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imaofile01.limno.com\Projects\DDOEIP\Water Quality Program Update\Impairment Assessment Updates\ImpairmentReview_2020\Analysis_Fall_2022\formatted_data\"/>
    </mc:Choice>
  </mc:AlternateContent>
  <xr:revisionPtr revIDLastSave="0" documentId="13_ncr:1_{3572ED2D-4A8F-40D4-8DBE-608C507CB508}" xr6:coauthVersionLast="47" xr6:coauthVersionMax="47" xr10:uidLastSave="{00000000-0000-0000-0000-000000000000}"/>
  <bookViews>
    <workbookView xWindow="28680" yWindow="-4575" windowWidth="25440" windowHeight="15390" xr2:uid="{00000000-000D-0000-FFFF-FFFF00000000}"/>
  </bookViews>
  <sheets>
    <sheet name="Formatted" sheetId="8" r:id="rId1"/>
    <sheet name="All Fields" sheetId="6" r:id="rId2"/>
    <sheet name="ReadMe" sheetId="5" r:id="rId3"/>
    <sheet name="qwdata" sheetId="1" r:id="rId4"/>
    <sheet name="statistics" sheetId="2" r:id="rId5"/>
    <sheet name="lookup" sheetId="3" r:id="rId6"/>
    <sheet name="qwdata_curated" sheetId="4" r:id="rId7"/>
  </sheets>
  <definedNames>
    <definedName name="_xlnm._FilterDatabase" localSheetId="1">'All Fields'!$E$1:$V$2187</definedName>
    <definedName name="_xlnm._FilterDatabase" localSheetId="0" hidden="1">Formatted!$A$1:$AB$2187</definedName>
    <definedName name="_xlnm._FilterDatabase" localSheetId="3" hidden="1">qwdata!$A$150:$V$2336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382" i="6"/>
  <c r="J382" i="6"/>
  <c r="I383" i="6"/>
  <c r="J383" i="6"/>
  <c r="I384" i="6"/>
  <c r="J384" i="6"/>
  <c r="I385" i="6"/>
  <c r="J385" i="6"/>
  <c r="I386" i="6"/>
  <c r="J386" i="6"/>
  <c r="I387" i="6"/>
  <c r="J387" i="6"/>
  <c r="I388" i="6"/>
  <c r="J388" i="6"/>
  <c r="I389" i="6"/>
  <c r="J389" i="6"/>
  <c r="I390" i="6"/>
  <c r="J390" i="6"/>
  <c r="I391" i="6"/>
  <c r="J391" i="6"/>
  <c r="I392" i="6"/>
  <c r="J392" i="6"/>
  <c r="I393" i="6"/>
  <c r="J393" i="6"/>
  <c r="I394" i="6"/>
  <c r="J394" i="6"/>
  <c r="I395" i="6"/>
  <c r="J395" i="6"/>
  <c r="I396" i="6"/>
  <c r="J396" i="6"/>
  <c r="I397" i="6"/>
  <c r="J397" i="6"/>
  <c r="I398" i="6"/>
  <c r="J398" i="6"/>
  <c r="I399" i="6"/>
  <c r="J399" i="6"/>
  <c r="I400" i="6"/>
  <c r="J400" i="6"/>
  <c r="I401" i="6"/>
  <c r="J401" i="6"/>
  <c r="I402" i="6"/>
  <c r="J402" i="6"/>
  <c r="I403" i="6"/>
  <c r="J403" i="6"/>
  <c r="I404" i="6"/>
  <c r="J404" i="6"/>
  <c r="I405" i="6"/>
  <c r="J405" i="6"/>
  <c r="I406" i="6"/>
  <c r="J406" i="6"/>
  <c r="I407" i="6"/>
  <c r="J407" i="6"/>
  <c r="I408" i="6"/>
  <c r="J408" i="6"/>
  <c r="I409" i="6"/>
  <c r="J409" i="6"/>
  <c r="I410" i="6"/>
  <c r="J410" i="6"/>
  <c r="I411" i="6"/>
  <c r="J411" i="6"/>
  <c r="I412" i="6"/>
  <c r="J412" i="6"/>
  <c r="I413" i="6"/>
  <c r="J413" i="6"/>
  <c r="I414" i="6"/>
  <c r="J414" i="6"/>
  <c r="I415" i="6"/>
  <c r="J415" i="6"/>
  <c r="I416" i="6"/>
  <c r="J416" i="6"/>
  <c r="I417" i="6"/>
  <c r="J417" i="6"/>
  <c r="I418" i="6"/>
  <c r="J418" i="6"/>
  <c r="I419" i="6"/>
  <c r="J419" i="6"/>
  <c r="I420" i="6"/>
  <c r="J420" i="6"/>
  <c r="I421" i="6"/>
  <c r="J421" i="6"/>
  <c r="I422" i="6"/>
  <c r="J422" i="6"/>
  <c r="I423" i="6"/>
  <c r="J423" i="6"/>
  <c r="I424" i="6"/>
  <c r="J424" i="6"/>
  <c r="I425" i="6"/>
  <c r="J425" i="6"/>
  <c r="I426" i="6"/>
  <c r="J426" i="6"/>
  <c r="I427" i="6"/>
  <c r="J427" i="6"/>
  <c r="I428" i="6"/>
  <c r="J428" i="6"/>
  <c r="I429" i="6"/>
  <c r="J429" i="6"/>
  <c r="I430" i="6"/>
  <c r="J430" i="6"/>
  <c r="I431" i="6"/>
  <c r="J431" i="6"/>
  <c r="I432" i="6"/>
  <c r="J432" i="6"/>
  <c r="I433" i="6"/>
  <c r="J433" i="6"/>
  <c r="I434" i="6"/>
  <c r="J434" i="6"/>
  <c r="I435" i="6"/>
  <c r="J435" i="6"/>
  <c r="I436" i="6"/>
  <c r="J436" i="6"/>
  <c r="I437" i="6"/>
  <c r="J437" i="6"/>
  <c r="I438" i="6"/>
  <c r="J438" i="6"/>
  <c r="I439" i="6"/>
  <c r="J439" i="6"/>
  <c r="I440" i="6"/>
  <c r="J440" i="6"/>
  <c r="I441" i="6"/>
  <c r="J441" i="6"/>
  <c r="I442" i="6"/>
  <c r="J442" i="6"/>
  <c r="I443" i="6"/>
  <c r="J443" i="6"/>
  <c r="I444" i="6"/>
  <c r="J444" i="6"/>
  <c r="I445" i="6"/>
  <c r="J445" i="6"/>
  <c r="I446" i="6"/>
  <c r="J446" i="6"/>
  <c r="I447" i="6"/>
  <c r="J447" i="6"/>
  <c r="I448" i="6"/>
  <c r="J448" i="6"/>
  <c r="I449" i="6"/>
  <c r="J449" i="6"/>
  <c r="I450" i="6"/>
  <c r="J450" i="6"/>
  <c r="I451" i="6"/>
  <c r="J451" i="6"/>
  <c r="I452" i="6"/>
  <c r="J452" i="6"/>
  <c r="I453" i="6"/>
  <c r="J453" i="6"/>
  <c r="I454" i="6"/>
  <c r="J454" i="6"/>
  <c r="I455" i="6"/>
  <c r="J455" i="6"/>
  <c r="I456" i="6"/>
  <c r="J456" i="6"/>
  <c r="I457" i="6"/>
  <c r="J457" i="6"/>
  <c r="I458" i="6"/>
  <c r="J458" i="6"/>
  <c r="I459" i="6"/>
  <c r="J459" i="6"/>
  <c r="I460" i="6"/>
  <c r="J460" i="6"/>
  <c r="I461" i="6"/>
  <c r="J461" i="6"/>
  <c r="I462" i="6"/>
  <c r="J462" i="6"/>
  <c r="I463" i="6"/>
  <c r="J463" i="6"/>
  <c r="I464" i="6"/>
  <c r="J464" i="6"/>
  <c r="I465" i="6"/>
  <c r="J465" i="6"/>
  <c r="I466" i="6"/>
  <c r="J466" i="6"/>
  <c r="I467" i="6"/>
  <c r="J467" i="6"/>
  <c r="I468" i="6"/>
  <c r="J468" i="6"/>
  <c r="I469" i="6"/>
  <c r="J469" i="6"/>
  <c r="I470" i="6"/>
  <c r="J470" i="6"/>
  <c r="I471" i="6"/>
  <c r="J471" i="6"/>
  <c r="I472" i="6"/>
  <c r="J472" i="6"/>
  <c r="I473" i="6"/>
  <c r="J473" i="6"/>
  <c r="I474" i="6"/>
  <c r="J474" i="6"/>
  <c r="I475" i="6"/>
  <c r="J475" i="6"/>
  <c r="I476" i="6"/>
  <c r="J476" i="6"/>
  <c r="I477" i="6"/>
  <c r="J477" i="6"/>
  <c r="I478" i="6"/>
  <c r="J478" i="6"/>
  <c r="I479" i="6"/>
  <c r="J479" i="6"/>
  <c r="I480" i="6"/>
  <c r="J480" i="6"/>
  <c r="I481" i="6"/>
  <c r="J481" i="6"/>
  <c r="I482" i="6"/>
  <c r="J482" i="6"/>
  <c r="I483" i="6"/>
  <c r="J483" i="6"/>
  <c r="I484" i="6"/>
  <c r="J484" i="6"/>
  <c r="I485" i="6"/>
  <c r="J485" i="6"/>
  <c r="I486" i="6"/>
  <c r="J486" i="6"/>
  <c r="I487" i="6"/>
  <c r="J487" i="6"/>
  <c r="I488" i="6"/>
  <c r="J488" i="6"/>
  <c r="I489" i="6"/>
  <c r="J489" i="6"/>
  <c r="I490" i="6"/>
  <c r="J490" i="6"/>
  <c r="I491" i="6"/>
  <c r="J491" i="6"/>
  <c r="I492" i="6"/>
  <c r="J492" i="6"/>
  <c r="I493" i="6"/>
  <c r="J493" i="6"/>
  <c r="I494" i="6"/>
  <c r="J494" i="6"/>
  <c r="I495" i="6"/>
  <c r="J495" i="6"/>
  <c r="I496" i="6"/>
  <c r="J496" i="6"/>
  <c r="I497" i="6"/>
  <c r="J497" i="6"/>
  <c r="I498" i="6"/>
  <c r="J498" i="6"/>
  <c r="I499" i="6"/>
  <c r="J499" i="6"/>
  <c r="I500" i="6"/>
  <c r="J500" i="6"/>
  <c r="I501" i="6"/>
  <c r="J501" i="6"/>
  <c r="I502" i="6"/>
  <c r="J502" i="6"/>
  <c r="I503" i="6"/>
  <c r="J503" i="6"/>
  <c r="I504" i="6"/>
  <c r="J504" i="6"/>
  <c r="I505" i="6"/>
  <c r="J505" i="6"/>
  <c r="I506" i="6"/>
  <c r="J506" i="6"/>
  <c r="I507" i="6"/>
  <c r="J507" i="6"/>
  <c r="I508" i="6"/>
  <c r="J508" i="6"/>
  <c r="I509" i="6"/>
  <c r="J509" i="6"/>
  <c r="I510" i="6"/>
  <c r="J510" i="6"/>
  <c r="I511" i="6"/>
  <c r="J511" i="6"/>
  <c r="I512" i="6"/>
  <c r="J512" i="6"/>
  <c r="I513" i="6"/>
  <c r="J513" i="6"/>
  <c r="I514" i="6"/>
  <c r="J514" i="6"/>
  <c r="I515" i="6"/>
  <c r="J515" i="6"/>
  <c r="I516" i="6"/>
  <c r="J516" i="6"/>
  <c r="I517" i="6"/>
  <c r="J517" i="6"/>
  <c r="I518" i="6"/>
  <c r="J518" i="6"/>
  <c r="I519" i="6"/>
  <c r="J519" i="6"/>
  <c r="I520" i="6"/>
  <c r="J520" i="6"/>
  <c r="I521" i="6"/>
  <c r="J521" i="6"/>
  <c r="I522" i="6"/>
  <c r="J522" i="6"/>
  <c r="I523" i="6"/>
  <c r="J523" i="6"/>
  <c r="I524" i="6"/>
  <c r="J524" i="6"/>
  <c r="I525" i="6"/>
  <c r="J525" i="6"/>
  <c r="I526" i="6"/>
  <c r="J526" i="6"/>
  <c r="I527" i="6"/>
  <c r="J527" i="6"/>
  <c r="I528" i="6"/>
  <c r="J528" i="6"/>
  <c r="I529" i="6"/>
  <c r="J529" i="6"/>
  <c r="I530" i="6"/>
  <c r="J530" i="6"/>
  <c r="I531" i="6"/>
  <c r="J531" i="6"/>
  <c r="I532" i="6"/>
  <c r="J532" i="6"/>
  <c r="I533" i="6"/>
  <c r="J533" i="6"/>
  <c r="I534" i="6"/>
  <c r="J534" i="6"/>
  <c r="I535" i="6"/>
  <c r="J535" i="6"/>
  <c r="I536" i="6"/>
  <c r="J536" i="6"/>
  <c r="I537" i="6"/>
  <c r="J537" i="6"/>
  <c r="I538" i="6"/>
  <c r="J538" i="6"/>
  <c r="I539" i="6"/>
  <c r="J539" i="6"/>
  <c r="I540" i="6"/>
  <c r="J540" i="6"/>
  <c r="I541" i="6"/>
  <c r="J541" i="6"/>
  <c r="I542" i="6"/>
  <c r="J542" i="6"/>
  <c r="I543" i="6"/>
  <c r="J543" i="6"/>
  <c r="I544" i="6"/>
  <c r="J544" i="6"/>
  <c r="I545" i="6"/>
  <c r="J545" i="6"/>
  <c r="I546" i="6"/>
  <c r="J546" i="6"/>
  <c r="I547" i="6"/>
  <c r="J547" i="6"/>
  <c r="I548" i="6"/>
  <c r="J548" i="6"/>
  <c r="I549" i="6"/>
  <c r="J549" i="6"/>
  <c r="I550" i="6"/>
  <c r="J550" i="6"/>
  <c r="I551" i="6"/>
  <c r="J551" i="6"/>
  <c r="I552" i="6"/>
  <c r="J552" i="6"/>
  <c r="I553" i="6"/>
  <c r="J553" i="6"/>
  <c r="I554" i="6"/>
  <c r="J554" i="6"/>
  <c r="I555" i="6"/>
  <c r="J555" i="6"/>
  <c r="I556" i="6"/>
  <c r="J556" i="6"/>
  <c r="I557" i="6"/>
  <c r="J557" i="6"/>
  <c r="I558" i="6"/>
  <c r="J558" i="6"/>
  <c r="I559" i="6"/>
  <c r="J559" i="6"/>
  <c r="I560" i="6"/>
  <c r="J560" i="6"/>
  <c r="I561" i="6"/>
  <c r="J561" i="6"/>
  <c r="I562" i="6"/>
  <c r="J562" i="6"/>
  <c r="I563" i="6"/>
  <c r="J563" i="6"/>
  <c r="I564" i="6"/>
  <c r="J564" i="6"/>
  <c r="I565" i="6"/>
  <c r="J565" i="6"/>
  <c r="I566" i="6"/>
  <c r="J566" i="6"/>
  <c r="I567" i="6"/>
  <c r="J567" i="6"/>
  <c r="I568" i="6"/>
  <c r="J568" i="6"/>
  <c r="I569" i="6"/>
  <c r="J569" i="6"/>
  <c r="I570" i="6"/>
  <c r="J570" i="6"/>
  <c r="I571" i="6"/>
  <c r="J571" i="6"/>
  <c r="I572" i="6"/>
  <c r="J572" i="6"/>
  <c r="I573" i="6"/>
  <c r="J573" i="6"/>
  <c r="I574" i="6"/>
  <c r="J574" i="6"/>
  <c r="I575" i="6"/>
  <c r="J575" i="6"/>
  <c r="I576" i="6"/>
  <c r="J576" i="6"/>
  <c r="I577" i="6"/>
  <c r="J577" i="6"/>
  <c r="I578" i="6"/>
  <c r="J578" i="6"/>
  <c r="I579" i="6"/>
  <c r="J579" i="6"/>
  <c r="I580" i="6"/>
  <c r="J580" i="6"/>
  <c r="I581" i="6"/>
  <c r="J581" i="6"/>
  <c r="I582" i="6"/>
  <c r="J582" i="6"/>
  <c r="I583" i="6"/>
  <c r="J583" i="6"/>
  <c r="I584" i="6"/>
  <c r="J584" i="6"/>
  <c r="I585" i="6"/>
  <c r="J585" i="6"/>
  <c r="I586" i="6"/>
  <c r="J586" i="6"/>
  <c r="I587" i="6"/>
  <c r="J587" i="6"/>
  <c r="I588" i="6"/>
  <c r="J588" i="6"/>
  <c r="I589" i="6"/>
  <c r="J589" i="6"/>
  <c r="I590" i="6"/>
  <c r="J590" i="6"/>
  <c r="I591" i="6"/>
  <c r="J591" i="6"/>
  <c r="I592" i="6"/>
  <c r="J592" i="6"/>
  <c r="I593" i="6"/>
  <c r="J593" i="6"/>
  <c r="I594" i="6"/>
  <c r="J594" i="6"/>
  <c r="I595" i="6"/>
  <c r="J595" i="6"/>
  <c r="I596" i="6"/>
  <c r="J596" i="6"/>
  <c r="I597" i="6"/>
  <c r="J597" i="6"/>
  <c r="I598" i="6"/>
  <c r="J598" i="6"/>
  <c r="I599" i="6"/>
  <c r="J599" i="6"/>
  <c r="I600" i="6"/>
  <c r="J600" i="6"/>
  <c r="I601" i="6"/>
  <c r="J601" i="6"/>
  <c r="I602" i="6"/>
  <c r="J602" i="6"/>
  <c r="I603" i="6"/>
  <c r="J603" i="6"/>
  <c r="I604" i="6"/>
  <c r="J604" i="6"/>
  <c r="I605" i="6"/>
  <c r="J605" i="6"/>
  <c r="I606" i="6"/>
  <c r="J606" i="6"/>
  <c r="I607" i="6"/>
  <c r="J607" i="6"/>
  <c r="I608" i="6"/>
  <c r="J608" i="6"/>
  <c r="I609" i="6"/>
  <c r="J609" i="6"/>
  <c r="I610" i="6"/>
  <c r="J610" i="6"/>
  <c r="I611" i="6"/>
  <c r="J611" i="6"/>
  <c r="I612" i="6"/>
  <c r="J612" i="6"/>
  <c r="I613" i="6"/>
  <c r="J613" i="6"/>
  <c r="I614" i="6"/>
  <c r="J614" i="6"/>
  <c r="I615" i="6"/>
  <c r="J615" i="6"/>
  <c r="I616" i="6"/>
  <c r="J616" i="6"/>
  <c r="I617" i="6"/>
  <c r="J617" i="6"/>
  <c r="I618" i="6"/>
  <c r="J618" i="6"/>
  <c r="I619" i="6"/>
  <c r="J619" i="6"/>
  <c r="I620" i="6"/>
  <c r="J620" i="6"/>
  <c r="I621" i="6"/>
  <c r="J621" i="6"/>
  <c r="I622" i="6"/>
  <c r="J622" i="6"/>
  <c r="I623" i="6"/>
  <c r="J623" i="6"/>
  <c r="I624" i="6"/>
  <c r="J624" i="6"/>
  <c r="I625" i="6"/>
  <c r="J625" i="6"/>
  <c r="I626" i="6"/>
  <c r="J626" i="6"/>
  <c r="I627" i="6"/>
  <c r="J627" i="6"/>
  <c r="I628" i="6"/>
  <c r="J628" i="6"/>
  <c r="I629" i="6"/>
  <c r="J629" i="6"/>
  <c r="I630" i="6"/>
  <c r="J630" i="6"/>
  <c r="I631" i="6"/>
  <c r="J631" i="6"/>
  <c r="I632" i="6"/>
  <c r="J632" i="6"/>
  <c r="I633" i="6"/>
  <c r="J633" i="6"/>
  <c r="I634" i="6"/>
  <c r="J634" i="6"/>
  <c r="I635" i="6"/>
  <c r="J635" i="6"/>
  <c r="I636" i="6"/>
  <c r="J636" i="6"/>
  <c r="I637" i="6"/>
  <c r="J637" i="6"/>
  <c r="I638" i="6"/>
  <c r="J638" i="6"/>
  <c r="I639" i="6"/>
  <c r="J639" i="6"/>
  <c r="I640" i="6"/>
  <c r="J640" i="6"/>
  <c r="I641" i="6"/>
  <c r="J641" i="6"/>
  <c r="I642" i="6"/>
  <c r="J642" i="6"/>
  <c r="I643" i="6"/>
  <c r="J643" i="6"/>
  <c r="I644" i="6"/>
  <c r="J644" i="6"/>
  <c r="I645" i="6"/>
  <c r="J645" i="6"/>
  <c r="I646" i="6"/>
  <c r="J646" i="6"/>
  <c r="I647" i="6"/>
  <c r="J647" i="6"/>
  <c r="I648" i="6"/>
  <c r="J648" i="6"/>
  <c r="I649" i="6"/>
  <c r="J649" i="6"/>
  <c r="I650" i="6"/>
  <c r="J650" i="6"/>
  <c r="I651" i="6"/>
  <c r="J651" i="6"/>
  <c r="I652" i="6"/>
  <c r="J652" i="6"/>
  <c r="I653" i="6"/>
  <c r="J653" i="6"/>
  <c r="I654" i="6"/>
  <c r="J654" i="6"/>
  <c r="I655" i="6"/>
  <c r="J655" i="6"/>
  <c r="I656" i="6"/>
  <c r="J656" i="6"/>
  <c r="I657" i="6"/>
  <c r="J657" i="6"/>
  <c r="I658" i="6"/>
  <c r="J658" i="6"/>
  <c r="I659" i="6"/>
  <c r="J659" i="6"/>
  <c r="I660" i="6"/>
  <c r="J660" i="6"/>
  <c r="I661" i="6"/>
  <c r="J661" i="6"/>
  <c r="I662" i="6"/>
  <c r="J662" i="6"/>
  <c r="I663" i="6"/>
  <c r="J663" i="6"/>
  <c r="I664" i="6"/>
  <c r="J664" i="6"/>
  <c r="I665" i="6"/>
  <c r="J665" i="6"/>
  <c r="I666" i="6"/>
  <c r="J666" i="6"/>
  <c r="I667" i="6"/>
  <c r="J667" i="6"/>
  <c r="I668" i="6"/>
  <c r="J668" i="6"/>
  <c r="I669" i="6"/>
  <c r="J669" i="6"/>
  <c r="I670" i="6"/>
  <c r="J670" i="6"/>
  <c r="I671" i="6"/>
  <c r="J671" i="6"/>
  <c r="I672" i="6"/>
  <c r="J672" i="6"/>
  <c r="I673" i="6"/>
  <c r="J673" i="6"/>
  <c r="I674" i="6"/>
  <c r="J674" i="6"/>
  <c r="I675" i="6"/>
  <c r="J675" i="6"/>
  <c r="I676" i="6"/>
  <c r="J676" i="6"/>
  <c r="I677" i="6"/>
  <c r="J677" i="6"/>
  <c r="I678" i="6"/>
  <c r="J678" i="6"/>
  <c r="I679" i="6"/>
  <c r="J679" i="6"/>
  <c r="I680" i="6"/>
  <c r="J680" i="6"/>
  <c r="I681" i="6"/>
  <c r="J681" i="6"/>
  <c r="I682" i="6"/>
  <c r="J682" i="6"/>
  <c r="I683" i="6"/>
  <c r="J683" i="6"/>
  <c r="I684" i="6"/>
  <c r="J684" i="6"/>
  <c r="I685" i="6"/>
  <c r="J685" i="6"/>
  <c r="I686" i="6"/>
  <c r="J686" i="6"/>
  <c r="I687" i="6"/>
  <c r="J687" i="6"/>
  <c r="I688" i="6"/>
  <c r="J688" i="6"/>
  <c r="I689" i="6"/>
  <c r="J689" i="6"/>
  <c r="I690" i="6"/>
  <c r="J690" i="6"/>
  <c r="I691" i="6"/>
  <c r="J691" i="6"/>
  <c r="I692" i="6"/>
  <c r="J692" i="6"/>
  <c r="I693" i="6"/>
  <c r="J693" i="6"/>
  <c r="I694" i="6"/>
  <c r="J694" i="6"/>
  <c r="I695" i="6"/>
  <c r="J695" i="6"/>
  <c r="I696" i="6"/>
  <c r="J696" i="6"/>
  <c r="I697" i="6"/>
  <c r="J697" i="6"/>
  <c r="I698" i="6"/>
  <c r="J698" i="6"/>
  <c r="I699" i="6"/>
  <c r="J699" i="6"/>
  <c r="I700" i="6"/>
  <c r="J700" i="6"/>
  <c r="I701" i="6"/>
  <c r="J701" i="6"/>
  <c r="I702" i="6"/>
  <c r="J702" i="6"/>
  <c r="I703" i="6"/>
  <c r="J703" i="6"/>
  <c r="I704" i="6"/>
  <c r="J704" i="6"/>
  <c r="I705" i="6"/>
  <c r="J705" i="6"/>
  <c r="I706" i="6"/>
  <c r="J706" i="6"/>
  <c r="I707" i="6"/>
  <c r="J707" i="6"/>
  <c r="I708" i="6"/>
  <c r="J708" i="6"/>
  <c r="I709" i="6"/>
  <c r="J709" i="6"/>
  <c r="I710" i="6"/>
  <c r="J710" i="6"/>
  <c r="I711" i="6"/>
  <c r="J711" i="6"/>
  <c r="I712" i="6"/>
  <c r="J712" i="6"/>
  <c r="I713" i="6"/>
  <c r="J713" i="6"/>
  <c r="I714" i="6"/>
  <c r="J714" i="6"/>
  <c r="I715" i="6"/>
  <c r="J715" i="6"/>
  <c r="I716" i="6"/>
  <c r="J716" i="6"/>
  <c r="I717" i="6"/>
  <c r="J717" i="6"/>
  <c r="I718" i="6"/>
  <c r="J718" i="6"/>
  <c r="I719" i="6"/>
  <c r="J719" i="6"/>
  <c r="I720" i="6"/>
  <c r="J720" i="6"/>
  <c r="I721" i="6"/>
  <c r="J721" i="6"/>
  <c r="I722" i="6"/>
  <c r="J722" i="6"/>
  <c r="I723" i="6"/>
  <c r="J723" i="6"/>
  <c r="I724" i="6"/>
  <c r="J724" i="6"/>
  <c r="I725" i="6"/>
  <c r="J725" i="6"/>
  <c r="I726" i="6"/>
  <c r="J726" i="6"/>
  <c r="I727" i="6"/>
  <c r="J727" i="6"/>
  <c r="I728" i="6"/>
  <c r="J728" i="6"/>
  <c r="I729" i="6"/>
  <c r="J729" i="6"/>
  <c r="I730" i="6"/>
  <c r="J730" i="6"/>
  <c r="I731" i="6"/>
  <c r="J731" i="6"/>
  <c r="I732" i="6"/>
  <c r="J732" i="6"/>
  <c r="I733" i="6"/>
  <c r="J733" i="6"/>
  <c r="I734" i="6"/>
  <c r="J734" i="6"/>
  <c r="I735" i="6"/>
  <c r="J735" i="6"/>
  <c r="I736" i="6"/>
  <c r="J736" i="6"/>
  <c r="I737" i="6"/>
  <c r="J737" i="6"/>
  <c r="I738" i="6"/>
  <c r="J738" i="6"/>
  <c r="I739" i="6"/>
  <c r="J739" i="6"/>
  <c r="I740" i="6"/>
  <c r="J740" i="6"/>
  <c r="I741" i="6"/>
  <c r="J741" i="6"/>
  <c r="I742" i="6"/>
  <c r="J742" i="6"/>
  <c r="I743" i="6"/>
  <c r="J743" i="6"/>
  <c r="I744" i="6"/>
  <c r="J744" i="6"/>
  <c r="I745" i="6"/>
  <c r="J745" i="6"/>
  <c r="I746" i="6"/>
  <c r="J746" i="6"/>
  <c r="I747" i="6"/>
  <c r="J747" i="6"/>
  <c r="I748" i="6"/>
  <c r="J748" i="6"/>
  <c r="I749" i="6"/>
  <c r="J749" i="6"/>
  <c r="I750" i="6"/>
  <c r="J750" i="6"/>
  <c r="I751" i="6"/>
  <c r="J751" i="6"/>
  <c r="I752" i="6"/>
  <c r="J752" i="6"/>
  <c r="I753" i="6"/>
  <c r="J753" i="6"/>
  <c r="I754" i="6"/>
  <c r="J754" i="6"/>
  <c r="I755" i="6"/>
  <c r="J755" i="6"/>
  <c r="I756" i="6"/>
  <c r="J756" i="6"/>
  <c r="I757" i="6"/>
  <c r="J757" i="6"/>
  <c r="I758" i="6"/>
  <c r="J758" i="6"/>
  <c r="I759" i="6"/>
  <c r="J759" i="6"/>
  <c r="I760" i="6"/>
  <c r="J760" i="6"/>
  <c r="I761" i="6"/>
  <c r="J761" i="6"/>
  <c r="I762" i="6"/>
  <c r="J762" i="6"/>
  <c r="I763" i="6"/>
  <c r="J763" i="6"/>
  <c r="I764" i="6"/>
  <c r="J764" i="6"/>
  <c r="I765" i="6"/>
  <c r="J765" i="6"/>
  <c r="I766" i="6"/>
  <c r="J766" i="6"/>
  <c r="I767" i="6"/>
  <c r="J767" i="6"/>
  <c r="I768" i="6"/>
  <c r="J768" i="6"/>
  <c r="I769" i="6"/>
  <c r="J769" i="6"/>
  <c r="I770" i="6"/>
  <c r="J770" i="6"/>
  <c r="I771" i="6"/>
  <c r="J771" i="6"/>
  <c r="I772" i="6"/>
  <c r="J772" i="6"/>
  <c r="I773" i="6"/>
  <c r="J773" i="6"/>
  <c r="I774" i="6"/>
  <c r="J774" i="6"/>
  <c r="I775" i="6"/>
  <c r="J775" i="6"/>
  <c r="I776" i="6"/>
  <c r="J776" i="6"/>
  <c r="I777" i="6"/>
  <c r="J777" i="6"/>
  <c r="I778" i="6"/>
  <c r="J778" i="6"/>
  <c r="I779" i="6"/>
  <c r="J779" i="6"/>
  <c r="I780" i="6"/>
  <c r="J780" i="6"/>
  <c r="I781" i="6"/>
  <c r="J781" i="6"/>
  <c r="I782" i="6"/>
  <c r="J782" i="6"/>
  <c r="I783" i="6"/>
  <c r="J783" i="6"/>
  <c r="I784" i="6"/>
  <c r="J784" i="6"/>
  <c r="I785" i="6"/>
  <c r="J785" i="6"/>
  <c r="I786" i="6"/>
  <c r="J786" i="6"/>
  <c r="I787" i="6"/>
  <c r="J787" i="6"/>
  <c r="I788" i="6"/>
  <c r="J788" i="6"/>
  <c r="I789" i="6"/>
  <c r="J789" i="6"/>
  <c r="I790" i="6"/>
  <c r="J790" i="6"/>
  <c r="I791" i="6"/>
  <c r="J791" i="6"/>
  <c r="I792" i="6"/>
  <c r="J792" i="6"/>
  <c r="I793" i="6"/>
  <c r="J793" i="6"/>
  <c r="I794" i="6"/>
  <c r="J794" i="6"/>
  <c r="I795" i="6"/>
  <c r="J795" i="6"/>
  <c r="I796" i="6"/>
  <c r="J796" i="6"/>
  <c r="I797" i="6"/>
  <c r="J797" i="6"/>
  <c r="I798" i="6"/>
  <c r="J798" i="6"/>
  <c r="I799" i="6"/>
  <c r="J799" i="6"/>
  <c r="I800" i="6"/>
  <c r="J800" i="6"/>
  <c r="I801" i="6"/>
  <c r="J801" i="6"/>
  <c r="I802" i="6"/>
  <c r="J802" i="6"/>
  <c r="I803" i="6"/>
  <c r="J803" i="6"/>
  <c r="I804" i="6"/>
  <c r="J804" i="6"/>
  <c r="I805" i="6"/>
  <c r="J805" i="6"/>
  <c r="I806" i="6"/>
  <c r="J806" i="6"/>
  <c r="I807" i="6"/>
  <c r="J807" i="6"/>
  <c r="I808" i="6"/>
  <c r="J808" i="6"/>
  <c r="I809" i="6"/>
  <c r="J809" i="6"/>
  <c r="I810" i="6"/>
  <c r="J810" i="6"/>
  <c r="I811" i="6"/>
  <c r="J811" i="6"/>
  <c r="I812" i="6"/>
  <c r="J812" i="6"/>
  <c r="I813" i="6"/>
  <c r="J813" i="6"/>
  <c r="I814" i="6"/>
  <c r="J814" i="6"/>
  <c r="I815" i="6"/>
  <c r="J815" i="6"/>
  <c r="I816" i="6"/>
  <c r="J816" i="6"/>
  <c r="I817" i="6"/>
  <c r="J817" i="6"/>
  <c r="I818" i="6"/>
  <c r="J818" i="6"/>
  <c r="I819" i="6"/>
  <c r="J819" i="6"/>
  <c r="I820" i="6"/>
  <c r="J820" i="6"/>
  <c r="I821" i="6"/>
  <c r="J821" i="6"/>
  <c r="I822" i="6"/>
  <c r="J822" i="6"/>
  <c r="I823" i="6"/>
  <c r="J823" i="6"/>
  <c r="I824" i="6"/>
  <c r="J824" i="6"/>
  <c r="I825" i="6"/>
  <c r="J825" i="6"/>
  <c r="I826" i="6"/>
  <c r="J826" i="6"/>
  <c r="I827" i="6"/>
  <c r="J827" i="6"/>
  <c r="I828" i="6"/>
  <c r="J828" i="6"/>
  <c r="I829" i="6"/>
  <c r="J829" i="6"/>
  <c r="I830" i="6"/>
  <c r="J830" i="6"/>
  <c r="I831" i="6"/>
  <c r="J831" i="6"/>
  <c r="I832" i="6"/>
  <c r="J832" i="6"/>
  <c r="I833" i="6"/>
  <c r="J833" i="6"/>
  <c r="I834" i="6"/>
  <c r="J834" i="6"/>
  <c r="I835" i="6"/>
  <c r="J835" i="6"/>
  <c r="I836" i="6"/>
  <c r="J836" i="6"/>
  <c r="I837" i="6"/>
  <c r="J837" i="6"/>
  <c r="I838" i="6"/>
  <c r="J838" i="6"/>
  <c r="I839" i="6"/>
  <c r="J839" i="6"/>
  <c r="I840" i="6"/>
  <c r="J840" i="6"/>
  <c r="I841" i="6"/>
  <c r="J841" i="6"/>
  <c r="I842" i="6"/>
  <c r="J842" i="6"/>
  <c r="I843" i="6"/>
  <c r="J843" i="6"/>
  <c r="I844" i="6"/>
  <c r="J844" i="6"/>
  <c r="I845" i="6"/>
  <c r="J845" i="6"/>
  <c r="I846" i="6"/>
  <c r="J846" i="6"/>
  <c r="I847" i="6"/>
  <c r="J847" i="6"/>
  <c r="I848" i="6"/>
  <c r="J848" i="6"/>
  <c r="I849" i="6"/>
  <c r="J849" i="6"/>
  <c r="I850" i="6"/>
  <c r="J850" i="6"/>
  <c r="I851" i="6"/>
  <c r="J851" i="6"/>
  <c r="I852" i="6"/>
  <c r="J852" i="6"/>
  <c r="I853" i="6"/>
  <c r="J853" i="6"/>
  <c r="I854" i="6"/>
  <c r="J854" i="6"/>
  <c r="I855" i="6"/>
  <c r="J855" i="6"/>
  <c r="I856" i="6"/>
  <c r="J856" i="6"/>
  <c r="I857" i="6"/>
  <c r="J857" i="6"/>
  <c r="I858" i="6"/>
  <c r="J858" i="6"/>
  <c r="I859" i="6"/>
  <c r="J859" i="6"/>
  <c r="I860" i="6"/>
  <c r="J860" i="6"/>
  <c r="I861" i="6"/>
  <c r="J861" i="6"/>
  <c r="I862" i="6"/>
  <c r="J862" i="6"/>
  <c r="I863" i="6"/>
  <c r="J863" i="6"/>
  <c r="I864" i="6"/>
  <c r="J864" i="6"/>
  <c r="I865" i="6"/>
  <c r="J865" i="6"/>
  <c r="I866" i="6"/>
  <c r="J866" i="6"/>
  <c r="I867" i="6"/>
  <c r="J867" i="6"/>
  <c r="I868" i="6"/>
  <c r="J868" i="6"/>
  <c r="I869" i="6"/>
  <c r="J869" i="6"/>
  <c r="I870" i="6"/>
  <c r="J870" i="6"/>
  <c r="I871" i="6"/>
  <c r="J871" i="6"/>
  <c r="I872" i="6"/>
  <c r="J872" i="6"/>
  <c r="I873" i="6"/>
  <c r="J873" i="6"/>
  <c r="I874" i="6"/>
  <c r="J874" i="6"/>
  <c r="I875" i="6"/>
  <c r="J875" i="6"/>
  <c r="I876" i="6"/>
  <c r="J876" i="6"/>
  <c r="I877" i="6"/>
  <c r="J877" i="6"/>
  <c r="I878" i="6"/>
  <c r="J878" i="6"/>
  <c r="I879" i="6"/>
  <c r="J879" i="6"/>
  <c r="I880" i="6"/>
  <c r="J880" i="6"/>
  <c r="I881" i="6"/>
  <c r="J881" i="6"/>
  <c r="I882" i="6"/>
  <c r="J882" i="6"/>
  <c r="I883" i="6"/>
  <c r="J883" i="6"/>
  <c r="I884" i="6"/>
  <c r="J884" i="6"/>
  <c r="I885" i="6"/>
  <c r="J885" i="6"/>
  <c r="I886" i="6"/>
  <c r="J886" i="6"/>
  <c r="I887" i="6"/>
  <c r="J887" i="6"/>
  <c r="I888" i="6"/>
  <c r="J888" i="6"/>
  <c r="I889" i="6"/>
  <c r="J889" i="6"/>
  <c r="I890" i="6"/>
  <c r="J890" i="6"/>
  <c r="I891" i="6"/>
  <c r="J891" i="6"/>
  <c r="I892" i="6"/>
  <c r="J892" i="6"/>
  <c r="I893" i="6"/>
  <c r="J893" i="6"/>
  <c r="I894" i="6"/>
  <c r="J894" i="6"/>
  <c r="I895" i="6"/>
  <c r="J895" i="6"/>
  <c r="I896" i="6"/>
  <c r="J896" i="6"/>
  <c r="I897" i="6"/>
  <c r="J897" i="6"/>
  <c r="I898" i="6"/>
  <c r="J898" i="6"/>
  <c r="I899" i="6"/>
  <c r="J899" i="6"/>
  <c r="I900" i="6"/>
  <c r="J900" i="6"/>
  <c r="I901" i="6"/>
  <c r="J901" i="6"/>
  <c r="I902" i="6"/>
  <c r="J902" i="6"/>
  <c r="I903" i="6"/>
  <c r="J903" i="6"/>
  <c r="I904" i="6"/>
  <c r="J904" i="6"/>
  <c r="I905" i="6"/>
  <c r="J905" i="6"/>
  <c r="I906" i="6"/>
  <c r="J906" i="6"/>
  <c r="I907" i="6"/>
  <c r="J907" i="6"/>
  <c r="I908" i="6"/>
  <c r="J908" i="6"/>
  <c r="I909" i="6"/>
  <c r="J909" i="6"/>
  <c r="I910" i="6"/>
  <c r="J910" i="6"/>
  <c r="I911" i="6"/>
  <c r="J911" i="6"/>
  <c r="I912" i="6"/>
  <c r="J912" i="6"/>
  <c r="I913" i="6"/>
  <c r="J913" i="6"/>
  <c r="I914" i="6"/>
  <c r="J914" i="6"/>
  <c r="I915" i="6"/>
  <c r="J915" i="6"/>
  <c r="I916" i="6"/>
  <c r="J916" i="6"/>
  <c r="I917" i="6"/>
  <c r="J917" i="6"/>
  <c r="I918" i="6"/>
  <c r="J918" i="6"/>
  <c r="I919" i="6"/>
  <c r="J919" i="6"/>
  <c r="I920" i="6"/>
  <c r="J920" i="6"/>
  <c r="I921" i="6"/>
  <c r="J921" i="6"/>
  <c r="I922" i="6"/>
  <c r="J922" i="6"/>
  <c r="I923" i="6"/>
  <c r="J923" i="6"/>
  <c r="I924" i="6"/>
  <c r="J924" i="6"/>
  <c r="I925" i="6"/>
  <c r="J925" i="6"/>
  <c r="I926" i="6"/>
  <c r="J926" i="6"/>
  <c r="I927" i="6"/>
  <c r="J927" i="6"/>
  <c r="I928" i="6"/>
  <c r="J928" i="6"/>
  <c r="I929" i="6"/>
  <c r="J929" i="6"/>
  <c r="I930" i="6"/>
  <c r="J930" i="6"/>
  <c r="I931" i="6"/>
  <c r="J931" i="6"/>
  <c r="I932" i="6"/>
  <c r="J932" i="6"/>
  <c r="I933" i="6"/>
  <c r="J933" i="6"/>
  <c r="I934" i="6"/>
  <c r="J934" i="6"/>
  <c r="I935" i="6"/>
  <c r="J935" i="6"/>
  <c r="I936" i="6"/>
  <c r="J936" i="6"/>
  <c r="I937" i="6"/>
  <c r="J937" i="6"/>
  <c r="I938" i="6"/>
  <c r="J938" i="6"/>
  <c r="I939" i="6"/>
  <c r="J939" i="6"/>
  <c r="I940" i="6"/>
  <c r="J940" i="6"/>
  <c r="I941" i="6"/>
  <c r="J941" i="6"/>
  <c r="I942" i="6"/>
  <c r="J942" i="6"/>
  <c r="I943" i="6"/>
  <c r="J943" i="6"/>
  <c r="I944" i="6"/>
  <c r="J944" i="6"/>
  <c r="I945" i="6"/>
  <c r="J945" i="6"/>
  <c r="I946" i="6"/>
  <c r="J946" i="6"/>
  <c r="I947" i="6"/>
  <c r="J947" i="6"/>
  <c r="I948" i="6"/>
  <c r="J948" i="6"/>
  <c r="I949" i="6"/>
  <c r="J949" i="6"/>
  <c r="I950" i="6"/>
  <c r="J950" i="6"/>
  <c r="I951" i="6"/>
  <c r="J951" i="6"/>
  <c r="I952" i="6"/>
  <c r="J952" i="6"/>
  <c r="I953" i="6"/>
  <c r="J953" i="6"/>
  <c r="I954" i="6"/>
  <c r="J954" i="6"/>
  <c r="I955" i="6"/>
  <c r="J955" i="6"/>
  <c r="I956" i="6"/>
  <c r="J956" i="6"/>
  <c r="I957" i="6"/>
  <c r="J957" i="6"/>
  <c r="I958" i="6"/>
  <c r="J958" i="6"/>
  <c r="I959" i="6"/>
  <c r="J959" i="6"/>
  <c r="I960" i="6"/>
  <c r="J960" i="6"/>
  <c r="I961" i="6"/>
  <c r="J961" i="6"/>
  <c r="I962" i="6"/>
  <c r="J962" i="6"/>
  <c r="I963" i="6"/>
  <c r="J963" i="6"/>
  <c r="I964" i="6"/>
  <c r="J964" i="6"/>
  <c r="I965" i="6"/>
  <c r="J965" i="6"/>
  <c r="I966" i="6"/>
  <c r="J966" i="6"/>
  <c r="I967" i="6"/>
  <c r="J967" i="6"/>
  <c r="I968" i="6"/>
  <c r="J968" i="6"/>
  <c r="I969" i="6"/>
  <c r="J969" i="6"/>
  <c r="I970" i="6"/>
  <c r="J970" i="6"/>
  <c r="I971" i="6"/>
  <c r="J971" i="6"/>
  <c r="I972" i="6"/>
  <c r="J972" i="6"/>
  <c r="I973" i="6"/>
  <c r="J973" i="6"/>
  <c r="I974" i="6"/>
  <c r="J974" i="6"/>
  <c r="I975" i="6"/>
  <c r="J975" i="6"/>
  <c r="I976" i="6"/>
  <c r="J976" i="6"/>
  <c r="I977" i="6"/>
  <c r="J977" i="6"/>
  <c r="I978" i="6"/>
  <c r="J978" i="6"/>
  <c r="I979" i="6"/>
  <c r="J979" i="6"/>
  <c r="I980" i="6"/>
  <c r="J980" i="6"/>
  <c r="I981" i="6"/>
  <c r="J981" i="6"/>
  <c r="I982" i="6"/>
  <c r="J982" i="6"/>
  <c r="I983" i="6"/>
  <c r="J983" i="6"/>
  <c r="I984" i="6"/>
  <c r="J984" i="6"/>
  <c r="I985" i="6"/>
  <c r="J985" i="6"/>
  <c r="I986" i="6"/>
  <c r="J986" i="6"/>
  <c r="I987" i="6"/>
  <c r="J987" i="6"/>
  <c r="I988" i="6"/>
  <c r="J988" i="6"/>
  <c r="I989" i="6"/>
  <c r="J989" i="6"/>
  <c r="I990" i="6"/>
  <c r="J990" i="6"/>
  <c r="I991" i="6"/>
  <c r="J991" i="6"/>
  <c r="I992" i="6"/>
  <c r="J992" i="6"/>
  <c r="I993" i="6"/>
  <c r="J993" i="6"/>
  <c r="I994" i="6"/>
  <c r="J994" i="6"/>
  <c r="I995" i="6"/>
  <c r="J995" i="6"/>
  <c r="I996" i="6"/>
  <c r="J996" i="6"/>
  <c r="I997" i="6"/>
  <c r="J997" i="6"/>
  <c r="I998" i="6"/>
  <c r="J998" i="6"/>
  <c r="I999" i="6"/>
  <c r="J999" i="6"/>
  <c r="I1000" i="6"/>
  <c r="J1000" i="6"/>
  <c r="I1001" i="6"/>
  <c r="J1001" i="6"/>
  <c r="I1002" i="6"/>
  <c r="J1002" i="6"/>
  <c r="I1003" i="6"/>
  <c r="J1003" i="6"/>
  <c r="I1004" i="6"/>
  <c r="J1004" i="6"/>
  <c r="I1005" i="6"/>
  <c r="J1005" i="6"/>
  <c r="I1006" i="6"/>
  <c r="J1006" i="6"/>
  <c r="I1007" i="6"/>
  <c r="J1007" i="6"/>
  <c r="I1008" i="6"/>
  <c r="J1008" i="6"/>
  <c r="I1009" i="6"/>
  <c r="J1009" i="6"/>
  <c r="I1010" i="6"/>
  <c r="J1010" i="6"/>
  <c r="I1011" i="6"/>
  <c r="J1011" i="6"/>
  <c r="I1012" i="6"/>
  <c r="J1012" i="6"/>
  <c r="I1013" i="6"/>
  <c r="J1013" i="6"/>
  <c r="I1014" i="6"/>
  <c r="J1014" i="6"/>
  <c r="I1015" i="6"/>
  <c r="J1015" i="6"/>
  <c r="I1016" i="6"/>
  <c r="J1016" i="6"/>
  <c r="I1017" i="6"/>
  <c r="J1017" i="6"/>
  <c r="I1018" i="6"/>
  <c r="J1018" i="6"/>
  <c r="I1019" i="6"/>
  <c r="J1019" i="6"/>
  <c r="I1020" i="6"/>
  <c r="J1020" i="6"/>
  <c r="I1021" i="6"/>
  <c r="J1021" i="6"/>
  <c r="I1022" i="6"/>
  <c r="J1022" i="6"/>
  <c r="I1023" i="6"/>
  <c r="J1023" i="6"/>
  <c r="I1024" i="6"/>
  <c r="J1024" i="6"/>
  <c r="I1025" i="6"/>
  <c r="J1025" i="6"/>
  <c r="I1026" i="6"/>
  <c r="J1026" i="6"/>
  <c r="I1027" i="6"/>
  <c r="J1027" i="6"/>
  <c r="I1028" i="6"/>
  <c r="J1028" i="6"/>
  <c r="I1029" i="6"/>
  <c r="J1029" i="6"/>
  <c r="I1030" i="6"/>
  <c r="J1030" i="6"/>
  <c r="I1031" i="6"/>
  <c r="J1031" i="6"/>
  <c r="I1032" i="6"/>
  <c r="J1032" i="6"/>
  <c r="I1033" i="6"/>
  <c r="J1033" i="6"/>
  <c r="I1034" i="6"/>
  <c r="J1034" i="6"/>
  <c r="I1035" i="6"/>
  <c r="J1035" i="6"/>
  <c r="I1036" i="6"/>
  <c r="J1036" i="6"/>
  <c r="I1037" i="6"/>
  <c r="J1037" i="6"/>
  <c r="I1038" i="6"/>
  <c r="J1038" i="6"/>
  <c r="I1039" i="6"/>
  <c r="J1039" i="6"/>
  <c r="I1040" i="6"/>
  <c r="J1040" i="6"/>
  <c r="I1041" i="6"/>
  <c r="J1041" i="6"/>
  <c r="I1042" i="6"/>
  <c r="J1042" i="6"/>
  <c r="I1043" i="6"/>
  <c r="J1043" i="6"/>
  <c r="I1044" i="6"/>
  <c r="J1044" i="6"/>
  <c r="I1045" i="6"/>
  <c r="J1045" i="6"/>
  <c r="I1046" i="6"/>
  <c r="J1046" i="6"/>
  <c r="I1047" i="6"/>
  <c r="J1047" i="6"/>
  <c r="I1048" i="6"/>
  <c r="J1048" i="6"/>
  <c r="I1049" i="6"/>
  <c r="J1049" i="6"/>
  <c r="I1050" i="6"/>
  <c r="J1050" i="6"/>
  <c r="I1051" i="6"/>
  <c r="J1051" i="6"/>
  <c r="I1052" i="6"/>
  <c r="J1052" i="6"/>
  <c r="I1053" i="6"/>
  <c r="J1053" i="6"/>
  <c r="I1054" i="6"/>
  <c r="J1054" i="6"/>
  <c r="I1055" i="6"/>
  <c r="J1055" i="6"/>
  <c r="I1056" i="6"/>
  <c r="J1056" i="6"/>
  <c r="I1057" i="6"/>
  <c r="J1057" i="6"/>
  <c r="I1058" i="6"/>
  <c r="J1058" i="6"/>
  <c r="I1059" i="6"/>
  <c r="J1059" i="6"/>
  <c r="I1060" i="6"/>
  <c r="J1060" i="6"/>
  <c r="I1061" i="6"/>
  <c r="J1061" i="6"/>
  <c r="I1062" i="6"/>
  <c r="J1062" i="6"/>
  <c r="I1063" i="6"/>
  <c r="J1063" i="6"/>
  <c r="I1064" i="6"/>
  <c r="J1064" i="6"/>
  <c r="I1065" i="6"/>
  <c r="J1065" i="6"/>
  <c r="I1066" i="6"/>
  <c r="J1066" i="6"/>
  <c r="I1067" i="6"/>
  <c r="J1067" i="6"/>
  <c r="I1068" i="6"/>
  <c r="J1068" i="6"/>
  <c r="I1069" i="6"/>
  <c r="J1069" i="6"/>
  <c r="I1070" i="6"/>
  <c r="J1070" i="6"/>
  <c r="I1071" i="6"/>
  <c r="J1071" i="6"/>
  <c r="I1072" i="6"/>
  <c r="J1072" i="6"/>
  <c r="I1073" i="6"/>
  <c r="J1073" i="6"/>
  <c r="I1074" i="6"/>
  <c r="J1074" i="6"/>
  <c r="I1075" i="6"/>
  <c r="J1075" i="6"/>
  <c r="I1076" i="6"/>
  <c r="J1076" i="6"/>
  <c r="I1077" i="6"/>
  <c r="J1077" i="6"/>
  <c r="I1078" i="6"/>
  <c r="J1078" i="6"/>
  <c r="I1079" i="6"/>
  <c r="J1079" i="6"/>
  <c r="I1080" i="6"/>
  <c r="J1080" i="6"/>
  <c r="I1081" i="6"/>
  <c r="J1081" i="6"/>
  <c r="I1082" i="6"/>
  <c r="J1082" i="6"/>
  <c r="I1083" i="6"/>
  <c r="J1083" i="6"/>
  <c r="I1084" i="6"/>
  <c r="J1084" i="6"/>
  <c r="I1085" i="6"/>
  <c r="J1085" i="6"/>
  <c r="I1086" i="6"/>
  <c r="J1086" i="6"/>
  <c r="I1087" i="6"/>
  <c r="J1087" i="6"/>
  <c r="I1088" i="6"/>
  <c r="J1088" i="6"/>
  <c r="I1089" i="6"/>
  <c r="J1089" i="6"/>
  <c r="I1090" i="6"/>
  <c r="J1090" i="6"/>
  <c r="I1091" i="6"/>
  <c r="J1091" i="6"/>
  <c r="I1092" i="6"/>
  <c r="J1092" i="6"/>
  <c r="I1093" i="6"/>
  <c r="J1093" i="6"/>
  <c r="I1094" i="6"/>
  <c r="J1094" i="6"/>
  <c r="I1095" i="6"/>
  <c r="J1095" i="6"/>
  <c r="I1096" i="6"/>
  <c r="J1096" i="6"/>
  <c r="I1097" i="6"/>
  <c r="J1097" i="6"/>
  <c r="I1098" i="6"/>
  <c r="J1098" i="6"/>
  <c r="I1099" i="6"/>
  <c r="J1099" i="6"/>
  <c r="I1100" i="6"/>
  <c r="J1100" i="6"/>
  <c r="I1101" i="6"/>
  <c r="J1101" i="6"/>
  <c r="I1102" i="6"/>
  <c r="J1102" i="6"/>
  <c r="I1103" i="6"/>
  <c r="J1103" i="6"/>
  <c r="I1104" i="6"/>
  <c r="J1104" i="6"/>
  <c r="I1105" i="6"/>
  <c r="J1105" i="6"/>
  <c r="I1106" i="6"/>
  <c r="J1106" i="6"/>
  <c r="I1107" i="6"/>
  <c r="J1107" i="6"/>
  <c r="I1108" i="6"/>
  <c r="J1108" i="6"/>
  <c r="I1109" i="6"/>
  <c r="J1109" i="6"/>
  <c r="I1110" i="6"/>
  <c r="J1110" i="6"/>
  <c r="I1111" i="6"/>
  <c r="J1111" i="6"/>
  <c r="I1112" i="6"/>
  <c r="J1112" i="6"/>
  <c r="I1113" i="6"/>
  <c r="J1113" i="6"/>
  <c r="I1114" i="6"/>
  <c r="J1114" i="6"/>
  <c r="I1115" i="6"/>
  <c r="J1115" i="6"/>
  <c r="I1116" i="6"/>
  <c r="J1116" i="6"/>
  <c r="I1117" i="6"/>
  <c r="J1117" i="6"/>
  <c r="I1118" i="6"/>
  <c r="J1118" i="6"/>
  <c r="I1119" i="6"/>
  <c r="J1119" i="6"/>
  <c r="I1120" i="6"/>
  <c r="J1120" i="6"/>
  <c r="I1121" i="6"/>
  <c r="J1121" i="6"/>
  <c r="I1122" i="6"/>
  <c r="J1122" i="6"/>
  <c r="I1123" i="6"/>
  <c r="J1123" i="6"/>
  <c r="I1124" i="6"/>
  <c r="J1124" i="6"/>
  <c r="I1125" i="6"/>
  <c r="J1125" i="6"/>
  <c r="I1126" i="6"/>
  <c r="J1126" i="6"/>
  <c r="I1127" i="6"/>
  <c r="J1127" i="6"/>
  <c r="I1128" i="6"/>
  <c r="J1128" i="6"/>
  <c r="I1129" i="6"/>
  <c r="J1129" i="6"/>
  <c r="I1130" i="6"/>
  <c r="J1130" i="6"/>
  <c r="I1131" i="6"/>
  <c r="J1131" i="6"/>
  <c r="I1132" i="6"/>
  <c r="J1132" i="6"/>
  <c r="I1133" i="6"/>
  <c r="J1133" i="6"/>
  <c r="I1134" i="6"/>
  <c r="J1134" i="6"/>
  <c r="I1135" i="6"/>
  <c r="J1135" i="6"/>
  <c r="I1136" i="6"/>
  <c r="J1136" i="6"/>
  <c r="I1137" i="6"/>
  <c r="J1137" i="6"/>
  <c r="I1138" i="6"/>
  <c r="J1138" i="6"/>
  <c r="I1139" i="6"/>
  <c r="J1139" i="6"/>
  <c r="I1140" i="6"/>
  <c r="J1140" i="6"/>
  <c r="I1141" i="6"/>
  <c r="J1141" i="6"/>
  <c r="I1142" i="6"/>
  <c r="J1142" i="6"/>
  <c r="I1143" i="6"/>
  <c r="J1143" i="6"/>
  <c r="I1144" i="6"/>
  <c r="J1144" i="6"/>
  <c r="I1145" i="6"/>
  <c r="J1145" i="6"/>
  <c r="I1146" i="6"/>
  <c r="J1146" i="6"/>
  <c r="I1147" i="6"/>
  <c r="J1147" i="6"/>
  <c r="I1148" i="6"/>
  <c r="J1148" i="6"/>
  <c r="I1149" i="6"/>
  <c r="J1149" i="6"/>
  <c r="I1150" i="6"/>
  <c r="J1150" i="6"/>
  <c r="I1151" i="6"/>
  <c r="J1151" i="6"/>
  <c r="I1152" i="6"/>
  <c r="J1152" i="6"/>
  <c r="I1153" i="6"/>
  <c r="J1153" i="6"/>
  <c r="I1154" i="6"/>
  <c r="J1154" i="6"/>
  <c r="I1155" i="6"/>
  <c r="J1155" i="6"/>
  <c r="I1156" i="6"/>
  <c r="J1156" i="6"/>
  <c r="I1157" i="6"/>
  <c r="J1157" i="6"/>
  <c r="I1158" i="6"/>
  <c r="J1158" i="6"/>
  <c r="I1159" i="6"/>
  <c r="J1159" i="6"/>
  <c r="I1160" i="6"/>
  <c r="J1160" i="6"/>
  <c r="I1161" i="6"/>
  <c r="J1161" i="6"/>
  <c r="I1162" i="6"/>
  <c r="J1162" i="6"/>
  <c r="I1163" i="6"/>
  <c r="J1163" i="6"/>
  <c r="I1164" i="6"/>
  <c r="J1164" i="6"/>
  <c r="I1165" i="6"/>
  <c r="J1165" i="6"/>
  <c r="I1166" i="6"/>
  <c r="J1166" i="6"/>
  <c r="I1167" i="6"/>
  <c r="J1167" i="6"/>
  <c r="I1168" i="6"/>
  <c r="J1168" i="6"/>
  <c r="I1169" i="6"/>
  <c r="J1169" i="6"/>
  <c r="I1170" i="6"/>
  <c r="J1170" i="6"/>
  <c r="I1171" i="6"/>
  <c r="J1171" i="6"/>
  <c r="I1172" i="6"/>
  <c r="J1172" i="6"/>
  <c r="I1173" i="6"/>
  <c r="J1173" i="6"/>
  <c r="I1174" i="6"/>
  <c r="J1174" i="6"/>
  <c r="I1175" i="6"/>
  <c r="J1175" i="6"/>
  <c r="I1176" i="6"/>
  <c r="J1176" i="6"/>
  <c r="I1177" i="6"/>
  <c r="J1177" i="6"/>
  <c r="I1178" i="6"/>
  <c r="J1178" i="6"/>
  <c r="I1179" i="6"/>
  <c r="J1179" i="6"/>
  <c r="I1180" i="6"/>
  <c r="J1180" i="6"/>
  <c r="I1181" i="6"/>
  <c r="J1181" i="6"/>
  <c r="I1182" i="6"/>
  <c r="J1182" i="6"/>
  <c r="I1183" i="6"/>
  <c r="J1183" i="6"/>
  <c r="I1184" i="6"/>
  <c r="J1184" i="6"/>
  <c r="I1185" i="6"/>
  <c r="J1185" i="6"/>
  <c r="I1186" i="6"/>
  <c r="J1186" i="6"/>
  <c r="I1187" i="6"/>
  <c r="J1187" i="6"/>
  <c r="I1188" i="6"/>
  <c r="J1188" i="6"/>
  <c r="I1189" i="6"/>
  <c r="J1189" i="6"/>
  <c r="I1190" i="6"/>
  <c r="J1190" i="6"/>
  <c r="I1191" i="6"/>
  <c r="J1191" i="6"/>
  <c r="I1192" i="6"/>
  <c r="J1192" i="6"/>
  <c r="I1193" i="6"/>
  <c r="J1193" i="6"/>
  <c r="I1194" i="6"/>
  <c r="J1194" i="6"/>
  <c r="I1195" i="6"/>
  <c r="J1195" i="6"/>
  <c r="I1196" i="6"/>
  <c r="J1196" i="6"/>
  <c r="I1197" i="6"/>
  <c r="J1197" i="6"/>
  <c r="I1198" i="6"/>
  <c r="J1198" i="6"/>
  <c r="I1199" i="6"/>
  <c r="J1199" i="6"/>
  <c r="I1200" i="6"/>
  <c r="J1200" i="6"/>
  <c r="I1201" i="6"/>
  <c r="J1201" i="6"/>
  <c r="I1202" i="6"/>
  <c r="J1202" i="6"/>
  <c r="I1203" i="6"/>
  <c r="J1203" i="6"/>
  <c r="I1204" i="6"/>
  <c r="J1204" i="6"/>
  <c r="I1205" i="6"/>
  <c r="J1205" i="6"/>
  <c r="I1206" i="6"/>
  <c r="J1206" i="6"/>
  <c r="I1207" i="6"/>
  <c r="J1207" i="6"/>
  <c r="I1208" i="6"/>
  <c r="J1208" i="6"/>
  <c r="I1209" i="6"/>
  <c r="J1209" i="6"/>
  <c r="I1210" i="6"/>
  <c r="J1210" i="6"/>
  <c r="I1211" i="6"/>
  <c r="J1211" i="6"/>
  <c r="I1212" i="6"/>
  <c r="J1212" i="6"/>
  <c r="I1213" i="6"/>
  <c r="J1213" i="6"/>
  <c r="I1214" i="6"/>
  <c r="J1214" i="6"/>
  <c r="I1215" i="6"/>
  <c r="J1215" i="6"/>
  <c r="I1216" i="6"/>
  <c r="J1216" i="6"/>
  <c r="I1217" i="6"/>
  <c r="J1217" i="6"/>
  <c r="I1218" i="6"/>
  <c r="J1218" i="6"/>
  <c r="I1219" i="6"/>
  <c r="J1219" i="6"/>
  <c r="I1220" i="6"/>
  <c r="J1220" i="6"/>
  <c r="I1221" i="6"/>
  <c r="J1221" i="6"/>
  <c r="I1222" i="6"/>
  <c r="J1222" i="6"/>
  <c r="I1223" i="6"/>
  <c r="J1223" i="6"/>
  <c r="I1224" i="6"/>
  <c r="J1224" i="6"/>
  <c r="I1225" i="6"/>
  <c r="J1225" i="6"/>
  <c r="I1226" i="6"/>
  <c r="J1226" i="6"/>
  <c r="I1227" i="6"/>
  <c r="J1227" i="6"/>
  <c r="I1228" i="6"/>
  <c r="J1228" i="6"/>
  <c r="I1229" i="6"/>
  <c r="J1229" i="6"/>
  <c r="I1230" i="6"/>
  <c r="J1230" i="6"/>
  <c r="I1231" i="6"/>
  <c r="J1231" i="6"/>
  <c r="I1232" i="6"/>
  <c r="J1232" i="6"/>
  <c r="I1233" i="6"/>
  <c r="J1233" i="6"/>
  <c r="I1234" i="6"/>
  <c r="J1234" i="6"/>
  <c r="I1235" i="6"/>
  <c r="J1235" i="6"/>
  <c r="I1236" i="6"/>
  <c r="J1236" i="6"/>
  <c r="I1237" i="6"/>
  <c r="J1237" i="6"/>
  <c r="I1238" i="6"/>
  <c r="J1238" i="6"/>
  <c r="I1239" i="6"/>
  <c r="J1239" i="6"/>
  <c r="I1240" i="6"/>
  <c r="J1240" i="6"/>
  <c r="I1241" i="6"/>
  <c r="J1241" i="6"/>
  <c r="I1242" i="6"/>
  <c r="J1242" i="6"/>
  <c r="I1243" i="6"/>
  <c r="J1243" i="6"/>
  <c r="I1244" i="6"/>
  <c r="J1244" i="6"/>
  <c r="I1245" i="6"/>
  <c r="J1245" i="6"/>
  <c r="I1246" i="6"/>
  <c r="J1246" i="6"/>
  <c r="I1247" i="6"/>
  <c r="J1247" i="6"/>
  <c r="I1248" i="6"/>
  <c r="J1248" i="6"/>
  <c r="I1249" i="6"/>
  <c r="J1249" i="6"/>
  <c r="I1250" i="6"/>
  <c r="J1250" i="6"/>
  <c r="I1251" i="6"/>
  <c r="J1251" i="6"/>
  <c r="I1252" i="6"/>
  <c r="J1252" i="6"/>
  <c r="I1253" i="6"/>
  <c r="J1253" i="6"/>
  <c r="I1254" i="6"/>
  <c r="J1254" i="6"/>
  <c r="I1255" i="6"/>
  <c r="J1255" i="6"/>
  <c r="I1256" i="6"/>
  <c r="J1256" i="6"/>
  <c r="I1257" i="6"/>
  <c r="J1257" i="6"/>
  <c r="I1258" i="6"/>
  <c r="J1258" i="6"/>
  <c r="I1259" i="6"/>
  <c r="J1259" i="6"/>
  <c r="I1260" i="6"/>
  <c r="J1260" i="6"/>
  <c r="I1261" i="6"/>
  <c r="J1261" i="6"/>
  <c r="I1262" i="6"/>
  <c r="J1262" i="6"/>
  <c r="I1263" i="6"/>
  <c r="J1263" i="6"/>
  <c r="I1264" i="6"/>
  <c r="J1264" i="6"/>
  <c r="I1265" i="6"/>
  <c r="J1265" i="6"/>
  <c r="I1266" i="6"/>
  <c r="J1266" i="6"/>
  <c r="I1267" i="6"/>
  <c r="J1267" i="6"/>
  <c r="I1268" i="6"/>
  <c r="J1268" i="6"/>
  <c r="I1269" i="6"/>
  <c r="J1269" i="6"/>
  <c r="I1270" i="6"/>
  <c r="J1270" i="6"/>
  <c r="I1271" i="6"/>
  <c r="J1271" i="6"/>
  <c r="I1272" i="6"/>
  <c r="J1272" i="6"/>
  <c r="I1273" i="6"/>
  <c r="J1273" i="6"/>
  <c r="I1274" i="6"/>
  <c r="J1274" i="6"/>
  <c r="I1275" i="6"/>
  <c r="J1275" i="6"/>
  <c r="I1276" i="6"/>
  <c r="J1276" i="6"/>
  <c r="I1277" i="6"/>
  <c r="J1277" i="6"/>
  <c r="I1278" i="6"/>
  <c r="J1278" i="6"/>
  <c r="I1279" i="6"/>
  <c r="J1279" i="6"/>
  <c r="I1280" i="6"/>
  <c r="J1280" i="6"/>
  <c r="I1281" i="6"/>
  <c r="J1281" i="6"/>
  <c r="I1282" i="6"/>
  <c r="J1282" i="6"/>
  <c r="I1283" i="6"/>
  <c r="J1283" i="6"/>
  <c r="I1284" i="6"/>
  <c r="J1284" i="6"/>
  <c r="I1285" i="6"/>
  <c r="J1285" i="6"/>
  <c r="I1286" i="6"/>
  <c r="J1286" i="6"/>
  <c r="I1287" i="6"/>
  <c r="J1287" i="6"/>
  <c r="I1288" i="6"/>
  <c r="J1288" i="6"/>
  <c r="I1289" i="6"/>
  <c r="J1289" i="6"/>
  <c r="I1290" i="6"/>
  <c r="J1290" i="6"/>
  <c r="I1291" i="6"/>
  <c r="J1291" i="6"/>
  <c r="I1292" i="6"/>
  <c r="J1292" i="6"/>
  <c r="I1293" i="6"/>
  <c r="J1293" i="6"/>
  <c r="I1294" i="6"/>
  <c r="J1294" i="6"/>
  <c r="I1295" i="6"/>
  <c r="J1295" i="6"/>
  <c r="I1296" i="6"/>
  <c r="J1296" i="6"/>
  <c r="I1297" i="6"/>
  <c r="J1297" i="6"/>
  <c r="I1298" i="6"/>
  <c r="J1298" i="6"/>
  <c r="I1299" i="6"/>
  <c r="J1299" i="6"/>
  <c r="I1300" i="6"/>
  <c r="J1300" i="6"/>
  <c r="I1301" i="6"/>
  <c r="J1301" i="6"/>
  <c r="I1302" i="6"/>
  <c r="J1302" i="6"/>
  <c r="I1303" i="6"/>
  <c r="J1303" i="6"/>
  <c r="I1304" i="6"/>
  <c r="J1304" i="6"/>
  <c r="I1305" i="6"/>
  <c r="J1305" i="6"/>
  <c r="I1306" i="6"/>
  <c r="J1306" i="6"/>
  <c r="I1307" i="6"/>
  <c r="J1307" i="6"/>
  <c r="I1308" i="6"/>
  <c r="J1308" i="6"/>
  <c r="I1309" i="6"/>
  <c r="J1309" i="6"/>
  <c r="I1310" i="6"/>
  <c r="J1310" i="6"/>
  <c r="I1311" i="6"/>
  <c r="J1311" i="6"/>
  <c r="I1312" i="6"/>
  <c r="J1312" i="6"/>
  <c r="I1313" i="6"/>
  <c r="J1313" i="6"/>
  <c r="I1314" i="6"/>
  <c r="J1314" i="6"/>
  <c r="I1315" i="6"/>
  <c r="J1315" i="6"/>
  <c r="I1316" i="6"/>
  <c r="J1316" i="6"/>
  <c r="I1317" i="6"/>
  <c r="J1317" i="6"/>
  <c r="I1318" i="6"/>
  <c r="J1318" i="6"/>
  <c r="I1319" i="6"/>
  <c r="J1319" i="6"/>
  <c r="I1320" i="6"/>
  <c r="J1320" i="6"/>
  <c r="I1321" i="6"/>
  <c r="J1321" i="6"/>
  <c r="I1322" i="6"/>
  <c r="J1322" i="6"/>
  <c r="I1323" i="6"/>
  <c r="J1323" i="6"/>
  <c r="I1324" i="6"/>
  <c r="J1324" i="6"/>
  <c r="I1325" i="6"/>
  <c r="J1325" i="6"/>
  <c r="I1326" i="6"/>
  <c r="J1326" i="6"/>
  <c r="I1327" i="6"/>
  <c r="J1327" i="6"/>
  <c r="I1328" i="6"/>
  <c r="J1328" i="6"/>
  <c r="I1329" i="6"/>
  <c r="J1329" i="6"/>
  <c r="I1330" i="6"/>
  <c r="J1330" i="6"/>
  <c r="I1331" i="6"/>
  <c r="J1331" i="6"/>
  <c r="I1332" i="6"/>
  <c r="J1332" i="6"/>
  <c r="I1333" i="6"/>
  <c r="J1333" i="6"/>
  <c r="I1334" i="6"/>
  <c r="J1334" i="6"/>
  <c r="I1335" i="6"/>
  <c r="J1335" i="6"/>
  <c r="I1336" i="6"/>
  <c r="J1336" i="6"/>
  <c r="I1337" i="6"/>
  <c r="J1337" i="6"/>
  <c r="I1338" i="6"/>
  <c r="J1338" i="6"/>
  <c r="I1339" i="6"/>
  <c r="J1339" i="6"/>
  <c r="I1340" i="6"/>
  <c r="J1340" i="6"/>
  <c r="I1341" i="6"/>
  <c r="J1341" i="6"/>
  <c r="I1342" i="6"/>
  <c r="J1342" i="6"/>
  <c r="I1343" i="6"/>
  <c r="J1343" i="6"/>
  <c r="I1344" i="6"/>
  <c r="J1344" i="6"/>
  <c r="I1345" i="6"/>
  <c r="J1345" i="6"/>
  <c r="I1346" i="6"/>
  <c r="J1346" i="6"/>
  <c r="I1347" i="6"/>
  <c r="J1347" i="6"/>
  <c r="I1348" i="6"/>
  <c r="J1348" i="6"/>
  <c r="I1349" i="6"/>
  <c r="J1349" i="6"/>
  <c r="I1350" i="6"/>
  <c r="J1350" i="6"/>
  <c r="I1351" i="6"/>
  <c r="J1351" i="6"/>
  <c r="I1352" i="6"/>
  <c r="J1352" i="6"/>
  <c r="I1353" i="6"/>
  <c r="J1353" i="6"/>
  <c r="I1354" i="6"/>
  <c r="J1354" i="6"/>
  <c r="I1355" i="6"/>
  <c r="J1355" i="6"/>
  <c r="I1356" i="6"/>
  <c r="J1356" i="6"/>
  <c r="I1357" i="6"/>
  <c r="J1357" i="6"/>
  <c r="I1358" i="6"/>
  <c r="J1358" i="6"/>
  <c r="I1359" i="6"/>
  <c r="J1359" i="6"/>
  <c r="I1360" i="6"/>
  <c r="J1360" i="6"/>
  <c r="I1361" i="6"/>
  <c r="J1361" i="6"/>
  <c r="I1362" i="6"/>
  <c r="J1362" i="6"/>
  <c r="I1363" i="6"/>
  <c r="J1363" i="6"/>
  <c r="I1364" i="6"/>
  <c r="J1364" i="6"/>
  <c r="I1365" i="6"/>
  <c r="J1365" i="6"/>
  <c r="I1366" i="6"/>
  <c r="J1366" i="6"/>
  <c r="I1367" i="6"/>
  <c r="J1367" i="6"/>
  <c r="I1368" i="6"/>
  <c r="J1368" i="6"/>
  <c r="I1369" i="6"/>
  <c r="J1369" i="6"/>
  <c r="I1370" i="6"/>
  <c r="J1370" i="6"/>
  <c r="I1371" i="6"/>
  <c r="J1371" i="6"/>
  <c r="I1372" i="6"/>
  <c r="J1372" i="6"/>
  <c r="I1373" i="6"/>
  <c r="J1373" i="6"/>
  <c r="I1374" i="6"/>
  <c r="J1374" i="6"/>
  <c r="I1375" i="6"/>
  <c r="J1375" i="6"/>
  <c r="I1376" i="6"/>
  <c r="J1376" i="6"/>
  <c r="I1377" i="6"/>
  <c r="J1377" i="6"/>
  <c r="I1378" i="6"/>
  <c r="J1378" i="6"/>
  <c r="I1379" i="6"/>
  <c r="J1379" i="6"/>
  <c r="I1380" i="6"/>
  <c r="J1380" i="6"/>
  <c r="I1381" i="6"/>
  <c r="J1381" i="6"/>
  <c r="I1382" i="6"/>
  <c r="J1382" i="6"/>
  <c r="I1383" i="6"/>
  <c r="J1383" i="6"/>
  <c r="I1384" i="6"/>
  <c r="J1384" i="6"/>
  <c r="I1385" i="6"/>
  <c r="J1385" i="6"/>
  <c r="I1386" i="6"/>
  <c r="J1386" i="6"/>
  <c r="I1387" i="6"/>
  <c r="J1387" i="6"/>
  <c r="I1388" i="6"/>
  <c r="J1388" i="6"/>
  <c r="I1389" i="6"/>
  <c r="J1389" i="6"/>
  <c r="I1390" i="6"/>
  <c r="J1390" i="6"/>
  <c r="I1391" i="6"/>
  <c r="J1391" i="6"/>
  <c r="I1392" i="6"/>
  <c r="J1392" i="6"/>
  <c r="I1393" i="6"/>
  <c r="J1393" i="6"/>
  <c r="I1394" i="6"/>
  <c r="J1394" i="6"/>
  <c r="I1395" i="6"/>
  <c r="J1395" i="6"/>
  <c r="I1396" i="6"/>
  <c r="J1396" i="6"/>
  <c r="I1397" i="6"/>
  <c r="J1397" i="6"/>
  <c r="I1398" i="6"/>
  <c r="J1398" i="6"/>
  <c r="I1399" i="6"/>
  <c r="J1399" i="6"/>
  <c r="I1400" i="6"/>
  <c r="J1400" i="6"/>
  <c r="I1401" i="6"/>
  <c r="J1401" i="6"/>
  <c r="I1402" i="6"/>
  <c r="J1402" i="6"/>
  <c r="I1403" i="6"/>
  <c r="J1403" i="6"/>
  <c r="I1404" i="6"/>
  <c r="J1404" i="6"/>
  <c r="I1405" i="6"/>
  <c r="J1405" i="6"/>
  <c r="I1406" i="6"/>
  <c r="J1406" i="6"/>
  <c r="I1407" i="6"/>
  <c r="J1407" i="6"/>
  <c r="I1408" i="6"/>
  <c r="J1408" i="6"/>
  <c r="I1409" i="6"/>
  <c r="J1409" i="6"/>
  <c r="I1410" i="6"/>
  <c r="J1410" i="6"/>
  <c r="I1411" i="6"/>
  <c r="J1411" i="6"/>
  <c r="I1412" i="6"/>
  <c r="J1412" i="6"/>
  <c r="I1413" i="6"/>
  <c r="J1413" i="6"/>
  <c r="I1414" i="6"/>
  <c r="J1414" i="6"/>
  <c r="I1415" i="6"/>
  <c r="J1415" i="6"/>
  <c r="I1416" i="6"/>
  <c r="J1416" i="6"/>
  <c r="I1417" i="6"/>
  <c r="J1417" i="6"/>
  <c r="I1418" i="6"/>
  <c r="J1418" i="6"/>
  <c r="I1419" i="6"/>
  <c r="J1419" i="6"/>
  <c r="I1420" i="6"/>
  <c r="J1420" i="6"/>
  <c r="I1421" i="6"/>
  <c r="J1421" i="6"/>
  <c r="I1422" i="6"/>
  <c r="J1422" i="6"/>
  <c r="I1423" i="6"/>
  <c r="J1423" i="6"/>
  <c r="I1424" i="6"/>
  <c r="J1424" i="6"/>
  <c r="I1425" i="6"/>
  <c r="J1425" i="6"/>
  <c r="I1426" i="6"/>
  <c r="J1426" i="6"/>
  <c r="I1427" i="6"/>
  <c r="J1427" i="6"/>
  <c r="I1428" i="6"/>
  <c r="J1428" i="6"/>
  <c r="I1429" i="6"/>
  <c r="J1429" i="6"/>
  <c r="I1430" i="6"/>
  <c r="J1430" i="6"/>
  <c r="I1431" i="6"/>
  <c r="J1431" i="6"/>
  <c r="I1432" i="6"/>
  <c r="J1432" i="6"/>
  <c r="I1433" i="6"/>
  <c r="J1433" i="6"/>
  <c r="I1434" i="6"/>
  <c r="J1434" i="6"/>
  <c r="I1435" i="6"/>
  <c r="J1435" i="6"/>
  <c r="I1436" i="6"/>
  <c r="J1436" i="6"/>
  <c r="I1437" i="6"/>
  <c r="J1437" i="6"/>
  <c r="I1438" i="6"/>
  <c r="J1438" i="6"/>
  <c r="I1439" i="6"/>
  <c r="J1439" i="6"/>
  <c r="I1440" i="6"/>
  <c r="J1440" i="6"/>
  <c r="I1441" i="6"/>
  <c r="J1441" i="6"/>
  <c r="I1442" i="6"/>
  <c r="J1442" i="6"/>
  <c r="I1443" i="6"/>
  <c r="J1443" i="6"/>
  <c r="I1444" i="6"/>
  <c r="J1444" i="6"/>
  <c r="I1445" i="6"/>
  <c r="J1445" i="6"/>
  <c r="I1446" i="6"/>
  <c r="J1446" i="6"/>
  <c r="I1447" i="6"/>
  <c r="J1447" i="6"/>
  <c r="I1448" i="6"/>
  <c r="J1448" i="6"/>
  <c r="I1449" i="6"/>
  <c r="J1449" i="6"/>
  <c r="I1450" i="6"/>
  <c r="J1450" i="6"/>
  <c r="I1451" i="6"/>
  <c r="J1451" i="6"/>
  <c r="I1452" i="6"/>
  <c r="J1452" i="6"/>
  <c r="I1453" i="6"/>
  <c r="J1453" i="6"/>
  <c r="I1454" i="6"/>
  <c r="J1454" i="6"/>
  <c r="I1455" i="6"/>
  <c r="J1455" i="6"/>
  <c r="I1456" i="6"/>
  <c r="J1456" i="6"/>
  <c r="I1457" i="6"/>
  <c r="J1457" i="6"/>
  <c r="I1458" i="6"/>
  <c r="J1458" i="6"/>
  <c r="I1459" i="6"/>
  <c r="J1459" i="6"/>
  <c r="I1460" i="6"/>
  <c r="J1460" i="6"/>
  <c r="I1461" i="6"/>
  <c r="J1461" i="6"/>
  <c r="I1462" i="6"/>
  <c r="J1462" i="6"/>
  <c r="I1463" i="6"/>
  <c r="J1463" i="6"/>
  <c r="I1464" i="6"/>
  <c r="J1464" i="6"/>
  <c r="I1465" i="6"/>
  <c r="J1465" i="6"/>
  <c r="I1466" i="6"/>
  <c r="J1466" i="6"/>
  <c r="I1467" i="6"/>
  <c r="J1467" i="6"/>
  <c r="I1468" i="6"/>
  <c r="J1468" i="6"/>
  <c r="I1469" i="6"/>
  <c r="J1469" i="6"/>
  <c r="I1470" i="6"/>
  <c r="J1470" i="6"/>
  <c r="I1471" i="6"/>
  <c r="J1471" i="6"/>
  <c r="I1472" i="6"/>
  <c r="J1472" i="6"/>
  <c r="I1473" i="6"/>
  <c r="J1473" i="6"/>
  <c r="I1474" i="6"/>
  <c r="J1474" i="6"/>
  <c r="I1475" i="6"/>
  <c r="J1475" i="6"/>
  <c r="I1476" i="6"/>
  <c r="J1476" i="6"/>
  <c r="I1477" i="6"/>
  <c r="J1477" i="6"/>
  <c r="I1478" i="6"/>
  <c r="J1478" i="6"/>
  <c r="I1479" i="6"/>
  <c r="J1479" i="6"/>
  <c r="I1480" i="6"/>
  <c r="J1480" i="6"/>
  <c r="I1481" i="6"/>
  <c r="J1481" i="6"/>
  <c r="I1482" i="6"/>
  <c r="J1482" i="6"/>
  <c r="I1483" i="6"/>
  <c r="J1483" i="6"/>
  <c r="I1484" i="6"/>
  <c r="J1484" i="6"/>
  <c r="I1485" i="6"/>
  <c r="J1485" i="6"/>
  <c r="I1486" i="6"/>
  <c r="J1486" i="6"/>
  <c r="I1487" i="6"/>
  <c r="J1487" i="6"/>
  <c r="I1488" i="6"/>
  <c r="J1488" i="6"/>
  <c r="I1489" i="6"/>
  <c r="J1489" i="6"/>
  <c r="I1490" i="6"/>
  <c r="J1490" i="6"/>
  <c r="I1491" i="6"/>
  <c r="J1491" i="6"/>
  <c r="I1492" i="6"/>
  <c r="J1492" i="6"/>
  <c r="I1493" i="6"/>
  <c r="J1493" i="6"/>
  <c r="I1494" i="6"/>
  <c r="J1494" i="6"/>
  <c r="I1495" i="6"/>
  <c r="J1495" i="6"/>
  <c r="I1496" i="6"/>
  <c r="J1496" i="6"/>
  <c r="I1497" i="6"/>
  <c r="J1497" i="6"/>
  <c r="I1498" i="6"/>
  <c r="J1498" i="6"/>
  <c r="I1499" i="6"/>
  <c r="J1499" i="6"/>
  <c r="I1500" i="6"/>
  <c r="J1500" i="6"/>
  <c r="I1501" i="6"/>
  <c r="J1501" i="6"/>
  <c r="I1502" i="6"/>
  <c r="J1502" i="6"/>
  <c r="I1503" i="6"/>
  <c r="J1503" i="6"/>
  <c r="I1504" i="6"/>
  <c r="J1504" i="6"/>
  <c r="I1505" i="6"/>
  <c r="J1505" i="6"/>
  <c r="I1506" i="6"/>
  <c r="J1506" i="6"/>
  <c r="I1507" i="6"/>
  <c r="J1507" i="6"/>
  <c r="I1508" i="6"/>
  <c r="J1508" i="6"/>
  <c r="I1509" i="6"/>
  <c r="J1509" i="6"/>
  <c r="I1510" i="6"/>
  <c r="J1510" i="6"/>
  <c r="I1511" i="6"/>
  <c r="J1511" i="6"/>
  <c r="I1512" i="6"/>
  <c r="J1512" i="6"/>
  <c r="I1513" i="6"/>
  <c r="J1513" i="6"/>
  <c r="I1514" i="6"/>
  <c r="J1514" i="6"/>
  <c r="I1515" i="6"/>
  <c r="J1515" i="6"/>
  <c r="I1516" i="6"/>
  <c r="J1516" i="6"/>
  <c r="I1517" i="6"/>
  <c r="J1517" i="6"/>
  <c r="I1518" i="6"/>
  <c r="J1518" i="6"/>
  <c r="I1519" i="6"/>
  <c r="J1519" i="6"/>
  <c r="I1520" i="6"/>
  <c r="J1520" i="6"/>
  <c r="I1521" i="6"/>
  <c r="J1521" i="6"/>
  <c r="I1522" i="6"/>
  <c r="J1522" i="6"/>
  <c r="I1523" i="6"/>
  <c r="J1523" i="6"/>
  <c r="I1524" i="6"/>
  <c r="J1524" i="6"/>
  <c r="I1525" i="6"/>
  <c r="J1525" i="6"/>
  <c r="I1526" i="6"/>
  <c r="J1526" i="6"/>
  <c r="I1527" i="6"/>
  <c r="J1527" i="6"/>
  <c r="I1528" i="6"/>
  <c r="J1528" i="6"/>
  <c r="I1529" i="6"/>
  <c r="J1529" i="6"/>
  <c r="I1530" i="6"/>
  <c r="J1530" i="6"/>
  <c r="I1531" i="6"/>
  <c r="J1531" i="6"/>
  <c r="I1532" i="6"/>
  <c r="J1532" i="6"/>
  <c r="I1533" i="6"/>
  <c r="J1533" i="6"/>
  <c r="I1534" i="6"/>
  <c r="J1534" i="6"/>
  <c r="I1535" i="6"/>
  <c r="J1535" i="6"/>
  <c r="I1536" i="6"/>
  <c r="J1536" i="6"/>
  <c r="I1537" i="6"/>
  <c r="J1537" i="6"/>
  <c r="I1538" i="6"/>
  <c r="J1538" i="6"/>
  <c r="I1539" i="6"/>
  <c r="J1539" i="6"/>
  <c r="I1540" i="6"/>
  <c r="J1540" i="6"/>
  <c r="I1541" i="6"/>
  <c r="J1541" i="6"/>
  <c r="I1542" i="6"/>
  <c r="J1542" i="6"/>
  <c r="I1543" i="6"/>
  <c r="J1543" i="6"/>
  <c r="I1544" i="6"/>
  <c r="J1544" i="6"/>
  <c r="I1545" i="6"/>
  <c r="J1545" i="6"/>
  <c r="I1546" i="6"/>
  <c r="J1546" i="6"/>
  <c r="I1547" i="6"/>
  <c r="J1547" i="6"/>
  <c r="I1548" i="6"/>
  <c r="J1548" i="6"/>
  <c r="I1549" i="6"/>
  <c r="J1549" i="6"/>
  <c r="I1550" i="6"/>
  <c r="J1550" i="6"/>
  <c r="I1551" i="6"/>
  <c r="J1551" i="6"/>
  <c r="I1552" i="6"/>
  <c r="J1552" i="6"/>
  <c r="I1553" i="6"/>
  <c r="J1553" i="6"/>
  <c r="I1554" i="6"/>
  <c r="J1554" i="6"/>
  <c r="I1555" i="6"/>
  <c r="J1555" i="6"/>
  <c r="I1556" i="6"/>
  <c r="J1556" i="6"/>
  <c r="I1557" i="6"/>
  <c r="J1557" i="6"/>
  <c r="I1558" i="6"/>
  <c r="J1558" i="6"/>
  <c r="I1559" i="6"/>
  <c r="J1559" i="6"/>
  <c r="I1560" i="6"/>
  <c r="J1560" i="6"/>
  <c r="I1561" i="6"/>
  <c r="J1561" i="6"/>
  <c r="I1562" i="6"/>
  <c r="J1562" i="6"/>
  <c r="I1563" i="6"/>
  <c r="J1563" i="6"/>
  <c r="I1564" i="6"/>
  <c r="J1564" i="6"/>
  <c r="I1565" i="6"/>
  <c r="J1565" i="6"/>
  <c r="I1566" i="6"/>
  <c r="J1566" i="6"/>
  <c r="I1567" i="6"/>
  <c r="J1567" i="6"/>
  <c r="I1568" i="6"/>
  <c r="J1568" i="6"/>
  <c r="I1569" i="6"/>
  <c r="J1569" i="6"/>
  <c r="I1570" i="6"/>
  <c r="J1570" i="6"/>
  <c r="I1571" i="6"/>
  <c r="J1571" i="6"/>
  <c r="I1572" i="6"/>
  <c r="J1572" i="6"/>
  <c r="I1573" i="6"/>
  <c r="J1573" i="6"/>
  <c r="I1574" i="6"/>
  <c r="J1574" i="6"/>
  <c r="I1575" i="6"/>
  <c r="J1575" i="6"/>
  <c r="I1576" i="6"/>
  <c r="J1576" i="6"/>
  <c r="I1577" i="6"/>
  <c r="J1577" i="6"/>
  <c r="I1578" i="6"/>
  <c r="J1578" i="6"/>
  <c r="I1579" i="6"/>
  <c r="J1579" i="6"/>
  <c r="I1580" i="6"/>
  <c r="J1580" i="6"/>
  <c r="I1581" i="6"/>
  <c r="J1581" i="6"/>
  <c r="I1582" i="6"/>
  <c r="J1582" i="6"/>
  <c r="I1583" i="6"/>
  <c r="J1583" i="6"/>
  <c r="I1584" i="6"/>
  <c r="J1584" i="6"/>
  <c r="I1585" i="6"/>
  <c r="J1585" i="6"/>
  <c r="I1586" i="6"/>
  <c r="J1586" i="6"/>
  <c r="I1587" i="6"/>
  <c r="J1587" i="6"/>
  <c r="I1588" i="6"/>
  <c r="J1588" i="6"/>
  <c r="I1589" i="6"/>
  <c r="J1589" i="6"/>
  <c r="I1590" i="6"/>
  <c r="J1590" i="6"/>
  <c r="I1591" i="6"/>
  <c r="J1591" i="6"/>
  <c r="I1592" i="6"/>
  <c r="J1592" i="6"/>
  <c r="I1593" i="6"/>
  <c r="J1593" i="6"/>
  <c r="I1594" i="6"/>
  <c r="J1594" i="6"/>
  <c r="I1595" i="6"/>
  <c r="J1595" i="6"/>
  <c r="I1596" i="6"/>
  <c r="J1596" i="6"/>
  <c r="I1597" i="6"/>
  <c r="J1597" i="6"/>
  <c r="I1598" i="6"/>
  <c r="J1598" i="6"/>
  <c r="I1599" i="6"/>
  <c r="J1599" i="6"/>
  <c r="I1600" i="6"/>
  <c r="J1600" i="6"/>
  <c r="I1601" i="6"/>
  <c r="J1601" i="6"/>
  <c r="I1602" i="6"/>
  <c r="J1602" i="6"/>
  <c r="I1603" i="6"/>
  <c r="J1603" i="6"/>
  <c r="I1604" i="6"/>
  <c r="J1604" i="6"/>
  <c r="I1605" i="6"/>
  <c r="J1605" i="6"/>
  <c r="I1606" i="6"/>
  <c r="J1606" i="6"/>
  <c r="I1607" i="6"/>
  <c r="J1607" i="6"/>
  <c r="I1608" i="6"/>
  <c r="J1608" i="6"/>
  <c r="I1609" i="6"/>
  <c r="J1609" i="6"/>
  <c r="I1610" i="6"/>
  <c r="J1610" i="6"/>
  <c r="I1611" i="6"/>
  <c r="J1611" i="6"/>
  <c r="I1612" i="6"/>
  <c r="J1612" i="6"/>
  <c r="I1613" i="6"/>
  <c r="J1613" i="6"/>
  <c r="I1614" i="6"/>
  <c r="J1614" i="6"/>
  <c r="I1615" i="6"/>
  <c r="J1615" i="6"/>
  <c r="I1616" i="6"/>
  <c r="J1616" i="6"/>
  <c r="I1617" i="6"/>
  <c r="J1617" i="6"/>
  <c r="I1618" i="6"/>
  <c r="J1618" i="6"/>
  <c r="I1619" i="6"/>
  <c r="J1619" i="6"/>
  <c r="I1620" i="6"/>
  <c r="J1620" i="6"/>
  <c r="I1621" i="6"/>
  <c r="J1621" i="6"/>
  <c r="I1622" i="6"/>
  <c r="J1622" i="6"/>
  <c r="I1623" i="6"/>
  <c r="J1623" i="6"/>
  <c r="I1624" i="6"/>
  <c r="J1624" i="6"/>
  <c r="I1625" i="6"/>
  <c r="J1625" i="6"/>
  <c r="I1626" i="6"/>
  <c r="J1626" i="6"/>
  <c r="I1627" i="6"/>
  <c r="J1627" i="6"/>
  <c r="I1628" i="6"/>
  <c r="J1628" i="6"/>
  <c r="I1629" i="6"/>
  <c r="J1629" i="6"/>
  <c r="I1630" i="6"/>
  <c r="J1630" i="6"/>
  <c r="I1631" i="6"/>
  <c r="J1631" i="6"/>
  <c r="I1632" i="6"/>
  <c r="J1632" i="6"/>
  <c r="I1633" i="6"/>
  <c r="J1633" i="6"/>
  <c r="I1634" i="6"/>
  <c r="J1634" i="6"/>
  <c r="I1635" i="6"/>
  <c r="J1635" i="6"/>
  <c r="I1636" i="6"/>
  <c r="J1636" i="6"/>
  <c r="I1637" i="6"/>
  <c r="J1637" i="6"/>
  <c r="I1638" i="6"/>
  <c r="J1638" i="6"/>
  <c r="I1639" i="6"/>
  <c r="J1639" i="6"/>
  <c r="I1640" i="6"/>
  <c r="J1640" i="6"/>
  <c r="I1641" i="6"/>
  <c r="J1641" i="6"/>
  <c r="I1642" i="6"/>
  <c r="J1642" i="6"/>
  <c r="I1643" i="6"/>
  <c r="J1643" i="6"/>
  <c r="I1644" i="6"/>
  <c r="J1644" i="6"/>
  <c r="I1645" i="6"/>
  <c r="J1645" i="6"/>
  <c r="I1646" i="6"/>
  <c r="J1646" i="6"/>
  <c r="I1647" i="6"/>
  <c r="J1647" i="6"/>
  <c r="I1648" i="6"/>
  <c r="J1648" i="6"/>
  <c r="I1649" i="6"/>
  <c r="J1649" i="6"/>
  <c r="I1650" i="6"/>
  <c r="J1650" i="6"/>
  <c r="I1651" i="6"/>
  <c r="J1651" i="6"/>
  <c r="I1652" i="6"/>
  <c r="J1652" i="6"/>
  <c r="I1653" i="6"/>
  <c r="J1653" i="6"/>
  <c r="I1654" i="6"/>
  <c r="J1654" i="6"/>
  <c r="I1655" i="6"/>
  <c r="J1655" i="6"/>
  <c r="I1656" i="6"/>
  <c r="J1656" i="6"/>
  <c r="I1657" i="6"/>
  <c r="J1657" i="6"/>
  <c r="I1658" i="6"/>
  <c r="J1658" i="6"/>
  <c r="I1659" i="6"/>
  <c r="J1659" i="6"/>
  <c r="I1660" i="6"/>
  <c r="J1660" i="6"/>
  <c r="I1661" i="6"/>
  <c r="J1661" i="6"/>
  <c r="I1662" i="6"/>
  <c r="J1662" i="6"/>
  <c r="I1663" i="6"/>
  <c r="J1663" i="6"/>
  <c r="I1664" i="6"/>
  <c r="J1664" i="6"/>
  <c r="I1665" i="6"/>
  <c r="J1665" i="6"/>
  <c r="I1666" i="6"/>
  <c r="J1666" i="6"/>
  <c r="I1667" i="6"/>
  <c r="J1667" i="6"/>
  <c r="I1668" i="6"/>
  <c r="J1668" i="6"/>
  <c r="I1669" i="6"/>
  <c r="J1669" i="6"/>
  <c r="I1670" i="6"/>
  <c r="J1670" i="6"/>
  <c r="I1671" i="6"/>
  <c r="J1671" i="6"/>
  <c r="I1672" i="6"/>
  <c r="J1672" i="6"/>
  <c r="I1673" i="6"/>
  <c r="J1673" i="6"/>
  <c r="I1674" i="6"/>
  <c r="J1674" i="6"/>
  <c r="I1675" i="6"/>
  <c r="J1675" i="6"/>
  <c r="I1676" i="6"/>
  <c r="J1676" i="6"/>
  <c r="I1677" i="6"/>
  <c r="J1677" i="6"/>
  <c r="I1678" i="6"/>
  <c r="J1678" i="6"/>
  <c r="I1679" i="6"/>
  <c r="J1679" i="6"/>
  <c r="I1680" i="6"/>
  <c r="J1680" i="6"/>
  <c r="I1681" i="6"/>
  <c r="J1681" i="6"/>
  <c r="I1682" i="6"/>
  <c r="J1682" i="6"/>
  <c r="I1683" i="6"/>
  <c r="J1683" i="6"/>
  <c r="I1684" i="6"/>
  <c r="J1684" i="6"/>
  <c r="I1685" i="6"/>
  <c r="J1685" i="6"/>
  <c r="I1686" i="6"/>
  <c r="J1686" i="6"/>
  <c r="I1687" i="6"/>
  <c r="J1687" i="6"/>
  <c r="I1688" i="6"/>
  <c r="J1688" i="6"/>
  <c r="I1689" i="6"/>
  <c r="J1689" i="6"/>
  <c r="I1690" i="6"/>
  <c r="J1690" i="6"/>
  <c r="I1691" i="6"/>
  <c r="J1691" i="6"/>
  <c r="I1692" i="6"/>
  <c r="J1692" i="6"/>
  <c r="I1693" i="6"/>
  <c r="J1693" i="6"/>
  <c r="I1694" i="6"/>
  <c r="J1694" i="6"/>
  <c r="I1695" i="6"/>
  <c r="J1695" i="6"/>
  <c r="I1696" i="6"/>
  <c r="J1696" i="6"/>
  <c r="I1697" i="6"/>
  <c r="J1697" i="6"/>
  <c r="I1698" i="6"/>
  <c r="J1698" i="6"/>
  <c r="I1699" i="6"/>
  <c r="J1699" i="6"/>
  <c r="I1700" i="6"/>
  <c r="J1700" i="6"/>
  <c r="I1701" i="6"/>
  <c r="J1701" i="6"/>
  <c r="I1702" i="6"/>
  <c r="J1702" i="6"/>
  <c r="I1703" i="6"/>
  <c r="J1703" i="6"/>
  <c r="I1704" i="6"/>
  <c r="J1704" i="6"/>
  <c r="I1705" i="6"/>
  <c r="J1705" i="6"/>
  <c r="I1706" i="6"/>
  <c r="J1706" i="6"/>
  <c r="I1707" i="6"/>
  <c r="J1707" i="6"/>
  <c r="I1708" i="6"/>
  <c r="J1708" i="6"/>
  <c r="I1709" i="6"/>
  <c r="J1709" i="6"/>
  <c r="I1710" i="6"/>
  <c r="J1710" i="6"/>
  <c r="I1711" i="6"/>
  <c r="J1711" i="6"/>
  <c r="I1712" i="6"/>
  <c r="J1712" i="6"/>
  <c r="I1713" i="6"/>
  <c r="J1713" i="6"/>
  <c r="I1714" i="6"/>
  <c r="J1714" i="6"/>
  <c r="I1715" i="6"/>
  <c r="J1715" i="6"/>
  <c r="I1716" i="6"/>
  <c r="J1716" i="6"/>
  <c r="I1717" i="6"/>
  <c r="J1717" i="6"/>
  <c r="I1718" i="6"/>
  <c r="J1718" i="6"/>
  <c r="I1719" i="6"/>
  <c r="J1719" i="6"/>
  <c r="I1720" i="6"/>
  <c r="J1720" i="6"/>
  <c r="I1721" i="6"/>
  <c r="J1721" i="6"/>
  <c r="I1722" i="6"/>
  <c r="J1722" i="6"/>
  <c r="I1723" i="6"/>
  <c r="J1723" i="6"/>
  <c r="I1724" i="6"/>
  <c r="J1724" i="6"/>
  <c r="I1725" i="6"/>
  <c r="J1725" i="6"/>
  <c r="I1726" i="6"/>
  <c r="J1726" i="6"/>
  <c r="I1727" i="6"/>
  <c r="J1727" i="6"/>
  <c r="I1728" i="6"/>
  <c r="J1728" i="6"/>
  <c r="I1729" i="6"/>
  <c r="J1729" i="6"/>
  <c r="I1730" i="6"/>
  <c r="J1730" i="6"/>
  <c r="I1731" i="6"/>
  <c r="J1731" i="6"/>
  <c r="I1732" i="6"/>
  <c r="J1732" i="6"/>
  <c r="I1733" i="6"/>
  <c r="J1733" i="6"/>
  <c r="I1734" i="6"/>
  <c r="J1734" i="6"/>
  <c r="I1735" i="6"/>
  <c r="J1735" i="6"/>
  <c r="I1736" i="6"/>
  <c r="J1736" i="6"/>
  <c r="I1737" i="6"/>
  <c r="J1737" i="6"/>
  <c r="I1738" i="6"/>
  <c r="J1738" i="6"/>
  <c r="I1739" i="6"/>
  <c r="J1739" i="6"/>
  <c r="I1740" i="6"/>
  <c r="J1740" i="6"/>
  <c r="I1741" i="6"/>
  <c r="J1741" i="6"/>
  <c r="I1742" i="6"/>
  <c r="J1742" i="6"/>
  <c r="I1743" i="6"/>
  <c r="J1743" i="6"/>
  <c r="I1744" i="6"/>
  <c r="J1744" i="6"/>
  <c r="I1745" i="6"/>
  <c r="J1745" i="6"/>
  <c r="I1746" i="6"/>
  <c r="J1746" i="6"/>
  <c r="I1747" i="6"/>
  <c r="J1747" i="6"/>
  <c r="I1748" i="6"/>
  <c r="J1748" i="6"/>
  <c r="I1749" i="6"/>
  <c r="J1749" i="6"/>
  <c r="I1750" i="6"/>
  <c r="J1750" i="6"/>
  <c r="I1751" i="6"/>
  <c r="J1751" i="6"/>
  <c r="I1752" i="6"/>
  <c r="J1752" i="6"/>
  <c r="I1753" i="6"/>
  <c r="J1753" i="6"/>
  <c r="I1754" i="6"/>
  <c r="J1754" i="6"/>
  <c r="I1755" i="6"/>
  <c r="J1755" i="6"/>
  <c r="I1756" i="6"/>
  <c r="J1756" i="6"/>
  <c r="I1757" i="6"/>
  <c r="J1757" i="6"/>
  <c r="I1758" i="6"/>
  <c r="J1758" i="6"/>
  <c r="I1759" i="6"/>
  <c r="J1759" i="6"/>
  <c r="I1760" i="6"/>
  <c r="J1760" i="6"/>
  <c r="I1761" i="6"/>
  <c r="J1761" i="6"/>
  <c r="I1762" i="6"/>
  <c r="J1762" i="6"/>
  <c r="I1763" i="6"/>
  <c r="J1763" i="6"/>
  <c r="I1764" i="6"/>
  <c r="J1764" i="6"/>
  <c r="I1765" i="6"/>
  <c r="J1765" i="6"/>
  <c r="I1766" i="6"/>
  <c r="J1766" i="6"/>
  <c r="I1767" i="6"/>
  <c r="J1767" i="6"/>
  <c r="I1768" i="6"/>
  <c r="J1768" i="6"/>
  <c r="I1769" i="6"/>
  <c r="J1769" i="6"/>
  <c r="I1770" i="6"/>
  <c r="J1770" i="6"/>
  <c r="I1771" i="6"/>
  <c r="J1771" i="6"/>
  <c r="I1772" i="6"/>
  <c r="J1772" i="6"/>
  <c r="I1773" i="6"/>
  <c r="J1773" i="6"/>
  <c r="I1774" i="6"/>
  <c r="J1774" i="6"/>
  <c r="I1775" i="6"/>
  <c r="J1775" i="6"/>
  <c r="I1776" i="6"/>
  <c r="J1776" i="6"/>
  <c r="I1777" i="6"/>
  <c r="J1777" i="6"/>
  <c r="I1778" i="6"/>
  <c r="J1778" i="6"/>
  <c r="I1779" i="6"/>
  <c r="J1779" i="6"/>
  <c r="I1780" i="6"/>
  <c r="J1780" i="6"/>
  <c r="I1781" i="6"/>
  <c r="J1781" i="6"/>
  <c r="I1782" i="6"/>
  <c r="J1782" i="6"/>
  <c r="I1783" i="6"/>
  <c r="J1783" i="6"/>
  <c r="I1784" i="6"/>
  <c r="J1784" i="6"/>
  <c r="I1785" i="6"/>
  <c r="J1785" i="6"/>
  <c r="I1786" i="6"/>
  <c r="J1786" i="6"/>
  <c r="I1787" i="6"/>
  <c r="J1787" i="6"/>
  <c r="I1788" i="6"/>
  <c r="J1788" i="6"/>
  <c r="I1789" i="6"/>
  <c r="J1789" i="6"/>
  <c r="I1790" i="6"/>
  <c r="J1790" i="6"/>
  <c r="I1791" i="6"/>
  <c r="J1791" i="6"/>
  <c r="I1792" i="6"/>
  <c r="J1792" i="6"/>
  <c r="I1793" i="6"/>
  <c r="J1793" i="6"/>
  <c r="I1794" i="6"/>
  <c r="J1794" i="6"/>
  <c r="I1795" i="6"/>
  <c r="J1795" i="6"/>
  <c r="I1796" i="6"/>
  <c r="J1796" i="6"/>
  <c r="I1797" i="6"/>
  <c r="J1797" i="6"/>
  <c r="I1798" i="6"/>
  <c r="J1798" i="6"/>
  <c r="I1799" i="6"/>
  <c r="J1799" i="6"/>
  <c r="I1800" i="6"/>
  <c r="J1800" i="6"/>
  <c r="I1801" i="6"/>
  <c r="J1801" i="6"/>
  <c r="I1802" i="6"/>
  <c r="J1802" i="6"/>
  <c r="I1803" i="6"/>
  <c r="J1803" i="6"/>
  <c r="I1804" i="6"/>
  <c r="J1804" i="6"/>
  <c r="I1805" i="6"/>
  <c r="J1805" i="6"/>
  <c r="I1806" i="6"/>
  <c r="J1806" i="6"/>
  <c r="I1807" i="6"/>
  <c r="J1807" i="6"/>
  <c r="I1808" i="6"/>
  <c r="J1808" i="6"/>
  <c r="I1809" i="6"/>
  <c r="J1809" i="6"/>
  <c r="I1810" i="6"/>
  <c r="J1810" i="6"/>
  <c r="I1811" i="6"/>
  <c r="J1811" i="6"/>
  <c r="I1812" i="6"/>
  <c r="J1812" i="6"/>
  <c r="I1813" i="6"/>
  <c r="J1813" i="6"/>
  <c r="I1814" i="6"/>
  <c r="J1814" i="6"/>
  <c r="I1815" i="6"/>
  <c r="J1815" i="6"/>
  <c r="I1816" i="6"/>
  <c r="J1816" i="6"/>
  <c r="I1817" i="6"/>
  <c r="J1817" i="6"/>
  <c r="I1818" i="6"/>
  <c r="J1818" i="6"/>
  <c r="I1819" i="6"/>
  <c r="J1819" i="6"/>
  <c r="I1820" i="6"/>
  <c r="J1820" i="6"/>
  <c r="I1821" i="6"/>
  <c r="J1821" i="6"/>
  <c r="I1822" i="6"/>
  <c r="J1822" i="6"/>
  <c r="I1823" i="6"/>
  <c r="J1823" i="6"/>
  <c r="I1824" i="6"/>
  <c r="J1824" i="6"/>
  <c r="I1825" i="6"/>
  <c r="J1825" i="6"/>
  <c r="I1826" i="6"/>
  <c r="J1826" i="6"/>
  <c r="I1827" i="6"/>
  <c r="J1827" i="6"/>
  <c r="I1828" i="6"/>
  <c r="J1828" i="6"/>
  <c r="I1829" i="6"/>
  <c r="J1829" i="6"/>
  <c r="I1830" i="6"/>
  <c r="J1830" i="6"/>
  <c r="I1831" i="6"/>
  <c r="J1831" i="6"/>
  <c r="I1832" i="6"/>
  <c r="J1832" i="6"/>
  <c r="I1833" i="6"/>
  <c r="J1833" i="6"/>
  <c r="I1834" i="6"/>
  <c r="J1834" i="6"/>
  <c r="I1835" i="6"/>
  <c r="J1835" i="6"/>
  <c r="I1836" i="6"/>
  <c r="J1836" i="6"/>
  <c r="I1837" i="6"/>
  <c r="J1837" i="6"/>
  <c r="I1838" i="6"/>
  <c r="J1838" i="6"/>
  <c r="I1839" i="6"/>
  <c r="J1839" i="6"/>
  <c r="I1840" i="6"/>
  <c r="J1840" i="6"/>
  <c r="I1841" i="6"/>
  <c r="J1841" i="6"/>
  <c r="I1842" i="6"/>
  <c r="J1842" i="6"/>
  <c r="I1843" i="6"/>
  <c r="J1843" i="6"/>
  <c r="I1844" i="6"/>
  <c r="J1844" i="6"/>
  <c r="I1845" i="6"/>
  <c r="J1845" i="6"/>
  <c r="I1846" i="6"/>
  <c r="J1846" i="6"/>
  <c r="I1847" i="6"/>
  <c r="J1847" i="6"/>
  <c r="I1848" i="6"/>
  <c r="J1848" i="6"/>
  <c r="I1849" i="6"/>
  <c r="J1849" i="6"/>
  <c r="I1850" i="6"/>
  <c r="J1850" i="6"/>
  <c r="I1851" i="6"/>
  <c r="J1851" i="6"/>
  <c r="I1852" i="6"/>
  <c r="J1852" i="6"/>
  <c r="I1853" i="6"/>
  <c r="J1853" i="6"/>
  <c r="I1854" i="6"/>
  <c r="J1854" i="6"/>
  <c r="I1855" i="6"/>
  <c r="J1855" i="6"/>
  <c r="I1856" i="6"/>
  <c r="J1856" i="6"/>
  <c r="I1857" i="6"/>
  <c r="J1857" i="6"/>
  <c r="I1858" i="6"/>
  <c r="J1858" i="6"/>
  <c r="I1859" i="6"/>
  <c r="J1859" i="6"/>
  <c r="I1860" i="6"/>
  <c r="J1860" i="6"/>
  <c r="I1861" i="6"/>
  <c r="J1861" i="6"/>
  <c r="I1862" i="6"/>
  <c r="J1862" i="6"/>
  <c r="I1863" i="6"/>
  <c r="J1863" i="6"/>
  <c r="I1864" i="6"/>
  <c r="J1864" i="6"/>
  <c r="I1865" i="6"/>
  <c r="J1865" i="6"/>
  <c r="I1866" i="6"/>
  <c r="J1866" i="6"/>
  <c r="I1867" i="6"/>
  <c r="J1867" i="6"/>
  <c r="I1868" i="6"/>
  <c r="J1868" i="6"/>
  <c r="I1869" i="6"/>
  <c r="J1869" i="6"/>
  <c r="I1870" i="6"/>
  <c r="J1870" i="6"/>
  <c r="I1871" i="6"/>
  <c r="J1871" i="6"/>
  <c r="I1872" i="6"/>
  <c r="J1872" i="6"/>
  <c r="I1873" i="6"/>
  <c r="J1873" i="6"/>
  <c r="I1874" i="6"/>
  <c r="J1874" i="6"/>
  <c r="I1875" i="6"/>
  <c r="J1875" i="6"/>
  <c r="I1876" i="6"/>
  <c r="J1876" i="6"/>
  <c r="I1877" i="6"/>
  <c r="J1877" i="6"/>
  <c r="I1878" i="6"/>
  <c r="J1878" i="6"/>
  <c r="I1879" i="6"/>
  <c r="J1879" i="6"/>
  <c r="I1880" i="6"/>
  <c r="J1880" i="6"/>
  <c r="I1881" i="6"/>
  <c r="J1881" i="6"/>
  <c r="I1882" i="6"/>
  <c r="J1882" i="6"/>
  <c r="I1883" i="6"/>
  <c r="J1883" i="6"/>
  <c r="I1884" i="6"/>
  <c r="J1884" i="6"/>
  <c r="I1885" i="6"/>
  <c r="J1885" i="6"/>
  <c r="I1886" i="6"/>
  <c r="J1886" i="6"/>
  <c r="I1887" i="6"/>
  <c r="J1887" i="6"/>
  <c r="I1888" i="6"/>
  <c r="J1888" i="6"/>
  <c r="I1889" i="6"/>
  <c r="J1889" i="6"/>
  <c r="I1890" i="6"/>
  <c r="J1890" i="6"/>
  <c r="I1891" i="6"/>
  <c r="J1891" i="6"/>
  <c r="I1892" i="6"/>
  <c r="J1892" i="6"/>
  <c r="I1893" i="6"/>
  <c r="J1893" i="6"/>
  <c r="I1894" i="6"/>
  <c r="J1894" i="6"/>
  <c r="I1895" i="6"/>
  <c r="J1895" i="6"/>
  <c r="I1896" i="6"/>
  <c r="J1896" i="6"/>
  <c r="I1897" i="6"/>
  <c r="J1897" i="6"/>
  <c r="I1898" i="6"/>
  <c r="J1898" i="6"/>
  <c r="I1899" i="6"/>
  <c r="J1899" i="6"/>
  <c r="I1900" i="6"/>
  <c r="J1900" i="6"/>
  <c r="I1901" i="6"/>
  <c r="J1901" i="6"/>
  <c r="I1902" i="6"/>
  <c r="J1902" i="6"/>
  <c r="I1903" i="6"/>
  <c r="J1903" i="6"/>
  <c r="I1904" i="6"/>
  <c r="J1904" i="6"/>
  <c r="I1905" i="6"/>
  <c r="J1905" i="6"/>
  <c r="I1906" i="6"/>
  <c r="J1906" i="6"/>
  <c r="I1907" i="6"/>
  <c r="J1907" i="6"/>
  <c r="I1908" i="6"/>
  <c r="J1908" i="6"/>
  <c r="I1909" i="6"/>
  <c r="J1909" i="6"/>
  <c r="I1910" i="6"/>
  <c r="J1910" i="6"/>
  <c r="I1911" i="6"/>
  <c r="J1911" i="6"/>
  <c r="I1912" i="6"/>
  <c r="J1912" i="6"/>
  <c r="I1913" i="6"/>
  <c r="J1913" i="6"/>
  <c r="I1914" i="6"/>
  <c r="J1914" i="6"/>
  <c r="I1915" i="6"/>
  <c r="J1915" i="6"/>
  <c r="I1916" i="6"/>
  <c r="J1916" i="6"/>
  <c r="I1917" i="6"/>
  <c r="J1917" i="6"/>
  <c r="I1918" i="6"/>
  <c r="J1918" i="6"/>
  <c r="I1919" i="6"/>
  <c r="J1919" i="6"/>
  <c r="I1920" i="6"/>
  <c r="J1920" i="6"/>
  <c r="I1921" i="6"/>
  <c r="J1921" i="6"/>
  <c r="I1922" i="6"/>
  <c r="J1922" i="6"/>
  <c r="I1923" i="6"/>
  <c r="J1923" i="6"/>
  <c r="I1924" i="6"/>
  <c r="J1924" i="6"/>
  <c r="I1925" i="6"/>
  <c r="J1925" i="6"/>
  <c r="I1926" i="6"/>
  <c r="J1926" i="6"/>
  <c r="I1927" i="6"/>
  <c r="J1927" i="6"/>
  <c r="I1928" i="6"/>
  <c r="J1928" i="6"/>
  <c r="I1929" i="6"/>
  <c r="J1929" i="6"/>
  <c r="I1930" i="6"/>
  <c r="J1930" i="6"/>
  <c r="I1931" i="6"/>
  <c r="J1931" i="6"/>
  <c r="I1932" i="6"/>
  <c r="J1932" i="6"/>
  <c r="I1933" i="6"/>
  <c r="J1933" i="6"/>
  <c r="I1934" i="6"/>
  <c r="J1934" i="6"/>
  <c r="I1935" i="6"/>
  <c r="J1935" i="6"/>
  <c r="I1936" i="6"/>
  <c r="J1936" i="6"/>
  <c r="I1937" i="6"/>
  <c r="J1937" i="6"/>
  <c r="I1938" i="6"/>
  <c r="J1938" i="6"/>
  <c r="I1939" i="6"/>
  <c r="J1939" i="6"/>
  <c r="I1940" i="6"/>
  <c r="J1940" i="6"/>
  <c r="I1941" i="6"/>
  <c r="J1941" i="6"/>
  <c r="I1942" i="6"/>
  <c r="J1942" i="6"/>
  <c r="I1943" i="6"/>
  <c r="J1943" i="6"/>
  <c r="I1944" i="6"/>
  <c r="J1944" i="6"/>
  <c r="I1945" i="6"/>
  <c r="J1945" i="6"/>
  <c r="I1946" i="6"/>
  <c r="J1946" i="6"/>
  <c r="I1947" i="6"/>
  <c r="J1947" i="6"/>
  <c r="I1948" i="6"/>
  <c r="J1948" i="6"/>
  <c r="I1949" i="6"/>
  <c r="J1949" i="6"/>
  <c r="I1950" i="6"/>
  <c r="J1950" i="6"/>
  <c r="I1951" i="6"/>
  <c r="J1951" i="6"/>
  <c r="I1952" i="6"/>
  <c r="J1952" i="6"/>
  <c r="I1953" i="6"/>
  <c r="J1953" i="6"/>
  <c r="I1954" i="6"/>
  <c r="J1954" i="6"/>
  <c r="I1955" i="6"/>
  <c r="J1955" i="6"/>
  <c r="I1956" i="6"/>
  <c r="J1956" i="6"/>
  <c r="I1957" i="6"/>
  <c r="J1957" i="6"/>
  <c r="I1958" i="6"/>
  <c r="J1958" i="6"/>
  <c r="I1959" i="6"/>
  <c r="J1959" i="6"/>
  <c r="I1960" i="6"/>
  <c r="J1960" i="6"/>
  <c r="I1961" i="6"/>
  <c r="J1961" i="6"/>
  <c r="I1962" i="6"/>
  <c r="J1962" i="6"/>
  <c r="I1963" i="6"/>
  <c r="J1963" i="6"/>
  <c r="I1964" i="6"/>
  <c r="J1964" i="6"/>
  <c r="I1965" i="6"/>
  <c r="J1965" i="6"/>
  <c r="I1966" i="6"/>
  <c r="J1966" i="6"/>
  <c r="I1967" i="6"/>
  <c r="J1967" i="6"/>
  <c r="I1968" i="6"/>
  <c r="J1968" i="6"/>
  <c r="I1969" i="6"/>
  <c r="J1969" i="6"/>
  <c r="I1970" i="6"/>
  <c r="J1970" i="6"/>
  <c r="I1971" i="6"/>
  <c r="J1971" i="6"/>
  <c r="I1972" i="6"/>
  <c r="J1972" i="6"/>
  <c r="I1973" i="6"/>
  <c r="J1973" i="6"/>
  <c r="I1974" i="6"/>
  <c r="J1974" i="6"/>
  <c r="I1975" i="6"/>
  <c r="J1975" i="6"/>
  <c r="I1976" i="6"/>
  <c r="J1976" i="6"/>
  <c r="I1977" i="6"/>
  <c r="J1977" i="6"/>
  <c r="I1978" i="6"/>
  <c r="J1978" i="6"/>
  <c r="I1979" i="6"/>
  <c r="J1979" i="6"/>
  <c r="I1980" i="6"/>
  <c r="J1980" i="6"/>
  <c r="I1981" i="6"/>
  <c r="J1981" i="6"/>
  <c r="I1982" i="6"/>
  <c r="J1982" i="6"/>
  <c r="I1983" i="6"/>
  <c r="J1983" i="6"/>
  <c r="I1984" i="6"/>
  <c r="J1984" i="6"/>
  <c r="I1985" i="6"/>
  <c r="J1985" i="6"/>
  <c r="I1986" i="6"/>
  <c r="J1986" i="6"/>
  <c r="I1987" i="6"/>
  <c r="J1987" i="6"/>
  <c r="I1988" i="6"/>
  <c r="J1988" i="6"/>
  <c r="I1989" i="6"/>
  <c r="J1989" i="6"/>
  <c r="I1990" i="6"/>
  <c r="J1990" i="6"/>
  <c r="I1991" i="6"/>
  <c r="J1991" i="6"/>
  <c r="I1992" i="6"/>
  <c r="J1992" i="6"/>
  <c r="I1993" i="6"/>
  <c r="J1993" i="6"/>
  <c r="I1994" i="6"/>
  <c r="J1994" i="6"/>
  <c r="I1995" i="6"/>
  <c r="J1995" i="6"/>
  <c r="I1996" i="6"/>
  <c r="J1996" i="6"/>
  <c r="I1997" i="6"/>
  <c r="J1997" i="6"/>
  <c r="I1998" i="6"/>
  <c r="J1998" i="6"/>
  <c r="I1999" i="6"/>
  <c r="J1999" i="6"/>
  <c r="I2000" i="6"/>
  <c r="J2000" i="6"/>
  <c r="I2001" i="6"/>
  <c r="J2001" i="6"/>
  <c r="I2002" i="6"/>
  <c r="J2002" i="6"/>
  <c r="I2003" i="6"/>
  <c r="J2003" i="6"/>
  <c r="I2004" i="6"/>
  <c r="J2004" i="6"/>
  <c r="I2005" i="6"/>
  <c r="J2005" i="6"/>
  <c r="I2006" i="6"/>
  <c r="J2006" i="6"/>
  <c r="I2007" i="6"/>
  <c r="J2007" i="6"/>
  <c r="I2008" i="6"/>
  <c r="J2008" i="6"/>
  <c r="I2009" i="6"/>
  <c r="J2009" i="6"/>
  <c r="I2010" i="6"/>
  <c r="J2010" i="6"/>
  <c r="I2011" i="6"/>
  <c r="J2011" i="6"/>
  <c r="I2012" i="6"/>
  <c r="J2012" i="6"/>
  <c r="I2013" i="6"/>
  <c r="J2013" i="6"/>
  <c r="I2014" i="6"/>
  <c r="J2014" i="6"/>
  <c r="I2015" i="6"/>
  <c r="J2015" i="6"/>
  <c r="I2016" i="6"/>
  <c r="J2016" i="6"/>
  <c r="I2017" i="6"/>
  <c r="J2017" i="6"/>
  <c r="I2018" i="6"/>
  <c r="J2018" i="6"/>
  <c r="I2019" i="6"/>
  <c r="J2019" i="6"/>
  <c r="I2020" i="6"/>
  <c r="J2020" i="6"/>
  <c r="I2021" i="6"/>
  <c r="J2021" i="6"/>
  <c r="I2022" i="6"/>
  <c r="J2022" i="6"/>
  <c r="I2023" i="6"/>
  <c r="J2023" i="6"/>
  <c r="I2024" i="6"/>
  <c r="J2024" i="6"/>
  <c r="I2025" i="6"/>
  <c r="J2025" i="6"/>
  <c r="I2026" i="6"/>
  <c r="J2026" i="6"/>
  <c r="I2027" i="6"/>
  <c r="J2027" i="6"/>
  <c r="I2028" i="6"/>
  <c r="J2028" i="6"/>
  <c r="I2029" i="6"/>
  <c r="J2029" i="6"/>
  <c r="I2030" i="6"/>
  <c r="J2030" i="6"/>
  <c r="I2031" i="6"/>
  <c r="J2031" i="6"/>
  <c r="I2032" i="6"/>
  <c r="J2032" i="6"/>
  <c r="I2033" i="6"/>
  <c r="J2033" i="6"/>
  <c r="I2034" i="6"/>
  <c r="J2034" i="6"/>
  <c r="I2035" i="6"/>
  <c r="J2035" i="6"/>
  <c r="I2036" i="6"/>
  <c r="J2036" i="6"/>
  <c r="I2037" i="6"/>
  <c r="J2037" i="6"/>
  <c r="I2038" i="6"/>
  <c r="J2038" i="6"/>
  <c r="I2039" i="6"/>
  <c r="J2039" i="6"/>
  <c r="I2040" i="6"/>
  <c r="J2040" i="6"/>
  <c r="I2041" i="6"/>
  <c r="J2041" i="6"/>
  <c r="I2042" i="6"/>
  <c r="J2042" i="6"/>
  <c r="I2043" i="6"/>
  <c r="J2043" i="6"/>
  <c r="I2044" i="6"/>
  <c r="J2044" i="6"/>
  <c r="I2045" i="6"/>
  <c r="J2045" i="6"/>
  <c r="I2046" i="6"/>
  <c r="J2046" i="6"/>
  <c r="I2047" i="6"/>
  <c r="J2047" i="6"/>
  <c r="I2048" i="6"/>
  <c r="J2048" i="6"/>
  <c r="I2049" i="6"/>
  <c r="J2049" i="6"/>
  <c r="I2050" i="6"/>
  <c r="J2050" i="6"/>
  <c r="I2051" i="6"/>
  <c r="J2051" i="6"/>
  <c r="I2052" i="6"/>
  <c r="J2052" i="6"/>
  <c r="I2053" i="6"/>
  <c r="J2053" i="6"/>
  <c r="I2054" i="6"/>
  <c r="J2054" i="6"/>
  <c r="I2055" i="6"/>
  <c r="J2055" i="6"/>
  <c r="I2056" i="6"/>
  <c r="J2056" i="6"/>
  <c r="I2057" i="6"/>
  <c r="J2057" i="6"/>
  <c r="I2058" i="6"/>
  <c r="J2058" i="6"/>
  <c r="I2059" i="6"/>
  <c r="J2059" i="6"/>
  <c r="I2060" i="6"/>
  <c r="J2060" i="6"/>
  <c r="I2061" i="6"/>
  <c r="J2061" i="6"/>
  <c r="I2062" i="6"/>
  <c r="J2062" i="6"/>
  <c r="I2063" i="6"/>
  <c r="J2063" i="6"/>
  <c r="I2064" i="6"/>
  <c r="J2064" i="6"/>
  <c r="I2065" i="6"/>
  <c r="J2065" i="6"/>
  <c r="I2066" i="6"/>
  <c r="J2066" i="6"/>
  <c r="I2067" i="6"/>
  <c r="J2067" i="6"/>
  <c r="I2068" i="6"/>
  <c r="J2068" i="6"/>
  <c r="I2069" i="6"/>
  <c r="J2069" i="6"/>
  <c r="I2070" i="6"/>
  <c r="J2070" i="6"/>
  <c r="I2071" i="6"/>
  <c r="J2071" i="6"/>
  <c r="I2072" i="6"/>
  <c r="J2072" i="6"/>
  <c r="I2073" i="6"/>
  <c r="J2073" i="6"/>
  <c r="I2074" i="6"/>
  <c r="J2074" i="6"/>
  <c r="I2075" i="6"/>
  <c r="J2075" i="6"/>
  <c r="I2076" i="6"/>
  <c r="J2076" i="6"/>
  <c r="I2077" i="6"/>
  <c r="J2077" i="6"/>
  <c r="I2078" i="6"/>
  <c r="J2078" i="6"/>
  <c r="I2079" i="6"/>
  <c r="J2079" i="6"/>
  <c r="I2080" i="6"/>
  <c r="J2080" i="6"/>
  <c r="I2081" i="6"/>
  <c r="J2081" i="6"/>
  <c r="I2082" i="6"/>
  <c r="J2082" i="6"/>
  <c r="I2083" i="6"/>
  <c r="J2083" i="6"/>
  <c r="I2084" i="6"/>
  <c r="J2084" i="6"/>
  <c r="I2085" i="6"/>
  <c r="J2085" i="6"/>
  <c r="I2086" i="6"/>
  <c r="J2086" i="6"/>
  <c r="I2087" i="6"/>
  <c r="J2087" i="6"/>
  <c r="I2088" i="6"/>
  <c r="J2088" i="6"/>
  <c r="I2089" i="6"/>
  <c r="J2089" i="6"/>
  <c r="I2090" i="6"/>
  <c r="J2090" i="6"/>
  <c r="I2091" i="6"/>
  <c r="J2091" i="6"/>
  <c r="I2092" i="6"/>
  <c r="J2092" i="6"/>
  <c r="I2093" i="6"/>
  <c r="J2093" i="6"/>
  <c r="I2094" i="6"/>
  <c r="J2094" i="6"/>
  <c r="I2095" i="6"/>
  <c r="J2095" i="6"/>
  <c r="I2096" i="6"/>
  <c r="J2096" i="6"/>
  <c r="I2097" i="6"/>
  <c r="J2097" i="6"/>
  <c r="I2098" i="6"/>
  <c r="J2098" i="6"/>
  <c r="I2099" i="6"/>
  <c r="J2099" i="6"/>
  <c r="I2100" i="6"/>
  <c r="J2100" i="6"/>
  <c r="I2101" i="6"/>
  <c r="J2101" i="6"/>
  <c r="I2102" i="6"/>
  <c r="J2102" i="6"/>
  <c r="I2103" i="6"/>
  <c r="J2103" i="6"/>
  <c r="I2104" i="6"/>
  <c r="J2104" i="6"/>
  <c r="I2105" i="6"/>
  <c r="J2105" i="6"/>
  <c r="I2106" i="6"/>
  <c r="J2106" i="6"/>
  <c r="I2107" i="6"/>
  <c r="J2107" i="6"/>
  <c r="I2108" i="6"/>
  <c r="J2108" i="6"/>
  <c r="I2109" i="6"/>
  <c r="J2109" i="6"/>
  <c r="I2110" i="6"/>
  <c r="J2110" i="6"/>
  <c r="I2111" i="6"/>
  <c r="J2111" i="6"/>
  <c r="I2112" i="6"/>
  <c r="J2112" i="6"/>
  <c r="I2113" i="6"/>
  <c r="J2113" i="6"/>
  <c r="I2114" i="6"/>
  <c r="J2114" i="6"/>
  <c r="I2115" i="6"/>
  <c r="J2115" i="6"/>
  <c r="I2116" i="6"/>
  <c r="J2116" i="6"/>
  <c r="I2117" i="6"/>
  <c r="J2117" i="6"/>
  <c r="I2118" i="6"/>
  <c r="J2118" i="6"/>
  <c r="I2119" i="6"/>
  <c r="J2119" i="6"/>
  <c r="I2120" i="6"/>
  <c r="J2120" i="6"/>
  <c r="I2121" i="6"/>
  <c r="J2121" i="6"/>
  <c r="I2122" i="6"/>
  <c r="J2122" i="6"/>
  <c r="I2123" i="6"/>
  <c r="J2123" i="6"/>
  <c r="I2124" i="6"/>
  <c r="J2124" i="6"/>
  <c r="I2125" i="6"/>
  <c r="J2125" i="6"/>
  <c r="I2126" i="6"/>
  <c r="J2126" i="6"/>
  <c r="I2127" i="6"/>
  <c r="J2127" i="6"/>
  <c r="I2128" i="6"/>
  <c r="J2128" i="6"/>
  <c r="I2129" i="6"/>
  <c r="J2129" i="6"/>
  <c r="I2130" i="6"/>
  <c r="J2130" i="6"/>
  <c r="I2131" i="6"/>
  <c r="J2131" i="6"/>
  <c r="I2132" i="6"/>
  <c r="J2132" i="6"/>
  <c r="I2133" i="6"/>
  <c r="J2133" i="6"/>
  <c r="I2134" i="6"/>
  <c r="J2134" i="6"/>
  <c r="I2135" i="6"/>
  <c r="J2135" i="6"/>
  <c r="I2136" i="6"/>
  <c r="J2136" i="6"/>
  <c r="I2137" i="6"/>
  <c r="J2137" i="6"/>
  <c r="I2138" i="6"/>
  <c r="J2138" i="6"/>
  <c r="I2139" i="6"/>
  <c r="J2139" i="6"/>
  <c r="I2140" i="6"/>
  <c r="J2140" i="6"/>
  <c r="I2141" i="6"/>
  <c r="J2141" i="6"/>
  <c r="I2142" i="6"/>
  <c r="J2142" i="6"/>
  <c r="I2143" i="6"/>
  <c r="J2143" i="6"/>
  <c r="I2144" i="6"/>
  <c r="J2144" i="6"/>
  <c r="I2145" i="6"/>
  <c r="J2145" i="6"/>
  <c r="I2146" i="6"/>
  <c r="J2146" i="6"/>
  <c r="I2147" i="6"/>
  <c r="J2147" i="6"/>
  <c r="I2148" i="6"/>
  <c r="J2148" i="6"/>
  <c r="I2149" i="6"/>
  <c r="J2149" i="6"/>
  <c r="I2150" i="6"/>
  <c r="J2150" i="6"/>
  <c r="I2151" i="6"/>
  <c r="J2151" i="6"/>
  <c r="I2152" i="6"/>
  <c r="J2152" i="6"/>
  <c r="I2153" i="6"/>
  <c r="J2153" i="6"/>
  <c r="I2154" i="6"/>
  <c r="J2154" i="6"/>
  <c r="I2155" i="6"/>
  <c r="J2155" i="6"/>
  <c r="I2156" i="6"/>
  <c r="J2156" i="6"/>
  <c r="I2157" i="6"/>
  <c r="J2157" i="6"/>
  <c r="I2158" i="6"/>
  <c r="J2158" i="6"/>
  <c r="I2159" i="6"/>
  <c r="J2159" i="6"/>
  <c r="I2160" i="6"/>
  <c r="J2160" i="6"/>
  <c r="I2161" i="6"/>
  <c r="J2161" i="6"/>
  <c r="I2162" i="6"/>
  <c r="J2162" i="6"/>
  <c r="I2163" i="6"/>
  <c r="J2163" i="6"/>
  <c r="I2164" i="6"/>
  <c r="J2164" i="6"/>
  <c r="I2165" i="6"/>
  <c r="J2165" i="6"/>
  <c r="I2166" i="6"/>
  <c r="J2166" i="6"/>
  <c r="I2167" i="6"/>
  <c r="J2167" i="6"/>
  <c r="I2168" i="6"/>
  <c r="J2168" i="6"/>
  <c r="I2169" i="6"/>
  <c r="J2169" i="6"/>
  <c r="I2170" i="6"/>
  <c r="J2170" i="6"/>
  <c r="I2171" i="6"/>
  <c r="J2171" i="6"/>
  <c r="I2172" i="6"/>
  <c r="J2172" i="6"/>
  <c r="I2173" i="6"/>
  <c r="J2173" i="6"/>
  <c r="I2174" i="6"/>
  <c r="J2174" i="6"/>
  <c r="I2175" i="6"/>
  <c r="J2175" i="6"/>
  <c r="I2176" i="6"/>
  <c r="J2176" i="6"/>
  <c r="I2177" i="6"/>
  <c r="J2177" i="6"/>
  <c r="I2178" i="6"/>
  <c r="J2178" i="6"/>
  <c r="I2179" i="6"/>
  <c r="J2179" i="6"/>
  <c r="I2180" i="6"/>
  <c r="J2180" i="6"/>
  <c r="I2181" i="6"/>
  <c r="J2181" i="6"/>
  <c r="I2182" i="6"/>
  <c r="J2182" i="6"/>
  <c r="I2183" i="6"/>
  <c r="J2183" i="6"/>
  <c r="I2184" i="6"/>
  <c r="J2184" i="6"/>
  <c r="I2185" i="6"/>
  <c r="J2185" i="6"/>
  <c r="I2186" i="6"/>
  <c r="J2186" i="6"/>
  <c r="I2187" i="6"/>
  <c r="J2187" i="6"/>
  <c r="L2" i="6"/>
  <c r="J2" i="6"/>
  <c r="I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" i="6"/>
  <c r="AA1812" i="6"/>
  <c r="AA1811" i="6"/>
  <c r="AA1810" i="6"/>
  <c r="F11" i="4"/>
  <c r="H2187" i="4"/>
  <c r="F2187" i="4"/>
  <c r="D2187" i="4"/>
  <c r="C2187" i="4"/>
  <c r="B2187" i="4"/>
  <c r="A2187" i="4"/>
  <c r="H2186" i="4"/>
  <c r="F2186" i="4"/>
  <c r="D2186" i="4"/>
  <c r="C2186" i="4"/>
  <c r="B2186" i="4"/>
  <c r="A2186" i="4"/>
  <c r="H2185" i="4"/>
  <c r="F2185" i="4"/>
  <c r="D2185" i="4"/>
  <c r="C2185" i="4"/>
  <c r="B2185" i="4"/>
  <c r="A2185" i="4"/>
  <c r="H2184" i="4"/>
  <c r="F2184" i="4"/>
  <c r="D2184" i="4"/>
  <c r="C2184" i="4"/>
  <c r="B2184" i="4"/>
  <c r="A2184" i="4"/>
  <c r="H2183" i="4"/>
  <c r="F2183" i="4"/>
  <c r="D2183" i="4"/>
  <c r="C2183" i="4"/>
  <c r="B2183" i="4"/>
  <c r="A2183" i="4"/>
  <c r="H2182" i="4"/>
  <c r="F2182" i="4"/>
  <c r="D2182" i="4"/>
  <c r="C2182" i="4"/>
  <c r="B2182" i="4"/>
  <c r="A2182" i="4"/>
  <c r="H2181" i="4"/>
  <c r="F2181" i="4"/>
  <c r="D2181" i="4"/>
  <c r="C2181" i="4"/>
  <c r="B2181" i="4"/>
  <c r="A2181" i="4"/>
  <c r="H2180" i="4"/>
  <c r="F2180" i="4"/>
  <c r="D2180" i="4"/>
  <c r="C2180" i="4"/>
  <c r="B2180" i="4"/>
  <c r="A2180" i="4"/>
  <c r="H2179" i="4"/>
  <c r="F2179" i="4"/>
  <c r="D2179" i="4"/>
  <c r="C2179" i="4"/>
  <c r="B2179" i="4"/>
  <c r="A2179" i="4"/>
  <c r="H2178" i="4"/>
  <c r="F2178" i="4"/>
  <c r="D2178" i="4"/>
  <c r="C2178" i="4"/>
  <c r="B2178" i="4"/>
  <c r="A2178" i="4"/>
  <c r="H2177" i="4"/>
  <c r="F2177" i="4"/>
  <c r="D2177" i="4"/>
  <c r="C2177" i="4"/>
  <c r="B2177" i="4"/>
  <c r="A2177" i="4"/>
  <c r="H2176" i="4"/>
  <c r="F2176" i="4"/>
  <c r="D2176" i="4"/>
  <c r="C2176" i="4"/>
  <c r="B2176" i="4"/>
  <c r="A2176" i="4"/>
  <c r="H2175" i="4"/>
  <c r="F2175" i="4"/>
  <c r="D2175" i="4"/>
  <c r="C2175" i="4"/>
  <c r="B2175" i="4"/>
  <c r="A2175" i="4"/>
  <c r="H2174" i="4"/>
  <c r="F2174" i="4"/>
  <c r="D2174" i="4"/>
  <c r="C2174" i="4"/>
  <c r="B2174" i="4"/>
  <c r="A2174" i="4"/>
  <c r="H2173" i="4"/>
  <c r="F2173" i="4"/>
  <c r="D2173" i="4"/>
  <c r="C2173" i="4"/>
  <c r="B2173" i="4"/>
  <c r="A2173" i="4"/>
  <c r="H2172" i="4"/>
  <c r="F2172" i="4"/>
  <c r="D2172" i="4"/>
  <c r="C2172" i="4"/>
  <c r="B2172" i="4"/>
  <c r="A2172" i="4"/>
  <c r="H2171" i="4"/>
  <c r="F2171" i="4"/>
  <c r="D2171" i="4"/>
  <c r="C2171" i="4"/>
  <c r="B2171" i="4"/>
  <c r="A2171" i="4"/>
  <c r="H2170" i="4"/>
  <c r="F2170" i="4"/>
  <c r="D2170" i="4"/>
  <c r="C2170" i="4"/>
  <c r="B2170" i="4"/>
  <c r="A2170" i="4"/>
  <c r="H2169" i="4"/>
  <c r="F2169" i="4"/>
  <c r="D2169" i="4"/>
  <c r="C2169" i="4"/>
  <c r="B2169" i="4"/>
  <c r="A2169" i="4"/>
  <c r="H2168" i="4"/>
  <c r="F2168" i="4"/>
  <c r="D2168" i="4"/>
  <c r="C2168" i="4"/>
  <c r="B2168" i="4"/>
  <c r="A2168" i="4"/>
  <c r="H2167" i="4"/>
  <c r="F2167" i="4"/>
  <c r="D2167" i="4"/>
  <c r="C2167" i="4"/>
  <c r="B2167" i="4"/>
  <c r="A2167" i="4"/>
  <c r="H2166" i="4"/>
  <c r="F2166" i="4"/>
  <c r="D2166" i="4"/>
  <c r="C2166" i="4"/>
  <c r="B2166" i="4"/>
  <c r="A2166" i="4"/>
  <c r="H2165" i="4"/>
  <c r="F2165" i="4"/>
  <c r="D2165" i="4"/>
  <c r="C2165" i="4"/>
  <c r="B2165" i="4"/>
  <c r="A2165" i="4"/>
  <c r="H2164" i="4"/>
  <c r="F2164" i="4"/>
  <c r="D2164" i="4"/>
  <c r="C2164" i="4"/>
  <c r="B2164" i="4"/>
  <c r="A2164" i="4"/>
  <c r="H2163" i="4"/>
  <c r="F2163" i="4"/>
  <c r="D2163" i="4"/>
  <c r="C2163" i="4"/>
  <c r="B2163" i="4"/>
  <c r="A2163" i="4"/>
  <c r="H2162" i="4"/>
  <c r="F2162" i="4"/>
  <c r="D2162" i="4"/>
  <c r="C2162" i="4"/>
  <c r="B2162" i="4"/>
  <c r="A2162" i="4"/>
  <c r="H2161" i="4"/>
  <c r="F2161" i="4"/>
  <c r="D2161" i="4"/>
  <c r="C2161" i="4"/>
  <c r="B2161" i="4"/>
  <c r="A2161" i="4"/>
  <c r="H2160" i="4"/>
  <c r="F2160" i="4"/>
  <c r="D2160" i="4"/>
  <c r="C2160" i="4"/>
  <c r="B2160" i="4"/>
  <c r="A2160" i="4"/>
  <c r="H2159" i="4"/>
  <c r="F2159" i="4"/>
  <c r="D2159" i="4"/>
  <c r="C2159" i="4"/>
  <c r="B2159" i="4"/>
  <c r="A2159" i="4"/>
  <c r="H2158" i="4"/>
  <c r="F2158" i="4"/>
  <c r="D2158" i="4"/>
  <c r="C2158" i="4"/>
  <c r="B2158" i="4"/>
  <c r="A2158" i="4"/>
  <c r="H2157" i="4"/>
  <c r="F2157" i="4"/>
  <c r="D2157" i="4"/>
  <c r="C2157" i="4"/>
  <c r="B2157" i="4"/>
  <c r="A2157" i="4"/>
  <c r="H2156" i="4"/>
  <c r="F2156" i="4"/>
  <c r="D2156" i="4"/>
  <c r="C2156" i="4"/>
  <c r="B2156" i="4"/>
  <c r="A2156" i="4"/>
  <c r="H2155" i="4"/>
  <c r="F2155" i="4"/>
  <c r="D2155" i="4"/>
  <c r="C2155" i="4"/>
  <c r="B2155" i="4"/>
  <c r="A2155" i="4"/>
  <c r="H2154" i="4"/>
  <c r="F2154" i="4"/>
  <c r="D2154" i="4"/>
  <c r="C2154" i="4"/>
  <c r="B2154" i="4"/>
  <c r="A2154" i="4"/>
  <c r="H2153" i="4"/>
  <c r="F2153" i="4"/>
  <c r="D2153" i="4"/>
  <c r="C2153" i="4"/>
  <c r="B2153" i="4"/>
  <c r="A2153" i="4"/>
  <c r="H2152" i="4"/>
  <c r="F2152" i="4"/>
  <c r="D2152" i="4"/>
  <c r="C2152" i="4"/>
  <c r="B2152" i="4"/>
  <c r="A2152" i="4"/>
  <c r="H2151" i="4"/>
  <c r="F2151" i="4"/>
  <c r="D2151" i="4"/>
  <c r="C2151" i="4"/>
  <c r="B2151" i="4"/>
  <c r="A2151" i="4"/>
  <c r="H2150" i="4"/>
  <c r="F2150" i="4"/>
  <c r="D2150" i="4"/>
  <c r="C2150" i="4"/>
  <c r="B2150" i="4"/>
  <c r="A2150" i="4"/>
  <c r="H2149" i="4"/>
  <c r="F2149" i="4"/>
  <c r="D2149" i="4"/>
  <c r="C2149" i="4"/>
  <c r="B2149" i="4"/>
  <c r="A2149" i="4"/>
  <c r="H2148" i="4"/>
  <c r="F2148" i="4"/>
  <c r="D2148" i="4"/>
  <c r="C2148" i="4"/>
  <c r="B2148" i="4"/>
  <c r="A2148" i="4"/>
  <c r="H2147" i="4"/>
  <c r="F2147" i="4"/>
  <c r="D2147" i="4"/>
  <c r="C2147" i="4"/>
  <c r="B2147" i="4"/>
  <c r="A2147" i="4"/>
  <c r="H2146" i="4"/>
  <c r="F2146" i="4"/>
  <c r="D2146" i="4"/>
  <c r="C2146" i="4"/>
  <c r="B2146" i="4"/>
  <c r="A2146" i="4"/>
  <c r="H2145" i="4"/>
  <c r="F2145" i="4"/>
  <c r="D2145" i="4"/>
  <c r="C2145" i="4"/>
  <c r="B2145" i="4"/>
  <c r="A2145" i="4"/>
  <c r="H2144" i="4"/>
  <c r="F2144" i="4"/>
  <c r="D2144" i="4"/>
  <c r="C2144" i="4"/>
  <c r="B2144" i="4"/>
  <c r="A2144" i="4"/>
  <c r="H2143" i="4"/>
  <c r="F2143" i="4"/>
  <c r="D2143" i="4"/>
  <c r="C2143" i="4"/>
  <c r="B2143" i="4"/>
  <c r="A2143" i="4"/>
  <c r="H2142" i="4"/>
  <c r="F2142" i="4"/>
  <c r="D2142" i="4"/>
  <c r="C2142" i="4"/>
  <c r="B2142" i="4"/>
  <c r="A2142" i="4"/>
  <c r="H2141" i="4"/>
  <c r="F2141" i="4"/>
  <c r="D2141" i="4"/>
  <c r="C2141" i="4"/>
  <c r="B2141" i="4"/>
  <c r="A2141" i="4"/>
  <c r="H2140" i="4"/>
  <c r="F2140" i="4"/>
  <c r="D2140" i="4"/>
  <c r="C2140" i="4"/>
  <c r="B2140" i="4"/>
  <c r="A2140" i="4"/>
  <c r="H2139" i="4"/>
  <c r="F2139" i="4"/>
  <c r="D2139" i="4"/>
  <c r="C2139" i="4"/>
  <c r="B2139" i="4"/>
  <c r="A2139" i="4"/>
  <c r="H2138" i="4"/>
  <c r="F2138" i="4"/>
  <c r="D2138" i="4"/>
  <c r="C2138" i="4"/>
  <c r="B2138" i="4"/>
  <c r="A2138" i="4"/>
  <c r="H2137" i="4"/>
  <c r="F2137" i="4"/>
  <c r="D2137" i="4"/>
  <c r="C2137" i="4"/>
  <c r="B2137" i="4"/>
  <c r="A2137" i="4"/>
  <c r="H2136" i="4"/>
  <c r="F2136" i="4"/>
  <c r="D2136" i="4"/>
  <c r="C2136" i="4"/>
  <c r="B2136" i="4"/>
  <c r="A2136" i="4"/>
  <c r="H2135" i="4"/>
  <c r="F2135" i="4"/>
  <c r="D2135" i="4"/>
  <c r="C2135" i="4"/>
  <c r="B2135" i="4"/>
  <c r="A2135" i="4"/>
  <c r="H2134" i="4"/>
  <c r="F2134" i="4"/>
  <c r="D2134" i="4"/>
  <c r="C2134" i="4"/>
  <c r="B2134" i="4"/>
  <c r="A2134" i="4"/>
  <c r="H2133" i="4"/>
  <c r="F2133" i="4"/>
  <c r="D2133" i="4"/>
  <c r="C2133" i="4"/>
  <c r="B2133" i="4"/>
  <c r="A2133" i="4"/>
  <c r="H2132" i="4"/>
  <c r="F2132" i="4"/>
  <c r="D2132" i="4"/>
  <c r="C2132" i="4"/>
  <c r="B2132" i="4"/>
  <c r="A2132" i="4"/>
  <c r="H2131" i="4"/>
  <c r="F2131" i="4"/>
  <c r="D2131" i="4"/>
  <c r="C2131" i="4"/>
  <c r="B2131" i="4"/>
  <c r="A2131" i="4"/>
  <c r="H2130" i="4"/>
  <c r="F2130" i="4"/>
  <c r="D2130" i="4"/>
  <c r="C2130" i="4"/>
  <c r="B2130" i="4"/>
  <c r="A2130" i="4"/>
  <c r="H2129" i="4"/>
  <c r="F2129" i="4"/>
  <c r="D2129" i="4"/>
  <c r="C2129" i="4"/>
  <c r="B2129" i="4"/>
  <c r="A2129" i="4"/>
  <c r="H2128" i="4"/>
  <c r="F2128" i="4"/>
  <c r="D2128" i="4"/>
  <c r="C2128" i="4"/>
  <c r="B2128" i="4"/>
  <c r="A2128" i="4"/>
  <c r="H2127" i="4"/>
  <c r="F2127" i="4"/>
  <c r="D2127" i="4"/>
  <c r="C2127" i="4"/>
  <c r="B2127" i="4"/>
  <c r="A2127" i="4"/>
  <c r="H2126" i="4"/>
  <c r="F2126" i="4"/>
  <c r="D2126" i="4"/>
  <c r="C2126" i="4"/>
  <c r="B2126" i="4"/>
  <c r="A2126" i="4"/>
  <c r="H2125" i="4"/>
  <c r="F2125" i="4"/>
  <c r="D2125" i="4"/>
  <c r="C2125" i="4"/>
  <c r="B2125" i="4"/>
  <c r="A2125" i="4"/>
  <c r="H2124" i="4"/>
  <c r="F2124" i="4"/>
  <c r="D2124" i="4"/>
  <c r="C2124" i="4"/>
  <c r="B2124" i="4"/>
  <c r="A2124" i="4"/>
  <c r="H2123" i="4"/>
  <c r="F2123" i="4"/>
  <c r="D2123" i="4"/>
  <c r="C2123" i="4"/>
  <c r="B2123" i="4"/>
  <c r="A2123" i="4"/>
  <c r="H2122" i="4"/>
  <c r="F2122" i="4"/>
  <c r="D2122" i="4"/>
  <c r="C2122" i="4"/>
  <c r="B2122" i="4"/>
  <c r="A2122" i="4"/>
  <c r="H2121" i="4"/>
  <c r="F2121" i="4"/>
  <c r="D2121" i="4"/>
  <c r="C2121" i="4"/>
  <c r="B2121" i="4"/>
  <c r="A2121" i="4"/>
  <c r="H2120" i="4"/>
  <c r="F2120" i="4"/>
  <c r="D2120" i="4"/>
  <c r="C2120" i="4"/>
  <c r="B2120" i="4"/>
  <c r="A2120" i="4"/>
  <c r="H2119" i="4"/>
  <c r="F2119" i="4"/>
  <c r="D2119" i="4"/>
  <c r="C2119" i="4"/>
  <c r="B2119" i="4"/>
  <c r="A2119" i="4"/>
  <c r="H2118" i="4"/>
  <c r="F2118" i="4"/>
  <c r="D2118" i="4"/>
  <c r="C2118" i="4"/>
  <c r="B2118" i="4"/>
  <c r="A2118" i="4"/>
  <c r="H2117" i="4"/>
  <c r="F2117" i="4"/>
  <c r="D2117" i="4"/>
  <c r="C2117" i="4"/>
  <c r="B2117" i="4"/>
  <c r="A2117" i="4"/>
  <c r="H2116" i="4"/>
  <c r="F2116" i="4"/>
  <c r="D2116" i="4"/>
  <c r="C2116" i="4"/>
  <c r="B2116" i="4"/>
  <c r="A2116" i="4"/>
  <c r="H2115" i="4"/>
  <c r="F2115" i="4"/>
  <c r="D2115" i="4"/>
  <c r="C2115" i="4"/>
  <c r="B2115" i="4"/>
  <c r="A2115" i="4"/>
  <c r="H2114" i="4"/>
  <c r="F2114" i="4"/>
  <c r="D2114" i="4"/>
  <c r="C2114" i="4"/>
  <c r="B2114" i="4"/>
  <c r="A2114" i="4"/>
  <c r="H2113" i="4"/>
  <c r="F2113" i="4"/>
  <c r="D2113" i="4"/>
  <c r="C2113" i="4"/>
  <c r="B2113" i="4"/>
  <c r="A2113" i="4"/>
  <c r="H2112" i="4"/>
  <c r="F2112" i="4"/>
  <c r="D2112" i="4"/>
  <c r="C2112" i="4"/>
  <c r="B2112" i="4"/>
  <c r="A2112" i="4"/>
  <c r="H2111" i="4"/>
  <c r="F2111" i="4"/>
  <c r="D2111" i="4"/>
  <c r="C2111" i="4"/>
  <c r="B2111" i="4"/>
  <c r="A2111" i="4"/>
  <c r="H2110" i="4"/>
  <c r="F2110" i="4"/>
  <c r="D2110" i="4"/>
  <c r="C2110" i="4"/>
  <c r="B2110" i="4"/>
  <c r="A2110" i="4"/>
  <c r="H2109" i="4"/>
  <c r="F2109" i="4"/>
  <c r="D2109" i="4"/>
  <c r="C2109" i="4"/>
  <c r="B2109" i="4"/>
  <c r="A2109" i="4"/>
  <c r="H2108" i="4"/>
  <c r="F2108" i="4"/>
  <c r="D2108" i="4"/>
  <c r="C2108" i="4"/>
  <c r="B2108" i="4"/>
  <c r="A2108" i="4"/>
  <c r="H2107" i="4"/>
  <c r="F2107" i="4"/>
  <c r="D2107" i="4"/>
  <c r="C2107" i="4"/>
  <c r="B2107" i="4"/>
  <c r="A2107" i="4"/>
  <c r="H2106" i="4"/>
  <c r="F2106" i="4"/>
  <c r="D2106" i="4"/>
  <c r="C2106" i="4"/>
  <c r="B2106" i="4"/>
  <c r="A2106" i="4"/>
  <c r="H2105" i="4"/>
  <c r="F2105" i="4"/>
  <c r="D2105" i="4"/>
  <c r="C2105" i="4"/>
  <c r="B2105" i="4"/>
  <c r="A2105" i="4"/>
  <c r="H2104" i="4"/>
  <c r="F2104" i="4"/>
  <c r="D2104" i="4"/>
  <c r="C2104" i="4"/>
  <c r="B2104" i="4"/>
  <c r="A2104" i="4"/>
  <c r="H2103" i="4"/>
  <c r="F2103" i="4"/>
  <c r="D2103" i="4"/>
  <c r="C2103" i="4"/>
  <c r="B2103" i="4"/>
  <c r="A2103" i="4"/>
  <c r="H2102" i="4"/>
  <c r="F2102" i="4"/>
  <c r="D2102" i="4"/>
  <c r="C2102" i="4"/>
  <c r="B2102" i="4"/>
  <c r="A2102" i="4"/>
  <c r="H2101" i="4"/>
  <c r="F2101" i="4"/>
  <c r="D2101" i="4"/>
  <c r="C2101" i="4"/>
  <c r="B2101" i="4"/>
  <c r="A2101" i="4"/>
  <c r="H2100" i="4"/>
  <c r="F2100" i="4"/>
  <c r="D2100" i="4"/>
  <c r="C2100" i="4"/>
  <c r="B2100" i="4"/>
  <c r="A2100" i="4"/>
  <c r="H2099" i="4"/>
  <c r="F2099" i="4"/>
  <c r="D2099" i="4"/>
  <c r="C2099" i="4"/>
  <c r="B2099" i="4"/>
  <c r="A2099" i="4"/>
  <c r="H2098" i="4"/>
  <c r="F2098" i="4"/>
  <c r="D2098" i="4"/>
  <c r="C2098" i="4"/>
  <c r="B2098" i="4"/>
  <c r="A2098" i="4"/>
  <c r="H2097" i="4"/>
  <c r="F2097" i="4"/>
  <c r="D2097" i="4"/>
  <c r="C2097" i="4"/>
  <c r="B2097" i="4"/>
  <c r="A2097" i="4"/>
  <c r="H2096" i="4"/>
  <c r="F2096" i="4"/>
  <c r="D2096" i="4"/>
  <c r="C2096" i="4"/>
  <c r="B2096" i="4"/>
  <c r="A2096" i="4"/>
  <c r="H2095" i="4"/>
  <c r="F2095" i="4"/>
  <c r="D2095" i="4"/>
  <c r="C2095" i="4"/>
  <c r="B2095" i="4"/>
  <c r="A2095" i="4"/>
  <c r="H2094" i="4"/>
  <c r="F2094" i="4"/>
  <c r="D2094" i="4"/>
  <c r="C2094" i="4"/>
  <c r="B2094" i="4"/>
  <c r="A2094" i="4"/>
  <c r="H2093" i="4"/>
  <c r="F2093" i="4"/>
  <c r="D2093" i="4"/>
  <c r="C2093" i="4"/>
  <c r="B2093" i="4"/>
  <c r="A2093" i="4"/>
  <c r="H2092" i="4"/>
  <c r="F2092" i="4"/>
  <c r="D2092" i="4"/>
  <c r="C2092" i="4"/>
  <c r="B2092" i="4"/>
  <c r="A2092" i="4"/>
  <c r="H2091" i="4"/>
  <c r="F2091" i="4"/>
  <c r="D2091" i="4"/>
  <c r="C2091" i="4"/>
  <c r="B2091" i="4"/>
  <c r="A2091" i="4"/>
  <c r="H2090" i="4"/>
  <c r="F2090" i="4"/>
  <c r="D2090" i="4"/>
  <c r="C2090" i="4"/>
  <c r="B2090" i="4"/>
  <c r="A2090" i="4"/>
  <c r="H2089" i="4"/>
  <c r="F2089" i="4"/>
  <c r="D2089" i="4"/>
  <c r="C2089" i="4"/>
  <c r="B2089" i="4"/>
  <c r="A2089" i="4"/>
  <c r="H2088" i="4"/>
  <c r="F2088" i="4"/>
  <c r="D2088" i="4"/>
  <c r="C2088" i="4"/>
  <c r="B2088" i="4"/>
  <c r="A2088" i="4"/>
  <c r="H2087" i="4"/>
  <c r="F2087" i="4"/>
  <c r="D2087" i="4"/>
  <c r="C2087" i="4"/>
  <c r="B2087" i="4"/>
  <c r="A2087" i="4"/>
  <c r="H2086" i="4"/>
  <c r="F2086" i="4"/>
  <c r="D2086" i="4"/>
  <c r="C2086" i="4"/>
  <c r="B2086" i="4"/>
  <c r="A2086" i="4"/>
  <c r="H2085" i="4"/>
  <c r="F2085" i="4"/>
  <c r="D2085" i="4"/>
  <c r="C2085" i="4"/>
  <c r="B2085" i="4"/>
  <c r="A2085" i="4"/>
  <c r="H2084" i="4"/>
  <c r="F2084" i="4"/>
  <c r="D2084" i="4"/>
  <c r="C2084" i="4"/>
  <c r="B2084" i="4"/>
  <c r="A2084" i="4"/>
  <c r="H2083" i="4"/>
  <c r="F2083" i="4"/>
  <c r="D2083" i="4"/>
  <c r="C2083" i="4"/>
  <c r="B2083" i="4"/>
  <c r="A2083" i="4"/>
  <c r="H2082" i="4"/>
  <c r="F2082" i="4"/>
  <c r="D2082" i="4"/>
  <c r="C2082" i="4"/>
  <c r="B2082" i="4"/>
  <c r="A2082" i="4"/>
  <c r="H2081" i="4"/>
  <c r="F2081" i="4"/>
  <c r="D2081" i="4"/>
  <c r="C2081" i="4"/>
  <c r="B2081" i="4"/>
  <c r="A2081" i="4"/>
  <c r="H2080" i="4"/>
  <c r="F2080" i="4"/>
  <c r="D2080" i="4"/>
  <c r="C2080" i="4"/>
  <c r="B2080" i="4"/>
  <c r="A2080" i="4"/>
  <c r="H2079" i="4"/>
  <c r="F2079" i="4"/>
  <c r="D2079" i="4"/>
  <c r="C2079" i="4"/>
  <c r="B2079" i="4"/>
  <c r="A2079" i="4"/>
  <c r="H2078" i="4"/>
  <c r="F2078" i="4"/>
  <c r="D2078" i="4"/>
  <c r="C2078" i="4"/>
  <c r="B2078" i="4"/>
  <c r="A2078" i="4"/>
  <c r="H2077" i="4"/>
  <c r="F2077" i="4"/>
  <c r="D2077" i="4"/>
  <c r="C2077" i="4"/>
  <c r="B2077" i="4"/>
  <c r="A2077" i="4"/>
  <c r="H2076" i="4"/>
  <c r="F2076" i="4"/>
  <c r="D2076" i="4"/>
  <c r="C2076" i="4"/>
  <c r="B2076" i="4"/>
  <c r="A2076" i="4"/>
  <c r="H2075" i="4"/>
  <c r="F2075" i="4"/>
  <c r="D2075" i="4"/>
  <c r="C2075" i="4"/>
  <c r="B2075" i="4"/>
  <c r="A2075" i="4"/>
  <c r="H2074" i="4"/>
  <c r="F2074" i="4"/>
  <c r="D2074" i="4"/>
  <c r="C2074" i="4"/>
  <c r="B2074" i="4"/>
  <c r="A2074" i="4"/>
  <c r="H2073" i="4"/>
  <c r="F2073" i="4"/>
  <c r="D2073" i="4"/>
  <c r="C2073" i="4"/>
  <c r="B2073" i="4"/>
  <c r="A2073" i="4"/>
  <c r="H2072" i="4"/>
  <c r="F2072" i="4"/>
  <c r="D2072" i="4"/>
  <c r="C2072" i="4"/>
  <c r="B2072" i="4"/>
  <c r="A2072" i="4"/>
  <c r="H2071" i="4"/>
  <c r="F2071" i="4"/>
  <c r="D2071" i="4"/>
  <c r="C2071" i="4"/>
  <c r="B2071" i="4"/>
  <c r="A2071" i="4"/>
  <c r="H2070" i="4"/>
  <c r="F2070" i="4"/>
  <c r="D2070" i="4"/>
  <c r="C2070" i="4"/>
  <c r="B2070" i="4"/>
  <c r="A2070" i="4"/>
  <c r="H2069" i="4"/>
  <c r="F2069" i="4"/>
  <c r="D2069" i="4"/>
  <c r="C2069" i="4"/>
  <c r="B2069" i="4"/>
  <c r="A2069" i="4"/>
  <c r="H2068" i="4"/>
  <c r="F2068" i="4"/>
  <c r="D2068" i="4"/>
  <c r="C2068" i="4"/>
  <c r="B2068" i="4"/>
  <c r="A2068" i="4"/>
  <c r="H2067" i="4"/>
  <c r="F2067" i="4"/>
  <c r="D2067" i="4"/>
  <c r="C2067" i="4"/>
  <c r="B2067" i="4"/>
  <c r="A2067" i="4"/>
  <c r="H2066" i="4"/>
  <c r="F2066" i="4"/>
  <c r="D2066" i="4"/>
  <c r="C2066" i="4"/>
  <c r="B2066" i="4"/>
  <c r="A2066" i="4"/>
  <c r="H2065" i="4"/>
  <c r="F2065" i="4"/>
  <c r="D2065" i="4"/>
  <c r="C2065" i="4"/>
  <c r="B2065" i="4"/>
  <c r="A2065" i="4"/>
  <c r="H2064" i="4"/>
  <c r="F2064" i="4"/>
  <c r="D2064" i="4"/>
  <c r="C2064" i="4"/>
  <c r="B2064" i="4"/>
  <c r="A2064" i="4"/>
  <c r="H2063" i="4"/>
  <c r="F2063" i="4"/>
  <c r="D2063" i="4"/>
  <c r="C2063" i="4"/>
  <c r="B2063" i="4"/>
  <c r="A2063" i="4"/>
  <c r="H2062" i="4"/>
  <c r="F2062" i="4"/>
  <c r="D2062" i="4"/>
  <c r="C2062" i="4"/>
  <c r="B2062" i="4"/>
  <c r="A2062" i="4"/>
  <c r="H2061" i="4"/>
  <c r="F2061" i="4"/>
  <c r="D2061" i="4"/>
  <c r="C2061" i="4"/>
  <c r="B2061" i="4"/>
  <c r="A2061" i="4"/>
  <c r="H2060" i="4"/>
  <c r="F2060" i="4"/>
  <c r="D2060" i="4"/>
  <c r="C2060" i="4"/>
  <c r="B2060" i="4"/>
  <c r="A2060" i="4"/>
  <c r="H2059" i="4"/>
  <c r="F2059" i="4"/>
  <c r="D2059" i="4"/>
  <c r="C2059" i="4"/>
  <c r="B2059" i="4"/>
  <c r="A2059" i="4"/>
  <c r="H2058" i="4"/>
  <c r="F2058" i="4"/>
  <c r="D2058" i="4"/>
  <c r="C2058" i="4"/>
  <c r="B2058" i="4"/>
  <c r="A2058" i="4"/>
  <c r="H2057" i="4"/>
  <c r="F2057" i="4"/>
  <c r="D2057" i="4"/>
  <c r="C2057" i="4"/>
  <c r="B2057" i="4"/>
  <c r="A2057" i="4"/>
  <c r="H2056" i="4"/>
  <c r="F2056" i="4"/>
  <c r="D2056" i="4"/>
  <c r="C2056" i="4"/>
  <c r="B2056" i="4"/>
  <c r="A2056" i="4"/>
  <c r="H2055" i="4"/>
  <c r="F2055" i="4"/>
  <c r="D2055" i="4"/>
  <c r="C2055" i="4"/>
  <c r="B2055" i="4"/>
  <c r="A2055" i="4"/>
  <c r="H2054" i="4"/>
  <c r="F2054" i="4"/>
  <c r="D2054" i="4"/>
  <c r="C2054" i="4"/>
  <c r="B2054" i="4"/>
  <c r="A2054" i="4"/>
  <c r="H2053" i="4"/>
  <c r="F2053" i="4"/>
  <c r="D2053" i="4"/>
  <c r="C2053" i="4"/>
  <c r="B2053" i="4"/>
  <c r="A2053" i="4"/>
  <c r="H2052" i="4"/>
  <c r="F2052" i="4"/>
  <c r="D2052" i="4"/>
  <c r="C2052" i="4"/>
  <c r="B2052" i="4"/>
  <c r="A2052" i="4"/>
  <c r="H2051" i="4"/>
  <c r="F2051" i="4"/>
  <c r="D2051" i="4"/>
  <c r="C2051" i="4"/>
  <c r="B2051" i="4"/>
  <c r="A2051" i="4"/>
  <c r="H2050" i="4"/>
  <c r="F2050" i="4"/>
  <c r="D2050" i="4"/>
  <c r="C2050" i="4"/>
  <c r="B2050" i="4"/>
  <c r="A2050" i="4"/>
  <c r="H2049" i="4"/>
  <c r="F2049" i="4"/>
  <c r="D2049" i="4"/>
  <c r="C2049" i="4"/>
  <c r="B2049" i="4"/>
  <c r="A2049" i="4"/>
  <c r="H2048" i="4"/>
  <c r="F2048" i="4"/>
  <c r="D2048" i="4"/>
  <c r="C2048" i="4"/>
  <c r="B2048" i="4"/>
  <c r="A2048" i="4"/>
  <c r="H2047" i="4"/>
  <c r="F2047" i="4"/>
  <c r="D2047" i="4"/>
  <c r="C2047" i="4"/>
  <c r="B2047" i="4"/>
  <c r="A2047" i="4"/>
  <c r="H2046" i="4"/>
  <c r="F2046" i="4"/>
  <c r="D2046" i="4"/>
  <c r="C2046" i="4"/>
  <c r="B2046" i="4"/>
  <c r="A2046" i="4"/>
  <c r="H2045" i="4"/>
  <c r="F2045" i="4"/>
  <c r="D2045" i="4"/>
  <c r="C2045" i="4"/>
  <c r="B2045" i="4"/>
  <c r="A2045" i="4"/>
  <c r="H2044" i="4"/>
  <c r="F2044" i="4"/>
  <c r="D2044" i="4"/>
  <c r="C2044" i="4"/>
  <c r="B2044" i="4"/>
  <c r="A2044" i="4"/>
  <c r="H2043" i="4"/>
  <c r="F2043" i="4"/>
  <c r="D2043" i="4"/>
  <c r="C2043" i="4"/>
  <c r="B2043" i="4"/>
  <c r="A2043" i="4"/>
  <c r="H2042" i="4"/>
  <c r="F2042" i="4"/>
  <c r="D2042" i="4"/>
  <c r="C2042" i="4"/>
  <c r="B2042" i="4"/>
  <c r="A2042" i="4"/>
  <c r="H2041" i="4"/>
  <c r="F2041" i="4"/>
  <c r="D2041" i="4"/>
  <c r="C2041" i="4"/>
  <c r="B2041" i="4"/>
  <c r="A2041" i="4"/>
  <c r="H2040" i="4"/>
  <c r="F2040" i="4"/>
  <c r="D2040" i="4"/>
  <c r="C2040" i="4"/>
  <c r="B2040" i="4"/>
  <c r="A2040" i="4"/>
  <c r="H2039" i="4"/>
  <c r="F2039" i="4"/>
  <c r="D2039" i="4"/>
  <c r="C2039" i="4"/>
  <c r="B2039" i="4"/>
  <c r="A2039" i="4"/>
  <c r="H2038" i="4"/>
  <c r="F2038" i="4"/>
  <c r="D2038" i="4"/>
  <c r="C2038" i="4"/>
  <c r="B2038" i="4"/>
  <c r="A2038" i="4"/>
  <c r="H2037" i="4"/>
  <c r="F2037" i="4"/>
  <c r="D2037" i="4"/>
  <c r="C2037" i="4"/>
  <c r="B2037" i="4"/>
  <c r="A2037" i="4"/>
  <c r="H2036" i="4"/>
  <c r="F2036" i="4"/>
  <c r="D2036" i="4"/>
  <c r="C2036" i="4"/>
  <c r="B2036" i="4"/>
  <c r="A2036" i="4"/>
  <c r="H2035" i="4"/>
  <c r="F2035" i="4"/>
  <c r="D2035" i="4"/>
  <c r="C2035" i="4"/>
  <c r="B2035" i="4"/>
  <c r="A2035" i="4"/>
  <c r="H2034" i="4"/>
  <c r="F2034" i="4"/>
  <c r="D2034" i="4"/>
  <c r="C2034" i="4"/>
  <c r="B2034" i="4"/>
  <c r="A2034" i="4"/>
  <c r="H2033" i="4"/>
  <c r="F2033" i="4"/>
  <c r="D2033" i="4"/>
  <c r="C2033" i="4"/>
  <c r="B2033" i="4"/>
  <c r="A2033" i="4"/>
  <c r="H2032" i="4"/>
  <c r="F2032" i="4"/>
  <c r="D2032" i="4"/>
  <c r="C2032" i="4"/>
  <c r="B2032" i="4"/>
  <c r="A2032" i="4"/>
  <c r="H2031" i="4"/>
  <c r="F2031" i="4"/>
  <c r="D2031" i="4"/>
  <c r="C2031" i="4"/>
  <c r="B2031" i="4"/>
  <c r="A2031" i="4"/>
  <c r="H2030" i="4"/>
  <c r="F2030" i="4"/>
  <c r="D2030" i="4"/>
  <c r="C2030" i="4"/>
  <c r="B2030" i="4"/>
  <c r="A2030" i="4"/>
  <c r="H2029" i="4"/>
  <c r="F2029" i="4"/>
  <c r="D2029" i="4"/>
  <c r="C2029" i="4"/>
  <c r="B2029" i="4"/>
  <c r="A2029" i="4"/>
  <c r="H2028" i="4"/>
  <c r="F2028" i="4"/>
  <c r="D2028" i="4"/>
  <c r="C2028" i="4"/>
  <c r="B2028" i="4"/>
  <c r="A2028" i="4"/>
  <c r="H2027" i="4"/>
  <c r="F2027" i="4"/>
  <c r="D2027" i="4"/>
  <c r="C2027" i="4"/>
  <c r="B2027" i="4"/>
  <c r="A2027" i="4"/>
  <c r="H2026" i="4"/>
  <c r="F2026" i="4"/>
  <c r="D2026" i="4"/>
  <c r="C2026" i="4"/>
  <c r="B2026" i="4"/>
  <c r="A2026" i="4"/>
  <c r="H2025" i="4"/>
  <c r="F2025" i="4"/>
  <c r="D2025" i="4"/>
  <c r="C2025" i="4"/>
  <c r="B2025" i="4"/>
  <c r="A2025" i="4"/>
  <c r="H2024" i="4"/>
  <c r="F2024" i="4"/>
  <c r="D2024" i="4"/>
  <c r="C2024" i="4"/>
  <c r="B2024" i="4"/>
  <c r="A2024" i="4"/>
  <c r="H2023" i="4"/>
  <c r="F2023" i="4"/>
  <c r="D2023" i="4"/>
  <c r="C2023" i="4"/>
  <c r="B2023" i="4"/>
  <c r="A2023" i="4"/>
  <c r="H2022" i="4"/>
  <c r="F2022" i="4"/>
  <c r="D2022" i="4"/>
  <c r="C2022" i="4"/>
  <c r="B2022" i="4"/>
  <c r="A2022" i="4"/>
  <c r="H2021" i="4"/>
  <c r="F2021" i="4"/>
  <c r="D2021" i="4"/>
  <c r="C2021" i="4"/>
  <c r="B2021" i="4"/>
  <c r="A2021" i="4"/>
  <c r="H2020" i="4"/>
  <c r="F2020" i="4"/>
  <c r="D2020" i="4"/>
  <c r="C2020" i="4"/>
  <c r="B2020" i="4"/>
  <c r="A2020" i="4"/>
  <c r="H2019" i="4"/>
  <c r="F2019" i="4"/>
  <c r="D2019" i="4"/>
  <c r="C2019" i="4"/>
  <c r="B2019" i="4"/>
  <c r="A2019" i="4"/>
  <c r="H2018" i="4"/>
  <c r="F2018" i="4"/>
  <c r="D2018" i="4"/>
  <c r="C2018" i="4"/>
  <c r="B2018" i="4"/>
  <c r="A2018" i="4"/>
  <c r="H2017" i="4"/>
  <c r="F2017" i="4"/>
  <c r="D2017" i="4"/>
  <c r="C2017" i="4"/>
  <c r="B2017" i="4"/>
  <c r="A2017" i="4"/>
  <c r="H2016" i="4"/>
  <c r="F2016" i="4"/>
  <c r="D2016" i="4"/>
  <c r="C2016" i="4"/>
  <c r="B2016" i="4"/>
  <c r="A2016" i="4"/>
  <c r="H2015" i="4"/>
  <c r="F2015" i="4"/>
  <c r="D2015" i="4"/>
  <c r="C2015" i="4"/>
  <c r="B2015" i="4"/>
  <c r="A2015" i="4"/>
  <c r="H2014" i="4"/>
  <c r="F2014" i="4"/>
  <c r="D2014" i="4"/>
  <c r="C2014" i="4"/>
  <c r="B2014" i="4"/>
  <c r="A2014" i="4"/>
  <c r="H2013" i="4"/>
  <c r="F2013" i="4"/>
  <c r="D2013" i="4"/>
  <c r="C2013" i="4"/>
  <c r="B2013" i="4"/>
  <c r="A2013" i="4"/>
  <c r="H2012" i="4"/>
  <c r="F2012" i="4"/>
  <c r="D2012" i="4"/>
  <c r="C2012" i="4"/>
  <c r="B2012" i="4"/>
  <c r="A2012" i="4"/>
  <c r="H2011" i="4"/>
  <c r="F2011" i="4"/>
  <c r="D2011" i="4"/>
  <c r="C2011" i="4"/>
  <c r="B2011" i="4"/>
  <c r="A2011" i="4"/>
  <c r="H2010" i="4"/>
  <c r="F2010" i="4"/>
  <c r="D2010" i="4"/>
  <c r="C2010" i="4"/>
  <c r="B2010" i="4"/>
  <c r="A2010" i="4"/>
  <c r="H2009" i="4"/>
  <c r="F2009" i="4"/>
  <c r="D2009" i="4"/>
  <c r="C2009" i="4"/>
  <c r="B2009" i="4"/>
  <c r="A2009" i="4"/>
  <c r="H2008" i="4"/>
  <c r="F2008" i="4"/>
  <c r="D2008" i="4"/>
  <c r="C2008" i="4"/>
  <c r="B2008" i="4"/>
  <c r="A2008" i="4"/>
  <c r="H2007" i="4"/>
  <c r="F2007" i="4"/>
  <c r="D2007" i="4"/>
  <c r="C2007" i="4"/>
  <c r="B2007" i="4"/>
  <c r="A2007" i="4"/>
  <c r="H2006" i="4"/>
  <c r="F2006" i="4"/>
  <c r="D2006" i="4"/>
  <c r="C2006" i="4"/>
  <c r="B2006" i="4"/>
  <c r="A2006" i="4"/>
  <c r="H2005" i="4"/>
  <c r="F2005" i="4"/>
  <c r="D2005" i="4"/>
  <c r="C2005" i="4"/>
  <c r="B2005" i="4"/>
  <c r="A2005" i="4"/>
  <c r="H2004" i="4"/>
  <c r="F2004" i="4"/>
  <c r="D2004" i="4"/>
  <c r="C2004" i="4"/>
  <c r="B2004" i="4"/>
  <c r="A2004" i="4"/>
  <c r="H2003" i="4"/>
  <c r="F2003" i="4"/>
  <c r="D2003" i="4"/>
  <c r="C2003" i="4"/>
  <c r="B2003" i="4"/>
  <c r="A2003" i="4"/>
  <c r="H2002" i="4"/>
  <c r="F2002" i="4"/>
  <c r="D2002" i="4"/>
  <c r="C2002" i="4"/>
  <c r="B2002" i="4"/>
  <c r="A2002" i="4"/>
  <c r="H2001" i="4"/>
  <c r="F2001" i="4"/>
  <c r="D2001" i="4"/>
  <c r="C2001" i="4"/>
  <c r="B2001" i="4"/>
  <c r="A2001" i="4"/>
  <c r="H2000" i="4"/>
  <c r="F2000" i="4"/>
  <c r="D2000" i="4"/>
  <c r="C2000" i="4"/>
  <c r="B2000" i="4"/>
  <c r="A2000" i="4"/>
  <c r="H1999" i="4"/>
  <c r="F1999" i="4"/>
  <c r="D1999" i="4"/>
  <c r="C1999" i="4"/>
  <c r="B1999" i="4"/>
  <c r="A1999" i="4"/>
  <c r="H1998" i="4"/>
  <c r="F1998" i="4"/>
  <c r="D1998" i="4"/>
  <c r="C1998" i="4"/>
  <c r="B1998" i="4"/>
  <c r="A1998" i="4"/>
  <c r="H1997" i="4"/>
  <c r="F1997" i="4"/>
  <c r="D1997" i="4"/>
  <c r="C1997" i="4"/>
  <c r="B1997" i="4"/>
  <c r="A1997" i="4"/>
  <c r="H1996" i="4"/>
  <c r="F1996" i="4"/>
  <c r="D1996" i="4"/>
  <c r="C1996" i="4"/>
  <c r="B1996" i="4"/>
  <c r="A1996" i="4"/>
  <c r="H1995" i="4"/>
  <c r="F1995" i="4"/>
  <c r="D1995" i="4"/>
  <c r="C1995" i="4"/>
  <c r="B1995" i="4"/>
  <c r="A1995" i="4"/>
  <c r="H1994" i="4"/>
  <c r="F1994" i="4"/>
  <c r="D1994" i="4"/>
  <c r="C1994" i="4"/>
  <c r="B1994" i="4"/>
  <c r="A1994" i="4"/>
  <c r="H1993" i="4"/>
  <c r="F1993" i="4"/>
  <c r="D1993" i="4"/>
  <c r="C1993" i="4"/>
  <c r="B1993" i="4"/>
  <c r="A1993" i="4"/>
  <c r="H1992" i="4"/>
  <c r="F1992" i="4"/>
  <c r="D1992" i="4"/>
  <c r="C1992" i="4"/>
  <c r="B1992" i="4"/>
  <c r="A1992" i="4"/>
  <c r="H1991" i="4"/>
  <c r="F1991" i="4"/>
  <c r="D1991" i="4"/>
  <c r="C1991" i="4"/>
  <c r="B1991" i="4"/>
  <c r="A1991" i="4"/>
  <c r="H1990" i="4"/>
  <c r="F1990" i="4"/>
  <c r="D1990" i="4"/>
  <c r="C1990" i="4"/>
  <c r="B1990" i="4"/>
  <c r="A1990" i="4"/>
  <c r="H1989" i="4"/>
  <c r="F1989" i="4"/>
  <c r="D1989" i="4"/>
  <c r="C1989" i="4"/>
  <c r="B1989" i="4"/>
  <c r="A1989" i="4"/>
  <c r="H1988" i="4"/>
  <c r="F1988" i="4"/>
  <c r="D1988" i="4"/>
  <c r="C1988" i="4"/>
  <c r="B1988" i="4"/>
  <c r="A1988" i="4"/>
  <c r="H1987" i="4"/>
  <c r="F1987" i="4"/>
  <c r="D1987" i="4"/>
  <c r="C1987" i="4"/>
  <c r="B1987" i="4"/>
  <c r="A1987" i="4"/>
  <c r="H1986" i="4"/>
  <c r="F1986" i="4"/>
  <c r="D1986" i="4"/>
  <c r="C1986" i="4"/>
  <c r="B1986" i="4"/>
  <c r="A1986" i="4"/>
  <c r="H1985" i="4"/>
  <c r="F1985" i="4"/>
  <c r="D1985" i="4"/>
  <c r="C1985" i="4"/>
  <c r="B1985" i="4"/>
  <c r="A1985" i="4"/>
  <c r="H1984" i="4"/>
  <c r="F1984" i="4"/>
  <c r="D1984" i="4"/>
  <c r="C1984" i="4"/>
  <c r="B1984" i="4"/>
  <c r="A1984" i="4"/>
  <c r="H1983" i="4"/>
  <c r="F1983" i="4"/>
  <c r="D1983" i="4"/>
  <c r="C1983" i="4"/>
  <c r="B1983" i="4"/>
  <c r="A1983" i="4"/>
  <c r="H1982" i="4"/>
  <c r="F1982" i="4"/>
  <c r="D1982" i="4"/>
  <c r="C1982" i="4"/>
  <c r="B1982" i="4"/>
  <c r="A1982" i="4"/>
  <c r="H1981" i="4"/>
  <c r="F1981" i="4"/>
  <c r="D1981" i="4"/>
  <c r="C1981" i="4"/>
  <c r="B1981" i="4"/>
  <c r="A1981" i="4"/>
  <c r="H1980" i="4"/>
  <c r="F1980" i="4"/>
  <c r="D1980" i="4"/>
  <c r="C1980" i="4"/>
  <c r="B1980" i="4"/>
  <c r="A1980" i="4"/>
  <c r="H1979" i="4"/>
  <c r="F1979" i="4"/>
  <c r="D1979" i="4"/>
  <c r="C1979" i="4"/>
  <c r="B1979" i="4"/>
  <c r="A1979" i="4"/>
  <c r="H1978" i="4"/>
  <c r="F1978" i="4"/>
  <c r="D1978" i="4"/>
  <c r="C1978" i="4"/>
  <c r="B1978" i="4"/>
  <c r="A1978" i="4"/>
  <c r="H1977" i="4"/>
  <c r="F1977" i="4"/>
  <c r="D1977" i="4"/>
  <c r="C1977" i="4"/>
  <c r="B1977" i="4"/>
  <c r="A1977" i="4"/>
  <c r="H1976" i="4"/>
  <c r="F1976" i="4"/>
  <c r="D1976" i="4"/>
  <c r="C1976" i="4"/>
  <c r="B1976" i="4"/>
  <c r="A1976" i="4"/>
  <c r="H1975" i="4"/>
  <c r="F1975" i="4"/>
  <c r="D1975" i="4"/>
  <c r="C1975" i="4"/>
  <c r="B1975" i="4"/>
  <c r="A1975" i="4"/>
  <c r="H1974" i="4"/>
  <c r="F1974" i="4"/>
  <c r="D1974" i="4"/>
  <c r="C1974" i="4"/>
  <c r="B1974" i="4"/>
  <c r="A1974" i="4"/>
  <c r="H1973" i="4"/>
  <c r="F1973" i="4"/>
  <c r="D1973" i="4"/>
  <c r="C1973" i="4"/>
  <c r="B1973" i="4"/>
  <c r="A1973" i="4"/>
  <c r="H1972" i="4"/>
  <c r="F1972" i="4"/>
  <c r="D1972" i="4"/>
  <c r="C1972" i="4"/>
  <c r="B1972" i="4"/>
  <c r="A1972" i="4"/>
  <c r="H1971" i="4"/>
  <c r="F1971" i="4"/>
  <c r="D1971" i="4"/>
  <c r="C1971" i="4"/>
  <c r="B1971" i="4"/>
  <c r="A1971" i="4"/>
  <c r="H1970" i="4"/>
  <c r="F1970" i="4"/>
  <c r="D1970" i="4"/>
  <c r="C1970" i="4"/>
  <c r="B1970" i="4"/>
  <c r="A1970" i="4"/>
  <c r="H1969" i="4"/>
  <c r="F1969" i="4"/>
  <c r="D1969" i="4"/>
  <c r="C1969" i="4"/>
  <c r="B1969" i="4"/>
  <c r="A1969" i="4"/>
  <c r="H1968" i="4"/>
  <c r="F1968" i="4"/>
  <c r="D1968" i="4"/>
  <c r="C1968" i="4"/>
  <c r="B1968" i="4"/>
  <c r="A1968" i="4"/>
  <c r="H1967" i="4"/>
  <c r="F1967" i="4"/>
  <c r="D1967" i="4"/>
  <c r="C1967" i="4"/>
  <c r="B1967" i="4"/>
  <c r="A1967" i="4"/>
  <c r="H1966" i="4"/>
  <c r="F1966" i="4"/>
  <c r="D1966" i="4"/>
  <c r="C1966" i="4"/>
  <c r="B1966" i="4"/>
  <c r="A1966" i="4"/>
  <c r="H1965" i="4"/>
  <c r="F1965" i="4"/>
  <c r="D1965" i="4"/>
  <c r="C1965" i="4"/>
  <c r="B1965" i="4"/>
  <c r="A1965" i="4"/>
  <c r="H1964" i="4"/>
  <c r="F1964" i="4"/>
  <c r="D1964" i="4"/>
  <c r="C1964" i="4"/>
  <c r="B1964" i="4"/>
  <c r="A1964" i="4"/>
  <c r="H1963" i="4"/>
  <c r="F1963" i="4"/>
  <c r="D1963" i="4"/>
  <c r="C1963" i="4"/>
  <c r="B1963" i="4"/>
  <c r="A1963" i="4"/>
  <c r="H1962" i="4"/>
  <c r="F1962" i="4"/>
  <c r="D1962" i="4"/>
  <c r="C1962" i="4"/>
  <c r="B1962" i="4"/>
  <c r="A1962" i="4"/>
  <c r="H1961" i="4"/>
  <c r="F1961" i="4"/>
  <c r="D1961" i="4"/>
  <c r="C1961" i="4"/>
  <c r="B1961" i="4"/>
  <c r="A1961" i="4"/>
  <c r="H1960" i="4"/>
  <c r="F1960" i="4"/>
  <c r="D1960" i="4"/>
  <c r="C1960" i="4"/>
  <c r="B1960" i="4"/>
  <c r="A1960" i="4"/>
  <c r="H1959" i="4"/>
  <c r="F1959" i="4"/>
  <c r="D1959" i="4"/>
  <c r="C1959" i="4"/>
  <c r="B1959" i="4"/>
  <c r="A1959" i="4"/>
  <c r="H1958" i="4"/>
  <c r="F1958" i="4"/>
  <c r="D1958" i="4"/>
  <c r="C1958" i="4"/>
  <c r="B1958" i="4"/>
  <c r="A1958" i="4"/>
  <c r="H1957" i="4"/>
  <c r="F1957" i="4"/>
  <c r="D1957" i="4"/>
  <c r="C1957" i="4"/>
  <c r="B1957" i="4"/>
  <c r="A1957" i="4"/>
  <c r="H1956" i="4"/>
  <c r="F1956" i="4"/>
  <c r="D1956" i="4"/>
  <c r="C1956" i="4"/>
  <c r="B1956" i="4"/>
  <c r="A1956" i="4"/>
  <c r="H1955" i="4"/>
  <c r="F1955" i="4"/>
  <c r="D1955" i="4"/>
  <c r="C1955" i="4"/>
  <c r="B1955" i="4"/>
  <c r="A1955" i="4"/>
  <c r="H1954" i="4"/>
  <c r="F1954" i="4"/>
  <c r="D1954" i="4"/>
  <c r="C1954" i="4"/>
  <c r="B1954" i="4"/>
  <c r="A1954" i="4"/>
  <c r="H1953" i="4"/>
  <c r="F1953" i="4"/>
  <c r="D1953" i="4"/>
  <c r="C1953" i="4"/>
  <c r="B1953" i="4"/>
  <c r="A1953" i="4"/>
  <c r="H1952" i="4"/>
  <c r="F1952" i="4"/>
  <c r="D1952" i="4"/>
  <c r="C1952" i="4"/>
  <c r="B1952" i="4"/>
  <c r="A1952" i="4"/>
  <c r="H1951" i="4"/>
  <c r="F1951" i="4"/>
  <c r="D1951" i="4"/>
  <c r="C1951" i="4"/>
  <c r="B1951" i="4"/>
  <c r="A1951" i="4"/>
  <c r="H1950" i="4"/>
  <c r="F1950" i="4"/>
  <c r="D1950" i="4"/>
  <c r="C1950" i="4"/>
  <c r="B1950" i="4"/>
  <c r="A1950" i="4"/>
  <c r="H1949" i="4"/>
  <c r="F1949" i="4"/>
  <c r="D1949" i="4"/>
  <c r="C1949" i="4"/>
  <c r="B1949" i="4"/>
  <c r="A1949" i="4"/>
  <c r="H1948" i="4"/>
  <c r="F1948" i="4"/>
  <c r="D1948" i="4"/>
  <c r="C1948" i="4"/>
  <c r="B1948" i="4"/>
  <c r="A1948" i="4"/>
  <c r="H1947" i="4"/>
  <c r="F1947" i="4"/>
  <c r="D1947" i="4"/>
  <c r="C1947" i="4"/>
  <c r="B1947" i="4"/>
  <c r="A1947" i="4"/>
  <c r="H1946" i="4"/>
  <c r="F1946" i="4"/>
  <c r="D1946" i="4"/>
  <c r="C1946" i="4"/>
  <c r="B1946" i="4"/>
  <c r="A1946" i="4"/>
  <c r="H1945" i="4"/>
  <c r="F1945" i="4"/>
  <c r="D1945" i="4"/>
  <c r="C1945" i="4"/>
  <c r="B1945" i="4"/>
  <c r="A1945" i="4"/>
  <c r="H1944" i="4"/>
  <c r="F1944" i="4"/>
  <c r="D1944" i="4"/>
  <c r="C1944" i="4"/>
  <c r="B1944" i="4"/>
  <c r="A1944" i="4"/>
  <c r="H1943" i="4"/>
  <c r="F1943" i="4"/>
  <c r="D1943" i="4"/>
  <c r="C1943" i="4"/>
  <c r="B1943" i="4"/>
  <c r="A1943" i="4"/>
  <c r="H1942" i="4"/>
  <c r="F1942" i="4"/>
  <c r="D1942" i="4"/>
  <c r="C1942" i="4"/>
  <c r="B1942" i="4"/>
  <c r="A1942" i="4"/>
  <c r="H1941" i="4"/>
  <c r="F1941" i="4"/>
  <c r="D1941" i="4"/>
  <c r="C1941" i="4"/>
  <c r="B1941" i="4"/>
  <c r="A1941" i="4"/>
  <c r="H1940" i="4"/>
  <c r="F1940" i="4"/>
  <c r="D1940" i="4"/>
  <c r="C1940" i="4"/>
  <c r="B1940" i="4"/>
  <c r="A1940" i="4"/>
  <c r="H1939" i="4"/>
  <c r="F1939" i="4"/>
  <c r="D1939" i="4"/>
  <c r="C1939" i="4"/>
  <c r="B1939" i="4"/>
  <c r="A1939" i="4"/>
  <c r="H1938" i="4"/>
  <c r="F1938" i="4"/>
  <c r="D1938" i="4"/>
  <c r="C1938" i="4"/>
  <c r="B1938" i="4"/>
  <c r="A1938" i="4"/>
  <c r="H1937" i="4"/>
  <c r="F1937" i="4"/>
  <c r="D1937" i="4"/>
  <c r="C1937" i="4"/>
  <c r="B1937" i="4"/>
  <c r="A1937" i="4"/>
  <c r="H1936" i="4"/>
  <c r="F1936" i="4"/>
  <c r="D1936" i="4"/>
  <c r="C1936" i="4"/>
  <c r="B1936" i="4"/>
  <c r="A1936" i="4"/>
  <c r="H1935" i="4"/>
  <c r="F1935" i="4"/>
  <c r="D1935" i="4"/>
  <c r="C1935" i="4"/>
  <c r="B1935" i="4"/>
  <c r="A1935" i="4"/>
  <c r="H1934" i="4"/>
  <c r="F1934" i="4"/>
  <c r="D1934" i="4"/>
  <c r="C1934" i="4"/>
  <c r="B1934" i="4"/>
  <c r="A1934" i="4"/>
  <c r="H1933" i="4"/>
  <c r="F1933" i="4"/>
  <c r="D1933" i="4"/>
  <c r="C1933" i="4"/>
  <c r="B1933" i="4"/>
  <c r="A1933" i="4"/>
  <c r="H1932" i="4"/>
  <c r="F1932" i="4"/>
  <c r="D1932" i="4"/>
  <c r="C1932" i="4"/>
  <c r="B1932" i="4"/>
  <c r="A1932" i="4"/>
  <c r="H1931" i="4"/>
  <c r="F1931" i="4"/>
  <c r="D1931" i="4"/>
  <c r="C1931" i="4"/>
  <c r="B1931" i="4"/>
  <c r="A1931" i="4"/>
  <c r="H1930" i="4"/>
  <c r="F1930" i="4"/>
  <c r="D1930" i="4"/>
  <c r="C1930" i="4"/>
  <c r="B1930" i="4"/>
  <c r="A1930" i="4"/>
  <c r="H1929" i="4"/>
  <c r="F1929" i="4"/>
  <c r="D1929" i="4"/>
  <c r="C1929" i="4"/>
  <c r="B1929" i="4"/>
  <c r="A1929" i="4"/>
  <c r="H1928" i="4"/>
  <c r="F1928" i="4"/>
  <c r="D1928" i="4"/>
  <c r="C1928" i="4"/>
  <c r="B1928" i="4"/>
  <c r="A1928" i="4"/>
  <c r="H1927" i="4"/>
  <c r="F1927" i="4"/>
  <c r="D1927" i="4"/>
  <c r="C1927" i="4"/>
  <c r="B1927" i="4"/>
  <c r="A1927" i="4"/>
  <c r="H1926" i="4"/>
  <c r="F1926" i="4"/>
  <c r="D1926" i="4"/>
  <c r="C1926" i="4"/>
  <c r="B1926" i="4"/>
  <c r="A1926" i="4"/>
  <c r="H1925" i="4"/>
  <c r="F1925" i="4"/>
  <c r="D1925" i="4"/>
  <c r="C1925" i="4"/>
  <c r="B1925" i="4"/>
  <c r="A1925" i="4"/>
  <c r="H1924" i="4"/>
  <c r="F1924" i="4"/>
  <c r="D1924" i="4"/>
  <c r="C1924" i="4"/>
  <c r="B1924" i="4"/>
  <c r="A1924" i="4"/>
  <c r="H1923" i="4"/>
  <c r="F1923" i="4"/>
  <c r="D1923" i="4"/>
  <c r="C1923" i="4"/>
  <c r="B1923" i="4"/>
  <c r="A1923" i="4"/>
  <c r="H1922" i="4"/>
  <c r="F1922" i="4"/>
  <c r="D1922" i="4"/>
  <c r="C1922" i="4"/>
  <c r="B1922" i="4"/>
  <c r="A1922" i="4"/>
  <c r="H1921" i="4"/>
  <c r="F1921" i="4"/>
  <c r="D1921" i="4"/>
  <c r="C1921" i="4"/>
  <c r="B1921" i="4"/>
  <c r="A1921" i="4"/>
  <c r="H1920" i="4"/>
  <c r="F1920" i="4"/>
  <c r="D1920" i="4"/>
  <c r="C1920" i="4"/>
  <c r="B1920" i="4"/>
  <c r="A1920" i="4"/>
  <c r="H1919" i="4"/>
  <c r="F1919" i="4"/>
  <c r="D1919" i="4"/>
  <c r="C1919" i="4"/>
  <c r="B1919" i="4"/>
  <c r="A1919" i="4"/>
  <c r="H1918" i="4"/>
  <c r="F1918" i="4"/>
  <c r="D1918" i="4"/>
  <c r="C1918" i="4"/>
  <c r="B1918" i="4"/>
  <c r="A1918" i="4"/>
  <c r="H1917" i="4"/>
  <c r="F1917" i="4"/>
  <c r="D1917" i="4"/>
  <c r="C1917" i="4"/>
  <c r="B1917" i="4"/>
  <c r="A1917" i="4"/>
  <c r="H1916" i="4"/>
  <c r="F1916" i="4"/>
  <c r="D1916" i="4"/>
  <c r="C1916" i="4"/>
  <c r="B1916" i="4"/>
  <c r="A1916" i="4"/>
  <c r="H1915" i="4"/>
  <c r="F1915" i="4"/>
  <c r="D1915" i="4"/>
  <c r="C1915" i="4"/>
  <c r="B1915" i="4"/>
  <c r="A1915" i="4"/>
  <c r="H1914" i="4"/>
  <c r="F1914" i="4"/>
  <c r="D1914" i="4"/>
  <c r="C1914" i="4"/>
  <c r="B1914" i="4"/>
  <c r="A1914" i="4"/>
  <c r="H1913" i="4"/>
  <c r="F1913" i="4"/>
  <c r="D1913" i="4"/>
  <c r="C1913" i="4"/>
  <c r="B1913" i="4"/>
  <c r="A1913" i="4"/>
  <c r="H1912" i="4"/>
  <c r="F1912" i="4"/>
  <c r="D1912" i="4"/>
  <c r="C1912" i="4"/>
  <c r="B1912" i="4"/>
  <c r="A1912" i="4"/>
  <c r="H1911" i="4"/>
  <c r="F1911" i="4"/>
  <c r="D1911" i="4"/>
  <c r="C1911" i="4"/>
  <c r="B1911" i="4"/>
  <c r="A1911" i="4"/>
  <c r="H1910" i="4"/>
  <c r="F1910" i="4"/>
  <c r="D1910" i="4"/>
  <c r="C1910" i="4"/>
  <c r="B1910" i="4"/>
  <c r="A1910" i="4"/>
  <c r="H1909" i="4"/>
  <c r="F1909" i="4"/>
  <c r="D1909" i="4"/>
  <c r="C1909" i="4"/>
  <c r="B1909" i="4"/>
  <c r="A1909" i="4"/>
  <c r="H1908" i="4"/>
  <c r="F1908" i="4"/>
  <c r="D1908" i="4"/>
  <c r="C1908" i="4"/>
  <c r="B1908" i="4"/>
  <c r="A1908" i="4"/>
  <c r="H1907" i="4"/>
  <c r="F1907" i="4"/>
  <c r="D1907" i="4"/>
  <c r="C1907" i="4"/>
  <c r="B1907" i="4"/>
  <c r="A1907" i="4"/>
  <c r="H1906" i="4"/>
  <c r="F1906" i="4"/>
  <c r="D1906" i="4"/>
  <c r="C1906" i="4"/>
  <c r="B1906" i="4"/>
  <c r="A1906" i="4"/>
  <c r="H1905" i="4"/>
  <c r="F1905" i="4"/>
  <c r="D1905" i="4"/>
  <c r="C1905" i="4"/>
  <c r="B1905" i="4"/>
  <c r="A1905" i="4"/>
  <c r="H1904" i="4"/>
  <c r="F1904" i="4"/>
  <c r="D1904" i="4"/>
  <c r="C1904" i="4"/>
  <c r="B1904" i="4"/>
  <c r="A1904" i="4"/>
  <c r="H1903" i="4"/>
  <c r="F1903" i="4"/>
  <c r="D1903" i="4"/>
  <c r="C1903" i="4"/>
  <c r="B1903" i="4"/>
  <c r="A1903" i="4"/>
  <c r="H1902" i="4"/>
  <c r="F1902" i="4"/>
  <c r="D1902" i="4"/>
  <c r="C1902" i="4"/>
  <c r="B1902" i="4"/>
  <c r="A1902" i="4"/>
  <c r="H1901" i="4"/>
  <c r="F1901" i="4"/>
  <c r="D1901" i="4"/>
  <c r="C1901" i="4"/>
  <c r="B1901" i="4"/>
  <c r="A1901" i="4"/>
  <c r="H1900" i="4"/>
  <c r="F1900" i="4"/>
  <c r="D1900" i="4"/>
  <c r="C1900" i="4"/>
  <c r="B1900" i="4"/>
  <c r="A1900" i="4"/>
  <c r="H1899" i="4"/>
  <c r="F1899" i="4"/>
  <c r="D1899" i="4"/>
  <c r="C1899" i="4"/>
  <c r="B1899" i="4"/>
  <c r="A1899" i="4"/>
  <c r="H1898" i="4"/>
  <c r="F1898" i="4"/>
  <c r="D1898" i="4"/>
  <c r="C1898" i="4"/>
  <c r="B1898" i="4"/>
  <c r="A1898" i="4"/>
  <c r="H1897" i="4"/>
  <c r="F1897" i="4"/>
  <c r="D1897" i="4"/>
  <c r="C1897" i="4"/>
  <c r="B1897" i="4"/>
  <c r="A1897" i="4"/>
  <c r="H1896" i="4"/>
  <c r="F1896" i="4"/>
  <c r="D1896" i="4"/>
  <c r="C1896" i="4"/>
  <c r="B1896" i="4"/>
  <c r="A1896" i="4"/>
  <c r="H1895" i="4"/>
  <c r="F1895" i="4"/>
  <c r="D1895" i="4"/>
  <c r="C1895" i="4"/>
  <c r="B1895" i="4"/>
  <c r="A1895" i="4"/>
  <c r="H1894" i="4"/>
  <c r="F1894" i="4"/>
  <c r="D1894" i="4"/>
  <c r="C1894" i="4"/>
  <c r="B1894" i="4"/>
  <c r="A1894" i="4"/>
  <c r="H1893" i="4"/>
  <c r="F1893" i="4"/>
  <c r="D1893" i="4"/>
  <c r="C1893" i="4"/>
  <c r="B1893" i="4"/>
  <c r="A1893" i="4"/>
  <c r="H1892" i="4"/>
  <c r="F1892" i="4"/>
  <c r="D1892" i="4"/>
  <c r="C1892" i="4"/>
  <c r="B1892" i="4"/>
  <c r="A1892" i="4"/>
  <c r="H1891" i="4"/>
  <c r="F1891" i="4"/>
  <c r="D1891" i="4"/>
  <c r="C1891" i="4"/>
  <c r="B1891" i="4"/>
  <c r="A1891" i="4"/>
  <c r="H1890" i="4"/>
  <c r="F1890" i="4"/>
  <c r="D1890" i="4"/>
  <c r="C1890" i="4"/>
  <c r="B1890" i="4"/>
  <c r="A1890" i="4"/>
  <c r="H1889" i="4"/>
  <c r="F1889" i="4"/>
  <c r="D1889" i="4"/>
  <c r="C1889" i="4"/>
  <c r="B1889" i="4"/>
  <c r="A1889" i="4"/>
  <c r="H1888" i="4"/>
  <c r="F1888" i="4"/>
  <c r="D1888" i="4"/>
  <c r="C1888" i="4"/>
  <c r="B1888" i="4"/>
  <c r="A1888" i="4"/>
  <c r="H1887" i="4"/>
  <c r="F1887" i="4"/>
  <c r="D1887" i="4"/>
  <c r="C1887" i="4"/>
  <c r="B1887" i="4"/>
  <c r="A1887" i="4"/>
  <c r="H1886" i="4"/>
  <c r="F1886" i="4"/>
  <c r="D1886" i="4"/>
  <c r="C1886" i="4"/>
  <c r="B1886" i="4"/>
  <c r="A1886" i="4"/>
  <c r="H1885" i="4"/>
  <c r="F1885" i="4"/>
  <c r="D1885" i="4"/>
  <c r="C1885" i="4"/>
  <c r="B1885" i="4"/>
  <c r="A1885" i="4"/>
  <c r="H1884" i="4"/>
  <c r="F1884" i="4"/>
  <c r="D1884" i="4"/>
  <c r="C1884" i="4"/>
  <c r="B1884" i="4"/>
  <c r="A1884" i="4"/>
  <c r="H1883" i="4"/>
  <c r="F1883" i="4"/>
  <c r="D1883" i="4"/>
  <c r="C1883" i="4"/>
  <c r="B1883" i="4"/>
  <c r="A1883" i="4"/>
  <c r="H1882" i="4"/>
  <c r="F1882" i="4"/>
  <c r="D1882" i="4"/>
  <c r="C1882" i="4"/>
  <c r="B1882" i="4"/>
  <c r="A1882" i="4"/>
  <c r="H1881" i="4"/>
  <c r="F1881" i="4"/>
  <c r="D1881" i="4"/>
  <c r="C1881" i="4"/>
  <c r="B1881" i="4"/>
  <c r="A1881" i="4"/>
  <c r="H1880" i="4"/>
  <c r="F1880" i="4"/>
  <c r="D1880" i="4"/>
  <c r="C1880" i="4"/>
  <c r="B1880" i="4"/>
  <c r="A1880" i="4"/>
  <c r="H1879" i="4"/>
  <c r="F1879" i="4"/>
  <c r="D1879" i="4"/>
  <c r="C1879" i="4"/>
  <c r="B1879" i="4"/>
  <c r="A1879" i="4"/>
  <c r="H1878" i="4"/>
  <c r="F1878" i="4"/>
  <c r="D1878" i="4"/>
  <c r="C1878" i="4"/>
  <c r="B1878" i="4"/>
  <c r="A1878" i="4"/>
  <c r="H1877" i="4"/>
  <c r="F1877" i="4"/>
  <c r="D1877" i="4"/>
  <c r="C1877" i="4"/>
  <c r="B1877" i="4"/>
  <c r="A1877" i="4"/>
  <c r="H1876" i="4"/>
  <c r="F1876" i="4"/>
  <c r="D1876" i="4"/>
  <c r="C1876" i="4"/>
  <c r="B1876" i="4"/>
  <c r="A1876" i="4"/>
  <c r="H1875" i="4"/>
  <c r="F1875" i="4"/>
  <c r="D1875" i="4"/>
  <c r="C1875" i="4"/>
  <c r="B1875" i="4"/>
  <c r="A1875" i="4"/>
  <c r="H1874" i="4"/>
  <c r="F1874" i="4"/>
  <c r="D1874" i="4"/>
  <c r="C1874" i="4"/>
  <c r="B1874" i="4"/>
  <c r="A1874" i="4"/>
  <c r="H1873" i="4"/>
  <c r="F1873" i="4"/>
  <c r="D1873" i="4"/>
  <c r="C1873" i="4"/>
  <c r="B1873" i="4"/>
  <c r="A1873" i="4"/>
  <c r="H1872" i="4"/>
  <c r="F1872" i="4"/>
  <c r="D1872" i="4"/>
  <c r="C1872" i="4"/>
  <c r="B1872" i="4"/>
  <c r="A1872" i="4"/>
  <c r="H1871" i="4"/>
  <c r="F1871" i="4"/>
  <c r="D1871" i="4"/>
  <c r="C1871" i="4"/>
  <c r="B1871" i="4"/>
  <c r="A1871" i="4"/>
  <c r="H1870" i="4"/>
  <c r="F1870" i="4"/>
  <c r="D1870" i="4"/>
  <c r="C1870" i="4"/>
  <c r="B1870" i="4"/>
  <c r="A1870" i="4"/>
  <c r="H1869" i="4"/>
  <c r="F1869" i="4"/>
  <c r="D1869" i="4"/>
  <c r="C1869" i="4"/>
  <c r="B1869" i="4"/>
  <c r="A1869" i="4"/>
  <c r="H1868" i="4"/>
  <c r="F1868" i="4"/>
  <c r="D1868" i="4"/>
  <c r="C1868" i="4"/>
  <c r="B1868" i="4"/>
  <c r="A1868" i="4"/>
  <c r="H1867" i="4"/>
  <c r="F1867" i="4"/>
  <c r="D1867" i="4"/>
  <c r="C1867" i="4"/>
  <c r="B1867" i="4"/>
  <c r="A1867" i="4"/>
  <c r="H1866" i="4"/>
  <c r="F1866" i="4"/>
  <c r="D1866" i="4"/>
  <c r="C1866" i="4"/>
  <c r="B1866" i="4"/>
  <c r="A1866" i="4"/>
  <c r="H1865" i="4"/>
  <c r="F1865" i="4"/>
  <c r="D1865" i="4"/>
  <c r="C1865" i="4"/>
  <c r="B1865" i="4"/>
  <c r="A1865" i="4"/>
  <c r="H1864" i="4"/>
  <c r="F1864" i="4"/>
  <c r="D1864" i="4"/>
  <c r="C1864" i="4"/>
  <c r="B1864" i="4"/>
  <c r="A1864" i="4"/>
  <c r="H1863" i="4"/>
  <c r="F1863" i="4"/>
  <c r="D1863" i="4"/>
  <c r="C1863" i="4"/>
  <c r="B1863" i="4"/>
  <c r="A1863" i="4"/>
  <c r="H1862" i="4"/>
  <c r="F1862" i="4"/>
  <c r="D1862" i="4"/>
  <c r="C1862" i="4"/>
  <c r="B1862" i="4"/>
  <c r="A1862" i="4"/>
  <c r="H1861" i="4"/>
  <c r="F1861" i="4"/>
  <c r="D1861" i="4"/>
  <c r="C1861" i="4"/>
  <c r="B1861" i="4"/>
  <c r="A1861" i="4"/>
  <c r="H1860" i="4"/>
  <c r="F1860" i="4"/>
  <c r="D1860" i="4"/>
  <c r="C1860" i="4"/>
  <c r="B1860" i="4"/>
  <c r="A1860" i="4"/>
  <c r="H1859" i="4"/>
  <c r="F1859" i="4"/>
  <c r="D1859" i="4"/>
  <c r="C1859" i="4"/>
  <c r="B1859" i="4"/>
  <c r="A1859" i="4"/>
  <c r="H1858" i="4"/>
  <c r="F1858" i="4"/>
  <c r="D1858" i="4"/>
  <c r="C1858" i="4"/>
  <c r="B1858" i="4"/>
  <c r="A1858" i="4"/>
  <c r="H1857" i="4"/>
  <c r="F1857" i="4"/>
  <c r="D1857" i="4"/>
  <c r="C1857" i="4"/>
  <c r="B1857" i="4"/>
  <c r="A1857" i="4"/>
  <c r="H1856" i="4"/>
  <c r="F1856" i="4"/>
  <c r="D1856" i="4"/>
  <c r="C1856" i="4"/>
  <c r="B1856" i="4"/>
  <c r="A1856" i="4"/>
  <c r="H1855" i="4"/>
  <c r="F1855" i="4"/>
  <c r="D1855" i="4"/>
  <c r="C1855" i="4"/>
  <c r="B1855" i="4"/>
  <c r="A1855" i="4"/>
  <c r="H1854" i="4"/>
  <c r="F1854" i="4"/>
  <c r="D1854" i="4"/>
  <c r="C1854" i="4"/>
  <c r="B1854" i="4"/>
  <c r="A1854" i="4"/>
  <c r="H1853" i="4"/>
  <c r="F1853" i="4"/>
  <c r="D1853" i="4"/>
  <c r="C1853" i="4"/>
  <c r="B1853" i="4"/>
  <c r="A1853" i="4"/>
  <c r="H1852" i="4"/>
  <c r="F1852" i="4"/>
  <c r="D1852" i="4"/>
  <c r="C1852" i="4"/>
  <c r="B1852" i="4"/>
  <c r="A1852" i="4"/>
  <c r="H1851" i="4"/>
  <c r="F1851" i="4"/>
  <c r="D1851" i="4"/>
  <c r="C1851" i="4"/>
  <c r="B1851" i="4"/>
  <c r="A1851" i="4"/>
  <c r="H1850" i="4"/>
  <c r="F1850" i="4"/>
  <c r="D1850" i="4"/>
  <c r="C1850" i="4"/>
  <c r="B1850" i="4"/>
  <c r="A1850" i="4"/>
  <c r="H1849" i="4"/>
  <c r="F1849" i="4"/>
  <c r="D1849" i="4"/>
  <c r="C1849" i="4"/>
  <c r="B1849" i="4"/>
  <c r="A1849" i="4"/>
  <c r="H1848" i="4"/>
  <c r="F1848" i="4"/>
  <c r="D1848" i="4"/>
  <c r="C1848" i="4"/>
  <c r="B1848" i="4"/>
  <c r="A1848" i="4"/>
  <c r="H1847" i="4"/>
  <c r="F1847" i="4"/>
  <c r="D1847" i="4"/>
  <c r="C1847" i="4"/>
  <c r="B1847" i="4"/>
  <c r="A1847" i="4"/>
  <c r="H1846" i="4"/>
  <c r="F1846" i="4"/>
  <c r="D1846" i="4"/>
  <c r="C1846" i="4"/>
  <c r="B1846" i="4"/>
  <c r="A1846" i="4"/>
  <c r="H1845" i="4"/>
  <c r="F1845" i="4"/>
  <c r="D1845" i="4"/>
  <c r="C1845" i="4"/>
  <c r="B1845" i="4"/>
  <c r="A1845" i="4"/>
  <c r="H1844" i="4"/>
  <c r="F1844" i="4"/>
  <c r="D1844" i="4"/>
  <c r="C1844" i="4"/>
  <c r="B1844" i="4"/>
  <c r="A1844" i="4"/>
  <c r="H1843" i="4"/>
  <c r="F1843" i="4"/>
  <c r="D1843" i="4"/>
  <c r="C1843" i="4"/>
  <c r="B1843" i="4"/>
  <c r="A1843" i="4"/>
  <c r="H1842" i="4"/>
  <c r="F1842" i="4"/>
  <c r="D1842" i="4"/>
  <c r="C1842" i="4"/>
  <c r="B1842" i="4"/>
  <c r="A1842" i="4"/>
  <c r="H1841" i="4"/>
  <c r="F1841" i="4"/>
  <c r="D1841" i="4"/>
  <c r="C1841" i="4"/>
  <c r="B1841" i="4"/>
  <c r="A1841" i="4"/>
  <c r="H1840" i="4"/>
  <c r="F1840" i="4"/>
  <c r="D1840" i="4"/>
  <c r="C1840" i="4"/>
  <c r="B1840" i="4"/>
  <c r="A1840" i="4"/>
  <c r="H1839" i="4"/>
  <c r="F1839" i="4"/>
  <c r="D1839" i="4"/>
  <c r="C1839" i="4"/>
  <c r="B1839" i="4"/>
  <c r="A1839" i="4"/>
  <c r="H1838" i="4"/>
  <c r="F1838" i="4"/>
  <c r="D1838" i="4"/>
  <c r="C1838" i="4"/>
  <c r="B1838" i="4"/>
  <c r="A1838" i="4"/>
  <c r="H1837" i="4"/>
  <c r="F1837" i="4"/>
  <c r="D1837" i="4"/>
  <c r="C1837" i="4"/>
  <c r="B1837" i="4"/>
  <c r="A1837" i="4"/>
  <c r="H1836" i="4"/>
  <c r="F1836" i="4"/>
  <c r="D1836" i="4"/>
  <c r="C1836" i="4"/>
  <c r="B1836" i="4"/>
  <c r="A1836" i="4"/>
  <c r="H1835" i="4"/>
  <c r="F1835" i="4"/>
  <c r="D1835" i="4"/>
  <c r="C1835" i="4"/>
  <c r="B1835" i="4"/>
  <c r="A1835" i="4"/>
  <c r="H1834" i="4"/>
  <c r="F1834" i="4"/>
  <c r="D1834" i="4"/>
  <c r="C1834" i="4"/>
  <c r="B1834" i="4"/>
  <c r="A1834" i="4"/>
  <c r="H1833" i="4"/>
  <c r="F1833" i="4"/>
  <c r="D1833" i="4"/>
  <c r="C1833" i="4"/>
  <c r="B1833" i="4"/>
  <c r="A1833" i="4"/>
  <c r="H1832" i="4"/>
  <c r="F1832" i="4"/>
  <c r="D1832" i="4"/>
  <c r="C1832" i="4"/>
  <c r="B1832" i="4"/>
  <c r="A1832" i="4"/>
  <c r="H1831" i="4"/>
  <c r="F1831" i="4"/>
  <c r="D1831" i="4"/>
  <c r="C1831" i="4"/>
  <c r="B1831" i="4"/>
  <c r="A1831" i="4"/>
  <c r="H1830" i="4"/>
  <c r="F1830" i="4"/>
  <c r="D1830" i="4"/>
  <c r="C1830" i="4"/>
  <c r="B1830" i="4"/>
  <c r="A1830" i="4"/>
  <c r="H1829" i="4"/>
  <c r="F1829" i="4"/>
  <c r="D1829" i="4"/>
  <c r="C1829" i="4"/>
  <c r="B1829" i="4"/>
  <c r="A1829" i="4"/>
  <c r="H1828" i="4"/>
  <c r="F1828" i="4"/>
  <c r="D1828" i="4"/>
  <c r="C1828" i="4"/>
  <c r="B1828" i="4"/>
  <c r="A1828" i="4"/>
  <c r="H1827" i="4"/>
  <c r="F1827" i="4"/>
  <c r="D1827" i="4"/>
  <c r="C1827" i="4"/>
  <c r="B1827" i="4"/>
  <c r="A1827" i="4"/>
  <c r="H1826" i="4"/>
  <c r="F1826" i="4"/>
  <c r="D1826" i="4"/>
  <c r="C1826" i="4"/>
  <c r="B1826" i="4"/>
  <c r="A1826" i="4"/>
  <c r="H1825" i="4"/>
  <c r="F1825" i="4"/>
  <c r="D1825" i="4"/>
  <c r="C1825" i="4"/>
  <c r="B1825" i="4"/>
  <c r="A1825" i="4"/>
  <c r="H1824" i="4"/>
  <c r="F1824" i="4"/>
  <c r="D1824" i="4"/>
  <c r="C1824" i="4"/>
  <c r="B1824" i="4"/>
  <c r="A1824" i="4"/>
  <c r="H1823" i="4"/>
  <c r="F1823" i="4"/>
  <c r="D1823" i="4"/>
  <c r="C1823" i="4"/>
  <c r="B1823" i="4"/>
  <c r="A1823" i="4"/>
  <c r="H1822" i="4"/>
  <c r="F1822" i="4"/>
  <c r="D1822" i="4"/>
  <c r="C1822" i="4"/>
  <c r="B1822" i="4"/>
  <c r="A1822" i="4"/>
  <c r="H1821" i="4"/>
  <c r="F1821" i="4"/>
  <c r="D1821" i="4"/>
  <c r="C1821" i="4"/>
  <c r="B1821" i="4"/>
  <c r="A1821" i="4"/>
  <c r="H1820" i="4"/>
  <c r="F1820" i="4"/>
  <c r="D1820" i="4"/>
  <c r="C1820" i="4"/>
  <c r="B1820" i="4"/>
  <c r="A1820" i="4"/>
  <c r="H1819" i="4"/>
  <c r="F1819" i="4"/>
  <c r="D1819" i="4"/>
  <c r="C1819" i="4"/>
  <c r="B1819" i="4"/>
  <c r="A1819" i="4"/>
  <c r="H1818" i="4"/>
  <c r="F1818" i="4"/>
  <c r="D1818" i="4"/>
  <c r="C1818" i="4"/>
  <c r="B1818" i="4"/>
  <c r="A1818" i="4"/>
  <c r="H1817" i="4"/>
  <c r="F1817" i="4"/>
  <c r="D1817" i="4"/>
  <c r="C1817" i="4"/>
  <c r="B1817" i="4"/>
  <c r="A1817" i="4"/>
  <c r="H1816" i="4"/>
  <c r="F1816" i="4"/>
  <c r="D1816" i="4"/>
  <c r="C1816" i="4"/>
  <c r="B1816" i="4"/>
  <c r="A1816" i="4"/>
  <c r="H1815" i="4"/>
  <c r="F1815" i="4"/>
  <c r="D1815" i="4"/>
  <c r="C1815" i="4"/>
  <c r="B1815" i="4"/>
  <c r="A1815" i="4"/>
  <c r="H1814" i="4"/>
  <c r="F1814" i="4"/>
  <c r="D1814" i="4"/>
  <c r="C1814" i="4"/>
  <c r="B1814" i="4"/>
  <c r="A1814" i="4"/>
  <c r="H1813" i="4"/>
  <c r="F1813" i="4"/>
  <c r="D1813" i="4"/>
  <c r="C1813" i="4"/>
  <c r="B1813" i="4"/>
  <c r="A1813" i="4"/>
  <c r="H1812" i="4"/>
  <c r="F1812" i="4"/>
  <c r="D1812" i="4"/>
  <c r="C1812" i="4"/>
  <c r="B1812" i="4"/>
  <c r="A1812" i="4"/>
  <c r="H1811" i="4"/>
  <c r="F1811" i="4"/>
  <c r="D1811" i="4"/>
  <c r="C1811" i="4"/>
  <c r="B1811" i="4"/>
  <c r="A1811" i="4"/>
  <c r="H1810" i="4"/>
  <c r="F1810" i="4"/>
  <c r="D1810" i="4"/>
  <c r="C1810" i="4"/>
  <c r="B1810" i="4"/>
  <c r="A1810" i="4"/>
  <c r="H1809" i="4"/>
  <c r="F1809" i="4"/>
  <c r="D1809" i="4"/>
  <c r="C1809" i="4"/>
  <c r="B1809" i="4"/>
  <c r="A1809" i="4"/>
  <c r="H1808" i="4"/>
  <c r="F1808" i="4"/>
  <c r="D1808" i="4"/>
  <c r="C1808" i="4"/>
  <c r="B1808" i="4"/>
  <c r="A1808" i="4"/>
  <c r="H1807" i="4"/>
  <c r="F1807" i="4"/>
  <c r="D1807" i="4"/>
  <c r="C1807" i="4"/>
  <c r="B1807" i="4"/>
  <c r="A1807" i="4"/>
  <c r="H1806" i="4"/>
  <c r="F1806" i="4"/>
  <c r="D1806" i="4"/>
  <c r="C1806" i="4"/>
  <c r="B1806" i="4"/>
  <c r="A1806" i="4"/>
  <c r="H1805" i="4"/>
  <c r="F1805" i="4"/>
  <c r="D1805" i="4"/>
  <c r="C1805" i="4"/>
  <c r="B1805" i="4"/>
  <c r="A1805" i="4"/>
  <c r="H1804" i="4"/>
  <c r="F1804" i="4"/>
  <c r="D1804" i="4"/>
  <c r="C1804" i="4"/>
  <c r="B1804" i="4"/>
  <c r="A1804" i="4"/>
  <c r="H1803" i="4"/>
  <c r="F1803" i="4"/>
  <c r="D1803" i="4"/>
  <c r="C1803" i="4"/>
  <c r="B1803" i="4"/>
  <c r="A1803" i="4"/>
  <c r="H1802" i="4"/>
  <c r="F1802" i="4"/>
  <c r="D1802" i="4"/>
  <c r="C1802" i="4"/>
  <c r="B1802" i="4"/>
  <c r="A1802" i="4"/>
  <c r="H1801" i="4"/>
  <c r="F1801" i="4"/>
  <c r="D1801" i="4"/>
  <c r="C1801" i="4"/>
  <c r="B1801" i="4"/>
  <c r="A1801" i="4"/>
  <c r="H1800" i="4"/>
  <c r="F1800" i="4"/>
  <c r="D1800" i="4"/>
  <c r="C1800" i="4"/>
  <c r="B1800" i="4"/>
  <c r="A1800" i="4"/>
  <c r="H1799" i="4"/>
  <c r="F1799" i="4"/>
  <c r="D1799" i="4"/>
  <c r="C1799" i="4"/>
  <c r="B1799" i="4"/>
  <c r="A1799" i="4"/>
  <c r="H1798" i="4"/>
  <c r="F1798" i="4"/>
  <c r="D1798" i="4"/>
  <c r="C1798" i="4"/>
  <c r="B1798" i="4"/>
  <c r="A1798" i="4"/>
  <c r="H1797" i="4"/>
  <c r="F1797" i="4"/>
  <c r="D1797" i="4"/>
  <c r="C1797" i="4"/>
  <c r="B1797" i="4"/>
  <c r="A1797" i="4"/>
  <c r="H1796" i="4"/>
  <c r="F1796" i="4"/>
  <c r="D1796" i="4"/>
  <c r="C1796" i="4"/>
  <c r="B1796" i="4"/>
  <c r="A1796" i="4"/>
  <c r="H1795" i="4"/>
  <c r="F1795" i="4"/>
  <c r="D1795" i="4"/>
  <c r="C1795" i="4"/>
  <c r="B1795" i="4"/>
  <c r="A1795" i="4"/>
  <c r="H1794" i="4"/>
  <c r="F1794" i="4"/>
  <c r="D1794" i="4"/>
  <c r="C1794" i="4"/>
  <c r="B1794" i="4"/>
  <c r="A1794" i="4"/>
  <c r="H1793" i="4"/>
  <c r="F1793" i="4"/>
  <c r="D1793" i="4"/>
  <c r="C1793" i="4"/>
  <c r="B1793" i="4"/>
  <c r="A1793" i="4"/>
  <c r="H1792" i="4"/>
  <c r="F1792" i="4"/>
  <c r="D1792" i="4"/>
  <c r="C1792" i="4"/>
  <c r="B1792" i="4"/>
  <c r="A1792" i="4"/>
  <c r="H1791" i="4"/>
  <c r="F1791" i="4"/>
  <c r="D1791" i="4"/>
  <c r="C1791" i="4"/>
  <c r="B1791" i="4"/>
  <c r="A1791" i="4"/>
  <c r="H1790" i="4"/>
  <c r="F1790" i="4"/>
  <c r="D1790" i="4"/>
  <c r="C1790" i="4"/>
  <c r="B1790" i="4"/>
  <c r="A1790" i="4"/>
  <c r="H1789" i="4"/>
  <c r="F1789" i="4"/>
  <c r="D1789" i="4"/>
  <c r="C1789" i="4"/>
  <c r="B1789" i="4"/>
  <c r="A1789" i="4"/>
  <c r="H1788" i="4"/>
  <c r="F1788" i="4"/>
  <c r="D1788" i="4"/>
  <c r="C1788" i="4"/>
  <c r="B1788" i="4"/>
  <c r="A1788" i="4"/>
  <c r="H1787" i="4"/>
  <c r="F1787" i="4"/>
  <c r="D1787" i="4"/>
  <c r="C1787" i="4"/>
  <c r="B1787" i="4"/>
  <c r="A1787" i="4"/>
  <c r="H1786" i="4"/>
  <c r="F1786" i="4"/>
  <c r="D1786" i="4"/>
  <c r="C1786" i="4"/>
  <c r="B1786" i="4"/>
  <c r="A1786" i="4"/>
  <c r="H1785" i="4"/>
  <c r="F1785" i="4"/>
  <c r="D1785" i="4"/>
  <c r="C1785" i="4"/>
  <c r="B1785" i="4"/>
  <c r="A1785" i="4"/>
  <c r="H1784" i="4"/>
  <c r="F1784" i="4"/>
  <c r="D1784" i="4"/>
  <c r="C1784" i="4"/>
  <c r="B1784" i="4"/>
  <c r="A1784" i="4"/>
  <c r="H1783" i="4"/>
  <c r="F1783" i="4"/>
  <c r="D1783" i="4"/>
  <c r="C1783" i="4"/>
  <c r="B1783" i="4"/>
  <c r="A1783" i="4"/>
  <c r="H1782" i="4"/>
  <c r="F1782" i="4"/>
  <c r="D1782" i="4"/>
  <c r="C1782" i="4"/>
  <c r="B1782" i="4"/>
  <c r="A1782" i="4"/>
  <c r="H1781" i="4"/>
  <c r="F1781" i="4"/>
  <c r="D1781" i="4"/>
  <c r="C1781" i="4"/>
  <c r="B1781" i="4"/>
  <c r="A1781" i="4"/>
  <c r="H1780" i="4"/>
  <c r="F1780" i="4"/>
  <c r="D1780" i="4"/>
  <c r="C1780" i="4"/>
  <c r="B1780" i="4"/>
  <c r="A1780" i="4"/>
  <c r="H1779" i="4"/>
  <c r="F1779" i="4"/>
  <c r="D1779" i="4"/>
  <c r="C1779" i="4"/>
  <c r="B1779" i="4"/>
  <c r="A1779" i="4"/>
  <c r="H1778" i="4"/>
  <c r="F1778" i="4"/>
  <c r="D1778" i="4"/>
  <c r="C1778" i="4"/>
  <c r="B1778" i="4"/>
  <c r="A1778" i="4"/>
  <c r="H1777" i="4"/>
  <c r="F1777" i="4"/>
  <c r="D1777" i="4"/>
  <c r="C1777" i="4"/>
  <c r="B1777" i="4"/>
  <c r="A1777" i="4"/>
  <c r="H1776" i="4"/>
  <c r="F1776" i="4"/>
  <c r="D1776" i="4"/>
  <c r="C1776" i="4"/>
  <c r="B1776" i="4"/>
  <c r="A1776" i="4"/>
  <c r="H1775" i="4"/>
  <c r="F1775" i="4"/>
  <c r="D1775" i="4"/>
  <c r="C1775" i="4"/>
  <c r="B1775" i="4"/>
  <c r="A1775" i="4"/>
  <c r="H1774" i="4"/>
  <c r="F1774" i="4"/>
  <c r="D1774" i="4"/>
  <c r="C1774" i="4"/>
  <c r="B1774" i="4"/>
  <c r="A1774" i="4"/>
  <c r="H1773" i="4"/>
  <c r="F1773" i="4"/>
  <c r="D1773" i="4"/>
  <c r="C1773" i="4"/>
  <c r="B1773" i="4"/>
  <c r="A1773" i="4"/>
  <c r="H1772" i="4"/>
  <c r="F1772" i="4"/>
  <c r="D1772" i="4"/>
  <c r="C1772" i="4"/>
  <c r="B1772" i="4"/>
  <c r="A1772" i="4"/>
  <c r="H1771" i="4"/>
  <c r="F1771" i="4"/>
  <c r="D1771" i="4"/>
  <c r="C1771" i="4"/>
  <c r="B1771" i="4"/>
  <c r="A1771" i="4"/>
  <c r="H1770" i="4"/>
  <c r="F1770" i="4"/>
  <c r="D1770" i="4"/>
  <c r="C1770" i="4"/>
  <c r="B1770" i="4"/>
  <c r="A1770" i="4"/>
  <c r="H1769" i="4"/>
  <c r="F1769" i="4"/>
  <c r="D1769" i="4"/>
  <c r="C1769" i="4"/>
  <c r="B1769" i="4"/>
  <c r="A1769" i="4"/>
  <c r="H1768" i="4"/>
  <c r="F1768" i="4"/>
  <c r="D1768" i="4"/>
  <c r="C1768" i="4"/>
  <c r="B1768" i="4"/>
  <c r="A1768" i="4"/>
  <c r="H1767" i="4"/>
  <c r="F1767" i="4"/>
  <c r="D1767" i="4"/>
  <c r="C1767" i="4"/>
  <c r="B1767" i="4"/>
  <c r="A1767" i="4"/>
  <c r="H1766" i="4"/>
  <c r="F1766" i="4"/>
  <c r="D1766" i="4"/>
  <c r="C1766" i="4"/>
  <c r="B1766" i="4"/>
  <c r="A1766" i="4"/>
  <c r="H1765" i="4"/>
  <c r="F1765" i="4"/>
  <c r="D1765" i="4"/>
  <c r="C1765" i="4"/>
  <c r="B1765" i="4"/>
  <c r="A1765" i="4"/>
  <c r="H1764" i="4"/>
  <c r="F1764" i="4"/>
  <c r="D1764" i="4"/>
  <c r="C1764" i="4"/>
  <c r="B1764" i="4"/>
  <c r="A1764" i="4"/>
  <c r="H1763" i="4"/>
  <c r="F1763" i="4"/>
  <c r="D1763" i="4"/>
  <c r="C1763" i="4"/>
  <c r="B1763" i="4"/>
  <c r="A1763" i="4"/>
  <c r="H1762" i="4"/>
  <c r="F1762" i="4"/>
  <c r="D1762" i="4"/>
  <c r="C1762" i="4"/>
  <c r="B1762" i="4"/>
  <c r="A1762" i="4"/>
  <c r="H1761" i="4"/>
  <c r="F1761" i="4"/>
  <c r="D1761" i="4"/>
  <c r="C1761" i="4"/>
  <c r="B1761" i="4"/>
  <c r="A1761" i="4"/>
  <c r="H1760" i="4"/>
  <c r="F1760" i="4"/>
  <c r="D1760" i="4"/>
  <c r="C1760" i="4"/>
  <c r="B1760" i="4"/>
  <c r="A1760" i="4"/>
  <c r="H1759" i="4"/>
  <c r="F1759" i="4"/>
  <c r="D1759" i="4"/>
  <c r="C1759" i="4"/>
  <c r="B1759" i="4"/>
  <c r="A1759" i="4"/>
  <c r="H1758" i="4"/>
  <c r="F1758" i="4"/>
  <c r="D1758" i="4"/>
  <c r="C1758" i="4"/>
  <c r="B1758" i="4"/>
  <c r="A1758" i="4"/>
  <c r="H1757" i="4"/>
  <c r="F1757" i="4"/>
  <c r="D1757" i="4"/>
  <c r="C1757" i="4"/>
  <c r="B1757" i="4"/>
  <c r="A1757" i="4"/>
  <c r="H1756" i="4"/>
  <c r="F1756" i="4"/>
  <c r="D1756" i="4"/>
  <c r="C1756" i="4"/>
  <c r="B1756" i="4"/>
  <c r="A1756" i="4"/>
  <c r="H1755" i="4"/>
  <c r="F1755" i="4"/>
  <c r="D1755" i="4"/>
  <c r="C1755" i="4"/>
  <c r="B1755" i="4"/>
  <c r="A1755" i="4"/>
  <c r="H1754" i="4"/>
  <c r="F1754" i="4"/>
  <c r="D1754" i="4"/>
  <c r="C1754" i="4"/>
  <c r="B1754" i="4"/>
  <c r="A1754" i="4"/>
  <c r="H1753" i="4"/>
  <c r="F1753" i="4"/>
  <c r="D1753" i="4"/>
  <c r="C1753" i="4"/>
  <c r="B1753" i="4"/>
  <c r="A1753" i="4"/>
  <c r="H1752" i="4"/>
  <c r="F1752" i="4"/>
  <c r="D1752" i="4"/>
  <c r="C1752" i="4"/>
  <c r="B1752" i="4"/>
  <c r="A1752" i="4"/>
  <c r="H1751" i="4"/>
  <c r="F1751" i="4"/>
  <c r="D1751" i="4"/>
  <c r="C1751" i="4"/>
  <c r="B1751" i="4"/>
  <c r="A1751" i="4"/>
  <c r="H1750" i="4"/>
  <c r="F1750" i="4"/>
  <c r="D1750" i="4"/>
  <c r="C1750" i="4"/>
  <c r="B1750" i="4"/>
  <c r="A1750" i="4"/>
  <c r="H1749" i="4"/>
  <c r="F1749" i="4"/>
  <c r="D1749" i="4"/>
  <c r="C1749" i="4"/>
  <c r="B1749" i="4"/>
  <c r="A1749" i="4"/>
  <c r="H1748" i="4"/>
  <c r="F1748" i="4"/>
  <c r="D1748" i="4"/>
  <c r="C1748" i="4"/>
  <c r="B1748" i="4"/>
  <c r="A1748" i="4"/>
  <c r="H1747" i="4"/>
  <c r="F1747" i="4"/>
  <c r="D1747" i="4"/>
  <c r="C1747" i="4"/>
  <c r="B1747" i="4"/>
  <c r="A1747" i="4"/>
  <c r="H1746" i="4"/>
  <c r="F1746" i="4"/>
  <c r="D1746" i="4"/>
  <c r="C1746" i="4"/>
  <c r="B1746" i="4"/>
  <c r="A1746" i="4"/>
  <c r="H1745" i="4"/>
  <c r="F1745" i="4"/>
  <c r="D1745" i="4"/>
  <c r="C1745" i="4"/>
  <c r="B1745" i="4"/>
  <c r="A1745" i="4"/>
  <c r="H1744" i="4"/>
  <c r="F1744" i="4"/>
  <c r="D1744" i="4"/>
  <c r="C1744" i="4"/>
  <c r="B1744" i="4"/>
  <c r="A1744" i="4"/>
  <c r="H1743" i="4"/>
  <c r="F1743" i="4"/>
  <c r="D1743" i="4"/>
  <c r="C1743" i="4"/>
  <c r="B1743" i="4"/>
  <c r="A1743" i="4"/>
  <c r="H1742" i="4"/>
  <c r="F1742" i="4"/>
  <c r="D1742" i="4"/>
  <c r="C1742" i="4"/>
  <c r="B1742" i="4"/>
  <c r="A1742" i="4"/>
  <c r="H1741" i="4"/>
  <c r="F1741" i="4"/>
  <c r="D1741" i="4"/>
  <c r="C1741" i="4"/>
  <c r="B1741" i="4"/>
  <c r="A1741" i="4"/>
  <c r="H1740" i="4"/>
  <c r="F1740" i="4"/>
  <c r="D1740" i="4"/>
  <c r="C1740" i="4"/>
  <c r="B1740" i="4"/>
  <c r="A1740" i="4"/>
  <c r="H1739" i="4"/>
  <c r="F1739" i="4"/>
  <c r="D1739" i="4"/>
  <c r="C1739" i="4"/>
  <c r="B1739" i="4"/>
  <c r="A1739" i="4"/>
  <c r="H1738" i="4"/>
  <c r="F1738" i="4"/>
  <c r="D1738" i="4"/>
  <c r="C1738" i="4"/>
  <c r="B1738" i="4"/>
  <c r="A1738" i="4"/>
  <c r="H1737" i="4"/>
  <c r="F1737" i="4"/>
  <c r="D1737" i="4"/>
  <c r="C1737" i="4"/>
  <c r="B1737" i="4"/>
  <c r="A1737" i="4"/>
  <c r="H1736" i="4"/>
  <c r="F1736" i="4"/>
  <c r="D1736" i="4"/>
  <c r="C1736" i="4"/>
  <c r="B1736" i="4"/>
  <c r="A1736" i="4"/>
  <c r="H1735" i="4"/>
  <c r="F1735" i="4"/>
  <c r="D1735" i="4"/>
  <c r="C1735" i="4"/>
  <c r="B1735" i="4"/>
  <c r="A1735" i="4"/>
  <c r="H1734" i="4"/>
  <c r="F1734" i="4"/>
  <c r="D1734" i="4"/>
  <c r="C1734" i="4"/>
  <c r="B1734" i="4"/>
  <c r="A1734" i="4"/>
  <c r="H1733" i="4"/>
  <c r="F1733" i="4"/>
  <c r="D1733" i="4"/>
  <c r="C1733" i="4"/>
  <c r="B1733" i="4"/>
  <c r="A1733" i="4"/>
  <c r="H1732" i="4"/>
  <c r="F1732" i="4"/>
  <c r="D1732" i="4"/>
  <c r="C1732" i="4"/>
  <c r="B1732" i="4"/>
  <c r="A1732" i="4"/>
  <c r="H1731" i="4"/>
  <c r="F1731" i="4"/>
  <c r="D1731" i="4"/>
  <c r="C1731" i="4"/>
  <c r="B1731" i="4"/>
  <c r="A1731" i="4"/>
  <c r="H1730" i="4"/>
  <c r="F1730" i="4"/>
  <c r="D1730" i="4"/>
  <c r="C1730" i="4"/>
  <c r="B1730" i="4"/>
  <c r="A1730" i="4"/>
  <c r="H1729" i="4"/>
  <c r="F1729" i="4"/>
  <c r="D1729" i="4"/>
  <c r="C1729" i="4"/>
  <c r="B1729" i="4"/>
  <c r="A1729" i="4"/>
  <c r="H1728" i="4"/>
  <c r="F1728" i="4"/>
  <c r="D1728" i="4"/>
  <c r="C1728" i="4"/>
  <c r="B1728" i="4"/>
  <c r="A1728" i="4"/>
  <c r="H1727" i="4"/>
  <c r="F1727" i="4"/>
  <c r="D1727" i="4"/>
  <c r="C1727" i="4"/>
  <c r="B1727" i="4"/>
  <c r="A1727" i="4"/>
  <c r="H1726" i="4"/>
  <c r="F1726" i="4"/>
  <c r="D1726" i="4"/>
  <c r="C1726" i="4"/>
  <c r="B1726" i="4"/>
  <c r="A1726" i="4"/>
  <c r="H1725" i="4"/>
  <c r="F1725" i="4"/>
  <c r="D1725" i="4"/>
  <c r="C1725" i="4"/>
  <c r="B1725" i="4"/>
  <c r="A1725" i="4"/>
  <c r="H1724" i="4"/>
  <c r="F1724" i="4"/>
  <c r="D1724" i="4"/>
  <c r="C1724" i="4"/>
  <c r="B1724" i="4"/>
  <c r="A1724" i="4"/>
  <c r="H1723" i="4"/>
  <c r="F1723" i="4"/>
  <c r="D1723" i="4"/>
  <c r="C1723" i="4"/>
  <c r="B1723" i="4"/>
  <c r="A1723" i="4"/>
  <c r="H1722" i="4"/>
  <c r="F1722" i="4"/>
  <c r="D1722" i="4"/>
  <c r="C1722" i="4"/>
  <c r="B1722" i="4"/>
  <c r="A1722" i="4"/>
  <c r="H1721" i="4"/>
  <c r="F1721" i="4"/>
  <c r="D1721" i="4"/>
  <c r="C1721" i="4"/>
  <c r="B1721" i="4"/>
  <c r="A1721" i="4"/>
  <c r="H1720" i="4"/>
  <c r="F1720" i="4"/>
  <c r="D1720" i="4"/>
  <c r="C1720" i="4"/>
  <c r="B1720" i="4"/>
  <c r="A1720" i="4"/>
  <c r="H1719" i="4"/>
  <c r="F1719" i="4"/>
  <c r="D1719" i="4"/>
  <c r="C1719" i="4"/>
  <c r="B1719" i="4"/>
  <c r="A1719" i="4"/>
  <c r="H1718" i="4"/>
  <c r="F1718" i="4"/>
  <c r="D1718" i="4"/>
  <c r="C1718" i="4"/>
  <c r="B1718" i="4"/>
  <c r="A1718" i="4"/>
  <c r="H1717" i="4"/>
  <c r="F1717" i="4"/>
  <c r="D1717" i="4"/>
  <c r="C1717" i="4"/>
  <c r="B1717" i="4"/>
  <c r="A1717" i="4"/>
  <c r="H1716" i="4"/>
  <c r="F1716" i="4"/>
  <c r="D1716" i="4"/>
  <c r="C1716" i="4"/>
  <c r="B1716" i="4"/>
  <c r="A1716" i="4"/>
  <c r="H1715" i="4"/>
  <c r="F1715" i="4"/>
  <c r="D1715" i="4"/>
  <c r="C1715" i="4"/>
  <c r="B1715" i="4"/>
  <c r="A1715" i="4"/>
  <c r="H1714" i="4"/>
  <c r="F1714" i="4"/>
  <c r="D1714" i="4"/>
  <c r="C1714" i="4"/>
  <c r="B1714" i="4"/>
  <c r="A1714" i="4"/>
  <c r="H1713" i="4"/>
  <c r="F1713" i="4"/>
  <c r="D1713" i="4"/>
  <c r="C1713" i="4"/>
  <c r="B1713" i="4"/>
  <c r="A1713" i="4"/>
  <c r="H1712" i="4"/>
  <c r="F1712" i="4"/>
  <c r="D1712" i="4"/>
  <c r="C1712" i="4"/>
  <c r="B1712" i="4"/>
  <c r="A1712" i="4"/>
  <c r="H1711" i="4"/>
  <c r="F1711" i="4"/>
  <c r="D1711" i="4"/>
  <c r="C1711" i="4"/>
  <c r="B1711" i="4"/>
  <c r="A1711" i="4"/>
  <c r="H1710" i="4"/>
  <c r="F1710" i="4"/>
  <c r="D1710" i="4"/>
  <c r="C1710" i="4"/>
  <c r="B1710" i="4"/>
  <c r="A1710" i="4"/>
  <c r="H1709" i="4"/>
  <c r="F1709" i="4"/>
  <c r="D1709" i="4"/>
  <c r="C1709" i="4"/>
  <c r="B1709" i="4"/>
  <c r="A1709" i="4"/>
  <c r="H1708" i="4"/>
  <c r="F1708" i="4"/>
  <c r="D1708" i="4"/>
  <c r="C1708" i="4"/>
  <c r="B1708" i="4"/>
  <c r="A1708" i="4"/>
  <c r="H1707" i="4"/>
  <c r="F1707" i="4"/>
  <c r="D1707" i="4"/>
  <c r="C1707" i="4"/>
  <c r="B1707" i="4"/>
  <c r="A1707" i="4"/>
  <c r="H1706" i="4"/>
  <c r="F1706" i="4"/>
  <c r="D1706" i="4"/>
  <c r="C1706" i="4"/>
  <c r="B1706" i="4"/>
  <c r="A1706" i="4"/>
  <c r="H1705" i="4"/>
  <c r="F1705" i="4"/>
  <c r="D1705" i="4"/>
  <c r="C1705" i="4"/>
  <c r="B1705" i="4"/>
  <c r="A1705" i="4"/>
  <c r="H1704" i="4"/>
  <c r="F1704" i="4"/>
  <c r="D1704" i="4"/>
  <c r="C1704" i="4"/>
  <c r="B1704" i="4"/>
  <c r="A1704" i="4"/>
  <c r="H1703" i="4"/>
  <c r="F1703" i="4"/>
  <c r="D1703" i="4"/>
  <c r="C1703" i="4"/>
  <c r="B1703" i="4"/>
  <c r="A1703" i="4"/>
  <c r="H1702" i="4"/>
  <c r="F1702" i="4"/>
  <c r="D1702" i="4"/>
  <c r="C1702" i="4"/>
  <c r="B1702" i="4"/>
  <c r="A1702" i="4"/>
  <c r="H1701" i="4"/>
  <c r="F1701" i="4"/>
  <c r="D1701" i="4"/>
  <c r="C1701" i="4"/>
  <c r="B1701" i="4"/>
  <c r="A1701" i="4"/>
  <c r="H1700" i="4"/>
  <c r="F1700" i="4"/>
  <c r="D1700" i="4"/>
  <c r="C1700" i="4"/>
  <c r="B1700" i="4"/>
  <c r="A1700" i="4"/>
  <c r="H1699" i="4"/>
  <c r="F1699" i="4"/>
  <c r="D1699" i="4"/>
  <c r="C1699" i="4"/>
  <c r="B1699" i="4"/>
  <c r="A1699" i="4"/>
  <c r="H1698" i="4"/>
  <c r="F1698" i="4"/>
  <c r="D1698" i="4"/>
  <c r="C1698" i="4"/>
  <c r="B1698" i="4"/>
  <c r="A1698" i="4"/>
  <c r="H1697" i="4"/>
  <c r="F1697" i="4"/>
  <c r="D1697" i="4"/>
  <c r="C1697" i="4"/>
  <c r="B1697" i="4"/>
  <c r="A1697" i="4"/>
  <c r="H1696" i="4"/>
  <c r="F1696" i="4"/>
  <c r="D1696" i="4"/>
  <c r="C1696" i="4"/>
  <c r="B1696" i="4"/>
  <c r="A1696" i="4"/>
  <c r="H1695" i="4"/>
  <c r="F1695" i="4"/>
  <c r="D1695" i="4"/>
  <c r="C1695" i="4"/>
  <c r="B1695" i="4"/>
  <c r="A1695" i="4"/>
  <c r="H1694" i="4"/>
  <c r="F1694" i="4"/>
  <c r="D1694" i="4"/>
  <c r="C1694" i="4"/>
  <c r="B1694" i="4"/>
  <c r="A1694" i="4"/>
  <c r="H1693" i="4"/>
  <c r="F1693" i="4"/>
  <c r="D1693" i="4"/>
  <c r="C1693" i="4"/>
  <c r="B1693" i="4"/>
  <c r="A1693" i="4"/>
  <c r="H1692" i="4"/>
  <c r="F1692" i="4"/>
  <c r="D1692" i="4"/>
  <c r="C1692" i="4"/>
  <c r="B1692" i="4"/>
  <c r="A1692" i="4"/>
  <c r="H1691" i="4"/>
  <c r="F1691" i="4"/>
  <c r="D1691" i="4"/>
  <c r="C1691" i="4"/>
  <c r="B1691" i="4"/>
  <c r="A1691" i="4"/>
  <c r="H1690" i="4"/>
  <c r="F1690" i="4"/>
  <c r="D1690" i="4"/>
  <c r="C1690" i="4"/>
  <c r="B1690" i="4"/>
  <c r="A1690" i="4"/>
  <c r="H1689" i="4"/>
  <c r="F1689" i="4"/>
  <c r="D1689" i="4"/>
  <c r="C1689" i="4"/>
  <c r="B1689" i="4"/>
  <c r="A1689" i="4"/>
  <c r="H1688" i="4"/>
  <c r="F1688" i="4"/>
  <c r="D1688" i="4"/>
  <c r="C1688" i="4"/>
  <c r="B1688" i="4"/>
  <c r="A1688" i="4"/>
  <c r="H1687" i="4"/>
  <c r="F1687" i="4"/>
  <c r="D1687" i="4"/>
  <c r="C1687" i="4"/>
  <c r="B1687" i="4"/>
  <c r="A1687" i="4"/>
  <c r="H1686" i="4"/>
  <c r="F1686" i="4"/>
  <c r="D1686" i="4"/>
  <c r="C1686" i="4"/>
  <c r="B1686" i="4"/>
  <c r="A1686" i="4"/>
  <c r="H1685" i="4"/>
  <c r="F1685" i="4"/>
  <c r="D1685" i="4"/>
  <c r="C1685" i="4"/>
  <c r="B1685" i="4"/>
  <c r="A1685" i="4"/>
  <c r="H1684" i="4"/>
  <c r="F1684" i="4"/>
  <c r="D1684" i="4"/>
  <c r="C1684" i="4"/>
  <c r="B1684" i="4"/>
  <c r="A1684" i="4"/>
  <c r="H1683" i="4"/>
  <c r="F1683" i="4"/>
  <c r="D1683" i="4"/>
  <c r="C1683" i="4"/>
  <c r="B1683" i="4"/>
  <c r="A1683" i="4"/>
  <c r="H1682" i="4"/>
  <c r="F1682" i="4"/>
  <c r="D1682" i="4"/>
  <c r="C1682" i="4"/>
  <c r="B1682" i="4"/>
  <c r="A1682" i="4"/>
  <c r="H1681" i="4"/>
  <c r="F1681" i="4"/>
  <c r="D1681" i="4"/>
  <c r="C1681" i="4"/>
  <c r="B1681" i="4"/>
  <c r="A1681" i="4"/>
  <c r="H1680" i="4"/>
  <c r="F1680" i="4"/>
  <c r="D1680" i="4"/>
  <c r="C1680" i="4"/>
  <c r="B1680" i="4"/>
  <c r="A1680" i="4"/>
  <c r="H1679" i="4"/>
  <c r="F1679" i="4"/>
  <c r="D1679" i="4"/>
  <c r="C1679" i="4"/>
  <c r="B1679" i="4"/>
  <c r="A1679" i="4"/>
  <c r="H1678" i="4"/>
  <c r="F1678" i="4"/>
  <c r="D1678" i="4"/>
  <c r="C1678" i="4"/>
  <c r="B1678" i="4"/>
  <c r="A1678" i="4"/>
  <c r="H1677" i="4"/>
  <c r="F1677" i="4"/>
  <c r="D1677" i="4"/>
  <c r="C1677" i="4"/>
  <c r="B1677" i="4"/>
  <c r="A1677" i="4"/>
  <c r="H1676" i="4"/>
  <c r="F1676" i="4"/>
  <c r="D1676" i="4"/>
  <c r="C1676" i="4"/>
  <c r="B1676" i="4"/>
  <c r="A1676" i="4"/>
  <c r="H1675" i="4"/>
  <c r="F1675" i="4"/>
  <c r="D1675" i="4"/>
  <c r="C1675" i="4"/>
  <c r="B1675" i="4"/>
  <c r="A1675" i="4"/>
  <c r="H1674" i="4"/>
  <c r="F1674" i="4"/>
  <c r="D1674" i="4"/>
  <c r="C1674" i="4"/>
  <c r="B1674" i="4"/>
  <c r="A1674" i="4"/>
  <c r="H1673" i="4"/>
  <c r="F1673" i="4"/>
  <c r="D1673" i="4"/>
  <c r="C1673" i="4"/>
  <c r="B1673" i="4"/>
  <c r="A1673" i="4"/>
  <c r="H1672" i="4"/>
  <c r="F1672" i="4"/>
  <c r="D1672" i="4"/>
  <c r="C1672" i="4"/>
  <c r="B1672" i="4"/>
  <c r="A1672" i="4"/>
  <c r="H1671" i="4"/>
  <c r="F1671" i="4"/>
  <c r="D1671" i="4"/>
  <c r="C1671" i="4"/>
  <c r="B1671" i="4"/>
  <c r="A1671" i="4"/>
  <c r="H1670" i="4"/>
  <c r="F1670" i="4"/>
  <c r="D1670" i="4"/>
  <c r="C1670" i="4"/>
  <c r="B1670" i="4"/>
  <c r="A1670" i="4"/>
  <c r="H1669" i="4"/>
  <c r="F1669" i="4"/>
  <c r="D1669" i="4"/>
  <c r="C1669" i="4"/>
  <c r="B1669" i="4"/>
  <c r="A1669" i="4"/>
  <c r="H1668" i="4"/>
  <c r="F1668" i="4"/>
  <c r="D1668" i="4"/>
  <c r="C1668" i="4"/>
  <c r="B1668" i="4"/>
  <c r="A1668" i="4"/>
  <c r="H1667" i="4"/>
  <c r="F1667" i="4"/>
  <c r="D1667" i="4"/>
  <c r="C1667" i="4"/>
  <c r="B1667" i="4"/>
  <c r="A1667" i="4"/>
  <c r="H1666" i="4"/>
  <c r="F1666" i="4"/>
  <c r="D1666" i="4"/>
  <c r="C1666" i="4"/>
  <c r="B1666" i="4"/>
  <c r="A1666" i="4"/>
  <c r="H1665" i="4"/>
  <c r="F1665" i="4"/>
  <c r="D1665" i="4"/>
  <c r="C1665" i="4"/>
  <c r="B1665" i="4"/>
  <c r="A1665" i="4"/>
  <c r="H1664" i="4"/>
  <c r="F1664" i="4"/>
  <c r="D1664" i="4"/>
  <c r="C1664" i="4"/>
  <c r="B1664" i="4"/>
  <c r="A1664" i="4"/>
  <c r="H1663" i="4"/>
  <c r="F1663" i="4"/>
  <c r="D1663" i="4"/>
  <c r="C1663" i="4"/>
  <c r="B1663" i="4"/>
  <c r="A1663" i="4"/>
  <c r="H1662" i="4"/>
  <c r="F1662" i="4"/>
  <c r="D1662" i="4"/>
  <c r="C1662" i="4"/>
  <c r="B1662" i="4"/>
  <c r="A1662" i="4"/>
  <c r="H1661" i="4"/>
  <c r="F1661" i="4"/>
  <c r="D1661" i="4"/>
  <c r="C1661" i="4"/>
  <c r="B1661" i="4"/>
  <c r="A1661" i="4"/>
  <c r="H1660" i="4"/>
  <c r="F1660" i="4"/>
  <c r="D1660" i="4"/>
  <c r="C1660" i="4"/>
  <c r="B1660" i="4"/>
  <c r="A1660" i="4"/>
  <c r="H1659" i="4"/>
  <c r="F1659" i="4"/>
  <c r="D1659" i="4"/>
  <c r="C1659" i="4"/>
  <c r="B1659" i="4"/>
  <c r="A1659" i="4"/>
  <c r="H1658" i="4"/>
  <c r="F1658" i="4"/>
  <c r="D1658" i="4"/>
  <c r="C1658" i="4"/>
  <c r="B1658" i="4"/>
  <c r="A1658" i="4"/>
  <c r="H1657" i="4"/>
  <c r="F1657" i="4"/>
  <c r="D1657" i="4"/>
  <c r="C1657" i="4"/>
  <c r="B1657" i="4"/>
  <c r="A1657" i="4"/>
  <c r="H1656" i="4"/>
  <c r="F1656" i="4"/>
  <c r="D1656" i="4"/>
  <c r="C1656" i="4"/>
  <c r="B1656" i="4"/>
  <c r="A1656" i="4"/>
  <c r="H1655" i="4"/>
  <c r="F1655" i="4"/>
  <c r="D1655" i="4"/>
  <c r="C1655" i="4"/>
  <c r="B1655" i="4"/>
  <c r="A1655" i="4"/>
  <c r="H1654" i="4"/>
  <c r="F1654" i="4"/>
  <c r="D1654" i="4"/>
  <c r="C1654" i="4"/>
  <c r="B1654" i="4"/>
  <c r="A1654" i="4"/>
  <c r="H1653" i="4"/>
  <c r="F1653" i="4"/>
  <c r="D1653" i="4"/>
  <c r="C1653" i="4"/>
  <c r="B1653" i="4"/>
  <c r="A1653" i="4"/>
  <c r="H1652" i="4"/>
  <c r="F1652" i="4"/>
  <c r="D1652" i="4"/>
  <c r="C1652" i="4"/>
  <c r="B1652" i="4"/>
  <c r="A1652" i="4"/>
  <c r="H1651" i="4"/>
  <c r="F1651" i="4"/>
  <c r="D1651" i="4"/>
  <c r="C1651" i="4"/>
  <c r="B1651" i="4"/>
  <c r="A1651" i="4"/>
  <c r="H1650" i="4"/>
  <c r="F1650" i="4"/>
  <c r="D1650" i="4"/>
  <c r="C1650" i="4"/>
  <c r="B1650" i="4"/>
  <c r="A1650" i="4"/>
  <c r="H1649" i="4"/>
  <c r="F1649" i="4"/>
  <c r="D1649" i="4"/>
  <c r="C1649" i="4"/>
  <c r="B1649" i="4"/>
  <c r="A1649" i="4"/>
  <c r="H1648" i="4"/>
  <c r="F1648" i="4"/>
  <c r="D1648" i="4"/>
  <c r="C1648" i="4"/>
  <c r="B1648" i="4"/>
  <c r="A1648" i="4"/>
  <c r="H1647" i="4"/>
  <c r="F1647" i="4"/>
  <c r="D1647" i="4"/>
  <c r="C1647" i="4"/>
  <c r="B1647" i="4"/>
  <c r="A1647" i="4"/>
  <c r="H1646" i="4"/>
  <c r="F1646" i="4"/>
  <c r="D1646" i="4"/>
  <c r="C1646" i="4"/>
  <c r="B1646" i="4"/>
  <c r="A1646" i="4"/>
  <c r="H1645" i="4"/>
  <c r="F1645" i="4"/>
  <c r="D1645" i="4"/>
  <c r="C1645" i="4"/>
  <c r="B1645" i="4"/>
  <c r="A1645" i="4"/>
  <c r="H1644" i="4"/>
  <c r="F1644" i="4"/>
  <c r="D1644" i="4"/>
  <c r="C1644" i="4"/>
  <c r="B1644" i="4"/>
  <c r="A1644" i="4"/>
  <c r="H1643" i="4"/>
  <c r="F1643" i="4"/>
  <c r="D1643" i="4"/>
  <c r="C1643" i="4"/>
  <c r="B1643" i="4"/>
  <c r="A1643" i="4"/>
  <c r="H1642" i="4"/>
  <c r="F1642" i="4"/>
  <c r="D1642" i="4"/>
  <c r="C1642" i="4"/>
  <c r="B1642" i="4"/>
  <c r="A1642" i="4"/>
  <c r="H1641" i="4"/>
  <c r="F1641" i="4"/>
  <c r="D1641" i="4"/>
  <c r="C1641" i="4"/>
  <c r="B1641" i="4"/>
  <c r="A1641" i="4"/>
  <c r="H1640" i="4"/>
  <c r="F1640" i="4"/>
  <c r="D1640" i="4"/>
  <c r="C1640" i="4"/>
  <c r="B1640" i="4"/>
  <c r="A1640" i="4"/>
  <c r="H1639" i="4"/>
  <c r="F1639" i="4"/>
  <c r="D1639" i="4"/>
  <c r="C1639" i="4"/>
  <c r="B1639" i="4"/>
  <c r="A1639" i="4"/>
  <c r="H1638" i="4"/>
  <c r="F1638" i="4"/>
  <c r="D1638" i="4"/>
  <c r="C1638" i="4"/>
  <c r="B1638" i="4"/>
  <c r="A1638" i="4"/>
  <c r="H1637" i="4"/>
  <c r="F1637" i="4"/>
  <c r="D1637" i="4"/>
  <c r="C1637" i="4"/>
  <c r="B1637" i="4"/>
  <c r="A1637" i="4"/>
  <c r="H1636" i="4"/>
  <c r="F1636" i="4"/>
  <c r="D1636" i="4"/>
  <c r="C1636" i="4"/>
  <c r="B1636" i="4"/>
  <c r="A1636" i="4"/>
  <c r="H1635" i="4"/>
  <c r="F1635" i="4"/>
  <c r="D1635" i="4"/>
  <c r="C1635" i="4"/>
  <c r="B1635" i="4"/>
  <c r="A1635" i="4"/>
  <c r="H1634" i="4"/>
  <c r="F1634" i="4"/>
  <c r="D1634" i="4"/>
  <c r="C1634" i="4"/>
  <c r="B1634" i="4"/>
  <c r="A1634" i="4"/>
  <c r="H1633" i="4"/>
  <c r="F1633" i="4"/>
  <c r="D1633" i="4"/>
  <c r="C1633" i="4"/>
  <c r="B1633" i="4"/>
  <c r="A1633" i="4"/>
  <c r="H1632" i="4"/>
  <c r="F1632" i="4"/>
  <c r="D1632" i="4"/>
  <c r="C1632" i="4"/>
  <c r="B1632" i="4"/>
  <c r="A1632" i="4"/>
  <c r="H1631" i="4"/>
  <c r="F1631" i="4"/>
  <c r="D1631" i="4"/>
  <c r="C1631" i="4"/>
  <c r="B1631" i="4"/>
  <c r="A1631" i="4"/>
  <c r="H1630" i="4"/>
  <c r="F1630" i="4"/>
  <c r="D1630" i="4"/>
  <c r="C1630" i="4"/>
  <c r="B1630" i="4"/>
  <c r="A1630" i="4"/>
  <c r="H1629" i="4"/>
  <c r="F1629" i="4"/>
  <c r="D1629" i="4"/>
  <c r="C1629" i="4"/>
  <c r="B1629" i="4"/>
  <c r="A1629" i="4"/>
  <c r="H1628" i="4"/>
  <c r="F1628" i="4"/>
  <c r="D1628" i="4"/>
  <c r="C1628" i="4"/>
  <c r="B1628" i="4"/>
  <c r="A1628" i="4"/>
  <c r="H1627" i="4"/>
  <c r="F1627" i="4"/>
  <c r="D1627" i="4"/>
  <c r="C1627" i="4"/>
  <c r="B1627" i="4"/>
  <c r="A1627" i="4"/>
  <c r="H1626" i="4"/>
  <c r="F1626" i="4"/>
  <c r="D1626" i="4"/>
  <c r="C1626" i="4"/>
  <c r="B1626" i="4"/>
  <c r="A1626" i="4"/>
  <c r="H1625" i="4"/>
  <c r="F1625" i="4"/>
  <c r="D1625" i="4"/>
  <c r="C1625" i="4"/>
  <c r="B1625" i="4"/>
  <c r="A1625" i="4"/>
  <c r="H1624" i="4"/>
  <c r="F1624" i="4"/>
  <c r="D1624" i="4"/>
  <c r="C1624" i="4"/>
  <c r="B1624" i="4"/>
  <c r="A1624" i="4"/>
  <c r="H1623" i="4"/>
  <c r="F1623" i="4"/>
  <c r="D1623" i="4"/>
  <c r="C1623" i="4"/>
  <c r="B1623" i="4"/>
  <c r="A1623" i="4"/>
  <c r="H1622" i="4"/>
  <c r="F1622" i="4"/>
  <c r="D1622" i="4"/>
  <c r="C1622" i="4"/>
  <c r="B1622" i="4"/>
  <c r="A1622" i="4"/>
  <c r="H1621" i="4"/>
  <c r="F1621" i="4"/>
  <c r="D1621" i="4"/>
  <c r="C1621" i="4"/>
  <c r="B1621" i="4"/>
  <c r="A1621" i="4"/>
  <c r="H1620" i="4"/>
  <c r="F1620" i="4"/>
  <c r="D1620" i="4"/>
  <c r="C1620" i="4"/>
  <c r="B1620" i="4"/>
  <c r="A1620" i="4"/>
  <c r="H1619" i="4"/>
  <c r="F1619" i="4"/>
  <c r="D1619" i="4"/>
  <c r="C1619" i="4"/>
  <c r="B1619" i="4"/>
  <c r="A1619" i="4"/>
  <c r="H1618" i="4"/>
  <c r="F1618" i="4"/>
  <c r="D1618" i="4"/>
  <c r="C1618" i="4"/>
  <c r="B1618" i="4"/>
  <c r="A1618" i="4"/>
  <c r="H1617" i="4"/>
  <c r="F1617" i="4"/>
  <c r="D1617" i="4"/>
  <c r="C1617" i="4"/>
  <c r="B1617" i="4"/>
  <c r="A1617" i="4"/>
  <c r="H1616" i="4"/>
  <c r="F1616" i="4"/>
  <c r="D1616" i="4"/>
  <c r="C1616" i="4"/>
  <c r="B1616" i="4"/>
  <c r="A1616" i="4"/>
  <c r="H1615" i="4"/>
  <c r="F1615" i="4"/>
  <c r="D1615" i="4"/>
  <c r="C1615" i="4"/>
  <c r="B1615" i="4"/>
  <c r="A1615" i="4"/>
  <c r="H1614" i="4"/>
  <c r="F1614" i="4"/>
  <c r="D1614" i="4"/>
  <c r="C1614" i="4"/>
  <c r="B1614" i="4"/>
  <c r="A1614" i="4"/>
  <c r="H1613" i="4"/>
  <c r="F1613" i="4"/>
  <c r="D1613" i="4"/>
  <c r="C1613" i="4"/>
  <c r="B1613" i="4"/>
  <c r="A1613" i="4"/>
  <c r="H1612" i="4"/>
  <c r="F1612" i="4"/>
  <c r="D1612" i="4"/>
  <c r="C1612" i="4"/>
  <c r="B1612" i="4"/>
  <c r="A1612" i="4"/>
  <c r="H1611" i="4"/>
  <c r="F1611" i="4"/>
  <c r="D1611" i="4"/>
  <c r="C1611" i="4"/>
  <c r="B1611" i="4"/>
  <c r="A1611" i="4"/>
  <c r="H1610" i="4"/>
  <c r="F1610" i="4"/>
  <c r="D1610" i="4"/>
  <c r="C1610" i="4"/>
  <c r="B1610" i="4"/>
  <c r="A1610" i="4"/>
  <c r="H1609" i="4"/>
  <c r="F1609" i="4"/>
  <c r="D1609" i="4"/>
  <c r="C1609" i="4"/>
  <c r="B1609" i="4"/>
  <c r="A1609" i="4"/>
  <c r="H1608" i="4"/>
  <c r="F1608" i="4"/>
  <c r="D1608" i="4"/>
  <c r="C1608" i="4"/>
  <c r="B1608" i="4"/>
  <c r="A1608" i="4"/>
  <c r="H1607" i="4"/>
  <c r="F1607" i="4"/>
  <c r="D1607" i="4"/>
  <c r="C1607" i="4"/>
  <c r="B1607" i="4"/>
  <c r="A1607" i="4"/>
  <c r="H1606" i="4"/>
  <c r="F1606" i="4"/>
  <c r="D1606" i="4"/>
  <c r="C1606" i="4"/>
  <c r="B1606" i="4"/>
  <c r="A1606" i="4"/>
  <c r="H1605" i="4"/>
  <c r="F1605" i="4"/>
  <c r="D1605" i="4"/>
  <c r="C1605" i="4"/>
  <c r="B1605" i="4"/>
  <c r="A1605" i="4"/>
  <c r="H1604" i="4"/>
  <c r="F1604" i="4"/>
  <c r="D1604" i="4"/>
  <c r="C1604" i="4"/>
  <c r="B1604" i="4"/>
  <c r="A1604" i="4"/>
  <c r="H1603" i="4"/>
  <c r="F1603" i="4"/>
  <c r="D1603" i="4"/>
  <c r="C1603" i="4"/>
  <c r="B1603" i="4"/>
  <c r="A1603" i="4"/>
  <c r="H1602" i="4"/>
  <c r="F1602" i="4"/>
  <c r="D1602" i="4"/>
  <c r="C1602" i="4"/>
  <c r="B1602" i="4"/>
  <c r="A1602" i="4"/>
  <c r="H1601" i="4"/>
  <c r="F1601" i="4"/>
  <c r="D1601" i="4"/>
  <c r="C1601" i="4"/>
  <c r="B1601" i="4"/>
  <c r="A1601" i="4"/>
  <c r="H1600" i="4"/>
  <c r="F1600" i="4"/>
  <c r="D1600" i="4"/>
  <c r="C1600" i="4"/>
  <c r="B1600" i="4"/>
  <c r="A1600" i="4"/>
  <c r="H1599" i="4"/>
  <c r="F1599" i="4"/>
  <c r="D1599" i="4"/>
  <c r="C1599" i="4"/>
  <c r="B1599" i="4"/>
  <c r="A1599" i="4"/>
  <c r="H1598" i="4"/>
  <c r="F1598" i="4"/>
  <c r="D1598" i="4"/>
  <c r="C1598" i="4"/>
  <c r="B1598" i="4"/>
  <c r="A1598" i="4"/>
  <c r="H1597" i="4"/>
  <c r="F1597" i="4"/>
  <c r="D1597" i="4"/>
  <c r="C1597" i="4"/>
  <c r="B1597" i="4"/>
  <c r="A1597" i="4"/>
  <c r="H1596" i="4"/>
  <c r="F1596" i="4"/>
  <c r="D1596" i="4"/>
  <c r="C1596" i="4"/>
  <c r="B1596" i="4"/>
  <c r="A1596" i="4"/>
  <c r="H1595" i="4"/>
  <c r="F1595" i="4"/>
  <c r="D1595" i="4"/>
  <c r="C1595" i="4"/>
  <c r="B1595" i="4"/>
  <c r="A1595" i="4"/>
  <c r="H1594" i="4"/>
  <c r="F1594" i="4"/>
  <c r="D1594" i="4"/>
  <c r="C1594" i="4"/>
  <c r="B1594" i="4"/>
  <c r="A1594" i="4"/>
  <c r="H1593" i="4"/>
  <c r="F1593" i="4"/>
  <c r="D1593" i="4"/>
  <c r="C1593" i="4"/>
  <c r="B1593" i="4"/>
  <c r="A1593" i="4"/>
  <c r="H1592" i="4"/>
  <c r="F1592" i="4"/>
  <c r="D1592" i="4"/>
  <c r="C1592" i="4"/>
  <c r="B1592" i="4"/>
  <c r="A1592" i="4"/>
  <c r="H1591" i="4"/>
  <c r="F1591" i="4"/>
  <c r="D1591" i="4"/>
  <c r="C1591" i="4"/>
  <c r="B1591" i="4"/>
  <c r="A1591" i="4"/>
  <c r="H1590" i="4"/>
  <c r="F1590" i="4"/>
  <c r="D1590" i="4"/>
  <c r="C1590" i="4"/>
  <c r="B1590" i="4"/>
  <c r="A1590" i="4"/>
  <c r="H1589" i="4"/>
  <c r="F1589" i="4"/>
  <c r="D1589" i="4"/>
  <c r="C1589" i="4"/>
  <c r="B1589" i="4"/>
  <c r="A1589" i="4"/>
  <c r="H1588" i="4"/>
  <c r="F1588" i="4"/>
  <c r="D1588" i="4"/>
  <c r="C1588" i="4"/>
  <c r="B1588" i="4"/>
  <c r="A1588" i="4"/>
  <c r="H1587" i="4"/>
  <c r="F1587" i="4"/>
  <c r="D1587" i="4"/>
  <c r="C1587" i="4"/>
  <c r="B1587" i="4"/>
  <c r="A1587" i="4"/>
  <c r="H1586" i="4"/>
  <c r="F1586" i="4"/>
  <c r="D1586" i="4"/>
  <c r="C1586" i="4"/>
  <c r="B1586" i="4"/>
  <c r="A1586" i="4"/>
  <c r="H1585" i="4"/>
  <c r="F1585" i="4"/>
  <c r="D1585" i="4"/>
  <c r="C1585" i="4"/>
  <c r="B1585" i="4"/>
  <c r="A1585" i="4"/>
  <c r="H1584" i="4"/>
  <c r="F1584" i="4"/>
  <c r="D1584" i="4"/>
  <c r="C1584" i="4"/>
  <c r="B1584" i="4"/>
  <c r="A1584" i="4"/>
  <c r="H1583" i="4"/>
  <c r="F1583" i="4"/>
  <c r="D1583" i="4"/>
  <c r="C1583" i="4"/>
  <c r="B1583" i="4"/>
  <c r="A1583" i="4"/>
  <c r="H1582" i="4"/>
  <c r="F1582" i="4"/>
  <c r="D1582" i="4"/>
  <c r="C1582" i="4"/>
  <c r="B1582" i="4"/>
  <c r="A1582" i="4"/>
  <c r="H1581" i="4"/>
  <c r="F1581" i="4"/>
  <c r="D1581" i="4"/>
  <c r="C1581" i="4"/>
  <c r="B1581" i="4"/>
  <c r="A1581" i="4"/>
  <c r="H1580" i="4"/>
  <c r="F1580" i="4"/>
  <c r="D1580" i="4"/>
  <c r="C1580" i="4"/>
  <c r="B1580" i="4"/>
  <c r="A1580" i="4"/>
  <c r="H1579" i="4"/>
  <c r="F1579" i="4"/>
  <c r="D1579" i="4"/>
  <c r="C1579" i="4"/>
  <c r="B1579" i="4"/>
  <c r="A1579" i="4"/>
  <c r="H1578" i="4"/>
  <c r="F1578" i="4"/>
  <c r="D1578" i="4"/>
  <c r="C1578" i="4"/>
  <c r="B1578" i="4"/>
  <c r="A1578" i="4"/>
  <c r="H1577" i="4"/>
  <c r="F1577" i="4"/>
  <c r="D1577" i="4"/>
  <c r="C1577" i="4"/>
  <c r="B1577" i="4"/>
  <c r="A1577" i="4"/>
  <c r="H1576" i="4"/>
  <c r="F1576" i="4"/>
  <c r="D1576" i="4"/>
  <c r="C1576" i="4"/>
  <c r="B1576" i="4"/>
  <c r="A1576" i="4"/>
  <c r="H1575" i="4"/>
  <c r="F1575" i="4"/>
  <c r="D1575" i="4"/>
  <c r="C1575" i="4"/>
  <c r="B1575" i="4"/>
  <c r="A1575" i="4"/>
  <c r="H1574" i="4"/>
  <c r="F1574" i="4"/>
  <c r="D1574" i="4"/>
  <c r="C1574" i="4"/>
  <c r="B1574" i="4"/>
  <c r="A1574" i="4"/>
  <c r="H1573" i="4"/>
  <c r="F1573" i="4"/>
  <c r="D1573" i="4"/>
  <c r="C1573" i="4"/>
  <c r="B1573" i="4"/>
  <c r="A1573" i="4"/>
  <c r="H1572" i="4"/>
  <c r="F1572" i="4"/>
  <c r="D1572" i="4"/>
  <c r="C1572" i="4"/>
  <c r="B1572" i="4"/>
  <c r="A1572" i="4"/>
  <c r="H1571" i="4"/>
  <c r="F1571" i="4"/>
  <c r="D1571" i="4"/>
  <c r="C1571" i="4"/>
  <c r="B1571" i="4"/>
  <c r="A1571" i="4"/>
  <c r="H1570" i="4"/>
  <c r="F1570" i="4"/>
  <c r="D1570" i="4"/>
  <c r="C1570" i="4"/>
  <c r="B1570" i="4"/>
  <c r="A1570" i="4"/>
  <c r="H1569" i="4"/>
  <c r="F1569" i="4"/>
  <c r="D1569" i="4"/>
  <c r="C1569" i="4"/>
  <c r="B1569" i="4"/>
  <c r="A1569" i="4"/>
  <c r="H1568" i="4"/>
  <c r="F1568" i="4"/>
  <c r="D1568" i="4"/>
  <c r="C1568" i="4"/>
  <c r="B1568" i="4"/>
  <c r="A1568" i="4"/>
  <c r="H1567" i="4"/>
  <c r="F1567" i="4"/>
  <c r="D1567" i="4"/>
  <c r="C1567" i="4"/>
  <c r="B1567" i="4"/>
  <c r="A1567" i="4"/>
  <c r="H1566" i="4"/>
  <c r="F1566" i="4"/>
  <c r="D1566" i="4"/>
  <c r="C1566" i="4"/>
  <c r="B1566" i="4"/>
  <c r="A1566" i="4"/>
  <c r="H1565" i="4"/>
  <c r="F1565" i="4"/>
  <c r="D1565" i="4"/>
  <c r="C1565" i="4"/>
  <c r="B1565" i="4"/>
  <c r="A1565" i="4"/>
  <c r="H1564" i="4"/>
  <c r="F1564" i="4"/>
  <c r="D1564" i="4"/>
  <c r="C1564" i="4"/>
  <c r="B1564" i="4"/>
  <c r="A1564" i="4"/>
  <c r="H1563" i="4"/>
  <c r="F1563" i="4"/>
  <c r="D1563" i="4"/>
  <c r="C1563" i="4"/>
  <c r="B1563" i="4"/>
  <c r="A1563" i="4"/>
  <c r="H1562" i="4"/>
  <c r="F1562" i="4"/>
  <c r="D1562" i="4"/>
  <c r="C1562" i="4"/>
  <c r="B1562" i="4"/>
  <c r="A1562" i="4"/>
  <c r="H1561" i="4"/>
  <c r="F1561" i="4"/>
  <c r="D1561" i="4"/>
  <c r="C1561" i="4"/>
  <c r="B1561" i="4"/>
  <c r="A1561" i="4"/>
  <c r="H1560" i="4"/>
  <c r="F1560" i="4"/>
  <c r="D1560" i="4"/>
  <c r="C1560" i="4"/>
  <c r="B1560" i="4"/>
  <c r="A1560" i="4"/>
  <c r="H1559" i="4"/>
  <c r="F1559" i="4"/>
  <c r="D1559" i="4"/>
  <c r="C1559" i="4"/>
  <c r="B1559" i="4"/>
  <c r="A1559" i="4"/>
  <c r="H1558" i="4"/>
  <c r="F1558" i="4"/>
  <c r="D1558" i="4"/>
  <c r="C1558" i="4"/>
  <c r="B1558" i="4"/>
  <c r="A1558" i="4"/>
  <c r="H1557" i="4"/>
  <c r="F1557" i="4"/>
  <c r="D1557" i="4"/>
  <c r="C1557" i="4"/>
  <c r="B1557" i="4"/>
  <c r="A1557" i="4"/>
  <c r="H1556" i="4"/>
  <c r="F1556" i="4"/>
  <c r="D1556" i="4"/>
  <c r="C1556" i="4"/>
  <c r="B1556" i="4"/>
  <c r="A1556" i="4"/>
  <c r="H1555" i="4"/>
  <c r="F1555" i="4"/>
  <c r="D1555" i="4"/>
  <c r="C1555" i="4"/>
  <c r="B1555" i="4"/>
  <c r="A1555" i="4"/>
  <c r="H1554" i="4"/>
  <c r="F1554" i="4"/>
  <c r="D1554" i="4"/>
  <c r="C1554" i="4"/>
  <c r="B1554" i="4"/>
  <c r="A1554" i="4"/>
  <c r="H1553" i="4"/>
  <c r="F1553" i="4"/>
  <c r="D1553" i="4"/>
  <c r="C1553" i="4"/>
  <c r="B1553" i="4"/>
  <c r="A1553" i="4"/>
  <c r="H1552" i="4"/>
  <c r="F1552" i="4"/>
  <c r="D1552" i="4"/>
  <c r="C1552" i="4"/>
  <c r="B1552" i="4"/>
  <c r="A1552" i="4"/>
  <c r="H1551" i="4"/>
  <c r="F1551" i="4"/>
  <c r="D1551" i="4"/>
  <c r="C1551" i="4"/>
  <c r="B1551" i="4"/>
  <c r="A1551" i="4"/>
  <c r="H1550" i="4"/>
  <c r="F1550" i="4"/>
  <c r="D1550" i="4"/>
  <c r="C1550" i="4"/>
  <c r="B1550" i="4"/>
  <c r="A1550" i="4"/>
  <c r="H1549" i="4"/>
  <c r="F1549" i="4"/>
  <c r="D1549" i="4"/>
  <c r="C1549" i="4"/>
  <c r="B1549" i="4"/>
  <c r="A1549" i="4"/>
  <c r="H1548" i="4"/>
  <c r="F1548" i="4"/>
  <c r="D1548" i="4"/>
  <c r="C1548" i="4"/>
  <c r="B1548" i="4"/>
  <c r="A1548" i="4"/>
  <c r="H1547" i="4"/>
  <c r="F1547" i="4"/>
  <c r="D1547" i="4"/>
  <c r="C1547" i="4"/>
  <c r="B1547" i="4"/>
  <c r="A1547" i="4"/>
  <c r="H1546" i="4"/>
  <c r="F1546" i="4"/>
  <c r="D1546" i="4"/>
  <c r="C1546" i="4"/>
  <c r="B1546" i="4"/>
  <c r="A1546" i="4"/>
  <c r="H1545" i="4"/>
  <c r="F1545" i="4"/>
  <c r="D1545" i="4"/>
  <c r="C1545" i="4"/>
  <c r="B1545" i="4"/>
  <c r="A1545" i="4"/>
  <c r="H1544" i="4"/>
  <c r="F1544" i="4"/>
  <c r="D1544" i="4"/>
  <c r="C1544" i="4"/>
  <c r="B1544" i="4"/>
  <c r="A1544" i="4"/>
  <c r="H1543" i="4"/>
  <c r="F1543" i="4"/>
  <c r="D1543" i="4"/>
  <c r="C1543" i="4"/>
  <c r="B1543" i="4"/>
  <c r="A1543" i="4"/>
  <c r="H1542" i="4"/>
  <c r="F1542" i="4"/>
  <c r="D1542" i="4"/>
  <c r="C1542" i="4"/>
  <c r="B1542" i="4"/>
  <c r="A1542" i="4"/>
  <c r="H1541" i="4"/>
  <c r="F1541" i="4"/>
  <c r="D1541" i="4"/>
  <c r="C1541" i="4"/>
  <c r="B1541" i="4"/>
  <c r="A1541" i="4"/>
  <c r="H1540" i="4"/>
  <c r="F1540" i="4"/>
  <c r="D1540" i="4"/>
  <c r="C1540" i="4"/>
  <c r="B1540" i="4"/>
  <c r="A1540" i="4"/>
  <c r="H1539" i="4"/>
  <c r="F1539" i="4"/>
  <c r="D1539" i="4"/>
  <c r="C1539" i="4"/>
  <c r="B1539" i="4"/>
  <c r="A1539" i="4"/>
  <c r="H1538" i="4"/>
  <c r="F1538" i="4"/>
  <c r="D1538" i="4"/>
  <c r="C1538" i="4"/>
  <c r="B1538" i="4"/>
  <c r="A1538" i="4"/>
  <c r="H1537" i="4"/>
  <c r="F1537" i="4"/>
  <c r="D1537" i="4"/>
  <c r="C1537" i="4"/>
  <c r="B1537" i="4"/>
  <c r="A1537" i="4"/>
  <c r="H1536" i="4"/>
  <c r="F1536" i="4"/>
  <c r="D1536" i="4"/>
  <c r="C1536" i="4"/>
  <c r="B1536" i="4"/>
  <c r="A1536" i="4"/>
  <c r="H1535" i="4"/>
  <c r="F1535" i="4"/>
  <c r="D1535" i="4"/>
  <c r="C1535" i="4"/>
  <c r="B1535" i="4"/>
  <c r="A1535" i="4"/>
  <c r="H1534" i="4"/>
  <c r="F1534" i="4"/>
  <c r="D1534" i="4"/>
  <c r="C1534" i="4"/>
  <c r="B1534" i="4"/>
  <c r="A1534" i="4"/>
  <c r="H1533" i="4"/>
  <c r="F1533" i="4"/>
  <c r="D1533" i="4"/>
  <c r="C1533" i="4"/>
  <c r="B1533" i="4"/>
  <c r="A1533" i="4"/>
  <c r="H1532" i="4"/>
  <c r="F1532" i="4"/>
  <c r="D1532" i="4"/>
  <c r="C1532" i="4"/>
  <c r="B1532" i="4"/>
  <c r="A1532" i="4"/>
  <c r="H1531" i="4"/>
  <c r="F1531" i="4"/>
  <c r="D1531" i="4"/>
  <c r="C1531" i="4"/>
  <c r="B1531" i="4"/>
  <c r="A1531" i="4"/>
  <c r="H1530" i="4"/>
  <c r="F1530" i="4"/>
  <c r="D1530" i="4"/>
  <c r="C1530" i="4"/>
  <c r="B1530" i="4"/>
  <c r="A1530" i="4"/>
  <c r="H1529" i="4"/>
  <c r="F1529" i="4"/>
  <c r="D1529" i="4"/>
  <c r="C1529" i="4"/>
  <c r="B1529" i="4"/>
  <c r="A1529" i="4"/>
  <c r="H1528" i="4"/>
  <c r="F1528" i="4"/>
  <c r="D1528" i="4"/>
  <c r="C1528" i="4"/>
  <c r="B1528" i="4"/>
  <c r="A1528" i="4"/>
  <c r="H1527" i="4"/>
  <c r="F1527" i="4"/>
  <c r="D1527" i="4"/>
  <c r="C1527" i="4"/>
  <c r="B1527" i="4"/>
  <c r="A1527" i="4"/>
  <c r="H1526" i="4"/>
  <c r="F1526" i="4"/>
  <c r="D1526" i="4"/>
  <c r="C1526" i="4"/>
  <c r="B1526" i="4"/>
  <c r="A1526" i="4"/>
  <c r="H1525" i="4"/>
  <c r="F1525" i="4"/>
  <c r="D1525" i="4"/>
  <c r="C1525" i="4"/>
  <c r="B1525" i="4"/>
  <c r="A1525" i="4"/>
  <c r="H1524" i="4"/>
  <c r="F1524" i="4"/>
  <c r="D1524" i="4"/>
  <c r="C1524" i="4"/>
  <c r="B1524" i="4"/>
  <c r="A1524" i="4"/>
  <c r="H1523" i="4"/>
  <c r="F1523" i="4"/>
  <c r="D1523" i="4"/>
  <c r="C1523" i="4"/>
  <c r="B1523" i="4"/>
  <c r="A1523" i="4"/>
  <c r="H1522" i="4"/>
  <c r="F1522" i="4"/>
  <c r="D1522" i="4"/>
  <c r="C1522" i="4"/>
  <c r="B1522" i="4"/>
  <c r="A1522" i="4"/>
  <c r="H1521" i="4"/>
  <c r="F1521" i="4"/>
  <c r="D1521" i="4"/>
  <c r="C1521" i="4"/>
  <c r="B1521" i="4"/>
  <c r="A1521" i="4"/>
  <c r="H1520" i="4"/>
  <c r="F1520" i="4"/>
  <c r="D1520" i="4"/>
  <c r="C1520" i="4"/>
  <c r="B1520" i="4"/>
  <c r="A1520" i="4"/>
  <c r="H1519" i="4"/>
  <c r="F1519" i="4"/>
  <c r="D1519" i="4"/>
  <c r="C1519" i="4"/>
  <c r="B1519" i="4"/>
  <c r="A1519" i="4"/>
  <c r="H1518" i="4"/>
  <c r="F1518" i="4"/>
  <c r="D1518" i="4"/>
  <c r="C1518" i="4"/>
  <c r="B1518" i="4"/>
  <c r="A1518" i="4"/>
  <c r="H1517" i="4"/>
  <c r="F1517" i="4"/>
  <c r="D1517" i="4"/>
  <c r="C1517" i="4"/>
  <c r="B1517" i="4"/>
  <c r="A1517" i="4"/>
  <c r="H1516" i="4"/>
  <c r="F1516" i="4"/>
  <c r="D1516" i="4"/>
  <c r="C1516" i="4"/>
  <c r="B1516" i="4"/>
  <c r="A1516" i="4"/>
  <c r="H1515" i="4"/>
  <c r="F1515" i="4"/>
  <c r="D1515" i="4"/>
  <c r="C1515" i="4"/>
  <c r="B1515" i="4"/>
  <c r="A1515" i="4"/>
  <c r="H1514" i="4"/>
  <c r="F1514" i="4"/>
  <c r="D1514" i="4"/>
  <c r="C1514" i="4"/>
  <c r="B1514" i="4"/>
  <c r="A1514" i="4"/>
  <c r="H1513" i="4"/>
  <c r="F1513" i="4"/>
  <c r="D1513" i="4"/>
  <c r="C1513" i="4"/>
  <c r="B1513" i="4"/>
  <c r="A1513" i="4"/>
  <c r="H1512" i="4"/>
  <c r="F1512" i="4"/>
  <c r="D1512" i="4"/>
  <c r="C1512" i="4"/>
  <c r="B1512" i="4"/>
  <c r="A1512" i="4"/>
  <c r="H1511" i="4"/>
  <c r="F1511" i="4"/>
  <c r="D1511" i="4"/>
  <c r="C1511" i="4"/>
  <c r="B1511" i="4"/>
  <c r="A1511" i="4"/>
  <c r="H1510" i="4"/>
  <c r="F1510" i="4"/>
  <c r="D1510" i="4"/>
  <c r="C1510" i="4"/>
  <c r="B1510" i="4"/>
  <c r="A1510" i="4"/>
  <c r="H1509" i="4"/>
  <c r="F1509" i="4"/>
  <c r="D1509" i="4"/>
  <c r="C1509" i="4"/>
  <c r="B1509" i="4"/>
  <c r="A1509" i="4"/>
  <c r="H1508" i="4"/>
  <c r="F1508" i="4"/>
  <c r="D1508" i="4"/>
  <c r="C1508" i="4"/>
  <c r="B1508" i="4"/>
  <c r="A1508" i="4"/>
  <c r="H1507" i="4"/>
  <c r="F1507" i="4"/>
  <c r="D1507" i="4"/>
  <c r="C1507" i="4"/>
  <c r="B1507" i="4"/>
  <c r="A1507" i="4"/>
  <c r="H1506" i="4"/>
  <c r="F1506" i="4"/>
  <c r="D1506" i="4"/>
  <c r="C1506" i="4"/>
  <c r="B1506" i="4"/>
  <c r="A1506" i="4"/>
  <c r="H1505" i="4"/>
  <c r="F1505" i="4"/>
  <c r="D1505" i="4"/>
  <c r="C1505" i="4"/>
  <c r="B1505" i="4"/>
  <c r="A1505" i="4"/>
  <c r="H1504" i="4"/>
  <c r="F1504" i="4"/>
  <c r="D1504" i="4"/>
  <c r="C1504" i="4"/>
  <c r="B1504" i="4"/>
  <c r="A1504" i="4"/>
  <c r="H1503" i="4"/>
  <c r="F1503" i="4"/>
  <c r="D1503" i="4"/>
  <c r="C1503" i="4"/>
  <c r="B1503" i="4"/>
  <c r="A1503" i="4"/>
  <c r="H1502" i="4"/>
  <c r="F1502" i="4"/>
  <c r="D1502" i="4"/>
  <c r="C1502" i="4"/>
  <c r="B1502" i="4"/>
  <c r="A1502" i="4"/>
  <c r="H1501" i="4"/>
  <c r="F1501" i="4"/>
  <c r="D1501" i="4"/>
  <c r="C1501" i="4"/>
  <c r="B1501" i="4"/>
  <c r="A1501" i="4"/>
  <c r="H1500" i="4"/>
  <c r="F1500" i="4"/>
  <c r="D1500" i="4"/>
  <c r="C1500" i="4"/>
  <c r="B1500" i="4"/>
  <c r="A1500" i="4"/>
  <c r="H1499" i="4"/>
  <c r="F1499" i="4"/>
  <c r="D1499" i="4"/>
  <c r="C1499" i="4"/>
  <c r="B1499" i="4"/>
  <c r="A1499" i="4"/>
  <c r="H1498" i="4"/>
  <c r="F1498" i="4"/>
  <c r="D1498" i="4"/>
  <c r="C1498" i="4"/>
  <c r="B1498" i="4"/>
  <c r="A1498" i="4"/>
  <c r="H1497" i="4"/>
  <c r="F1497" i="4"/>
  <c r="D1497" i="4"/>
  <c r="C1497" i="4"/>
  <c r="B1497" i="4"/>
  <c r="A1497" i="4"/>
  <c r="H1496" i="4"/>
  <c r="F1496" i="4"/>
  <c r="D1496" i="4"/>
  <c r="C1496" i="4"/>
  <c r="B1496" i="4"/>
  <c r="A1496" i="4"/>
  <c r="H1495" i="4"/>
  <c r="F1495" i="4"/>
  <c r="D1495" i="4"/>
  <c r="C1495" i="4"/>
  <c r="B1495" i="4"/>
  <c r="A1495" i="4"/>
  <c r="H1494" i="4"/>
  <c r="F1494" i="4"/>
  <c r="D1494" i="4"/>
  <c r="C1494" i="4"/>
  <c r="B1494" i="4"/>
  <c r="A1494" i="4"/>
  <c r="H1493" i="4"/>
  <c r="F1493" i="4"/>
  <c r="D1493" i="4"/>
  <c r="C1493" i="4"/>
  <c r="B1493" i="4"/>
  <c r="A1493" i="4"/>
  <c r="H1492" i="4"/>
  <c r="F1492" i="4"/>
  <c r="D1492" i="4"/>
  <c r="C1492" i="4"/>
  <c r="B1492" i="4"/>
  <c r="A1492" i="4"/>
  <c r="H1491" i="4"/>
  <c r="F1491" i="4"/>
  <c r="D1491" i="4"/>
  <c r="C1491" i="4"/>
  <c r="B1491" i="4"/>
  <c r="A1491" i="4"/>
  <c r="H1490" i="4"/>
  <c r="F1490" i="4"/>
  <c r="D1490" i="4"/>
  <c r="C1490" i="4"/>
  <c r="B1490" i="4"/>
  <c r="A1490" i="4"/>
  <c r="H1489" i="4"/>
  <c r="F1489" i="4"/>
  <c r="D1489" i="4"/>
  <c r="C1489" i="4"/>
  <c r="B1489" i="4"/>
  <c r="A1489" i="4"/>
  <c r="H1488" i="4"/>
  <c r="F1488" i="4"/>
  <c r="D1488" i="4"/>
  <c r="C1488" i="4"/>
  <c r="B1488" i="4"/>
  <c r="A1488" i="4"/>
  <c r="H1487" i="4"/>
  <c r="F1487" i="4"/>
  <c r="D1487" i="4"/>
  <c r="C1487" i="4"/>
  <c r="B1487" i="4"/>
  <c r="A1487" i="4"/>
  <c r="H1486" i="4"/>
  <c r="F1486" i="4"/>
  <c r="D1486" i="4"/>
  <c r="C1486" i="4"/>
  <c r="B1486" i="4"/>
  <c r="A1486" i="4"/>
  <c r="H1485" i="4"/>
  <c r="F1485" i="4"/>
  <c r="D1485" i="4"/>
  <c r="C1485" i="4"/>
  <c r="B1485" i="4"/>
  <c r="A1485" i="4"/>
  <c r="H1484" i="4"/>
  <c r="F1484" i="4"/>
  <c r="D1484" i="4"/>
  <c r="C1484" i="4"/>
  <c r="B1484" i="4"/>
  <c r="A1484" i="4"/>
  <c r="H1483" i="4"/>
  <c r="F1483" i="4"/>
  <c r="D1483" i="4"/>
  <c r="C1483" i="4"/>
  <c r="B1483" i="4"/>
  <c r="A1483" i="4"/>
  <c r="H1482" i="4"/>
  <c r="F1482" i="4"/>
  <c r="D1482" i="4"/>
  <c r="C1482" i="4"/>
  <c r="B1482" i="4"/>
  <c r="A1482" i="4"/>
  <c r="H1481" i="4"/>
  <c r="F1481" i="4"/>
  <c r="D1481" i="4"/>
  <c r="C1481" i="4"/>
  <c r="B1481" i="4"/>
  <c r="A1481" i="4"/>
  <c r="H1480" i="4"/>
  <c r="F1480" i="4"/>
  <c r="D1480" i="4"/>
  <c r="C1480" i="4"/>
  <c r="B1480" i="4"/>
  <c r="A1480" i="4"/>
  <c r="H1479" i="4"/>
  <c r="F1479" i="4"/>
  <c r="D1479" i="4"/>
  <c r="C1479" i="4"/>
  <c r="B1479" i="4"/>
  <c r="A1479" i="4"/>
  <c r="H1478" i="4"/>
  <c r="F1478" i="4"/>
  <c r="D1478" i="4"/>
  <c r="C1478" i="4"/>
  <c r="B1478" i="4"/>
  <c r="A1478" i="4"/>
  <c r="H1477" i="4"/>
  <c r="F1477" i="4"/>
  <c r="D1477" i="4"/>
  <c r="C1477" i="4"/>
  <c r="B1477" i="4"/>
  <c r="A1477" i="4"/>
  <c r="H1476" i="4"/>
  <c r="F1476" i="4"/>
  <c r="D1476" i="4"/>
  <c r="C1476" i="4"/>
  <c r="B1476" i="4"/>
  <c r="A1476" i="4"/>
  <c r="H1475" i="4"/>
  <c r="F1475" i="4"/>
  <c r="D1475" i="4"/>
  <c r="C1475" i="4"/>
  <c r="B1475" i="4"/>
  <c r="A1475" i="4"/>
  <c r="H1474" i="4"/>
  <c r="F1474" i="4"/>
  <c r="D1474" i="4"/>
  <c r="C1474" i="4"/>
  <c r="B1474" i="4"/>
  <c r="A1474" i="4"/>
  <c r="H1473" i="4"/>
  <c r="F1473" i="4"/>
  <c r="D1473" i="4"/>
  <c r="C1473" i="4"/>
  <c r="B1473" i="4"/>
  <c r="A1473" i="4"/>
  <c r="H1472" i="4"/>
  <c r="F1472" i="4"/>
  <c r="D1472" i="4"/>
  <c r="C1472" i="4"/>
  <c r="B1472" i="4"/>
  <c r="A1472" i="4"/>
  <c r="H1471" i="4"/>
  <c r="F1471" i="4"/>
  <c r="D1471" i="4"/>
  <c r="C1471" i="4"/>
  <c r="B1471" i="4"/>
  <c r="A1471" i="4"/>
  <c r="H1470" i="4"/>
  <c r="F1470" i="4"/>
  <c r="D1470" i="4"/>
  <c r="C1470" i="4"/>
  <c r="B1470" i="4"/>
  <c r="A1470" i="4"/>
  <c r="H1469" i="4"/>
  <c r="F1469" i="4"/>
  <c r="D1469" i="4"/>
  <c r="C1469" i="4"/>
  <c r="B1469" i="4"/>
  <c r="A1469" i="4"/>
  <c r="H1468" i="4"/>
  <c r="F1468" i="4"/>
  <c r="D1468" i="4"/>
  <c r="C1468" i="4"/>
  <c r="B1468" i="4"/>
  <c r="A1468" i="4"/>
  <c r="H1467" i="4"/>
  <c r="F1467" i="4"/>
  <c r="D1467" i="4"/>
  <c r="C1467" i="4"/>
  <c r="B1467" i="4"/>
  <c r="A1467" i="4"/>
  <c r="H1466" i="4"/>
  <c r="F1466" i="4"/>
  <c r="D1466" i="4"/>
  <c r="C1466" i="4"/>
  <c r="B1466" i="4"/>
  <c r="A1466" i="4"/>
  <c r="H1465" i="4"/>
  <c r="F1465" i="4"/>
  <c r="D1465" i="4"/>
  <c r="C1465" i="4"/>
  <c r="B1465" i="4"/>
  <c r="A1465" i="4"/>
  <c r="H1464" i="4"/>
  <c r="F1464" i="4"/>
  <c r="D1464" i="4"/>
  <c r="C1464" i="4"/>
  <c r="B1464" i="4"/>
  <c r="A1464" i="4"/>
  <c r="H1463" i="4"/>
  <c r="F1463" i="4"/>
  <c r="D1463" i="4"/>
  <c r="C1463" i="4"/>
  <c r="B1463" i="4"/>
  <c r="A1463" i="4"/>
  <c r="H1462" i="4"/>
  <c r="F1462" i="4"/>
  <c r="D1462" i="4"/>
  <c r="C1462" i="4"/>
  <c r="B1462" i="4"/>
  <c r="A1462" i="4"/>
  <c r="H1461" i="4"/>
  <c r="F1461" i="4"/>
  <c r="D1461" i="4"/>
  <c r="C1461" i="4"/>
  <c r="B1461" i="4"/>
  <c r="A1461" i="4"/>
  <c r="H1460" i="4"/>
  <c r="F1460" i="4"/>
  <c r="D1460" i="4"/>
  <c r="C1460" i="4"/>
  <c r="B1460" i="4"/>
  <c r="A1460" i="4"/>
  <c r="H1459" i="4"/>
  <c r="F1459" i="4"/>
  <c r="D1459" i="4"/>
  <c r="C1459" i="4"/>
  <c r="B1459" i="4"/>
  <c r="A1459" i="4"/>
  <c r="H1458" i="4"/>
  <c r="F1458" i="4"/>
  <c r="D1458" i="4"/>
  <c r="C1458" i="4"/>
  <c r="B1458" i="4"/>
  <c r="A1458" i="4"/>
  <c r="H1457" i="4"/>
  <c r="F1457" i="4"/>
  <c r="D1457" i="4"/>
  <c r="C1457" i="4"/>
  <c r="B1457" i="4"/>
  <c r="A1457" i="4"/>
  <c r="H1456" i="4"/>
  <c r="F1456" i="4"/>
  <c r="D1456" i="4"/>
  <c r="C1456" i="4"/>
  <c r="B1456" i="4"/>
  <c r="A1456" i="4"/>
  <c r="H1455" i="4"/>
  <c r="F1455" i="4"/>
  <c r="D1455" i="4"/>
  <c r="C1455" i="4"/>
  <c r="B1455" i="4"/>
  <c r="A1455" i="4"/>
  <c r="H1454" i="4"/>
  <c r="F1454" i="4"/>
  <c r="D1454" i="4"/>
  <c r="C1454" i="4"/>
  <c r="B1454" i="4"/>
  <c r="A1454" i="4"/>
  <c r="H1453" i="4"/>
  <c r="F1453" i="4"/>
  <c r="D1453" i="4"/>
  <c r="C1453" i="4"/>
  <c r="B1453" i="4"/>
  <c r="A1453" i="4"/>
  <c r="H1452" i="4"/>
  <c r="F1452" i="4"/>
  <c r="D1452" i="4"/>
  <c r="C1452" i="4"/>
  <c r="B1452" i="4"/>
  <c r="A1452" i="4"/>
  <c r="H1451" i="4"/>
  <c r="F1451" i="4"/>
  <c r="D1451" i="4"/>
  <c r="C1451" i="4"/>
  <c r="B1451" i="4"/>
  <c r="A1451" i="4"/>
  <c r="H1450" i="4"/>
  <c r="F1450" i="4"/>
  <c r="D1450" i="4"/>
  <c r="C1450" i="4"/>
  <c r="B1450" i="4"/>
  <c r="A1450" i="4"/>
  <c r="H1449" i="4"/>
  <c r="F1449" i="4"/>
  <c r="D1449" i="4"/>
  <c r="C1449" i="4"/>
  <c r="B1449" i="4"/>
  <c r="A1449" i="4"/>
  <c r="H1448" i="4"/>
  <c r="F1448" i="4"/>
  <c r="D1448" i="4"/>
  <c r="C1448" i="4"/>
  <c r="B1448" i="4"/>
  <c r="A1448" i="4"/>
  <c r="H1447" i="4"/>
  <c r="F1447" i="4"/>
  <c r="D1447" i="4"/>
  <c r="C1447" i="4"/>
  <c r="B1447" i="4"/>
  <c r="A1447" i="4"/>
  <c r="H1446" i="4"/>
  <c r="F1446" i="4"/>
  <c r="D1446" i="4"/>
  <c r="C1446" i="4"/>
  <c r="B1446" i="4"/>
  <c r="A1446" i="4"/>
  <c r="H1445" i="4"/>
  <c r="F1445" i="4"/>
  <c r="D1445" i="4"/>
  <c r="C1445" i="4"/>
  <c r="B1445" i="4"/>
  <c r="A1445" i="4"/>
  <c r="H1444" i="4"/>
  <c r="F1444" i="4"/>
  <c r="D1444" i="4"/>
  <c r="C1444" i="4"/>
  <c r="B1444" i="4"/>
  <c r="A1444" i="4"/>
  <c r="H1443" i="4"/>
  <c r="F1443" i="4"/>
  <c r="D1443" i="4"/>
  <c r="C1443" i="4"/>
  <c r="B1443" i="4"/>
  <c r="A1443" i="4"/>
  <c r="H1442" i="4"/>
  <c r="F1442" i="4"/>
  <c r="D1442" i="4"/>
  <c r="C1442" i="4"/>
  <c r="B1442" i="4"/>
  <c r="A1442" i="4"/>
  <c r="H1441" i="4"/>
  <c r="F1441" i="4"/>
  <c r="D1441" i="4"/>
  <c r="C1441" i="4"/>
  <c r="B1441" i="4"/>
  <c r="A1441" i="4"/>
  <c r="H1440" i="4"/>
  <c r="F1440" i="4"/>
  <c r="D1440" i="4"/>
  <c r="C1440" i="4"/>
  <c r="B1440" i="4"/>
  <c r="A1440" i="4"/>
  <c r="H1439" i="4"/>
  <c r="F1439" i="4"/>
  <c r="D1439" i="4"/>
  <c r="C1439" i="4"/>
  <c r="B1439" i="4"/>
  <c r="A1439" i="4"/>
  <c r="H1438" i="4"/>
  <c r="F1438" i="4"/>
  <c r="D1438" i="4"/>
  <c r="C1438" i="4"/>
  <c r="B1438" i="4"/>
  <c r="A1438" i="4"/>
  <c r="H1437" i="4"/>
  <c r="F1437" i="4"/>
  <c r="D1437" i="4"/>
  <c r="C1437" i="4"/>
  <c r="B1437" i="4"/>
  <c r="A1437" i="4"/>
  <c r="H1436" i="4"/>
  <c r="F1436" i="4"/>
  <c r="D1436" i="4"/>
  <c r="C1436" i="4"/>
  <c r="B1436" i="4"/>
  <c r="A1436" i="4"/>
  <c r="H1435" i="4"/>
  <c r="F1435" i="4"/>
  <c r="D1435" i="4"/>
  <c r="C1435" i="4"/>
  <c r="B1435" i="4"/>
  <c r="A1435" i="4"/>
  <c r="H1434" i="4"/>
  <c r="F1434" i="4"/>
  <c r="D1434" i="4"/>
  <c r="C1434" i="4"/>
  <c r="B1434" i="4"/>
  <c r="A1434" i="4"/>
  <c r="H1433" i="4"/>
  <c r="F1433" i="4"/>
  <c r="D1433" i="4"/>
  <c r="C1433" i="4"/>
  <c r="B1433" i="4"/>
  <c r="A1433" i="4"/>
  <c r="H1432" i="4"/>
  <c r="F1432" i="4"/>
  <c r="D1432" i="4"/>
  <c r="C1432" i="4"/>
  <c r="B1432" i="4"/>
  <c r="A1432" i="4"/>
  <c r="H1431" i="4"/>
  <c r="F1431" i="4"/>
  <c r="D1431" i="4"/>
  <c r="C1431" i="4"/>
  <c r="B1431" i="4"/>
  <c r="A1431" i="4"/>
  <c r="H1430" i="4"/>
  <c r="F1430" i="4"/>
  <c r="D1430" i="4"/>
  <c r="C1430" i="4"/>
  <c r="B1430" i="4"/>
  <c r="A1430" i="4"/>
  <c r="H1429" i="4"/>
  <c r="F1429" i="4"/>
  <c r="D1429" i="4"/>
  <c r="C1429" i="4"/>
  <c r="B1429" i="4"/>
  <c r="A1429" i="4"/>
  <c r="H1428" i="4"/>
  <c r="F1428" i="4"/>
  <c r="D1428" i="4"/>
  <c r="C1428" i="4"/>
  <c r="B1428" i="4"/>
  <c r="A1428" i="4"/>
  <c r="H1427" i="4"/>
  <c r="F1427" i="4"/>
  <c r="D1427" i="4"/>
  <c r="C1427" i="4"/>
  <c r="B1427" i="4"/>
  <c r="A1427" i="4"/>
  <c r="H1426" i="4"/>
  <c r="F1426" i="4"/>
  <c r="D1426" i="4"/>
  <c r="C1426" i="4"/>
  <c r="B1426" i="4"/>
  <c r="A1426" i="4"/>
  <c r="H1425" i="4"/>
  <c r="F1425" i="4"/>
  <c r="D1425" i="4"/>
  <c r="C1425" i="4"/>
  <c r="B1425" i="4"/>
  <c r="A1425" i="4"/>
  <c r="H1424" i="4"/>
  <c r="F1424" i="4"/>
  <c r="D1424" i="4"/>
  <c r="C1424" i="4"/>
  <c r="B1424" i="4"/>
  <c r="A1424" i="4"/>
  <c r="H1423" i="4"/>
  <c r="F1423" i="4"/>
  <c r="D1423" i="4"/>
  <c r="C1423" i="4"/>
  <c r="B1423" i="4"/>
  <c r="A1423" i="4"/>
  <c r="H1422" i="4"/>
  <c r="F1422" i="4"/>
  <c r="D1422" i="4"/>
  <c r="C1422" i="4"/>
  <c r="B1422" i="4"/>
  <c r="A1422" i="4"/>
  <c r="H1421" i="4"/>
  <c r="F1421" i="4"/>
  <c r="D1421" i="4"/>
  <c r="C1421" i="4"/>
  <c r="B1421" i="4"/>
  <c r="A1421" i="4"/>
  <c r="H1420" i="4"/>
  <c r="F1420" i="4"/>
  <c r="D1420" i="4"/>
  <c r="C1420" i="4"/>
  <c r="B1420" i="4"/>
  <c r="A1420" i="4"/>
  <c r="H1419" i="4"/>
  <c r="F1419" i="4"/>
  <c r="D1419" i="4"/>
  <c r="C1419" i="4"/>
  <c r="B1419" i="4"/>
  <c r="A1419" i="4"/>
  <c r="H1418" i="4"/>
  <c r="F1418" i="4"/>
  <c r="D1418" i="4"/>
  <c r="C1418" i="4"/>
  <c r="B1418" i="4"/>
  <c r="A1418" i="4"/>
  <c r="H1417" i="4"/>
  <c r="F1417" i="4"/>
  <c r="D1417" i="4"/>
  <c r="C1417" i="4"/>
  <c r="B1417" i="4"/>
  <c r="A1417" i="4"/>
  <c r="H1416" i="4"/>
  <c r="F1416" i="4"/>
  <c r="D1416" i="4"/>
  <c r="C1416" i="4"/>
  <c r="B1416" i="4"/>
  <c r="A1416" i="4"/>
  <c r="H1415" i="4"/>
  <c r="F1415" i="4"/>
  <c r="D1415" i="4"/>
  <c r="C1415" i="4"/>
  <c r="B1415" i="4"/>
  <c r="A1415" i="4"/>
  <c r="H1414" i="4"/>
  <c r="F1414" i="4"/>
  <c r="D1414" i="4"/>
  <c r="C1414" i="4"/>
  <c r="B1414" i="4"/>
  <c r="A1414" i="4"/>
  <c r="H1413" i="4"/>
  <c r="F1413" i="4"/>
  <c r="D1413" i="4"/>
  <c r="C1413" i="4"/>
  <c r="B1413" i="4"/>
  <c r="A1413" i="4"/>
  <c r="H1412" i="4"/>
  <c r="F1412" i="4"/>
  <c r="D1412" i="4"/>
  <c r="C1412" i="4"/>
  <c r="B1412" i="4"/>
  <c r="A1412" i="4"/>
  <c r="H1411" i="4"/>
  <c r="F1411" i="4"/>
  <c r="D1411" i="4"/>
  <c r="C1411" i="4"/>
  <c r="B1411" i="4"/>
  <c r="A1411" i="4"/>
  <c r="H1410" i="4"/>
  <c r="F1410" i="4"/>
  <c r="D1410" i="4"/>
  <c r="C1410" i="4"/>
  <c r="B1410" i="4"/>
  <c r="A1410" i="4"/>
  <c r="H1409" i="4"/>
  <c r="F1409" i="4"/>
  <c r="D1409" i="4"/>
  <c r="C1409" i="4"/>
  <c r="B1409" i="4"/>
  <c r="A1409" i="4"/>
  <c r="H1408" i="4"/>
  <c r="F1408" i="4"/>
  <c r="D1408" i="4"/>
  <c r="C1408" i="4"/>
  <c r="B1408" i="4"/>
  <c r="A1408" i="4"/>
  <c r="H1407" i="4"/>
  <c r="F1407" i="4"/>
  <c r="D1407" i="4"/>
  <c r="C1407" i="4"/>
  <c r="B1407" i="4"/>
  <c r="A1407" i="4"/>
  <c r="H1406" i="4"/>
  <c r="F1406" i="4"/>
  <c r="D1406" i="4"/>
  <c r="C1406" i="4"/>
  <c r="B1406" i="4"/>
  <c r="A1406" i="4"/>
  <c r="H1405" i="4"/>
  <c r="F1405" i="4"/>
  <c r="D1405" i="4"/>
  <c r="C1405" i="4"/>
  <c r="B1405" i="4"/>
  <c r="A1405" i="4"/>
  <c r="H1404" i="4"/>
  <c r="F1404" i="4"/>
  <c r="D1404" i="4"/>
  <c r="C1404" i="4"/>
  <c r="B1404" i="4"/>
  <c r="A1404" i="4"/>
  <c r="H1403" i="4"/>
  <c r="F1403" i="4"/>
  <c r="D1403" i="4"/>
  <c r="C1403" i="4"/>
  <c r="B1403" i="4"/>
  <c r="A1403" i="4"/>
  <c r="H1402" i="4"/>
  <c r="F1402" i="4"/>
  <c r="D1402" i="4"/>
  <c r="C1402" i="4"/>
  <c r="B1402" i="4"/>
  <c r="A1402" i="4"/>
  <c r="H1401" i="4"/>
  <c r="F1401" i="4"/>
  <c r="D1401" i="4"/>
  <c r="C1401" i="4"/>
  <c r="B1401" i="4"/>
  <c r="A1401" i="4"/>
  <c r="H1400" i="4"/>
  <c r="F1400" i="4"/>
  <c r="D1400" i="4"/>
  <c r="C1400" i="4"/>
  <c r="B1400" i="4"/>
  <c r="A1400" i="4"/>
  <c r="H1399" i="4"/>
  <c r="F1399" i="4"/>
  <c r="D1399" i="4"/>
  <c r="C1399" i="4"/>
  <c r="B1399" i="4"/>
  <c r="A1399" i="4"/>
  <c r="H1398" i="4"/>
  <c r="F1398" i="4"/>
  <c r="D1398" i="4"/>
  <c r="C1398" i="4"/>
  <c r="B1398" i="4"/>
  <c r="A1398" i="4"/>
  <c r="H1397" i="4"/>
  <c r="F1397" i="4"/>
  <c r="D1397" i="4"/>
  <c r="C1397" i="4"/>
  <c r="B1397" i="4"/>
  <c r="A1397" i="4"/>
  <c r="H1396" i="4"/>
  <c r="F1396" i="4"/>
  <c r="D1396" i="4"/>
  <c r="C1396" i="4"/>
  <c r="B1396" i="4"/>
  <c r="A1396" i="4"/>
  <c r="H1395" i="4"/>
  <c r="F1395" i="4"/>
  <c r="D1395" i="4"/>
  <c r="C1395" i="4"/>
  <c r="B1395" i="4"/>
  <c r="A1395" i="4"/>
  <c r="H1394" i="4"/>
  <c r="F1394" i="4"/>
  <c r="D1394" i="4"/>
  <c r="C1394" i="4"/>
  <c r="B1394" i="4"/>
  <c r="A1394" i="4"/>
  <c r="H1393" i="4"/>
  <c r="F1393" i="4"/>
  <c r="D1393" i="4"/>
  <c r="C1393" i="4"/>
  <c r="B1393" i="4"/>
  <c r="A1393" i="4"/>
  <c r="H1392" i="4"/>
  <c r="F1392" i="4"/>
  <c r="D1392" i="4"/>
  <c r="C1392" i="4"/>
  <c r="B1392" i="4"/>
  <c r="A1392" i="4"/>
  <c r="H1391" i="4"/>
  <c r="F1391" i="4"/>
  <c r="D1391" i="4"/>
  <c r="C1391" i="4"/>
  <c r="B1391" i="4"/>
  <c r="A1391" i="4"/>
  <c r="H1390" i="4"/>
  <c r="F1390" i="4"/>
  <c r="D1390" i="4"/>
  <c r="C1390" i="4"/>
  <c r="B1390" i="4"/>
  <c r="A1390" i="4"/>
  <c r="H1389" i="4"/>
  <c r="F1389" i="4"/>
  <c r="D1389" i="4"/>
  <c r="C1389" i="4"/>
  <c r="B1389" i="4"/>
  <c r="A1389" i="4"/>
  <c r="H1388" i="4"/>
  <c r="F1388" i="4"/>
  <c r="D1388" i="4"/>
  <c r="C1388" i="4"/>
  <c r="B1388" i="4"/>
  <c r="A1388" i="4"/>
  <c r="H1387" i="4"/>
  <c r="F1387" i="4"/>
  <c r="D1387" i="4"/>
  <c r="C1387" i="4"/>
  <c r="B1387" i="4"/>
  <c r="A1387" i="4"/>
  <c r="H1386" i="4"/>
  <c r="F1386" i="4"/>
  <c r="D1386" i="4"/>
  <c r="C1386" i="4"/>
  <c r="B1386" i="4"/>
  <c r="A1386" i="4"/>
  <c r="H1385" i="4"/>
  <c r="F1385" i="4"/>
  <c r="D1385" i="4"/>
  <c r="C1385" i="4"/>
  <c r="B1385" i="4"/>
  <c r="A1385" i="4"/>
  <c r="H1384" i="4"/>
  <c r="F1384" i="4"/>
  <c r="D1384" i="4"/>
  <c r="C1384" i="4"/>
  <c r="B1384" i="4"/>
  <c r="A1384" i="4"/>
  <c r="H1383" i="4"/>
  <c r="F1383" i="4"/>
  <c r="D1383" i="4"/>
  <c r="C1383" i="4"/>
  <c r="B1383" i="4"/>
  <c r="A1383" i="4"/>
  <c r="H1382" i="4"/>
  <c r="F1382" i="4"/>
  <c r="D1382" i="4"/>
  <c r="C1382" i="4"/>
  <c r="B1382" i="4"/>
  <c r="A1382" i="4"/>
  <c r="H1381" i="4"/>
  <c r="F1381" i="4"/>
  <c r="D1381" i="4"/>
  <c r="C1381" i="4"/>
  <c r="B1381" i="4"/>
  <c r="A1381" i="4"/>
  <c r="H1380" i="4"/>
  <c r="F1380" i="4"/>
  <c r="D1380" i="4"/>
  <c r="C1380" i="4"/>
  <c r="B1380" i="4"/>
  <c r="A1380" i="4"/>
  <c r="H1379" i="4"/>
  <c r="F1379" i="4"/>
  <c r="D1379" i="4"/>
  <c r="C1379" i="4"/>
  <c r="B1379" i="4"/>
  <c r="A1379" i="4"/>
  <c r="H1378" i="4"/>
  <c r="F1378" i="4"/>
  <c r="D1378" i="4"/>
  <c r="C1378" i="4"/>
  <c r="B1378" i="4"/>
  <c r="A1378" i="4"/>
  <c r="H1377" i="4"/>
  <c r="F1377" i="4"/>
  <c r="D1377" i="4"/>
  <c r="C1377" i="4"/>
  <c r="B1377" i="4"/>
  <c r="A1377" i="4"/>
  <c r="H1376" i="4"/>
  <c r="F1376" i="4"/>
  <c r="D1376" i="4"/>
  <c r="C1376" i="4"/>
  <c r="B1376" i="4"/>
  <c r="A1376" i="4"/>
  <c r="H1375" i="4"/>
  <c r="F1375" i="4"/>
  <c r="D1375" i="4"/>
  <c r="C1375" i="4"/>
  <c r="B1375" i="4"/>
  <c r="A1375" i="4"/>
  <c r="H1374" i="4"/>
  <c r="F1374" i="4"/>
  <c r="D1374" i="4"/>
  <c r="C1374" i="4"/>
  <c r="B1374" i="4"/>
  <c r="A1374" i="4"/>
  <c r="H1373" i="4"/>
  <c r="F1373" i="4"/>
  <c r="D1373" i="4"/>
  <c r="C1373" i="4"/>
  <c r="B1373" i="4"/>
  <c r="A1373" i="4"/>
  <c r="H1372" i="4"/>
  <c r="F1372" i="4"/>
  <c r="D1372" i="4"/>
  <c r="C1372" i="4"/>
  <c r="B1372" i="4"/>
  <c r="A1372" i="4"/>
  <c r="H1371" i="4"/>
  <c r="F1371" i="4"/>
  <c r="D1371" i="4"/>
  <c r="C1371" i="4"/>
  <c r="B1371" i="4"/>
  <c r="A1371" i="4"/>
  <c r="H1370" i="4"/>
  <c r="F1370" i="4"/>
  <c r="D1370" i="4"/>
  <c r="C1370" i="4"/>
  <c r="B1370" i="4"/>
  <c r="A1370" i="4"/>
  <c r="H1369" i="4"/>
  <c r="F1369" i="4"/>
  <c r="D1369" i="4"/>
  <c r="C1369" i="4"/>
  <c r="B1369" i="4"/>
  <c r="A1369" i="4"/>
  <c r="H1368" i="4"/>
  <c r="F1368" i="4"/>
  <c r="D1368" i="4"/>
  <c r="C1368" i="4"/>
  <c r="B1368" i="4"/>
  <c r="A1368" i="4"/>
  <c r="H1367" i="4"/>
  <c r="F1367" i="4"/>
  <c r="D1367" i="4"/>
  <c r="C1367" i="4"/>
  <c r="B1367" i="4"/>
  <c r="A1367" i="4"/>
  <c r="H1366" i="4"/>
  <c r="F1366" i="4"/>
  <c r="D1366" i="4"/>
  <c r="C1366" i="4"/>
  <c r="B1366" i="4"/>
  <c r="A1366" i="4"/>
  <c r="H1365" i="4"/>
  <c r="F1365" i="4"/>
  <c r="D1365" i="4"/>
  <c r="C1365" i="4"/>
  <c r="B1365" i="4"/>
  <c r="A1365" i="4"/>
  <c r="H1364" i="4"/>
  <c r="F1364" i="4"/>
  <c r="D1364" i="4"/>
  <c r="C1364" i="4"/>
  <c r="B1364" i="4"/>
  <c r="A1364" i="4"/>
  <c r="H1363" i="4"/>
  <c r="F1363" i="4"/>
  <c r="D1363" i="4"/>
  <c r="C1363" i="4"/>
  <c r="B1363" i="4"/>
  <c r="A1363" i="4"/>
  <c r="H1362" i="4"/>
  <c r="F1362" i="4"/>
  <c r="D1362" i="4"/>
  <c r="C1362" i="4"/>
  <c r="B1362" i="4"/>
  <c r="A1362" i="4"/>
  <c r="H1361" i="4"/>
  <c r="F1361" i="4"/>
  <c r="D1361" i="4"/>
  <c r="C1361" i="4"/>
  <c r="B1361" i="4"/>
  <c r="A1361" i="4"/>
  <c r="H1360" i="4"/>
  <c r="F1360" i="4"/>
  <c r="D1360" i="4"/>
  <c r="C1360" i="4"/>
  <c r="B1360" i="4"/>
  <c r="A1360" i="4"/>
  <c r="H1359" i="4"/>
  <c r="F1359" i="4"/>
  <c r="D1359" i="4"/>
  <c r="C1359" i="4"/>
  <c r="B1359" i="4"/>
  <c r="A1359" i="4"/>
  <c r="H1358" i="4"/>
  <c r="F1358" i="4"/>
  <c r="D1358" i="4"/>
  <c r="C1358" i="4"/>
  <c r="B1358" i="4"/>
  <c r="A1358" i="4"/>
  <c r="H1357" i="4"/>
  <c r="F1357" i="4"/>
  <c r="D1357" i="4"/>
  <c r="C1357" i="4"/>
  <c r="B1357" i="4"/>
  <c r="A1357" i="4"/>
  <c r="H1356" i="4"/>
  <c r="F1356" i="4"/>
  <c r="D1356" i="4"/>
  <c r="C1356" i="4"/>
  <c r="B1356" i="4"/>
  <c r="A1356" i="4"/>
  <c r="H1355" i="4"/>
  <c r="F1355" i="4"/>
  <c r="D1355" i="4"/>
  <c r="C1355" i="4"/>
  <c r="B1355" i="4"/>
  <c r="A1355" i="4"/>
  <c r="H1354" i="4"/>
  <c r="F1354" i="4"/>
  <c r="D1354" i="4"/>
  <c r="C1354" i="4"/>
  <c r="B1354" i="4"/>
  <c r="A1354" i="4"/>
  <c r="H1353" i="4"/>
  <c r="F1353" i="4"/>
  <c r="D1353" i="4"/>
  <c r="C1353" i="4"/>
  <c r="B1353" i="4"/>
  <c r="A1353" i="4"/>
  <c r="H1352" i="4"/>
  <c r="F1352" i="4"/>
  <c r="D1352" i="4"/>
  <c r="C1352" i="4"/>
  <c r="B1352" i="4"/>
  <c r="A1352" i="4"/>
  <c r="H1351" i="4"/>
  <c r="F1351" i="4"/>
  <c r="D1351" i="4"/>
  <c r="C1351" i="4"/>
  <c r="B1351" i="4"/>
  <c r="A1351" i="4"/>
  <c r="H1350" i="4"/>
  <c r="F1350" i="4"/>
  <c r="D1350" i="4"/>
  <c r="C1350" i="4"/>
  <c r="B1350" i="4"/>
  <c r="A1350" i="4"/>
  <c r="H1349" i="4"/>
  <c r="F1349" i="4"/>
  <c r="D1349" i="4"/>
  <c r="C1349" i="4"/>
  <c r="B1349" i="4"/>
  <c r="A1349" i="4"/>
  <c r="H1348" i="4"/>
  <c r="F1348" i="4"/>
  <c r="D1348" i="4"/>
  <c r="C1348" i="4"/>
  <c r="B1348" i="4"/>
  <c r="A1348" i="4"/>
  <c r="H1347" i="4"/>
  <c r="F1347" i="4"/>
  <c r="D1347" i="4"/>
  <c r="C1347" i="4"/>
  <c r="B1347" i="4"/>
  <c r="A1347" i="4"/>
  <c r="H1346" i="4"/>
  <c r="F1346" i="4"/>
  <c r="D1346" i="4"/>
  <c r="C1346" i="4"/>
  <c r="B1346" i="4"/>
  <c r="A1346" i="4"/>
  <c r="H1345" i="4"/>
  <c r="F1345" i="4"/>
  <c r="D1345" i="4"/>
  <c r="C1345" i="4"/>
  <c r="B1345" i="4"/>
  <c r="A1345" i="4"/>
  <c r="H1344" i="4"/>
  <c r="F1344" i="4"/>
  <c r="D1344" i="4"/>
  <c r="C1344" i="4"/>
  <c r="B1344" i="4"/>
  <c r="A1344" i="4"/>
  <c r="H1343" i="4"/>
  <c r="F1343" i="4"/>
  <c r="D1343" i="4"/>
  <c r="C1343" i="4"/>
  <c r="B1343" i="4"/>
  <c r="A1343" i="4"/>
  <c r="H1342" i="4"/>
  <c r="F1342" i="4"/>
  <c r="D1342" i="4"/>
  <c r="C1342" i="4"/>
  <c r="B1342" i="4"/>
  <c r="A1342" i="4"/>
  <c r="H1341" i="4"/>
  <c r="F1341" i="4"/>
  <c r="D1341" i="4"/>
  <c r="C1341" i="4"/>
  <c r="B1341" i="4"/>
  <c r="A1341" i="4"/>
  <c r="H1340" i="4"/>
  <c r="F1340" i="4"/>
  <c r="D1340" i="4"/>
  <c r="C1340" i="4"/>
  <c r="B1340" i="4"/>
  <c r="A1340" i="4"/>
  <c r="H1339" i="4"/>
  <c r="F1339" i="4"/>
  <c r="D1339" i="4"/>
  <c r="C1339" i="4"/>
  <c r="B1339" i="4"/>
  <c r="A1339" i="4"/>
  <c r="H1338" i="4"/>
  <c r="F1338" i="4"/>
  <c r="D1338" i="4"/>
  <c r="C1338" i="4"/>
  <c r="B1338" i="4"/>
  <c r="A1338" i="4"/>
  <c r="H1337" i="4"/>
  <c r="F1337" i="4"/>
  <c r="D1337" i="4"/>
  <c r="C1337" i="4"/>
  <c r="B1337" i="4"/>
  <c r="A1337" i="4"/>
  <c r="H1336" i="4"/>
  <c r="F1336" i="4"/>
  <c r="D1336" i="4"/>
  <c r="C1336" i="4"/>
  <c r="B1336" i="4"/>
  <c r="A1336" i="4"/>
  <c r="H1335" i="4"/>
  <c r="F1335" i="4"/>
  <c r="D1335" i="4"/>
  <c r="C1335" i="4"/>
  <c r="B1335" i="4"/>
  <c r="A1335" i="4"/>
  <c r="H1334" i="4"/>
  <c r="F1334" i="4"/>
  <c r="D1334" i="4"/>
  <c r="C1334" i="4"/>
  <c r="B1334" i="4"/>
  <c r="A1334" i="4"/>
  <c r="H1333" i="4"/>
  <c r="F1333" i="4"/>
  <c r="D1333" i="4"/>
  <c r="C1333" i="4"/>
  <c r="B1333" i="4"/>
  <c r="A1333" i="4"/>
  <c r="H1332" i="4"/>
  <c r="F1332" i="4"/>
  <c r="D1332" i="4"/>
  <c r="C1332" i="4"/>
  <c r="B1332" i="4"/>
  <c r="A1332" i="4"/>
  <c r="H1331" i="4"/>
  <c r="F1331" i="4"/>
  <c r="D1331" i="4"/>
  <c r="C1331" i="4"/>
  <c r="B1331" i="4"/>
  <c r="A1331" i="4"/>
  <c r="H1330" i="4"/>
  <c r="F1330" i="4"/>
  <c r="D1330" i="4"/>
  <c r="C1330" i="4"/>
  <c r="B1330" i="4"/>
  <c r="A1330" i="4"/>
  <c r="H1329" i="4"/>
  <c r="F1329" i="4"/>
  <c r="D1329" i="4"/>
  <c r="C1329" i="4"/>
  <c r="B1329" i="4"/>
  <c r="A1329" i="4"/>
  <c r="H1328" i="4"/>
  <c r="F1328" i="4"/>
  <c r="D1328" i="4"/>
  <c r="C1328" i="4"/>
  <c r="B1328" i="4"/>
  <c r="A1328" i="4"/>
  <c r="H1327" i="4"/>
  <c r="F1327" i="4"/>
  <c r="D1327" i="4"/>
  <c r="C1327" i="4"/>
  <c r="B1327" i="4"/>
  <c r="A1327" i="4"/>
  <c r="H1326" i="4"/>
  <c r="F1326" i="4"/>
  <c r="D1326" i="4"/>
  <c r="C1326" i="4"/>
  <c r="B1326" i="4"/>
  <c r="A1326" i="4"/>
  <c r="H1325" i="4"/>
  <c r="F1325" i="4"/>
  <c r="D1325" i="4"/>
  <c r="C1325" i="4"/>
  <c r="B1325" i="4"/>
  <c r="A1325" i="4"/>
  <c r="H1324" i="4"/>
  <c r="F1324" i="4"/>
  <c r="D1324" i="4"/>
  <c r="C1324" i="4"/>
  <c r="B1324" i="4"/>
  <c r="A1324" i="4"/>
  <c r="H1323" i="4"/>
  <c r="F1323" i="4"/>
  <c r="D1323" i="4"/>
  <c r="C1323" i="4"/>
  <c r="B1323" i="4"/>
  <c r="A1323" i="4"/>
  <c r="H1322" i="4"/>
  <c r="F1322" i="4"/>
  <c r="D1322" i="4"/>
  <c r="C1322" i="4"/>
  <c r="B1322" i="4"/>
  <c r="A1322" i="4"/>
  <c r="H1321" i="4"/>
  <c r="F1321" i="4"/>
  <c r="D1321" i="4"/>
  <c r="C1321" i="4"/>
  <c r="B1321" i="4"/>
  <c r="A1321" i="4"/>
  <c r="H1320" i="4"/>
  <c r="F1320" i="4"/>
  <c r="D1320" i="4"/>
  <c r="C1320" i="4"/>
  <c r="B1320" i="4"/>
  <c r="A1320" i="4"/>
  <c r="H1319" i="4"/>
  <c r="F1319" i="4"/>
  <c r="D1319" i="4"/>
  <c r="C1319" i="4"/>
  <c r="B1319" i="4"/>
  <c r="A1319" i="4"/>
  <c r="H1318" i="4"/>
  <c r="F1318" i="4"/>
  <c r="D1318" i="4"/>
  <c r="C1318" i="4"/>
  <c r="B1318" i="4"/>
  <c r="A1318" i="4"/>
  <c r="H1317" i="4"/>
  <c r="F1317" i="4"/>
  <c r="D1317" i="4"/>
  <c r="C1317" i="4"/>
  <c r="B1317" i="4"/>
  <c r="A1317" i="4"/>
  <c r="H1316" i="4"/>
  <c r="F1316" i="4"/>
  <c r="D1316" i="4"/>
  <c r="C1316" i="4"/>
  <c r="B1316" i="4"/>
  <c r="A1316" i="4"/>
  <c r="H1315" i="4"/>
  <c r="F1315" i="4"/>
  <c r="D1315" i="4"/>
  <c r="C1315" i="4"/>
  <c r="B1315" i="4"/>
  <c r="A1315" i="4"/>
  <c r="H1314" i="4"/>
  <c r="F1314" i="4"/>
  <c r="D1314" i="4"/>
  <c r="C1314" i="4"/>
  <c r="B1314" i="4"/>
  <c r="A1314" i="4"/>
  <c r="H1313" i="4"/>
  <c r="F1313" i="4"/>
  <c r="D1313" i="4"/>
  <c r="C1313" i="4"/>
  <c r="B1313" i="4"/>
  <c r="A1313" i="4"/>
  <c r="H1312" i="4"/>
  <c r="F1312" i="4"/>
  <c r="D1312" i="4"/>
  <c r="C1312" i="4"/>
  <c r="B1312" i="4"/>
  <c r="A1312" i="4"/>
  <c r="H1311" i="4"/>
  <c r="F1311" i="4"/>
  <c r="D1311" i="4"/>
  <c r="C1311" i="4"/>
  <c r="B1311" i="4"/>
  <c r="A1311" i="4"/>
  <c r="H1310" i="4"/>
  <c r="F1310" i="4"/>
  <c r="D1310" i="4"/>
  <c r="C1310" i="4"/>
  <c r="B1310" i="4"/>
  <c r="A1310" i="4"/>
  <c r="H1309" i="4"/>
  <c r="F1309" i="4"/>
  <c r="D1309" i="4"/>
  <c r="C1309" i="4"/>
  <c r="B1309" i="4"/>
  <c r="A1309" i="4"/>
  <c r="H1308" i="4"/>
  <c r="F1308" i="4"/>
  <c r="D1308" i="4"/>
  <c r="C1308" i="4"/>
  <c r="B1308" i="4"/>
  <c r="A1308" i="4"/>
  <c r="H1307" i="4"/>
  <c r="F1307" i="4"/>
  <c r="D1307" i="4"/>
  <c r="C1307" i="4"/>
  <c r="B1307" i="4"/>
  <c r="A1307" i="4"/>
  <c r="H1306" i="4"/>
  <c r="F1306" i="4"/>
  <c r="D1306" i="4"/>
  <c r="C1306" i="4"/>
  <c r="B1306" i="4"/>
  <c r="A1306" i="4"/>
  <c r="H1305" i="4"/>
  <c r="F1305" i="4"/>
  <c r="D1305" i="4"/>
  <c r="C1305" i="4"/>
  <c r="B1305" i="4"/>
  <c r="A1305" i="4"/>
  <c r="H1304" i="4"/>
  <c r="F1304" i="4"/>
  <c r="D1304" i="4"/>
  <c r="C1304" i="4"/>
  <c r="B1304" i="4"/>
  <c r="A1304" i="4"/>
  <c r="H1303" i="4"/>
  <c r="F1303" i="4"/>
  <c r="D1303" i="4"/>
  <c r="C1303" i="4"/>
  <c r="B1303" i="4"/>
  <c r="A1303" i="4"/>
  <c r="H1302" i="4"/>
  <c r="F1302" i="4"/>
  <c r="D1302" i="4"/>
  <c r="C1302" i="4"/>
  <c r="B1302" i="4"/>
  <c r="A1302" i="4"/>
  <c r="H1301" i="4"/>
  <c r="F1301" i="4"/>
  <c r="D1301" i="4"/>
  <c r="C1301" i="4"/>
  <c r="B1301" i="4"/>
  <c r="A1301" i="4"/>
  <c r="H1300" i="4"/>
  <c r="F1300" i="4"/>
  <c r="D1300" i="4"/>
  <c r="C1300" i="4"/>
  <c r="B1300" i="4"/>
  <c r="A1300" i="4"/>
  <c r="H1299" i="4"/>
  <c r="F1299" i="4"/>
  <c r="D1299" i="4"/>
  <c r="C1299" i="4"/>
  <c r="B1299" i="4"/>
  <c r="A1299" i="4"/>
  <c r="H1298" i="4"/>
  <c r="F1298" i="4"/>
  <c r="D1298" i="4"/>
  <c r="C1298" i="4"/>
  <c r="B1298" i="4"/>
  <c r="A1298" i="4"/>
  <c r="H1297" i="4"/>
  <c r="F1297" i="4"/>
  <c r="D1297" i="4"/>
  <c r="C1297" i="4"/>
  <c r="B1297" i="4"/>
  <c r="A1297" i="4"/>
  <c r="H1296" i="4"/>
  <c r="F1296" i="4"/>
  <c r="D1296" i="4"/>
  <c r="C1296" i="4"/>
  <c r="B1296" i="4"/>
  <c r="A1296" i="4"/>
  <c r="H1295" i="4"/>
  <c r="F1295" i="4"/>
  <c r="D1295" i="4"/>
  <c r="C1295" i="4"/>
  <c r="B1295" i="4"/>
  <c r="A1295" i="4"/>
  <c r="H1294" i="4"/>
  <c r="F1294" i="4"/>
  <c r="D1294" i="4"/>
  <c r="C1294" i="4"/>
  <c r="B1294" i="4"/>
  <c r="A1294" i="4"/>
  <c r="H1293" i="4"/>
  <c r="F1293" i="4"/>
  <c r="D1293" i="4"/>
  <c r="C1293" i="4"/>
  <c r="B1293" i="4"/>
  <c r="A1293" i="4"/>
  <c r="H1292" i="4"/>
  <c r="F1292" i="4"/>
  <c r="D1292" i="4"/>
  <c r="C1292" i="4"/>
  <c r="B1292" i="4"/>
  <c r="A1292" i="4"/>
  <c r="H1291" i="4"/>
  <c r="F1291" i="4"/>
  <c r="D1291" i="4"/>
  <c r="C1291" i="4"/>
  <c r="B1291" i="4"/>
  <c r="A1291" i="4"/>
  <c r="H1290" i="4"/>
  <c r="F1290" i="4"/>
  <c r="D1290" i="4"/>
  <c r="C1290" i="4"/>
  <c r="B1290" i="4"/>
  <c r="A1290" i="4"/>
  <c r="H1289" i="4"/>
  <c r="F1289" i="4"/>
  <c r="D1289" i="4"/>
  <c r="C1289" i="4"/>
  <c r="B1289" i="4"/>
  <c r="A1289" i="4"/>
  <c r="H1288" i="4"/>
  <c r="F1288" i="4"/>
  <c r="D1288" i="4"/>
  <c r="C1288" i="4"/>
  <c r="B1288" i="4"/>
  <c r="A1288" i="4"/>
  <c r="H1287" i="4"/>
  <c r="F1287" i="4"/>
  <c r="D1287" i="4"/>
  <c r="C1287" i="4"/>
  <c r="B1287" i="4"/>
  <c r="A1287" i="4"/>
  <c r="H1286" i="4"/>
  <c r="F1286" i="4"/>
  <c r="D1286" i="4"/>
  <c r="C1286" i="4"/>
  <c r="B1286" i="4"/>
  <c r="A1286" i="4"/>
  <c r="H1285" i="4"/>
  <c r="F1285" i="4"/>
  <c r="D1285" i="4"/>
  <c r="C1285" i="4"/>
  <c r="B1285" i="4"/>
  <c r="A1285" i="4"/>
  <c r="H1284" i="4"/>
  <c r="F1284" i="4"/>
  <c r="D1284" i="4"/>
  <c r="C1284" i="4"/>
  <c r="B1284" i="4"/>
  <c r="A1284" i="4"/>
  <c r="H1283" i="4"/>
  <c r="F1283" i="4"/>
  <c r="D1283" i="4"/>
  <c r="C1283" i="4"/>
  <c r="B1283" i="4"/>
  <c r="A1283" i="4"/>
  <c r="H1282" i="4"/>
  <c r="F1282" i="4"/>
  <c r="D1282" i="4"/>
  <c r="C1282" i="4"/>
  <c r="B1282" i="4"/>
  <c r="A1282" i="4"/>
  <c r="H1281" i="4"/>
  <c r="F1281" i="4"/>
  <c r="D1281" i="4"/>
  <c r="C1281" i="4"/>
  <c r="B1281" i="4"/>
  <c r="A1281" i="4"/>
  <c r="H1280" i="4"/>
  <c r="F1280" i="4"/>
  <c r="D1280" i="4"/>
  <c r="C1280" i="4"/>
  <c r="B1280" i="4"/>
  <c r="A1280" i="4"/>
  <c r="H1279" i="4"/>
  <c r="F1279" i="4"/>
  <c r="D1279" i="4"/>
  <c r="C1279" i="4"/>
  <c r="B1279" i="4"/>
  <c r="A1279" i="4"/>
  <c r="H1278" i="4"/>
  <c r="F1278" i="4"/>
  <c r="D1278" i="4"/>
  <c r="C1278" i="4"/>
  <c r="B1278" i="4"/>
  <c r="A1278" i="4"/>
  <c r="H1277" i="4"/>
  <c r="F1277" i="4"/>
  <c r="D1277" i="4"/>
  <c r="C1277" i="4"/>
  <c r="B1277" i="4"/>
  <c r="A1277" i="4"/>
  <c r="H1276" i="4"/>
  <c r="F1276" i="4"/>
  <c r="D1276" i="4"/>
  <c r="C1276" i="4"/>
  <c r="B1276" i="4"/>
  <c r="A1276" i="4"/>
  <c r="H1275" i="4"/>
  <c r="F1275" i="4"/>
  <c r="D1275" i="4"/>
  <c r="C1275" i="4"/>
  <c r="B1275" i="4"/>
  <c r="A1275" i="4"/>
  <c r="H1274" i="4"/>
  <c r="F1274" i="4"/>
  <c r="D1274" i="4"/>
  <c r="C1274" i="4"/>
  <c r="B1274" i="4"/>
  <c r="A1274" i="4"/>
  <c r="H1273" i="4"/>
  <c r="F1273" i="4"/>
  <c r="D1273" i="4"/>
  <c r="C1273" i="4"/>
  <c r="B1273" i="4"/>
  <c r="A1273" i="4"/>
  <c r="H1272" i="4"/>
  <c r="F1272" i="4"/>
  <c r="D1272" i="4"/>
  <c r="C1272" i="4"/>
  <c r="B1272" i="4"/>
  <c r="A1272" i="4"/>
  <c r="H1271" i="4"/>
  <c r="F1271" i="4"/>
  <c r="D1271" i="4"/>
  <c r="C1271" i="4"/>
  <c r="B1271" i="4"/>
  <c r="A1271" i="4"/>
  <c r="H1270" i="4"/>
  <c r="F1270" i="4"/>
  <c r="D1270" i="4"/>
  <c r="C1270" i="4"/>
  <c r="B1270" i="4"/>
  <c r="A1270" i="4"/>
  <c r="H1269" i="4"/>
  <c r="F1269" i="4"/>
  <c r="D1269" i="4"/>
  <c r="C1269" i="4"/>
  <c r="B1269" i="4"/>
  <c r="A1269" i="4"/>
  <c r="H1268" i="4"/>
  <c r="F1268" i="4"/>
  <c r="D1268" i="4"/>
  <c r="C1268" i="4"/>
  <c r="B1268" i="4"/>
  <c r="A1268" i="4"/>
  <c r="H1267" i="4"/>
  <c r="F1267" i="4"/>
  <c r="D1267" i="4"/>
  <c r="C1267" i="4"/>
  <c r="B1267" i="4"/>
  <c r="A1267" i="4"/>
  <c r="H1266" i="4"/>
  <c r="F1266" i="4"/>
  <c r="D1266" i="4"/>
  <c r="C1266" i="4"/>
  <c r="B1266" i="4"/>
  <c r="A1266" i="4"/>
  <c r="H1265" i="4"/>
  <c r="F1265" i="4"/>
  <c r="D1265" i="4"/>
  <c r="C1265" i="4"/>
  <c r="B1265" i="4"/>
  <c r="A1265" i="4"/>
  <c r="H1264" i="4"/>
  <c r="F1264" i="4"/>
  <c r="D1264" i="4"/>
  <c r="C1264" i="4"/>
  <c r="B1264" i="4"/>
  <c r="A1264" i="4"/>
  <c r="H1263" i="4"/>
  <c r="F1263" i="4"/>
  <c r="D1263" i="4"/>
  <c r="C1263" i="4"/>
  <c r="B1263" i="4"/>
  <c r="A1263" i="4"/>
  <c r="H1262" i="4"/>
  <c r="F1262" i="4"/>
  <c r="D1262" i="4"/>
  <c r="C1262" i="4"/>
  <c r="B1262" i="4"/>
  <c r="A1262" i="4"/>
  <c r="H1261" i="4"/>
  <c r="F1261" i="4"/>
  <c r="D1261" i="4"/>
  <c r="C1261" i="4"/>
  <c r="B1261" i="4"/>
  <c r="A1261" i="4"/>
  <c r="H1260" i="4"/>
  <c r="F1260" i="4"/>
  <c r="D1260" i="4"/>
  <c r="C1260" i="4"/>
  <c r="B1260" i="4"/>
  <c r="A1260" i="4"/>
  <c r="H1259" i="4"/>
  <c r="F1259" i="4"/>
  <c r="D1259" i="4"/>
  <c r="C1259" i="4"/>
  <c r="B1259" i="4"/>
  <c r="A1259" i="4"/>
  <c r="H1258" i="4"/>
  <c r="F1258" i="4"/>
  <c r="D1258" i="4"/>
  <c r="C1258" i="4"/>
  <c r="B1258" i="4"/>
  <c r="A1258" i="4"/>
  <c r="H1257" i="4"/>
  <c r="F1257" i="4"/>
  <c r="D1257" i="4"/>
  <c r="C1257" i="4"/>
  <c r="B1257" i="4"/>
  <c r="A1257" i="4"/>
  <c r="H1256" i="4"/>
  <c r="F1256" i="4"/>
  <c r="D1256" i="4"/>
  <c r="C1256" i="4"/>
  <c r="B1256" i="4"/>
  <c r="A1256" i="4"/>
  <c r="H1255" i="4"/>
  <c r="F1255" i="4"/>
  <c r="D1255" i="4"/>
  <c r="C1255" i="4"/>
  <c r="B1255" i="4"/>
  <c r="A1255" i="4"/>
  <c r="H1254" i="4"/>
  <c r="F1254" i="4"/>
  <c r="D1254" i="4"/>
  <c r="C1254" i="4"/>
  <c r="B1254" i="4"/>
  <c r="A1254" i="4"/>
  <c r="H1253" i="4"/>
  <c r="F1253" i="4"/>
  <c r="D1253" i="4"/>
  <c r="C1253" i="4"/>
  <c r="B1253" i="4"/>
  <c r="A1253" i="4"/>
  <c r="H1252" i="4"/>
  <c r="F1252" i="4"/>
  <c r="D1252" i="4"/>
  <c r="C1252" i="4"/>
  <c r="B1252" i="4"/>
  <c r="A1252" i="4"/>
  <c r="H1251" i="4"/>
  <c r="F1251" i="4"/>
  <c r="D1251" i="4"/>
  <c r="C1251" i="4"/>
  <c r="B1251" i="4"/>
  <c r="A1251" i="4"/>
  <c r="H1250" i="4"/>
  <c r="F1250" i="4"/>
  <c r="D1250" i="4"/>
  <c r="C1250" i="4"/>
  <c r="B1250" i="4"/>
  <c r="A1250" i="4"/>
  <c r="H1249" i="4"/>
  <c r="F1249" i="4"/>
  <c r="D1249" i="4"/>
  <c r="C1249" i="4"/>
  <c r="B1249" i="4"/>
  <c r="A1249" i="4"/>
  <c r="H1248" i="4"/>
  <c r="F1248" i="4"/>
  <c r="D1248" i="4"/>
  <c r="C1248" i="4"/>
  <c r="B1248" i="4"/>
  <c r="A1248" i="4"/>
  <c r="H1247" i="4"/>
  <c r="F1247" i="4"/>
  <c r="D1247" i="4"/>
  <c r="C1247" i="4"/>
  <c r="B1247" i="4"/>
  <c r="A1247" i="4"/>
  <c r="H1246" i="4"/>
  <c r="F1246" i="4"/>
  <c r="D1246" i="4"/>
  <c r="C1246" i="4"/>
  <c r="B1246" i="4"/>
  <c r="A1246" i="4"/>
  <c r="H1245" i="4"/>
  <c r="F1245" i="4"/>
  <c r="D1245" i="4"/>
  <c r="C1245" i="4"/>
  <c r="B1245" i="4"/>
  <c r="A1245" i="4"/>
  <c r="H1244" i="4"/>
  <c r="F1244" i="4"/>
  <c r="D1244" i="4"/>
  <c r="C1244" i="4"/>
  <c r="B1244" i="4"/>
  <c r="A1244" i="4"/>
  <c r="H1243" i="4"/>
  <c r="F1243" i="4"/>
  <c r="D1243" i="4"/>
  <c r="C1243" i="4"/>
  <c r="B1243" i="4"/>
  <c r="A1243" i="4"/>
  <c r="H1242" i="4"/>
  <c r="F1242" i="4"/>
  <c r="D1242" i="4"/>
  <c r="C1242" i="4"/>
  <c r="B1242" i="4"/>
  <c r="A1242" i="4"/>
  <c r="H1241" i="4"/>
  <c r="F1241" i="4"/>
  <c r="D1241" i="4"/>
  <c r="C1241" i="4"/>
  <c r="B1241" i="4"/>
  <c r="A1241" i="4"/>
  <c r="H1240" i="4"/>
  <c r="F1240" i="4"/>
  <c r="D1240" i="4"/>
  <c r="C1240" i="4"/>
  <c r="B1240" i="4"/>
  <c r="A1240" i="4"/>
  <c r="H1239" i="4"/>
  <c r="F1239" i="4"/>
  <c r="D1239" i="4"/>
  <c r="C1239" i="4"/>
  <c r="B1239" i="4"/>
  <c r="A1239" i="4"/>
  <c r="H1238" i="4"/>
  <c r="F1238" i="4"/>
  <c r="D1238" i="4"/>
  <c r="C1238" i="4"/>
  <c r="B1238" i="4"/>
  <c r="A1238" i="4"/>
  <c r="H1237" i="4"/>
  <c r="F1237" i="4"/>
  <c r="D1237" i="4"/>
  <c r="C1237" i="4"/>
  <c r="B1237" i="4"/>
  <c r="A1237" i="4"/>
  <c r="H1236" i="4"/>
  <c r="F1236" i="4"/>
  <c r="D1236" i="4"/>
  <c r="C1236" i="4"/>
  <c r="B1236" i="4"/>
  <c r="A1236" i="4"/>
  <c r="H1235" i="4"/>
  <c r="F1235" i="4"/>
  <c r="D1235" i="4"/>
  <c r="C1235" i="4"/>
  <c r="B1235" i="4"/>
  <c r="A1235" i="4"/>
  <c r="H1234" i="4"/>
  <c r="F1234" i="4"/>
  <c r="D1234" i="4"/>
  <c r="C1234" i="4"/>
  <c r="B1234" i="4"/>
  <c r="A1234" i="4"/>
  <c r="H1233" i="4"/>
  <c r="F1233" i="4"/>
  <c r="D1233" i="4"/>
  <c r="C1233" i="4"/>
  <c r="B1233" i="4"/>
  <c r="A1233" i="4"/>
  <c r="H1232" i="4"/>
  <c r="F1232" i="4"/>
  <c r="D1232" i="4"/>
  <c r="C1232" i="4"/>
  <c r="B1232" i="4"/>
  <c r="A1232" i="4"/>
  <c r="H1231" i="4"/>
  <c r="F1231" i="4"/>
  <c r="D1231" i="4"/>
  <c r="C1231" i="4"/>
  <c r="B1231" i="4"/>
  <c r="A1231" i="4"/>
  <c r="H1230" i="4"/>
  <c r="F1230" i="4"/>
  <c r="D1230" i="4"/>
  <c r="C1230" i="4"/>
  <c r="B1230" i="4"/>
  <c r="A1230" i="4"/>
  <c r="H1229" i="4"/>
  <c r="F1229" i="4"/>
  <c r="D1229" i="4"/>
  <c r="C1229" i="4"/>
  <c r="B1229" i="4"/>
  <c r="A1229" i="4"/>
  <c r="H1228" i="4"/>
  <c r="F1228" i="4"/>
  <c r="D1228" i="4"/>
  <c r="C1228" i="4"/>
  <c r="B1228" i="4"/>
  <c r="A1228" i="4"/>
  <c r="H1227" i="4"/>
  <c r="F1227" i="4"/>
  <c r="D1227" i="4"/>
  <c r="C1227" i="4"/>
  <c r="B1227" i="4"/>
  <c r="A1227" i="4"/>
  <c r="H1226" i="4"/>
  <c r="F1226" i="4"/>
  <c r="D1226" i="4"/>
  <c r="C1226" i="4"/>
  <c r="B1226" i="4"/>
  <c r="A1226" i="4"/>
  <c r="H1225" i="4"/>
  <c r="F1225" i="4"/>
  <c r="D1225" i="4"/>
  <c r="C1225" i="4"/>
  <c r="B1225" i="4"/>
  <c r="A1225" i="4"/>
  <c r="H1224" i="4"/>
  <c r="F1224" i="4"/>
  <c r="D1224" i="4"/>
  <c r="C1224" i="4"/>
  <c r="B1224" i="4"/>
  <c r="A1224" i="4"/>
  <c r="H1223" i="4"/>
  <c r="F1223" i="4"/>
  <c r="D1223" i="4"/>
  <c r="C1223" i="4"/>
  <c r="B1223" i="4"/>
  <c r="A1223" i="4"/>
  <c r="H1222" i="4"/>
  <c r="F1222" i="4"/>
  <c r="D1222" i="4"/>
  <c r="C1222" i="4"/>
  <c r="B1222" i="4"/>
  <c r="A1222" i="4"/>
  <c r="H1221" i="4"/>
  <c r="F1221" i="4"/>
  <c r="D1221" i="4"/>
  <c r="C1221" i="4"/>
  <c r="B1221" i="4"/>
  <c r="A1221" i="4"/>
  <c r="H1220" i="4"/>
  <c r="F1220" i="4"/>
  <c r="D1220" i="4"/>
  <c r="C1220" i="4"/>
  <c r="B1220" i="4"/>
  <c r="A1220" i="4"/>
  <c r="H1219" i="4"/>
  <c r="F1219" i="4"/>
  <c r="D1219" i="4"/>
  <c r="C1219" i="4"/>
  <c r="B1219" i="4"/>
  <c r="A1219" i="4"/>
  <c r="H1218" i="4"/>
  <c r="F1218" i="4"/>
  <c r="D1218" i="4"/>
  <c r="C1218" i="4"/>
  <c r="B1218" i="4"/>
  <c r="A1218" i="4"/>
  <c r="H1217" i="4"/>
  <c r="F1217" i="4"/>
  <c r="D1217" i="4"/>
  <c r="C1217" i="4"/>
  <c r="B1217" i="4"/>
  <c r="A1217" i="4"/>
  <c r="H1216" i="4"/>
  <c r="F1216" i="4"/>
  <c r="D1216" i="4"/>
  <c r="C1216" i="4"/>
  <c r="B1216" i="4"/>
  <c r="A1216" i="4"/>
  <c r="H1215" i="4"/>
  <c r="F1215" i="4"/>
  <c r="D1215" i="4"/>
  <c r="C1215" i="4"/>
  <c r="B1215" i="4"/>
  <c r="A1215" i="4"/>
  <c r="H1214" i="4"/>
  <c r="F1214" i="4"/>
  <c r="D1214" i="4"/>
  <c r="C1214" i="4"/>
  <c r="B1214" i="4"/>
  <c r="A1214" i="4"/>
  <c r="H1213" i="4"/>
  <c r="F1213" i="4"/>
  <c r="D1213" i="4"/>
  <c r="C1213" i="4"/>
  <c r="B1213" i="4"/>
  <c r="A1213" i="4"/>
  <c r="H1212" i="4"/>
  <c r="F1212" i="4"/>
  <c r="D1212" i="4"/>
  <c r="C1212" i="4"/>
  <c r="B1212" i="4"/>
  <c r="A1212" i="4"/>
  <c r="H1211" i="4"/>
  <c r="F1211" i="4"/>
  <c r="D1211" i="4"/>
  <c r="C1211" i="4"/>
  <c r="B1211" i="4"/>
  <c r="A1211" i="4"/>
  <c r="H1210" i="4"/>
  <c r="F1210" i="4"/>
  <c r="D1210" i="4"/>
  <c r="C1210" i="4"/>
  <c r="B1210" i="4"/>
  <c r="A1210" i="4"/>
  <c r="H1209" i="4"/>
  <c r="F1209" i="4"/>
  <c r="D1209" i="4"/>
  <c r="C1209" i="4"/>
  <c r="B1209" i="4"/>
  <c r="A1209" i="4"/>
  <c r="H1208" i="4"/>
  <c r="F1208" i="4"/>
  <c r="D1208" i="4"/>
  <c r="C1208" i="4"/>
  <c r="B1208" i="4"/>
  <c r="A1208" i="4"/>
  <c r="H1207" i="4"/>
  <c r="F1207" i="4"/>
  <c r="D1207" i="4"/>
  <c r="C1207" i="4"/>
  <c r="B1207" i="4"/>
  <c r="A1207" i="4"/>
  <c r="H1206" i="4"/>
  <c r="F1206" i="4"/>
  <c r="D1206" i="4"/>
  <c r="C1206" i="4"/>
  <c r="B1206" i="4"/>
  <c r="A1206" i="4"/>
  <c r="H1205" i="4"/>
  <c r="F1205" i="4"/>
  <c r="D1205" i="4"/>
  <c r="C1205" i="4"/>
  <c r="B1205" i="4"/>
  <c r="A1205" i="4"/>
  <c r="H1204" i="4"/>
  <c r="F1204" i="4"/>
  <c r="D1204" i="4"/>
  <c r="C1204" i="4"/>
  <c r="B1204" i="4"/>
  <c r="A1204" i="4"/>
  <c r="H1203" i="4"/>
  <c r="F1203" i="4"/>
  <c r="D1203" i="4"/>
  <c r="C1203" i="4"/>
  <c r="B1203" i="4"/>
  <c r="A1203" i="4"/>
  <c r="H1202" i="4"/>
  <c r="F1202" i="4"/>
  <c r="D1202" i="4"/>
  <c r="C1202" i="4"/>
  <c r="B1202" i="4"/>
  <c r="A1202" i="4"/>
  <c r="H1201" i="4"/>
  <c r="F1201" i="4"/>
  <c r="D1201" i="4"/>
  <c r="C1201" i="4"/>
  <c r="B1201" i="4"/>
  <c r="A1201" i="4"/>
  <c r="H1200" i="4"/>
  <c r="F1200" i="4"/>
  <c r="D1200" i="4"/>
  <c r="C1200" i="4"/>
  <c r="B1200" i="4"/>
  <c r="A1200" i="4"/>
  <c r="H1199" i="4"/>
  <c r="F1199" i="4"/>
  <c r="D1199" i="4"/>
  <c r="C1199" i="4"/>
  <c r="B1199" i="4"/>
  <c r="A1199" i="4"/>
  <c r="H1198" i="4"/>
  <c r="F1198" i="4"/>
  <c r="D1198" i="4"/>
  <c r="C1198" i="4"/>
  <c r="B1198" i="4"/>
  <c r="A1198" i="4"/>
  <c r="H1197" i="4"/>
  <c r="F1197" i="4"/>
  <c r="D1197" i="4"/>
  <c r="C1197" i="4"/>
  <c r="B1197" i="4"/>
  <c r="A1197" i="4"/>
  <c r="H1196" i="4"/>
  <c r="F1196" i="4"/>
  <c r="D1196" i="4"/>
  <c r="C1196" i="4"/>
  <c r="B1196" i="4"/>
  <c r="A1196" i="4"/>
  <c r="H1195" i="4"/>
  <c r="F1195" i="4"/>
  <c r="D1195" i="4"/>
  <c r="C1195" i="4"/>
  <c r="B1195" i="4"/>
  <c r="A1195" i="4"/>
  <c r="H1194" i="4"/>
  <c r="F1194" i="4"/>
  <c r="D1194" i="4"/>
  <c r="C1194" i="4"/>
  <c r="B1194" i="4"/>
  <c r="A1194" i="4"/>
  <c r="H1193" i="4"/>
  <c r="F1193" i="4"/>
  <c r="D1193" i="4"/>
  <c r="C1193" i="4"/>
  <c r="B1193" i="4"/>
  <c r="A1193" i="4"/>
  <c r="H1192" i="4"/>
  <c r="F1192" i="4"/>
  <c r="D1192" i="4"/>
  <c r="C1192" i="4"/>
  <c r="B1192" i="4"/>
  <c r="A1192" i="4"/>
  <c r="H1191" i="4"/>
  <c r="F1191" i="4"/>
  <c r="D1191" i="4"/>
  <c r="C1191" i="4"/>
  <c r="B1191" i="4"/>
  <c r="A1191" i="4"/>
  <c r="H1190" i="4"/>
  <c r="F1190" i="4"/>
  <c r="D1190" i="4"/>
  <c r="C1190" i="4"/>
  <c r="B1190" i="4"/>
  <c r="A1190" i="4"/>
  <c r="H1189" i="4"/>
  <c r="F1189" i="4"/>
  <c r="D1189" i="4"/>
  <c r="C1189" i="4"/>
  <c r="B1189" i="4"/>
  <c r="A1189" i="4"/>
  <c r="H1188" i="4"/>
  <c r="F1188" i="4"/>
  <c r="D1188" i="4"/>
  <c r="C1188" i="4"/>
  <c r="B1188" i="4"/>
  <c r="A1188" i="4"/>
  <c r="H1187" i="4"/>
  <c r="F1187" i="4"/>
  <c r="D1187" i="4"/>
  <c r="C1187" i="4"/>
  <c r="B1187" i="4"/>
  <c r="A1187" i="4"/>
  <c r="H1186" i="4"/>
  <c r="F1186" i="4"/>
  <c r="D1186" i="4"/>
  <c r="C1186" i="4"/>
  <c r="B1186" i="4"/>
  <c r="A1186" i="4"/>
  <c r="H1185" i="4"/>
  <c r="F1185" i="4"/>
  <c r="D1185" i="4"/>
  <c r="C1185" i="4"/>
  <c r="B1185" i="4"/>
  <c r="A1185" i="4"/>
  <c r="H1184" i="4"/>
  <c r="F1184" i="4"/>
  <c r="D1184" i="4"/>
  <c r="C1184" i="4"/>
  <c r="B1184" i="4"/>
  <c r="A1184" i="4"/>
  <c r="H1183" i="4"/>
  <c r="F1183" i="4"/>
  <c r="D1183" i="4"/>
  <c r="C1183" i="4"/>
  <c r="B1183" i="4"/>
  <c r="A1183" i="4"/>
  <c r="H1182" i="4"/>
  <c r="F1182" i="4"/>
  <c r="D1182" i="4"/>
  <c r="C1182" i="4"/>
  <c r="B1182" i="4"/>
  <c r="A1182" i="4"/>
  <c r="H1181" i="4"/>
  <c r="F1181" i="4"/>
  <c r="D1181" i="4"/>
  <c r="C1181" i="4"/>
  <c r="B1181" i="4"/>
  <c r="A1181" i="4"/>
  <c r="H1180" i="4"/>
  <c r="F1180" i="4"/>
  <c r="D1180" i="4"/>
  <c r="C1180" i="4"/>
  <c r="B1180" i="4"/>
  <c r="A1180" i="4"/>
  <c r="H1179" i="4"/>
  <c r="F1179" i="4"/>
  <c r="D1179" i="4"/>
  <c r="C1179" i="4"/>
  <c r="B1179" i="4"/>
  <c r="A1179" i="4"/>
  <c r="H1178" i="4"/>
  <c r="F1178" i="4"/>
  <c r="D1178" i="4"/>
  <c r="C1178" i="4"/>
  <c r="B1178" i="4"/>
  <c r="A1178" i="4"/>
  <c r="H1177" i="4"/>
  <c r="F1177" i="4"/>
  <c r="D1177" i="4"/>
  <c r="C1177" i="4"/>
  <c r="B1177" i="4"/>
  <c r="A1177" i="4"/>
  <c r="H1176" i="4"/>
  <c r="F1176" i="4"/>
  <c r="D1176" i="4"/>
  <c r="C1176" i="4"/>
  <c r="B1176" i="4"/>
  <c r="A1176" i="4"/>
  <c r="H1175" i="4"/>
  <c r="F1175" i="4"/>
  <c r="D1175" i="4"/>
  <c r="C1175" i="4"/>
  <c r="B1175" i="4"/>
  <c r="A1175" i="4"/>
  <c r="H1174" i="4"/>
  <c r="F1174" i="4"/>
  <c r="D1174" i="4"/>
  <c r="C1174" i="4"/>
  <c r="B1174" i="4"/>
  <c r="A1174" i="4"/>
  <c r="H1173" i="4"/>
  <c r="F1173" i="4"/>
  <c r="D1173" i="4"/>
  <c r="C1173" i="4"/>
  <c r="B1173" i="4"/>
  <c r="A1173" i="4"/>
  <c r="H1172" i="4"/>
  <c r="F1172" i="4"/>
  <c r="D1172" i="4"/>
  <c r="C1172" i="4"/>
  <c r="B1172" i="4"/>
  <c r="A1172" i="4"/>
  <c r="H1171" i="4"/>
  <c r="F1171" i="4"/>
  <c r="D1171" i="4"/>
  <c r="C1171" i="4"/>
  <c r="B1171" i="4"/>
  <c r="A1171" i="4"/>
  <c r="H1170" i="4"/>
  <c r="F1170" i="4"/>
  <c r="D1170" i="4"/>
  <c r="C1170" i="4"/>
  <c r="B1170" i="4"/>
  <c r="A1170" i="4"/>
  <c r="H1169" i="4"/>
  <c r="F1169" i="4"/>
  <c r="D1169" i="4"/>
  <c r="C1169" i="4"/>
  <c r="B1169" i="4"/>
  <c r="A1169" i="4"/>
  <c r="H1168" i="4"/>
  <c r="F1168" i="4"/>
  <c r="D1168" i="4"/>
  <c r="C1168" i="4"/>
  <c r="B1168" i="4"/>
  <c r="A1168" i="4"/>
  <c r="H1167" i="4"/>
  <c r="F1167" i="4"/>
  <c r="D1167" i="4"/>
  <c r="C1167" i="4"/>
  <c r="B1167" i="4"/>
  <c r="A1167" i="4"/>
  <c r="H1166" i="4"/>
  <c r="F1166" i="4"/>
  <c r="D1166" i="4"/>
  <c r="C1166" i="4"/>
  <c r="B1166" i="4"/>
  <c r="A1166" i="4"/>
  <c r="H1165" i="4"/>
  <c r="F1165" i="4"/>
  <c r="D1165" i="4"/>
  <c r="C1165" i="4"/>
  <c r="B1165" i="4"/>
  <c r="A1165" i="4"/>
  <c r="H1164" i="4"/>
  <c r="F1164" i="4"/>
  <c r="D1164" i="4"/>
  <c r="C1164" i="4"/>
  <c r="B1164" i="4"/>
  <c r="A1164" i="4"/>
  <c r="H1163" i="4"/>
  <c r="F1163" i="4"/>
  <c r="D1163" i="4"/>
  <c r="C1163" i="4"/>
  <c r="B1163" i="4"/>
  <c r="A1163" i="4"/>
  <c r="H1162" i="4"/>
  <c r="F1162" i="4"/>
  <c r="D1162" i="4"/>
  <c r="C1162" i="4"/>
  <c r="B1162" i="4"/>
  <c r="A1162" i="4"/>
  <c r="H1161" i="4"/>
  <c r="F1161" i="4"/>
  <c r="D1161" i="4"/>
  <c r="C1161" i="4"/>
  <c r="B1161" i="4"/>
  <c r="A1161" i="4"/>
  <c r="H1160" i="4"/>
  <c r="F1160" i="4"/>
  <c r="D1160" i="4"/>
  <c r="C1160" i="4"/>
  <c r="B1160" i="4"/>
  <c r="A1160" i="4"/>
  <c r="H1159" i="4"/>
  <c r="F1159" i="4"/>
  <c r="D1159" i="4"/>
  <c r="C1159" i="4"/>
  <c r="B1159" i="4"/>
  <c r="A1159" i="4"/>
  <c r="H1158" i="4"/>
  <c r="F1158" i="4"/>
  <c r="D1158" i="4"/>
  <c r="C1158" i="4"/>
  <c r="B1158" i="4"/>
  <c r="A1158" i="4"/>
  <c r="H1157" i="4"/>
  <c r="F1157" i="4"/>
  <c r="D1157" i="4"/>
  <c r="C1157" i="4"/>
  <c r="B1157" i="4"/>
  <c r="A1157" i="4"/>
  <c r="H1156" i="4"/>
  <c r="F1156" i="4"/>
  <c r="D1156" i="4"/>
  <c r="C1156" i="4"/>
  <c r="B1156" i="4"/>
  <c r="A1156" i="4"/>
  <c r="H1155" i="4"/>
  <c r="F1155" i="4"/>
  <c r="D1155" i="4"/>
  <c r="C1155" i="4"/>
  <c r="B1155" i="4"/>
  <c r="A1155" i="4"/>
  <c r="H1154" i="4"/>
  <c r="F1154" i="4"/>
  <c r="D1154" i="4"/>
  <c r="C1154" i="4"/>
  <c r="B1154" i="4"/>
  <c r="A1154" i="4"/>
  <c r="H1153" i="4"/>
  <c r="F1153" i="4"/>
  <c r="D1153" i="4"/>
  <c r="C1153" i="4"/>
  <c r="B1153" i="4"/>
  <c r="A1153" i="4"/>
  <c r="H1152" i="4"/>
  <c r="F1152" i="4"/>
  <c r="D1152" i="4"/>
  <c r="C1152" i="4"/>
  <c r="B1152" i="4"/>
  <c r="A1152" i="4"/>
  <c r="H1151" i="4"/>
  <c r="F1151" i="4"/>
  <c r="D1151" i="4"/>
  <c r="C1151" i="4"/>
  <c r="B1151" i="4"/>
  <c r="A1151" i="4"/>
  <c r="H1150" i="4"/>
  <c r="F1150" i="4"/>
  <c r="D1150" i="4"/>
  <c r="C1150" i="4"/>
  <c r="B1150" i="4"/>
  <c r="A1150" i="4"/>
  <c r="H1149" i="4"/>
  <c r="F1149" i="4"/>
  <c r="D1149" i="4"/>
  <c r="C1149" i="4"/>
  <c r="B1149" i="4"/>
  <c r="A1149" i="4"/>
  <c r="H1148" i="4"/>
  <c r="F1148" i="4"/>
  <c r="D1148" i="4"/>
  <c r="C1148" i="4"/>
  <c r="B1148" i="4"/>
  <c r="A1148" i="4"/>
  <c r="H1147" i="4"/>
  <c r="F1147" i="4"/>
  <c r="D1147" i="4"/>
  <c r="C1147" i="4"/>
  <c r="B1147" i="4"/>
  <c r="A1147" i="4"/>
  <c r="H1146" i="4"/>
  <c r="F1146" i="4"/>
  <c r="D1146" i="4"/>
  <c r="C1146" i="4"/>
  <c r="B1146" i="4"/>
  <c r="A1146" i="4"/>
  <c r="H1145" i="4"/>
  <c r="F1145" i="4"/>
  <c r="D1145" i="4"/>
  <c r="C1145" i="4"/>
  <c r="B1145" i="4"/>
  <c r="A1145" i="4"/>
  <c r="H1144" i="4"/>
  <c r="F1144" i="4"/>
  <c r="D1144" i="4"/>
  <c r="C1144" i="4"/>
  <c r="B1144" i="4"/>
  <c r="A1144" i="4"/>
  <c r="H1143" i="4"/>
  <c r="F1143" i="4"/>
  <c r="D1143" i="4"/>
  <c r="C1143" i="4"/>
  <c r="B1143" i="4"/>
  <c r="A1143" i="4"/>
  <c r="H1142" i="4"/>
  <c r="F1142" i="4"/>
  <c r="D1142" i="4"/>
  <c r="C1142" i="4"/>
  <c r="B1142" i="4"/>
  <c r="A1142" i="4"/>
  <c r="H1141" i="4"/>
  <c r="F1141" i="4"/>
  <c r="D1141" i="4"/>
  <c r="C1141" i="4"/>
  <c r="B1141" i="4"/>
  <c r="A1141" i="4"/>
  <c r="H1140" i="4"/>
  <c r="F1140" i="4"/>
  <c r="D1140" i="4"/>
  <c r="C1140" i="4"/>
  <c r="B1140" i="4"/>
  <c r="A1140" i="4"/>
  <c r="H1139" i="4"/>
  <c r="F1139" i="4"/>
  <c r="D1139" i="4"/>
  <c r="C1139" i="4"/>
  <c r="B1139" i="4"/>
  <c r="A1139" i="4"/>
  <c r="H1138" i="4"/>
  <c r="F1138" i="4"/>
  <c r="D1138" i="4"/>
  <c r="C1138" i="4"/>
  <c r="B1138" i="4"/>
  <c r="A1138" i="4"/>
  <c r="H1137" i="4"/>
  <c r="F1137" i="4"/>
  <c r="D1137" i="4"/>
  <c r="C1137" i="4"/>
  <c r="B1137" i="4"/>
  <c r="A1137" i="4"/>
  <c r="H1136" i="4"/>
  <c r="F1136" i="4"/>
  <c r="D1136" i="4"/>
  <c r="C1136" i="4"/>
  <c r="B1136" i="4"/>
  <c r="A1136" i="4"/>
  <c r="H1135" i="4"/>
  <c r="F1135" i="4"/>
  <c r="D1135" i="4"/>
  <c r="C1135" i="4"/>
  <c r="B1135" i="4"/>
  <c r="A1135" i="4"/>
  <c r="H1134" i="4"/>
  <c r="F1134" i="4"/>
  <c r="D1134" i="4"/>
  <c r="C1134" i="4"/>
  <c r="B1134" i="4"/>
  <c r="A1134" i="4"/>
  <c r="H1133" i="4"/>
  <c r="F1133" i="4"/>
  <c r="D1133" i="4"/>
  <c r="C1133" i="4"/>
  <c r="B1133" i="4"/>
  <c r="A1133" i="4"/>
  <c r="H1132" i="4"/>
  <c r="F1132" i="4"/>
  <c r="D1132" i="4"/>
  <c r="C1132" i="4"/>
  <c r="B1132" i="4"/>
  <c r="A1132" i="4"/>
  <c r="H1131" i="4"/>
  <c r="F1131" i="4"/>
  <c r="D1131" i="4"/>
  <c r="C1131" i="4"/>
  <c r="B1131" i="4"/>
  <c r="A1131" i="4"/>
  <c r="H1130" i="4"/>
  <c r="F1130" i="4"/>
  <c r="D1130" i="4"/>
  <c r="C1130" i="4"/>
  <c r="B1130" i="4"/>
  <c r="A1130" i="4"/>
  <c r="H1129" i="4"/>
  <c r="F1129" i="4"/>
  <c r="D1129" i="4"/>
  <c r="C1129" i="4"/>
  <c r="B1129" i="4"/>
  <c r="A1129" i="4"/>
  <c r="H1128" i="4"/>
  <c r="F1128" i="4"/>
  <c r="D1128" i="4"/>
  <c r="C1128" i="4"/>
  <c r="B1128" i="4"/>
  <c r="A1128" i="4"/>
  <c r="H1127" i="4"/>
  <c r="F1127" i="4"/>
  <c r="D1127" i="4"/>
  <c r="C1127" i="4"/>
  <c r="B1127" i="4"/>
  <c r="A1127" i="4"/>
  <c r="H1126" i="4"/>
  <c r="F1126" i="4"/>
  <c r="D1126" i="4"/>
  <c r="C1126" i="4"/>
  <c r="B1126" i="4"/>
  <c r="A1126" i="4"/>
  <c r="H1125" i="4"/>
  <c r="F1125" i="4"/>
  <c r="D1125" i="4"/>
  <c r="C1125" i="4"/>
  <c r="B1125" i="4"/>
  <c r="A1125" i="4"/>
  <c r="H1124" i="4"/>
  <c r="F1124" i="4"/>
  <c r="D1124" i="4"/>
  <c r="C1124" i="4"/>
  <c r="B1124" i="4"/>
  <c r="A1124" i="4"/>
  <c r="H1123" i="4"/>
  <c r="F1123" i="4"/>
  <c r="D1123" i="4"/>
  <c r="C1123" i="4"/>
  <c r="B1123" i="4"/>
  <c r="A1123" i="4"/>
  <c r="H1122" i="4"/>
  <c r="F1122" i="4"/>
  <c r="D1122" i="4"/>
  <c r="C1122" i="4"/>
  <c r="B1122" i="4"/>
  <c r="A1122" i="4"/>
  <c r="H1121" i="4"/>
  <c r="F1121" i="4"/>
  <c r="D1121" i="4"/>
  <c r="C1121" i="4"/>
  <c r="B1121" i="4"/>
  <c r="A1121" i="4"/>
  <c r="H1120" i="4"/>
  <c r="F1120" i="4"/>
  <c r="D1120" i="4"/>
  <c r="C1120" i="4"/>
  <c r="B1120" i="4"/>
  <c r="A1120" i="4"/>
  <c r="H1119" i="4"/>
  <c r="F1119" i="4"/>
  <c r="D1119" i="4"/>
  <c r="C1119" i="4"/>
  <c r="B1119" i="4"/>
  <c r="A1119" i="4"/>
  <c r="H1118" i="4"/>
  <c r="F1118" i="4"/>
  <c r="D1118" i="4"/>
  <c r="C1118" i="4"/>
  <c r="B1118" i="4"/>
  <c r="A1118" i="4"/>
  <c r="H1117" i="4"/>
  <c r="F1117" i="4"/>
  <c r="D1117" i="4"/>
  <c r="C1117" i="4"/>
  <c r="B1117" i="4"/>
  <c r="A1117" i="4"/>
  <c r="H1116" i="4"/>
  <c r="F1116" i="4"/>
  <c r="D1116" i="4"/>
  <c r="C1116" i="4"/>
  <c r="B1116" i="4"/>
  <c r="A1116" i="4"/>
  <c r="H1115" i="4"/>
  <c r="F1115" i="4"/>
  <c r="D1115" i="4"/>
  <c r="C1115" i="4"/>
  <c r="B1115" i="4"/>
  <c r="A1115" i="4"/>
  <c r="H1114" i="4"/>
  <c r="F1114" i="4"/>
  <c r="D1114" i="4"/>
  <c r="C1114" i="4"/>
  <c r="B1114" i="4"/>
  <c r="A1114" i="4"/>
  <c r="H1113" i="4"/>
  <c r="F1113" i="4"/>
  <c r="D1113" i="4"/>
  <c r="C1113" i="4"/>
  <c r="B1113" i="4"/>
  <c r="A1113" i="4"/>
  <c r="H1112" i="4"/>
  <c r="F1112" i="4"/>
  <c r="D1112" i="4"/>
  <c r="C1112" i="4"/>
  <c r="B1112" i="4"/>
  <c r="A1112" i="4"/>
  <c r="H1111" i="4"/>
  <c r="F1111" i="4"/>
  <c r="D1111" i="4"/>
  <c r="C1111" i="4"/>
  <c r="B1111" i="4"/>
  <c r="A1111" i="4"/>
  <c r="H1110" i="4"/>
  <c r="F1110" i="4"/>
  <c r="D1110" i="4"/>
  <c r="C1110" i="4"/>
  <c r="B1110" i="4"/>
  <c r="A1110" i="4"/>
  <c r="H1109" i="4"/>
  <c r="F1109" i="4"/>
  <c r="D1109" i="4"/>
  <c r="C1109" i="4"/>
  <c r="B1109" i="4"/>
  <c r="A1109" i="4"/>
  <c r="H1108" i="4"/>
  <c r="F1108" i="4"/>
  <c r="D1108" i="4"/>
  <c r="C1108" i="4"/>
  <c r="B1108" i="4"/>
  <c r="A1108" i="4"/>
  <c r="H1107" i="4"/>
  <c r="F1107" i="4"/>
  <c r="D1107" i="4"/>
  <c r="C1107" i="4"/>
  <c r="B1107" i="4"/>
  <c r="A1107" i="4"/>
  <c r="H1106" i="4"/>
  <c r="F1106" i="4"/>
  <c r="D1106" i="4"/>
  <c r="C1106" i="4"/>
  <c r="B1106" i="4"/>
  <c r="A1106" i="4"/>
  <c r="H1105" i="4"/>
  <c r="F1105" i="4"/>
  <c r="D1105" i="4"/>
  <c r="C1105" i="4"/>
  <c r="B1105" i="4"/>
  <c r="A1105" i="4"/>
  <c r="H1104" i="4"/>
  <c r="F1104" i="4"/>
  <c r="D1104" i="4"/>
  <c r="C1104" i="4"/>
  <c r="B1104" i="4"/>
  <c r="A1104" i="4"/>
  <c r="H1103" i="4"/>
  <c r="F1103" i="4"/>
  <c r="D1103" i="4"/>
  <c r="C1103" i="4"/>
  <c r="B1103" i="4"/>
  <c r="A1103" i="4"/>
  <c r="H1102" i="4"/>
  <c r="F1102" i="4"/>
  <c r="D1102" i="4"/>
  <c r="C1102" i="4"/>
  <c r="B1102" i="4"/>
  <c r="A1102" i="4"/>
  <c r="H1101" i="4"/>
  <c r="F1101" i="4"/>
  <c r="D1101" i="4"/>
  <c r="C1101" i="4"/>
  <c r="B1101" i="4"/>
  <c r="A1101" i="4"/>
  <c r="H1100" i="4"/>
  <c r="F1100" i="4"/>
  <c r="D1100" i="4"/>
  <c r="C1100" i="4"/>
  <c r="B1100" i="4"/>
  <c r="A1100" i="4"/>
  <c r="H1099" i="4"/>
  <c r="F1099" i="4"/>
  <c r="D1099" i="4"/>
  <c r="C1099" i="4"/>
  <c r="B1099" i="4"/>
  <c r="A1099" i="4"/>
  <c r="H1098" i="4"/>
  <c r="F1098" i="4"/>
  <c r="D1098" i="4"/>
  <c r="C1098" i="4"/>
  <c r="B1098" i="4"/>
  <c r="A1098" i="4"/>
  <c r="H1097" i="4"/>
  <c r="F1097" i="4"/>
  <c r="D1097" i="4"/>
  <c r="C1097" i="4"/>
  <c r="B1097" i="4"/>
  <c r="A1097" i="4"/>
  <c r="H1096" i="4"/>
  <c r="F1096" i="4"/>
  <c r="D1096" i="4"/>
  <c r="C1096" i="4"/>
  <c r="B1096" i="4"/>
  <c r="A1096" i="4"/>
  <c r="H1095" i="4"/>
  <c r="F1095" i="4"/>
  <c r="D1095" i="4"/>
  <c r="C1095" i="4"/>
  <c r="B1095" i="4"/>
  <c r="A1095" i="4"/>
  <c r="H1094" i="4"/>
  <c r="F1094" i="4"/>
  <c r="D1094" i="4"/>
  <c r="C1094" i="4"/>
  <c r="B1094" i="4"/>
  <c r="A1094" i="4"/>
  <c r="H1093" i="4"/>
  <c r="F1093" i="4"/>
  <c r="D1093" i="4"/>
  <c r="C1093" i="4"/>
  <c r="B1093" i="4"/>
  <c r="A1093" i="4"/>
  <c r="H1092" i="4"/>
  <c r="F1092" i="4"/>
  <c r="D1092" i="4"/>
  <c r="C1092" i="4"/>
  <c r="B1092" i="4"/>
  <c r="A1092" i="4"/>
  <c r="H1091" i="4"/>
  <c r="F1091" i="4"/>
  <c r="D1091" i="4"/>
  <c r="C1091" i="4"/>
  <c r="B1091" i="4"/>
  <c r="A1091" i="4"/>
  <c r="H1090" i="4"/>
  <c r="F1090" i="4"/>
  <c r="D1090" i="4"/>
  <c r="C1090" i="4"/>
  <c r="B1090" i="4"/>
  <c r="A1090" i="4"/>
  <c r="H1089" i="4"/>
  <c r="F1089" i="4"/>
  <c r="D1089" i="4"/>
  <c r="C1089" i="4"/>
  <c r="B1089" i="4"/>
  <c r="A1089" i="4"/>
  <c r="H1088" i="4"/>
  <c r="F1088" i="4"/>
  <c r="D1088" i="4"/>
  <c r="C1088" i="4"/>
  <c r="B1088" i="4"/>
  <c r="A1088" i="4"/>
  <c r="H1087" i="4"/>
  <c r="F1087" i="4"/>
  <c r="D1087" i="4"/>
  <c r="C1087" i="4"/>
  <c r="B1087" i="4"/>
  <c r="A1087" i="4"/>
  <c r="H1086" i="4"/>
  <c r="F1086" i="4"/>
  <c r="D1086" i="4"/>
  <c r="C1086" i="4"/>
  <c r="B1086" i="4"/>
  <c r="A1086" i="4"/>
  <c r="H1085" i="4"/>
  <c r="F1085" i="4"/>
  <c r="D1085" i="4"/>
  <c r="C1085" i="4"/>
  <c r="B1085" i="4"/>
  <c r="A1085" i="4"/>
  <c r="H1084" i="4"/>
  <c r="F1084" i="4"/>
  <c r="D1084" i="4"/>
  <c r="C1084" i="4"/>
  <c r="B1084" i="4"/>
  <c r="A1084" i="4"/>
  <c r="H1083" i="4"/>
  <c r="F1083" i="4"/>
  <c r="D1083" i="4"/>
  <c r="C1083" i="4"/>
  <c r="B1083" i="4"/>
  <c r="A1083" i="4"/>
  <c r="H1082" i="4"/>
  <c r="F1082" i="4"/>
  <c r="D1082" i="4"/>
  <c r="C1082" i="4"/>
  <c r="B1082" i="4"/>
  <c r="A1082" i="4"/>
  <c r="H1081" i="4"/>
  <c r="F1081" i="4"/>
  <c r="D1081" i="4"/>
  <c r="C1081" i="4"/>
  <c r="B1081" i="4"/>
  <c r="A1081" i="4"/>
  <c r="H1080" i="4"/>
  <c r="F1080" i="4"/>
  <c r="D1080" i="4"/>
  <c r="C1080" i="4"/>
  <c r="B1080" i="4"/>
  <c r="A1080" i="4"/>
  <c r="H1079" i="4"/>
  <c r="F1079" i="4"/>
  <c r="D1079" i="4"/>
  <c r="C1079" i="4"/>
  <c r="B1079" i="4"/>
  <c r="A1079" i="4"/>
  <c r="H1078" i="4"/>
  <c r="F1078" i="4"/>
  <c r="D1078" i="4"/>
  <c r="C1078" i="4"/>
  <c r="B1078" i="4"/>
  <c r="A1078" i="4"/>
  <c r="H1077" i="4"/>
  <c r="F1077" i="4"/>
  <c r="D1077" i="4"/>
  <c r="C1077" i="4"/>
  <c r="B1077" i="4"/>
  <c r="A1077" i="4"/>
  <c r="H1076" i="4"/>
  <c r="F1076" i="4"/>
  <c r="D1076" i="4"/>
  <c r="C1076" i="4"/>
  <c r="B1076" i="4"/>
  <c r="A1076" i="4"/>
  <c r="H1075" i="4"/>
  <c r="F1075" i="4"/>
  <c r="D1075" i="4"/>
  <c r="C1075" i="4"/>
  <c r="B1075" i="4"/>
  <c r="A1075" i="4"/>
  <c r="H1074" i="4"/>
  <c r="F1074" i="4"/>
  <c r="D1074" i="4"/>
  <c r="C1074" i="4"/>
  <c r="B1074" i="4"/>
  <c r="A1074" i="4"/>
  <c r="H1073" i="4"/>
  <c r="F1073" i="4"/>
  <c r="D1073" i="4"/>
  <c r="C1073" i="4"/>
  <c r="B1073" i="4"/>
  <c r="A1073" i="4"/>
  <c r="H1072" i="4"/>
  <c r="F1072" i="4"/>
  <c r="D1072" i="4"/>
  <c r="C1072" i="4"/>
  <c r="B1072" i="4"/>
  <c r="A1072" i="4"/>
  <c r="H1071" i="4"/>
  <c r="F1071" i="4"/>
  <c r="D1071" i="4"/>
  <c r="C1071" i="4"/>
  <c r="B1071" i="4"/>
  <c r="A1071" i="4"/>
  <c r="H1070" i="4"/>
  <c r="F1070" i="4"/>
  <c r="D1070" i="4"/>
  <c r="C1070" i="4"/>
  <c r="B1070" i="4"/>
  <c r="A1070" i="4"/>
  <c r="H1069" i="4"/>
  <c r="F1069" i="4"/>
  <c r="D1069" i="4"/>
  <c r="C1069" i="4"/>
  <c r="B1069" i="4"/>
  <c r="A1069" i="4"/>
  <c r="H1068" i="4"/>
  <c r="F1068" i="4"/>
  <c r="D1068" i="4"/>
  <c r="C1068" i="4"/>
  <c r="B1068" i="4"/>
  <c r="A1068" i="4"/>
  <c r="H1067" i="4"/>
  <c r="F1067" i="4"/>
  <c r="D1067" i="4"/>
  <c r="C1067" i="4"/>
  <c r="B1067" i="4"/>
  <c r="A1067" i="4"/>
  <c r="H1066" i="4"/>
  <c r="F1066" i="4"/>
  <c r="D1066" i="4"/>
  <c r="C1066" i="4"/>
  <c r="B1066" i="4"/>
  <c r="A1066" i="4"/>
  <c r="H1065" i="4"/>
  <c r="F1065" i="4"/>
  <c r="D1065" i="4"/>
  <c r="C1065" i="4"/>
  <c r="B1065" i="4"/>
  <c r="A1065" i="4"/>
  <c r="H1064" i="4"/>
  <c r="F1064" i="4"/>
  <c r="D1064" i="4"/>
  <c r="C1064" i="4"/>
  <c r="B1064" i="4"/>
  <c r="A1064" i="4"/>
  <c r="H1063" i="4"/>
  <c r="F1063" i="4"/>
  <c r="D1063" i="4"/>
  <c r="C1063" i="4"/>
  <c r="B1063" i="4"/>
  <c r="A1063" i="4"/>
  <c r="H1062" i="4"/>
  <c r="F1062" i="4"/>
  <c r="D1062" i="4"/>
  <c r="C1062" i="4"/>
  <c r="B1062" i="4"/>
  <c r="A1062" i="4"/>
  <c r="H1061" i="4"/>
  <c r="F1061" i="4"/>
  <c r="D1061" i="4"/>
  <c r="C1061" i="4"/>
  <c r="B1061" i="4"/>
  <c r="A1061" i="4"/>
  <c r="H1060" i="4"/>
  <c r="F1060" i="4"/>
  <c r="D1060" i="4"/>
  <c r="C1060" i="4"/>
  <c r="B1060" i="4"/>
  <c r="A1060" i="4"/>
  <c r="H1059" i="4"/>
  <c r="F1059" i="4"/>
  <c r="D1059" i="4"/>
  <c r="C1059" i="4"/>
  <c r="B1059" i="4"/>
  <c r="A1059" i="4"/>
  <c r="H1058" i="4"/>
  <c r="F1058" i="4"/>
  <c r="D1058" i="4"/>
  <c r="C1058" i="4"/>
  <c r="B1058" i="4"/>
  <c r="A1058" i="4"/>
  <c r="H1057" i="4"/>
  <c r="F1057" i="4"/>
  <c r="D1057" i="4"/>
  <c r="C1057" i="4"/>
  <c r="B1057" i="4"/>
  <c r="A1057" i="4"/>
  <c r="H1056" i="4"/>
  <c r="F1056" i="4"/>
  <c r="D1056" i="4"/>
  <c r="C1056" i="4"/>
  <c r="B1056" i="4"/>
  <c r="A1056" i="4"/>
  <c r="H1055" i="4"/>
  <c r="F1055" i="4"/>
  <c r="D1055" i="4"/>
  <c r="C1055" i="4"/>
  <c r="B1055" i="4"/>
  <c r="A1055" i="4"/>
  <c r="H1054" i="4"/>
  <c r="F1054" i="4"/>
  <c r="D1054" i="4"/>
  <c r="C1054" i="4"/>
  <c r="B1054" i="4"/>
  <c r="A1054" i="4"/>
  <c r="H1053" i="4"/>
  <c r="F1053" i="4"/>
  <c r="D1053" i="4"/>
  <c r="C1053" i="4"/>
  <c r="B1053" i="4"/>
  <c r="A1053" i="4"/>
  <c r="H1052" i="4"/>
  <c r="F1052" i="4"/>
  <c r="D1052" i="4"/>
  <c r="C1052" i="4"/>
  <c r="B1052" i="4"/>
  <c r="A1052" i="4"/>
  <c r="H1051" i="4"/>
  <c r="F1051" i="4"/>
  <c r="D1051" i="4"/>
  <c r="C1051" i="4"/>
  <c r="B1051" i="4"/>
  <c r="A1051" i="4"/>
  <c r="H1050" i="4"/>
  <c r="F1050" i="4"/>
  <c r="D1050" i="4"/>
  <c r="C1050" i="4"/>
  <c r="B1050" i="4"/>
  <c r="A1050" i="4"/>
  <c r="H1049" i="4"/>
  <c r="F1049" i="4"/>
  <c r="D1049" i="4"/>
  <c r="C1049" i="4"/>
  <c r="B1049" i="4"/>
  <c r="A1049" i="4"/>
  <c r="H1048" i="4"/>
  <c r="F1048" i="4"/>
  <c r="D1048" i="4"/>
  <c r="C1048" i="4"/>
  <c r="B1048" i="4"/>
  <c r="A1048" i="4"/>
  <c r="H1047" i="4"/>
  <c r="F1047" i="4"/>
  <c r="D1047" i="4"/>
  <c r="C1047" i="4"/>
  <c r="B1047" i="4"/>
  <c r="A1047" i="4"/>
  <c r="H1046" i="4"/>
  <c r="F1046" i="4"/>
  <c r="D1046" i="4"/>
  <c r="C1046" i="4"/>
  <c r="B1046" i="4"/>
  <c r="A1046" i="4"/>
  <c r="H1045" i="4"/>
  <c r="F1045" i="4"/>
  <c r="D1045" i="4"/>
  <c r="C1045" i="4"/>
  <c r="B1045" i="4"/>
  <c r="A1045" i="4"/>
  <c r="H1044" i="4"/>
  <c r="F1044" i="4"/>
  <c r="D1044" i="4"/>
  <c r="C1044" i="4"/>
  <c r="B1044" i="4"/>
  <c r="A1044" i="4"/>
  <c r="H1043" i="4"/>
  <c r="F1043" i="4"/>
  <c r="D1043" i="4"/>
  <c r="C1043" i="4"/>
  <c r="B1043" i="4"/>
  <c r="A1043" i="4"/>
  <c r="H1042" i="4"/>
  <c r="F1042" i="4"/>
  <c r="D1042" i="4"/>
  <c r="C1042" i="4"/>
  <c r="B1042" i="4"/>
  <c r="A1042" i="4"/>
  <c r="H1041" i="4"/>
  <c r="F1041" i="4"/>
  <c r="D1041" i="4"/>
  <c r="C1041" i="4"/>
  <c r="B1041" i="4"/>
  <c r="A1041" i="4"/>
  <c r="H1040" i="4"/>
  <c r="F1040" i="4"/>
  <c r="D1040" i="4"/>
  <c r="C1040" i="4"/>
  <c r="B1040" i="4"/>
  <c r="A1040" i="4"/>
  <c r="H1039" i="4"/>
  <c r="F1039" i="4"/>
  <c r="D1039" i="4"/>
  <c r="C1039" i="4"/>
  <c r="B1039" i="4"/>
  <c r="A1039" i="4"/>
  <c r="H1038" i="4"/>
  <c r="F1038" i="4"/>
  <c r="D1038" i="4"/>
  <c r="C1038" i="4"/>
  <c r="B1038" i="4"/>
  <c r="A1038" i="4"/>
  <c r="H1037" i="4"/>
  <c r="F1037" i="4"/>
  <c r="D1037" i="4"/>
  <c r="C1037" i="4"/>
  <c r="B1037" i="4"/>
  <c r="A1037" i="4"/>
  <c r="H1036" i="4"/>
  <c r="F1036" i="4"/>
  <c r="D1036" i="4"/>
  <c r="C1036" i="4"/>
  <c r="B1036" i="4"/>
  <c r="A1036" i="4"/>
  <c r="H1035" i="4"/>
  <c r="F1035" i="4"/>
  <c r="D1035" i="4"/>
  <c r="C1035" i="4"/>
  <c r="B1035" i="4"/>
  <c r="A1035" i="4"/>
  <c r="H1034" i="4"/>
  <c r="F1034" i="4"/>
  <c r="D1034" i="4"/>
  <c r="C1034" i="4"/>
  <c r="B1034" i="4"/>
  <c r="A1034" i="4"/>
  <c r="H1033" i="4"/>
  <c r="F1033" i="4"/>
  <c r="D1033" i="4"/>
  <c r="C1033" i="4"/>
  <c r="B1033" i="4"/>
  <c r="A1033" i="4"/>
  <c r="H1032" i="4"/>
  <c r="F1032" i="4"/>
  <c r="D1032" i="4"/>
  <c r="C1032" i="4"/>
  <c r="B1032" i="4"/>
  <c r="A1032" i="4"/>
  <c r="H1031" i="4"/>
  <c r="F1031" i="4"/>
  <c r="D1031" i="4"/>
  <c r="C1031" i="4"/>
  <c r="B1031" i="4"/>
  <c r="A1031" i="4"/>
  <c r="H1030" i="4"/>
  <c r="F1030" i="4"/>
  <c r="D1030" i="4"/>
  <c r="C1030" i="4"/>
  <c r="B1030" i="4"/>
  <c r="A1030" i="4"/>
  <c r="H1029" i="4"/>
  <c r="F1029" i="4"/>
  <c r="D1029" i="4"/>
  <c r="C1029" i="4"/>
  <c r="B1029" i="4"/>
  <c r="A1029" i="4"/>
  <c r="H1028" i="4"/>
  <c r="F1028" i="4"/>
  <c r="D1028" i="4"/>
  <c r="C1028" i="4"/>
  <c r="B1028" i="4"/>
  <c r="A1028" i="4"/>
  <c r="H1027" i="4"/>
  <c r="F1027" i="4"/>
  <c r="D1027" i="4"/>
  <c r="C1027" i="4"/>
  <c r="B1027" i="4"/>
  <c r="A1027" i="4"/>
  <c r="H1026" i="4"/>
  <c r="F1026" i="4"/>
  <c r="D1026" i="4"/>
  <c r="C1026" i="4"/>
  <c r="B1026" i="4"/>
  <c r="A1026" i="4"/>
  <c r="H1025" i="4"/>
  <c r="F1025" i="4"/>
  <c r="D1025" i="4"/>
  <c r="C1025" i="4"/>
  <c r="B1025" i="4"/>
  <c r="A1025" i="4"/>
  <c r="H1024" i="4"/>
  <c r="F1024" i="4"/>
  <c r="D1024" i="4"/>
  <c r="C1024" i="4"/>
  <c r="B1024" i="4"/>
  <c r="A1024" i="4"/>
  <c r="H1023" i="4"/>
  <c r="F1023" i="4"/>
  <c r="D1023" i="4"/>
  <c r="C1023" i="4"/>
  <c r="B1023" i="4"/>
  <c r="A1023" i="4"/>
  <c r="H1022" i="4"/>
  <c r="F1022" i="4"/>
  <c r="D1022" i="4"/>
  <c r="C1022" i="4"/>
  <c r="B1022" i="4"/>
  <c r="A1022" i="4"/>
  <c r="H1021" i="4"/>
  <c r="F1021" i="4"/>
  <c r="D1021" i="4"/>
  <c r="C1021" i="4"/>
  <c r="B1021" i="4"/>
  <c r="A1021" i="4"/>
  <c r="H1020" i="4"/>
  <c r="F1020" i="4"/>
  <c r="D1020" i="4"/>
  <c r="C1020" i="4"/>
  <c r="B1020" i="4"/>
  <c r="A1020" i="4"/>
  <c r="H1019" i="4"/>
  <c r="F1019" i="4"/>
  <c r="D1019" i="4"/>
  <c r="C1019" i="4"/>
  <c r="B1019" i="4"/>
  <c r="A1019" i="4"/>
  <c r="H1018" i="4"/>
  <c r="F1018" i="4"/>
  <c r="D1018" i="4"/>
  <c r="C1018" i="4"/>
  <c r="B1018" i="4"/>
  <c r="A1018" i="4"/>
  <c r="H1017" i="4"/>
  <c r="F1017" i="4"/>
  <c r="D1017" i="4"/>
  <c r="C1017" i="4"/>
  <c r="B1017" i="4"/>
  <c r="A1017" i="4"/>
  <c r="H1016" i="4"/>
  <c r="F1016" i="4"/>
  <c r="D1016" i="4"/>
  <c r="C1016" i="4"/>
  <c r="B1016" i="4"/>
  <c r="A1016" i="4"/>
  <c r="H1015" i="4"/>
  <c r="F1015" i="4"/>
  <c r="D1015" i="4"/>
  <c r="C1015" i="4"/>
  <c r="B1015" i="4"/>
  <c r="A1015" i="4"/>
  <c r="H1014" i="4"/>
  <c r="F1014" i="4"/>
  <c r="D1014" i="4"/>
  <c r="C1014" i="4"/>
  <c r="B1014" i="4"/>
  <c r="A1014" i="4"/>
  <c r="H1013" i="4"/>
  <c r="F1013" i="4"/>
  <c r="D1013" i="4"/>
  <c r="C1013" i="4"/>
  <c r="B1013" i="4"/>
  <c r="A1013" i="4"/>
  <c r="H1012" i="4"/>
  <c r="F1012" i="4"/>
  <c r="D1012" i="4"/>
  <c r="C1012" i="4"/>
  <c r="B1012" i="4"/>
  <c r="A1012" i="4"/>
  <c r="H1011" i="4"/>
  <c r="F1011" i="4"/>
  <c r="D1011" i="4"/>
  <c r="C1011" i="4"/>
  <c r="B1011" i="4"/>
  <c r="A1011" i="4"/>
  <c r="H1010" i="4"/>
  <c r="F1010" i="4"/>
  <c r="D1010" i="4"/>
  <c r="C1010" i="4"/>
  <c r="B1010" i="4"/>
  <c r="A1010" i="4"/>
  <c r="H1009" i="4"/>
  <c r="F1009" i="4"/>
  <c r="D1009" i="4"/>
  <c r="C1009" i="4"/>
  <c r="B1009" i="4"/>
  <c r="A1009" i="4"/>
  <c r="H1008" i="4"/>
  <c r="F1008" i="4"/>
  <c r="D1008" i="4"/>
  <c r="C1008" i="4"/>
  <c r="B1008" i="4"/>
  <c r="A1008" i="4"/>
  <c r="H1007" i="4"/>
  <c r="F1007" i="4"/>
  <c r="D1007" i="4"/>
  <c r="C1007" i="4"/>
  <c r="B1007" i="4"/>
  <c r="A1007" i="4"/>
  <c r="H1006" i="4"/>
  <c r="F1006" i="4"/>
  <c r="D1006" i="4"/>
  <c r="C1006" i="4"/>
  <c r="B1006" i="4"/>
  <c r="A1006" i="4"/>
  <c r="H1005" i="4"/>
  <c r="F1005" i="4"/>
  <c r="D1005" i="4"/>
  <c r="C1005" i="4"/>
  <c r="B1005" i="4"/>
  <c r="A1005" i="4"/>
  <c r="H1004" i="4"/>
  <c r="F1004" i="4"/>
  <c r="D1004" i="4"/>
  <c r="C1004" i="4"/>
  <c r="B1004" i="4"/>
  <c r="A1004" i="4"/>
  <c r="H1003" i="4"/>
  <c r="F1003" i="4"/>
  <c r="D1003" i="4"/>
  <c r="C1003" i="4"/>
  <c r="B1003" i="4"/>
  <c r="A1003" i="4"/>
  <c r="H1002" i="4"/>
  <c r="F1002" i="4"/>
  <c r="D1002" i="4"/>
  <c r="C1002" i="4"/>
  <c r="B1002" i="4"/>
  <c r="A1002" i="4"/>
  <c r="H1001" i="4"/>
  <c r="F1001" i="4"/>
  <c r="D1001" i="4"/>
  <c r="C1001" i="4"/>
  <c r="B1001" i="4"/>
  <c r="A1001" i="4"/>
  <c r="H1000" i="4"/>
  <c r="F1000" i="4"/>
  <c r="D1000" i="4"/>
  <c r="C1000" i="4"/>
  <c r="B1000" i="4"/>
  <c r="A1000" i="4"/>
  <c r="H999" i="4"/>
  <c r="F999" i="4"/>
  <c r="D999" i="4"/>
  <c r="C999" i="4"/>
  <c r="B999" i="4"/>
  <c r="A999" i="4"/>
  <c r="H998" i="4"/>
  <c r="F998" i="4"/>
  <c r="D998" i="4"/>
  <c r="C998" i="4"/>
  <c r="B998" i="4"/>
  <c r="A998" i="4"/>
  <c r="H997" i="4"/>
  <c r="F997" i="4"/>
  <c r="D997" i="4"/>
  <c r="C997" i="4"/>
  <c r="B997" i="4"/>
  <c r="A997" i="4"/>
  <c r="H996" i="4"/>
  <c r="F996" i="4"/>
  <c r="D996" i="4"/>
  <c r="C996" i="4"/>
  <c r="B996" i="4"/>
  <c r="A996" i="4"/>
  <c r="H995" i="4"/>
  <c r="F995" i="4"/>
  <c r="D995" i="4"/>
  <c r="C995" i="4"/>
  <c r="B995" i="4"/>
  <c r="A995" i="4"/>
  <c r="H994" i="4"/>
  <c r="F994" i="4"/>
  <c r="D994" i="4"/>
  <c r="C994" i="4"/>
  <c r="B994" i="4"/>
  <c r="A994" i="4"/>
  <c r="H993" i="4"/>
  <c r="F993" i="4"/>
  <c r="D993" i="4"/>
  <c r="C993" i="4"/>
  <c r="B993" i="4"/>
  <c r="A993" i="4"/>
  <c r="H992" i="4"/>
  <c r="F992" i="4"/>
  <c r="D992" i="4"/>
  <c r="C992" i="4"/>
  <c r="B992" i="4"/>
  <c r="A992" i="4"/>
  <c r="H991" i="4"/>
  <c r="F991" i="4"/>
  <c r="D991" i="4"/>
  <c r="C991" i="4"/>
  <c r="B991" i="4"/>
  <c r="A991" i="4"/>
  <c r="H990" i="4"/>
  <c r="F990" i="4"/>
  <c r="D990" i="4"/>
  <c r="C990" i="4"/>
  <c r="B990" i="4"/>
  <c r="A990" i="4"/>
  <c r="H989" i="4"/>
  <c r="F989" i="4"/>
  <c r="D989" i="4"/>
  <c r="C989" i="4"/>
  <c r="B989" i="4"/>
  <c r="A989" i="4"/>
  <c r="H988" i="4"/>
  <c r="F988" i="4"/>
  <c r="D988" i="4"/>
  <c r="C988" i="4"/>
  <c r="B988" i="4"/>
  <c r="A988" i="4"/>
  <c r="H987" i="4"/>
  <c r="F987" i="4"/>
  <c r="D987" i="4"/>
  <c r="C987" i="4"/>
  <c r="B987" i="4"/>
  <c r="A987" i="4"/>
  <c r="H986" i="4"/>
  <c r="F986" i="4"/>
  <c r="D986" i="4"/>
  <c r="C986" i="4"/>
  <c r="B986" i="4"/>
  <c r="A986" i="4"/>
  <c r="H985" i="4"/>
  <c r="F985" i="4"/>
  <c r="D985" i="4"/>
  <c r="C985" i="4"/>
  <c r="B985" i="4"/>
  <c r="A985" i="4"/>
  <c r="H984" i="4"/>
  <c r="F984" i="4"/>
  <c r="D984" i="4"/>
  <c r="C984" i="4"/>
  <c r="B984" i="4"/>
  <c r="A984" i="4"/>
  <c r="H983" i="4"/>
  <c r="F983" i="4"/>
  <c r="D983" i="4"/>
  <c r="C983" i="4"/>
  <c r="B983" i="4"/>
  <c r="A983" i="4"/>
  <c r="H982" i="4"/>
  <c r="F982" i="4"/>
  <c r="D982" i="4"/>
  <c r="C982" i="4"/>
  <c r="B982" i="4"/>
  <c r="A982" i="4"/>
  <c r="H981" i="4"/>
  <c r="F981" i="4"/>
  <c r="D981" i="4"/>
  <c r="C981" i="4"/>
  <c r="B981" i="4"/>
  <c r="A981" i="4"/>
  <c r="H980" i="4"/>
  <c r="F980" i="4"/>
  <c r="D980" i="4"/>
  <c r="C980" i="4"/>
  <c r="B980" i="4"/>
  <c r="A980" i="4"/>
  <c r="H979" i="4"/>
  <c r="F979" i="4"/>
  <c r="D979" i="4"/>
  <c r="C979" i="4"/>
  <c r="B979" i="4"/>
  <c r="A979" i="4"/>
  <c r="H978" i="4"/>
  <c r="F978" i="4"/>
  <c r="D978" i="4"/>
  <c r="C978" i="4"/>
  <c r="B978" i="4"/>
  <c r="A978" i="4"/>
  <c r="H977" i="4"/>
  <c r="F977" i="4"/>
  <c r="D977" i="4"/>
  <c r="C977" i="4"/>
  <c r="B977" i="4"/>
  <c r="A977" i="4"/>
  <c r="H976" i="4"/>
  <c r="F976" i="4"/>
  <c r="D976" i="4"/>
  <c r="C976" i="4"/>
  <c r="B976" i="4"/>
  <c r="A976" i="4"/>
  <c r="H975" i="4"/>
  <c r="F975" i="4"/>
  <c r="D975" i="4"/>
  <c r="C975" i="4"/>
  <c r="B975" i="4"/>
  <c r="A975" i="4"/>
  <c r="H974" i="4"/>
  <c r="F974" i="4"/>
  <c r="D974" i="4"/>
  <c r="C974" i="4"/>
  <c r="B974" i="4"/>
  <c r="A974" i="4"/>
  <c r="H973" i="4"/>
  <c r="F973" i="4"/>
  <c r="D973" i="4"/>
  <c r="C973" i="4"/>
  <c r="B973" i="4"/>
  <c r="A973" i="4"/>
  <c r="H972" i="4"/>
  <c r="F972" i="4"/>
  <c r="D972" i="4"/>
  <c r="C972" i="4"/>
  <c r="B972" i="4"/>
  <c r="A972" i="4"/>
  <c r="H971" i="4"/>
  <c r="F971" i="4"/>
  <c r="D971" i="4"/>
  <c r="C971" i="4"/>
  <c r="B971" i="4"/>
  <c r="A971" i="4"/>
  <c r="H970" i="4"/>
  <c r="F970" i="4"/>
  <c r="D970" i="4"/>
  <c r="C970" i="4"/>
  <c r="B970" i="4"/>
  <c r="A970" i="4"/>
  <c r="H969" i="4"/>
  <c r="F969" i="4"/>
  <c r="D969" i="4"/>
  <c r="C969" i="4"/>
  <c r="B969" i="4"/>
  <c r="A969" i="4"/>
  <c r="H968" i="4"/>
  <c r="F968" i="4"/>
  <c r="D968" i="4"/>
  <c r="C968" i="4"/>
  <c r="B968" i="4"/>
  <c r="A968" i="4"/>
  <c r="H967" i="4"/>
  <c r="F967" i="4"/>
  <c r="D967" i="4"/>
  <c r="C967" i="4"/>
  <c r="B967" i="4"/>
  <c r="A967" i="4"/>
  <c r="H966" i="4"/>
  <c r="F966" i="4"/>
  <c r="D966" i="4"/>
  <c r="C966" i="4"/>
  <c r="B966" i="4"/>
  <c r="A966" i="4"/>
  <c r="H965" i="4"/>
  <c r="F965" i="4"/>
  <c r="D965" i="4"/>
  <c r="C965" i="4"/>
  <c r="B965" i="4"/>
  <c r="A965" i="4"/>
  <c r="H964" i="4"/>
  <c r="F964" i="4"/>
  <c r="D964" i="4"/>
  <c r="C964" i="4"/>
  <c r="B964" i="4"/>
  <c r="A964" i="4"/>
  <c r="H963" i="4"/>
  <c r="F963" i="4"/>
  <c r="D963" i="4"/>
  <c r="C963" i="4"/>
  <c r="B963" i="4"/>
  <c r="A963" i="4"/>
  <c r="H962" i="4"/>
  <c r="F962" i="4"/>
  <c r="D962" i="4"/>
  <c r="C962" i="4"/>
  <c r="B962" i="4"/>
  <c r="A962" i="4"/>
  <c r="H961" i="4"/>
  <c r="F961" i="4"/>
  <c r="D961" i="4"/>
  <c r="C961" i="4"/>
  <c r="B961" i="4"/>
  <c r="A961" i="4"/>
  <c r="H960" i="4"/>
  <c r="F960" i="4"/>
  <c r="D960" i="4"/>
  <c r="C960" i="4"/>
  <c r="B960" i="4"/>
  <c r="A960" i="4"/>
  <c r="H959" i="4"/>
  <c r="F959" i="4"/>
  <c r="D959" i="4"/>
  <c r="C959" i="4"/>
  <c r="B959" i="4"/>
  <c r="A959" i="4"/>
  <c r="H958" i="4"/>
  <c r="F958" i="4"/>
  <c r="D958" i="4"/>
  <c r="C958" i="4"/>
  <c r="B958" i="4"/>
  <c r="A958" i="4"/>
  <c r="H957" i="4"/>
  <c r="F957" i="4"/>
  <c r="D957" i="4"/>
  <c r="C957" i="4"/>
  <c r="B957" i="4"/>
  <c r="A957" i="4"/>
  <c r="H956" i="4"/>
  <c r="F956" i="4"/>
  <c r="D956" i="4"/>
  <c r="C956" i="4"/>
  <c r="B956" i="4"/>
  <c r="A956" i="4"/>
  <c r="H955" i="4"/>
  <c r="F955" i="4"/>
  <c r="D955" i="4"/>
  <c r="C955" i="4"/>
  <c r="B955" i="4"/>
  <c r="A955" i="4"/>
  <c r="H954" i="4"/>
  <c r="F954" i="4"/>
  <c r="D954" i="4"/>
  <c r="C954" i="4"/>
  <c r="B954" i="4"/>
  <c r="A954" i="4"/>
  <c r="H953" i="4"/>
  <c r="F953" i="4"/>
  <c r="D953" i="4"/>
  <c r="C953" i="4"/>
  <c r="B953" i="4"/>
  <c r="A953" i="4"/>
  <c r="H952" i="4"/>
  <c r="F952" i="4"/>
  <c r="D952" i="4"/>
  <c r="C952" i="4"/>
  <c r="B952" i="4"/>
  <c r="A952" i="4"/>
  <c r="H951" i="4"/>
  <c r="F951" i="4"/>
  <c r="D951" i="4"/>
  <c r="C951" i="4"/>
  <c r="B951" i="4"/>
  <c r="A951" i="4"/>
  <c r="H950" i="4"/>
  <c r="F950" i="4"/>
  <c r="D950" i="4"/>
  <c r="C950" i="4"/>
  <c r="B950" i="4"/>
  <c r="A950" i="4"/>
  <c r="H949" i="4"/>
  <c r="F949" i="4"/>
  <c r="D949" i="4"/>
  <c r="C949" i="4"/>
  <c r="B949" i="4"/>
  <c r="A949" i="4"/>
  <c r="H948" i="4"/>
  <c r="F948" i="4"/>
  <c r="D948" i="4"/>
  <c r="C948" i="4"/>
  <c r="B948" i="4"/>
  <c r="A948" i="4"/>
  <c r="H947" i="4"/>
  <c r="F947" i="4"/>
  <c r="D947" i="4"/>
  <c r="C947" i="4"/>
  <c r="B947" i="4"/>
  <c r="A947" i="4"/>
  <c r="H946" i="4"/>
  <c r="F946" i="4"/>
  <c r="D946" i="4"/>
  <c r="C946" i="4"/>
  <c r="B946" i="4"/>
  <c r="A946" i="4"/>
  <c r="H945" i="4"/>
  <c r="F945" i="4"/>
  <c r="D945" i="4"/>
  <c r="C945" i="4"/>
  <c r="B945" i="4"/>
  <c r="A945" i="4"/>
  <c r="H944" i="4"/>
  <c r="F944" i="4"/>
  <c r="D944" i="4"/>
  <c r="C944" i="4"/>
  <c r="B944" i="4"/>
  <c r="A944" i="4"/>
  <c r="H943" i="4"/>
  <c r="F943" i="4"/>
  <c r="D943" i="4"/>
  <c r="C943" i="4"/>
  <c r="B943" i="4"/>
  <c r="A943" i="4"/>
  <c r="H942" i="4"/>
  <c r="F942" i="4"/>
  <c r="D942" i="4"/>
  <c r="C942" i="4"/>
  <c r="B942" i="4"/>
  <c r="A942" i="4"/>
  <c r="H941" i="4"/>
  <c r="F941" i="4"/>
  <c r="D941" i="4"/>
  <c r="C941" i="4"/>
  <c r="B941" i="4"/>
  <c r="A941" i="4"/>
  <c r="H940" i="4"/>
  <c r="F940" i="4"/>
  <c r="D940" i="4"/>
  <c r="C940" i="4"/>
  <c r="B940" i="4"/>
  <c r="A940" i="4"/>
  <c r="H939" i="4"/>
  <c r="F939" i="4"/>
  <c r="D939" i="4"/>
  <c r="C939" i="4"/>
  <c r="B939" i="4"/>
  <c r="A939" i="4"/>
  <c r="H938" i="4"/>
  <c r="F938" i="4"/>
  <c r="D938" i="4"/>
  <c r="C938" i="4"/>
  <c r="B938" i="4"/>
  <c r="A938" i="4"/>
  <c r="H937" i="4"/>
  <c r="F937" i="4"/>
  <c r="D937" i="4"/>
  <c r="C937" i="4"/>
  <c r="B937" i="4"/>
  <c r="A937" i="4"/>
  <c r="H936" i="4"/>
  <c r="F936" i="4"/>
  <c r="D936" i="4"/>
  <c r="C936" i="4"/>
  <c r="B936" i="4"/>
  <c r="A936" i="4"/>
  <c r="H935" i="4"/>
  <c r="F935" i="4"/>
  <c r="D935" i="4"/>
  <c r="C935" i="4"/>
  <c r="B935" i="4"/>
  <c r="A935" i="4"/>
  <c r="H934" i="4"/>
  <c r="F934" i="4"/>
  <c r="D934" i="4"/>
  <c r="C934" i="4"/>
  <c r="B934" i="4"/>
  <c r="A934" i="4"/>
  <c r="H933" i="4"/>
  <c r="F933" i="4"/>
  <c r="D933" i="4"/>
  <c r="C933" i="4"/>
  <c r="B933" i="4"/>
  <c r="A933" i="4"/>
  <c r="H932" i="4"/>
  <c r="F932" i="4"/>
  <c r="D932" i="4"/>
  <c r="C932" i="4"/>
  <c r="B932" i="4"/>
  <c r="A932" i="4"/>
  <c r="H931" i="4"/>
  <c r="F931" i="4"/>
  <c r="D931" i="4"/>
  <c r="C931" i="4"/>
  <c r="B931" i="4"/>
  <c r="A931" i="4"/>
  <c r="H930" i="4"/>
  <c r="F930" i="4"/>
  <c r="D930" i="4"/>
  <c r="C930" i="4"/>
  <c r="B930" i="4"/>
  <c r="A930" i="4"/>
  <c r="H929" i="4"/>
  <c r="F929" i="4"/>
  <c r="D929" i="4"/>
  <c r="C929" i="4"/>
  <c r="B929" i="4"/>
  <c r="A929" i="4"/>
  <c r="H928" i="4"/>
  <c r="F928" i="4"/>
  <c r="D928" i="4"/>
  <c r="C928" i="4"/>
  <c r="B928" i="4"/>
  <c r="A928" i="4"/>
  <c r="H927" i="4"/>
  <c r="F927" i="4"/>
  <c r="D927" i="4"/>
  <c r="C927" i="4"/>
  <c r="B927" i="4"/>
  <c r="A927" i="4"/>
  <c r="H926" i="4"/>
  <c r="F926" i="4"/>
  <c r="D926" i="4"/>
  <c r="C926" i="4"/>
  <c r="B926" i="4"/>
  <c r="A926" i="4"/>
  <c r="H925" i="4"/>
  <c r="F925" i="4"/>
  <c r="D925" i="4"/>
  <c r="C925" i="4"/>
  <c r="B925" i="4"/>
  <c r="A925" i="4"/>
  <c r="H924" i="4"/>
  <c r="F924" i="4"/>
  <c r="D924" i="4"/>
  <c r="C924" i="4"/>
  <c r="B924" i="4"/>
  <c r="A924" i="4"/>
  <c r="H923" i="4"/>
  <c r="F923" i="4"/>
  <c r="D923" i="4"/>
  <c r="C923" i="4"/>
  <c r="B923" i="4"/>
  <c r="A923" i="4"/>
  <c r="H922" i="4"/>
  <c r="F922" i="4"/>
  <c r="D922" i="4"/>
  <c r="C922" i="4"/>
  <c r="B922" i="4"/>
  <c r="A922" i="4"/>
  <c r="H921" i="4"/>
  <c r="F921" i="4"/>
  <c r="D921" i="4"/>
  <c r="C921" i="4"/>
  <c r="B921" i="4"/>
  <c r="A921" i="4"/>
  <c r="H920" i="4"/>
  <c r="F920" i="4"/>
  <c r="D920" i="4"/>
  <c r="C920" i="4"/>
  <c r="B920" i="4"/>
  <c r="A920" i="4"/>
  <c r="H919" i="4"/>
  <c r="F919" i="4"/>
  <c r="D919" i="4"/>
  <c r="C919" i="4"/>
  <c r="B919" i="4"/>
  <c r="A919" i="4"/>
  <c r="H918" i="4"/>
  <c r="F918" i="4"/>
  <c r="D918" i="4"/>
  <c r="C918" i="4"/>
  <c r="B918" i="4"/>
  <c r="A918" i="4"/>
  <c r="H917" i="4"/>
  <c r="F917" i="4"/>
  <c r="D917" i="4"/>
  <c r="C917" i="4"/>
  <c r="B917" i="4"/>
  <c r="A917" i="4"/>
  <c r="H916" i="4"/>
  <c r="F916" i="4"/>
  <c r="D916" i="4"/>
  <c r="C916" i="4"/>
  <c r="B916" i="4"/>
  <c r="A916" i="4"/>
  <c r="H915" i="4"/>
  <c r="F915" i="4"/>
  <c r="D915" i="4"/>
  <c r="C915" i="4"/>
  <c r="B915" i="4"/>
  <c r="A915" i="4"/>
  <c r="H914" i="4"/>
  <c r="F914" i="4"/>
  <c r="D914" i="4"/>
  <c r="C914" i="4"/>
  <c r="B914" i="4"/>
  <c r="A914" i="4"/>
  <c r="H913" i="4"/>
  <c r="F913" i="4"/>
  <c r="D913" i="4"/>
  <c r="C913" i="4"/>
  <c r="B913" i="4"/>
  <c r="A913" i="4"/>
  <c r="H912" i="4"/>
  <c r="F912" i="4"/>
  <c r="D912" i="4"/>
  <c r="C912" i="4"/>
  <c r="B912" i="4"/>
  <c r="A912" i="4"/>
  <c r="H911" i="4"/>
  <c r="F911" i="4"/>
  <c r="D911" i="4"/>
  <c r="C911" i="4"/>
  <c r="B911" i="4"/>
  <c r="A911" i="4"/>
  <c r="H910" i="4"/>
  <c r="F910" i="4"/>
  <c r="D910" i="4"/>
  <c r="C910" i="4"/>
  <c r="B910" i="4"/>
  <c r="A910" i="4"/>
  <c r="H909" i="4"/>
  <c r="F909" i="4"/>
  <c r="D909" i="4"/>
  <c r="C909" i="4"/>
  <c r="B909" i="4"/>
  <c r="A909" i="4"/>
  <c r="H908" i="4"/>
  <c r="F908" i="4"/>
  <c r="D908" i="4"/>
  <c r="C908" i="4"/>
  <c r="B908" i="4"/>
  <c r="A908" i="4"/>
  <c r="H907" i="4"/>
  <c r="F907" i="4"/>
  <c r="D907" i="4"/>
  <c r="C907" i="4"/>
  <c r="B907" i="4"/>
  <c r="A907" i="4"/>
  <c r="H906" i="4"/>
  <c r="F906" i="4"/>
  <c r="D906" i="4"/>
  <c r="C906" i="4"/>
  <c r="B906" i="4"/>
  <c r="A906" i="4"/>
  <c r="H905" i="4"/>
  <c r="F905" i="4"/>
  <c r="D905" i="4"/>
  <c r="C905" i="4"/>
  <c r="B905" i="4"/>
  <c r="A905" i="4"/>
  <c r="H904" i="4"/>
  <c r="F904" i="4"/>
  <c r="D904" i="4"/>
  <c r="C904" i="4"/>
  <c r="B904" i="4"/>
  <c r="A904" i="4"/>
  <c r="H903" i="4"/>
  <c r="F903" i="4"/>
  <c r="D903" i="4"/>
  <c r="C903" i="4"/>
  <c r="B903" i="4"/>
  <c r="A903" i="4"/>
  <c r="H902" i="4"/>
  <c r="F902" i="4"/>
  <c r="D902" i="4"/>
  <c r="C902" i="4"/>
  <c r="B902" i="4"/>
  <c r="A902" i="4"/>
  <c r="H901" i="4"/>
  <c r="F901" i="4"/>
  <c r="D901" i="4"/>
  <c r="C901" i="4"/>
  <c r="B901" i="4"/>
  <c r="A901" i="4"/>
  <c r="H900" i="4"/>
  <c r="F900" i="4"/>
  <c r="D900" i="4"/>
  <c r="C900" i="4"/>
  <c r="B900" i="4"/>
  <c r="A900" i="4"/>
  <c r="H899" i="4"/>
  <c r="F899" i="4"/>
  <c r="D899" i="4"/>
  <c r="C899" i="4"/>
  <c r="B899" i="4"/>
  <c r="A899" i="4"/>
  <c r="H898" i="4"/>
  <c r="F898" i="4"/>
  <c r="D898" i="4"/>
  <c r="C898" i="4"/>
  <c r="B898" i="4"/>
  <c r="A898" i="4"/>
  <c r="H897" i="4"/>
  <c r="F897" i="4"/>
  <c r="D897" i="4"/>
  <c r="C897" i="4"/>
  <c r="B897" i="4"/>
  <c r="A897" i="4"/>
  <c r="H896" i="4"/>
  <c r="F896" i="4"/>
  <c r="D896" i="4"/>
  <c r="C896" i="4"/>
  <c r="B896" i="4"/>
  <c r="A896" i="4"/>
  <c r="H895" i="4"/>
  <c r="F895" i="4"/>
  <c r="D895" i="4"/>
  <c r="C895" i="4"/>
  <c r="B895" i="4"/>
  <c r="A895" i="4"/>
  <c r="H894" i="4"/>
  <c r="F894" i="4"/>
  <c r="D894" i="4"/>
  <c r="C894" i="4"/>
  <c r="B894" i="4"/>
  <c r="A894" i="4"/>
  <c r="H893" i="4"/>
  <c r="F893" i="4"/>
  <c r="D893" i="4"/>
  <c r="C893" i="4"/>
  <c r="B893" i="4"/>
  <c r="A893" i="4"/>
  <c r="H892" i="4"/>
  <c r="F892" i="4"/>
  <c r="D892" i="4"/>
  <c r="C892" i="4"/>
  <c r="B892" i="4"/>
  <c r="A892" i="4"/>
  <c r="H891" i="4"/>
  <c r="F891" i="4"/>
  <c r="D891" i="4"/>
  <c r="C891" i="4"/>
  <c r="B891" i="4"/>
  <c r="A891" i="4"/>
  <c r="H890" i="4"/>
  <c r="F890" i="4"/>
  <c r="D890" i="4"/>
  <c r="C890" i="4"/>
  <c r="B890" i="4"/>
  <c r="A890" i="4"/>
  <c r="H889" i="4"/>
  <c r="F889" i="4"/>
  <c r="D889" i="4"/>
  <c r="C889" i="4"/>
  <c r="B889" i="4"/>
  <c r="A889" i="4"/>
  <c r="H888" i="4"/>
  <c r="F888" i="4"/>
  <c r="D888" i="4"/>
  <c r="C888" i="4"/>
  <c r="B888" i="4"/>
  <c r="A888" i="4"/>
  <c r="H887" i="4"/>
  <c r="F887" i="4"/>
  <c r="D887" i="4"/>
  <c r="C887" i="4"/>
  <c r="B887" i="4"/>
  <c r="A887" i="4"/>
  <c r="H886" i="4"/>
  <c r="F886" i="4"/>
  <c r="D886" i="4"/>
  <c r="C886" i="4"/>
  <c r="B886" i="4"/>
  <c r="A886" i="4"/>
  <c r="H885" i="4"/>
  <c r="F885" i="4"/>
  <c r="D885" i="4"/>
  <c r="C885" i="4"/>
  <c r="B885" i="4"/>
  <c r="A885" i="4"/>
  <c r="H884" i="4"/>
  <c r="F884" i="4"/>
  <c r="D884" i="4"/>
  <c r="C884" i="4"/>
  <c r="B884" i="4"/>
  <c r="A884" i="4"/>
  <c r="H883" i="4"/>
  <c r="F883" i="4"/>
  <c r="D883" i="4"/>
  <c r="C883" i="4"/>
  <c r="B883" i="4"/>
  <c r="A883" i="4"/>
  <c r="H882" i="4"/>
  <c r="F882" i="4"/>
  <c r="D882" i="4"/>
  <c r="C882" i="4"/>
  <c r="B882" i="4"/>
  <c r="A882" i="4"/>
  <c r="H881" i="4"/>
  <c r="F881" i="4"/>
  <c r="D881" i="4"/>
  <c r="C881" i="4"/>
  <c r="B881" i="4"/>
  <c r="A881" i="4"/>
  <c r="H880" i="4"/>
  <c r="F880" i="4"/>
  <c r="D880" i="4"/>
  <c r="C880" i="4"/>
  <c r="B880" i="4"/>
  <c r="A880" i="4"/>
  <c r="H879" i="4"/>
  <c r="F879" i="4"/>
  <c r="D879" i="4"/>
  <c r="C879" i="4"/>
  <c r="B879" i="4"/>
  <c r="A879" i="4"/>
  <c r="H878" i="4"/>
  <c r="F878" i="4"/>
  <c r="D878" i="4"/>
  <c r="C878" i="4"/>
  <c r="B878" i="4"/>
  <c r="A878" i="4"/>
  <c r="H877" i="4"/>
  <c r="F877" i="4"/>
  <c r="D877" i="4"/>
  <c r="C877" i="4"/>
  <c r="B877" i="4"/>
  <c r="A877" i="4"/>
  <c r="H876" i="4"/>
  <c r="F876" i="4"/>
  <c r="D876" i="4"/>
  <c r="C876" i="4"/>
  <c r="B876" i="4"/>
  <c r="A876" i="4"/>
  <c r="H875" i="4"/>
  <c r="F875" i="4"/>
  <c r="D875" i="4"/>
  <c r="C875" i="4"/>
  <c r="B875" i="4"/>
  <c r="A875" i="4"/>
  <c r="H874" i="4"/>
  <c r="F874" i="4"/>
  <c r="D874" i="4"/>
  <c r="C874" i="4"/>
  <c r="B874" i="4"/>
  <c r="A874" i="4"/>
  <c r="H873" i="4"/>
  <c r="F873" i="4"/>
  <c r="D873" i="4"/>
  <c r="C873" i="4"/>
  <c r="B873" i="4"/>
  <c r="A873" i="4"/>
  <c r="H872" i="4"/>
  <c r="F872" i="4"/>
  <c r="D872" i="4"/>
  <c r="C872" i="4"/>
  <c r="B872" i="4"/>
  <c r="A872" i="4"/>
  <c r="H871" i="4"/>
  <c r="F871" i="4"/>
  <c r="D871" i="4"/>
  <c r="C871" i="4"/>
  <c r="B871" i="4"/>
  <c r="A871" i="4"/>
  <c r="H870" i="4"/>
  <c r="F870" i="4"/>
  <c r="D870" i="4"/>
  <c r="C870" i="4"/>
  <c r="B870" i="4"/>
  <c r="A870" i="4"/>
  <c r="H869" i="4"/>
  <c r="F869" i="4"/>
  <c r="D869" i="4"/>
  <c r="C869" i="4"/>
  <c r="B869" i="4"/>
  <c r="A869" i="4"/>
  <c r="H868" i="4"/>
  <c r="F868" i="4"/>
  <c r="D868" i="4"/>
  <c r="C868" i="4"/>
  <c r="B868" i="4"/>
  <c r="A868" i="4"/>
  <c r="H867" i="4"/>
  <c r="F867" i="4"/>
  <c r="D867" i="4"/>
  <c r="C867" i="4"/>
  <c r="B867" i="4"/>
  <c r="A867" i="4"/>
  <c r="H866" i="4"/>
  <c r="F866" i="4"/>
  <c r="D866" i="4"/>
  <c r="C866" i="4"/>
  <c r="B866" i="4"/>
  <c r="A866" i="4"/>
  <c r="H865" i="4"/>
  <c r="F865" i="4"/>
  <c r="D865" i="4"/>
  <c r="C865" i="4"/>
  <c r="B865" i="4"/>
  <c r="A865" i="4"/>
  <c r="H864" i="4"/>
  <c r="F864" i="4"/>
  <c r="D864" i="4"/>
  <c r="C864" i="4"/>
  <c r="B864" i="4"/>
  <c r="A864" i="4"/>
  <c r="H863" i="4"/>
  <c r="F863" i="4"/>
  <c r="D863" i="4"/>
  <c r="C863" i="4"/>
  <c r="B863" i="4"/>
  <c r="A863" i="4"/>
  <c r="H862" i="4"/>
  <c r="F862" i="4"/>
  <c r="D862" i="4"/>
  <c r="C862" i="4"/>
  <c r="B862" i="4"/>
  <c r="A862" i="4"/>
  <c r="H861" i="4"/>
  <c r="F861" i="4"/>
  <c r="D861" i="4"/>
  <c r="C861" i="4"/>
  <c r="B861" i="4"/>
  <c r="A861" i="4"/>
  <c r="H860" i="4"/>
  <c r="F860" i="4"/>
  <c r="D860" i="4"/>
  <c r="C860" i="4"/>
  <c r="B860" i="4"/>
  <c r="A860" i="4"/>
  <c r="H859" i="4"/>
  <c r="F859" i="4"/>
  <c r="D859" i="4"/>
  <c r="C859" i="4"/>
  <c r="B859" i="4"/>
  <c r="A859" i="4"/>
  <c r="H858" i="4"/>
  <c r="F858" i="4"/>
  <c r="D858" i="4"/>
  <c r="C858" i="4"/>
  <c r="B858" i="4"/>
  <c r="A858" i="4"/>
  <c r="H857" i="4"/>
  <c r="F857" i="4"/>
  <c r="D857" i="4"/>
  <c r="C857" i="4"/>
  <c r="B857" i="4"/>
  <c r="A857" i="4"/>
  <c r="H856" i="4"/>
  <c r="F856" i="4"/>
  <c r="D856" i="4"/>
  <c r="C856" i="4"/>
  <c r="B856" i="4"/>
  <c r="A856" i="4"/>
  <c r="H855" i="4"/>
  <c r="F855" i="4"/>
  <c r="D855" i="4"/>
  <c r="C855" i="4"/>
  <c r="B855" i="4"/>
  <c r="A855" i="4"/>
  <c r="H854" i="4"/>
  <c r="F854" i="4"/>
  <c r="D854" i="4"/>
  <c r="C854" i="4"/>
  <c r="B854" i="4"/>
  <c r="A854" i="4"/>
  <c r="H853" i="4"/>
  <c r="F853" i="4"/>
  <c r="D853" i="4"/>
  <c r="C853" i="4"/>
  <c r="B853" i="4"/>
  <c r="A853" i="4"/>
  <c r="H852" i="4"/>
  <c r="F852" i="4"/>
  <c r="D852" i="4"/>
  <c r="C852" i="4"/>
  <c r="B852" i="4"/>
  <c r="A852" i="4"/>
  <c r="H851" i="4"/>
  <c r="F851" i="4"/>
  <c r="D851" i="4"/>
  <c r="C851" i="4"/>
  <c r="B851" i="4"/>
  <c r="A851" i="4"/>
  <c r="H850" i="4"/>
  <c r="F850" i="4"/>
  <c r="D850" i="4"/>
  <c r="C850" i="4"/>
  <c r="B850" i="4"/>
  <c r="A850" i="4"/>
  <c r="H849" i="4"/>
  <c r="F849" i="4"/>
  <c r="D849" i="4"/>
  <c r="C849" i="4"/>
  <c r="B849" i="4"/>
  <c r="A849" i="4"/>
  <c r="H848" i="4"/>
  <c r="F848" i="4"/>
  <c r="D848" i="4"/>
  <c r="C848" i="4"/>
  <c r="B848" i="4"/>
  <c r="A848" i="4"/>
  <c r="H847" i="4"/>
  <c r="F847" i="4"/>
  <c r="D847" i="4"/>
  <c r="C847" i="4"/>
  <c r="B847" i="4"/>
  <c r="A847" i="4"/>
  <c r="H846" i="4"/>
  <c r="F846" i="4"/>
  <c r="D846" i="4"/>
  <c r="C846" i="4"/>
  <c r="B846" i="4"/>
  <c r="A846" i="4"/>
  <c r="H845" i="4"/>
  <c r="F845" i="4"/>
  <c r="D845" i="4"/>
  <c r="C845" i="4"/>
  <c r="B845" i="4"/>
  <c r="A845" i="4"/>
  <c r="H844" i="4"/>
  <c r="F844" i="4"/>
  <c r="D844" i="4"/>
  <c r="C844" i="4"/>
  <c r="B844" i="4"/>
  <c r="A844" i="4"/>
  <c r="H843" i="4"/>
  <c r="F843" i="4"/>
  <c r="D843" i="4"/>
  <c r="C843" i="4"/>
  <c r="B843" i="4"/>
  <c r="A843" i="4"/>
  <c r="H842" i="4"/>
  <c r="F842" i="4"/>
  <c r="D842" i="4"/>
  <c r="C842" i="4"/>
  <c r="B842" i="4"/>
  <c r="A842" i="4"/>
  <c r="H841" i="4"/>
  <c r="F841" i="4"/>
  <c r="D841" i="4"/>
  <c r="C841" i="4"/>
  <c r="B841" i="4"/>
  <c r="A841" i="4"/>
  <c r="H840" i="4"/>
  <c r="F840" i="4"/>
  <c r="D840" i="4"/>
  <c r="C840" i="4"/>
  <c r="B840" i="4"/>
  <c r="A840" i="4"/>
  <c r="H839" i="4"/>
  <c r="F839" i="4"/>
  <c r="D839" i="4"/>
  <c r="C839" i="4"/>
  <c r="B839" i="4"/>
  <c r="A839" i="4"/>
  <c r="H838" i="4"/>
  <c r="F838" i="4"/>
  <c r="D838" i="4"/>
  <c r="C838" i="4"/>
  <c r="B838" i="4"/>
  <c r="A838" i="4"/>
  <c r="H837" i="4"/>
  <c r="F837" i="4"/>
  <c r="D837" i="4"/>
  <c r="C837" i="4"/>
  <c r="B837" i="4"/>
  <c r="A837" i="4"/>
  <c r="H836" i="4"/>
  <c r="F836" i="4"/>
  <c r="D836" i="4"/>
  <c r="C836" i="4"/>
  <c r="B836" i="4"/>
  <c r="A836" i="4"/>
  <c r="H835" i="4"/>
  <c r="F835" i="4"/>
  <c r="D835" i="4"/>
  <c r="C835" i="4"/>
  <c r="B835" i="4"/>
  <c r="A835" i="4"/>
  <c r="H834" i="4"/>
  <c r="F834" i="4"/>
  <c r="D834" i="4"/>
  <c r="C834" i="4"/>
  <c r="B834" i="4"/>
  <c r="A834" i="4"/>
  <c r="H833" i="4"/>
  <c r="F833" i="4"/>
  <c r="D833" i="4"/>
  <c r="C833" i="4"/>
  <c r="B833" i="4"/>
  <c r="A833" i="4"/>
  <c r="H832" i="4"/>
  <c r="F832" i="4"/>
  <c r="D832" i="4"/>
  <c r="C832" i="4"/>
  <c r="B832" i="4"/>
  <c r="A832" i="4"/>
  <c r="H831" i="4"/>
  <c r="F831" i="4"/>
  <c r="D831" i="4"/>
  <c r="C831" i="4"/>
  <c r="B831" i="4"/>
  <c r="A831" i="4"/>
  <c r="H830" i="4"/>
  <c r="F830" i="4"/>
  <c r="D830" i="4"/>
  <c r="C830" i="4"/>
  <c r="B830" i="4"/>
  <c r="A830" i="4"/>
  <c r="H829" i="4"/>
  <c r="F829" i="4"/>
  <c r="D829" i="4"/>
  <c r="C829" i="4"/>
  <c r="B829" i="4"/>
  <c r="A829" i="4"/>
  <c r="H828" i="4"/>
  <c r="F828" i="4"/>
  <c r="D828" i="4"/>
  <c r="C828" i="4"/>
  <c r="B828" i="4"/>
  <c r="A828" i="4"/>
  <c r="H827" i="4"/>
  <c r="F827" i="4"/>
  <c r="D827" i="4"/>
  <c r="C827" i="4"/>
  <c r="B827" i="4"/>
  <c r="A827" i="4"/>
  <c r="H826" i="4"/>
  <c r="F826" i="4"/>
  <c r="D826" i="4"/>
  <c r="C826" i="4"/>
  <c r="B826" i="4"/>
  <c r="A826" i="4"/>
  <c r="H825" i="4"/>
  <c r="F825" i="4"/>
  <c r="D825" i="4"/>
  <c r="C825" i="4"/>
  <c r="B825" i="4"/>
  <c r="A825" i="4"/>
  <c r="H824" i="4"/>
  <c r="F824" i="4"/>
  <c r="D824" i="4"/>
  <c r="C824" i="4"/>
  <c r="B824" i="4"/>
  <c r="A824" i="4"/>
  <c r="H823" i="4"/>
  <c r="F823" i="4"/>
  <c r="D823" i="4"/>
  <c r="C823" i="4"/>
  <c r="B823" i="4"/>
  <c r="A823" i="4"/>
  <c r="H822" i="4"/>
  <c r="F822" i="4"/>
  <c r="D822" i="4"/>
  <c r="C822" i="4"/>
  <c r="B822" i="4"/>
  <c r="A822" i="4"/>
  <c r="H821" i="4"/>
  <c r="F821" i="4"/>
  <c r="D821" i="4"/>
  <c r="C821" i="4"/>
  <c r="B821" i="4"/>
  <c r="A821" i="4"/>
  <c r="H820" i="4"/>
  <c r="F820" i="4"/>
  <c r="D820" i="4"/>
  <c r="C820" i="4"/>
  <c r="B820" i="4"/>
  <c r="A820" i="4"/>
  <c r="H819" i="4"/>
  <c r="F819" i="4"/>
  <c r="D819" i="4"/>
  <c r="C819" i="4"/>
  <c r="B819" i="4"/>
  <c r="A819" i="4"/>
  <c r="H818" i="4"/>
  <c r="F818" i="4"/>
  <c r="D818" i="4"/>
  <c r="C818" i="4"/>
  <c r="B818" i="4"/>
  <c r="A818" i="4"/>
  <c r="H817" i="4"/>
  <c r="F817" i="4"/>
  <c r="D817" i="4"/>
  <c r="C817" i="4"/>
  <c r="B817" i="4"/>
  <c r="A817" i="4"/>
  <c r="H816" i="4"/>
  <c r="F816" i="4"/>
  <c r="D816" i="4"/>
  <c r="C816" i="4"/>
  <c r="B816" i="4"/>
  <c r="A816" i="4"/>
  <c r="H815" i="4"/>
  <c r="F815" i="4"/>
  <c r="D815" i="4"/>
  <c r="C815" i="4"/>
  <c r="B815" i="4"/>
  <c r="A815" i="4"/>
  <c r="H814" i="4"/>
  <c r="F814" i="4"/>
  <c r="D814" i="4"/>
  <c r="C814" i="4"/>
  <c r="B814" i="4"/>
  <c r="A814" i="4"/>
  <c r="H813" i="4"/>
  <c r="F813" i="4"/>
  <c r="D813" i="4"/>
  <c r="C813" i="4"/>
  <c r="B813" i="4"/>
  <c r="A813" i="4"/>
  <c r="H812" i="4"/>
  <c r="F812" i="4"/>
  <c r="D812" i="4"/>
  <c r="C812" i="4"/>
  <c r="B812" i="4"/>
  <c r="A812" i="4"/>
  <c r="H811" i="4"/>
  <c r="F811" i="4"/>
  <c r="D811" i="4"/>
  <c r="C811" i="4"/>
  <c r="B811" i="4"/>
  <c r="A811" i="4"/>
  <c r="H810" i="4"/>
  <c r="F810" i="4"/>
  <c r="D810" i="4"/>
  <c r="C810" i="4"/>
  <c r="B810" i="4"/>
  <c r="A810" i="4"/>
  <c r="H809" i="4"/>
  <c r="F809" i="4"/>
  <c r="D809" i="4"/>
  <c r="C809" i="4"/>
  <c r="B809" i="4"/>
  <c r="A809" i="4"/>
  <c r="H808" i="4"/>
  <c r="F808" i="4"/>
  <c r="D808" i="4"/>
  <c r="C808" i="4"/>
  <c r="B808" i="4"/>
  <c r="A808" i="4"/>
  <c r="H807" i="4"/>
  <c r="F807" i="4"/>
  <c r="D807" i="4"/>
  <c r="C807" i="4"/>
  <c r="B807" i="4"/>
  <c r="A807" i="4"/>
  <c r="H806" i="4"/>
  <c r="F806" i="4"/>
  <c r="D806" i="4"/>
  <c r="C806" i="4"/>
  <c r="B806" i="4"/>
  <c r="A806" i="4"/>
  <c r="H805" i="4"/>
  <c r="F805" i="4"/>
  <c r="D805" i="4"/>
  <c r="C805" i="4"/>
  <c r="B805" i="4"/>
  <c r="A805" i="4"/>
  <c r="H804" i="4"/>
  <c r="F804" i="4"/>
  <c r="D804" i="4"/>
  <c r="C804" i="4"/>
  <c r="B804" i="4"/>
  <c r="A804" i="4"/>
  <c r="H803" i="4"/>
  <c r="F803" i="4"/>
  <c r="D803" i="4"/>
  <c r="C803" i="4"/>
  <c r="B803" i="4"/>
  <c r="A803" i="4"/>
  <c r="H802" i="4"/>
  <c r="F802" i="4"/>
  <c r="D802" i="4"/>
  <c r="C802" i="4"/>
  <c r="B802" i="4"/>
  <c r="A802" i="4"/>
  <c r="H801" i="4"/>
  <c r="F801" i="4"/>
  <c r="D801" i="4"/>
  <c r="C801" i="4"/>
  <c r="B801" i="4"/>
  <c r="A801" i="4"/>
  <c r="H800" i="4"/>
  <c r="F800" i="4"/>
  <c r="D800" i="4"/>
  <c r="C800" i="4"/>
  <c r="B800" i="4"/>
  <c r="A800" i="4"/>
  <c r="H799" i="4"/>
  <c r="F799" i="4"/>
  <c r="D799" i="4"/>
  <c r="C799" i="4"/>
  <c r="B799" i="4"/>
  <c r="A799" i="4"/>
  <c r="H798" i="4"/>
  <c r="F798" i="4"/>
  <c r="D798" i="4"/>
  <c r="C798" i="4"/>
  <c r="B798" i="4"/>
  <c r="A798" i="4"/>
  <c r="H797" i="4"/>
  <c r="F797" i="4"/>
  <c r="D797" i="4"/>
  <c r="C797" i="4"/>
  <c r="B797" i="4"/>
  <c r="A797" i="4"/>
  <c r="H796" i="4"/>
  <c r="F796" i="4"/>
  <c r="D796" i="4"/>
  <c r="C796" i="4"/>
  <c r="B796" i="4"/>
  <c r="A796" i="4"/>
  <c r="H795" i="4"/>
  <c r="F795" i="4"/>
  <c r="D795" i="4"/>
  <c r="C795" i="4"/>
  <c r="B795" i="4"/>
  <c r="A795" i="4"/>
  <c r="H794" i="4"/>
  <c r="F794" i="4"/>
  <c r="D794" i="4"/>
  <c r="C794" i="4"/>
  <c r="B794" i="4"/>
  <c r="A794" i="4"/>
  <c r="H793" i="4"/>
  <c r="F793" i="4"/>
  <c r="D793" i="4"/>
  <c r="C793" i="4"/>
  <c r="B793" i="4"/>
  <c r="A793" i="4"/>
  <c r="H792" i="4"/>
  <c r="F792" i="4"/>
  <c r="D792" i="4"/>
  <c r="C792" i="4"/>
  <c r="B792" i="4"/>
  <c r="A792" i="4"/>
  <c r="H791" i="4"/>
  <c r="F791" i="4"/>
  <c r="D791" i="4"/>
  <c r="C791" i="4"/>
  <c r="B791" i="4"/>
  <c r="A791" i="4"/>
  <c r="H790" i="4"/>
  <c r="F790" i="4"/>
  <c r="D790" i="4"/>
  <c r="C790" i="4"/>
  <c r="B790" i="4"/>
  <c r="A790" i="4"/>
  <c r="H789" i="4"/>
  <c r="F789" i="4"/>
  <c r="D789" i="4"/>
  <c r="C789" i="4"/>
  <c r="B789" i="4"/>
  <c r="A789" i="4"/>
  <c r="H788" i="4"/>
  <c r="F788" i="4"/>
  <c r="D788" i="4"/>
  <c r="C788" i="4"/>
  <c r="B788" i="4"/>
  <c r="A788" i="4"/>
  <c r="H787" i="4"/>
  <c r="F787" i="4"/>
  <c r="D787" i="4"/>
  <c r="C787" i="4"/>
  <c r="B787" i="4"/>
  <c r="A787" i="4"/>
  <c r="H786" i="4"/>
  <c r="F786" i="4"/>
  <c r="D786" i="4"/>
  <c r="C786" i="4"/>
  <c r="B786" i="4"/>
  <c r="A786" i="4"/>
  <c r="H785" i="4"/>
  <c r="F785" i="4"/>
  <c r="D785" i="4"/>
  <c r="C785" i="4"/>
  <c r="B785" i="4"/>
  <c r="A785" i="4"/>
  <c r="H784" i="4"/>
  <c r="F784" i="4"/>
  <c r="D784" i="4"/>
  <c r="C784" i="4"/>
  <c r="B784" i="4"/>
  <c r="A784" i="4"/>
  <c r="H783" i="4"/>
  <c r="F783" i="4"/>
  <c r="D783" i="4"/>
  <c r="C783" i="4"/>
  <c r="B783" i="4"/>
  <c r="A783" i="4"/>
  <c r="H782" i="4"/>
  <c r="F782" i="4"/>
  <c r="D782" i="4"/>
  <c r="C782" i="4"/>
  <c r="B782" i="4"/>
  <c r="A782" i="4"/>
  <c r="H781" i="4"/>
  <c r="F781" i="4"/>
  <c r="D781" i="4"/>
  <c r="C781" i="4"/>
  <c r="B781" i="4"/>
  <c r="A781" i="4"/>
  <c r="H780" i="4"/>
  <c r="F780" i="4"/>
  <c r="D780" i="4"/>
  <c r="C780" i="4"/>
  <c r="B780" i="4"/>
  <c r="A780" i="4"/>
  <c r="H779" i="4"/>
  <c r="F779" i="4"/>
  <c r="D779" i="4"/>
  <c r="C779" i="4"/>
  <c r="B779" i="4"/>
  <c r="A779" i="4"/>
  <c r="H778" i="4"/>
  <c r="F778" i="4"/>
  <c r="D778" i="4"/>
  <c r="C778" i="4"/>
  <c r="B778" i="4"/>
  <c r="A778" i="4"/>
  <c r="H777" i="4"/>
  <c r="F777" i="4"/>
  <c r="D777" i="4"/>
  <c r="C777" i="4"/>
  <c r="B777" i="4"/>
  <c r="A777" i="4"/>
  <c r="H776" i="4"/>
  <c r="F776" i="4"/>
  <c r="D776" i="4"/>
  <c r="C776" i="4"/>
  <c r="B776" i="4"/>
  <c r="A776" i="4"/>
  <c r="H775" i="4"/>
  <c r="F775" i="4"/>
  <c r="D775" i="4"/>
  <c r="C775" i="4"/>
  <c r="B775" i="4"/>
  <c r="A775" i="4"/>
  <c r="H774" i="4"/>
  <c r="F774" i="4"/>
  <c r="D774" i="4"/>
  <c r="C774" i="4"/>
  <c r="B774" i="4"/>
  <c r="A774" i="4"/>
  <c r="H773" i="4"/>
  <c r="F773" i="4"/>
  <c r="D773" i="4"/>
  <c r="C773" i="4"/>
  <c r="B773" i="4"/>
  <c r="A773" i="4"/>
  <c r="H772" i="4"/>
  <c r="F772" i="4"/>
  <c r="D772" i="4"/>
  <c r="C772" i="4"/>
  <c r="B772" i="4"/>
  <c r="A772" i="4"/>
  <c r="H771" i="4"/>
  <c r="F771" i="4"/>
  <c r="D771" i="4"/>
  <c r="C771" i="4"/>
  <c r="B771" i="4"/>
  <c r="A771" i="4"/>
  <c r="H770" i="4"/>
  <c r="F770" i="4"/>
  <c r="D770" i="4"/>
  <c r="C770" i="4"/>
  <c r="B770" i="4"/>
  <c r="A770" i="4"/>
  <c r="H769" i="4"/>
  <c r="F769" i="4"/>
  <c r="D769" i="4"/>
  <c r="C769" i="4"/>
  <c r="B769" i="4"/>
  <c r="A769" i="4"/>
  <c r="H768" i="4"/>
  <c r="F768" i="4"/>
  <c r="D768" i="4"/>
  <c r="C768" i="4"/>
  <c r="B768" i="4"/>
  <c r="A768" i="4"/>
  <c r="H767" i="4"/>
  <c r="F767" i="4"/>
  <c r="D767" i="4"/>
  <c r="C767" i="4"/>
  <c r="B767" i="4"/>
  <c r="A767" i="4"/>
  <c r="H766" i="4"/>
  <c r="F766" i="4"/>
  <c r="D766" i="4"/>
  <c r="C766" i="4"/>
  <c r="B766" i="4"/>
  <c r="A766" i="4"/>
  <c r="H765" i="4"/>
  <c r="F765" i="4"/>
  <c r="D765" i="4"/>
  <c r="C765" i="4"/>
  <c r="B765" i="4"/>
  <c r="A765" i="4"/>
  <c r="H764" i="4"/>
  <c r="F764" i="4"/>
  <c r="D764" i="4"/>
  <c r="C764" i="4"/>
  <c r="B764" i="4"/>
  <c r="A764" i="4"/>
  <c r="H763" i="4"/>
  <c r="F763" i="4"/>
  <c r="D763" i="4"/>
  <c r="C763" i="4"/>
  <c r="B763" i="4"/>
  <c r="A763" i="4"/>
  <c r="H762" i="4"/>
  <c r="F762" i="4"/>
  <c r="D762" i="4"/>
  <c r="C762" i="4"/>
  <c r="B762" i="4"/>
  <c r="A762" i="4"/>
  <c r="H761" i="4"/>
  <c r="F761" i="4"/>
  <c r="D761" i="4"/>
  <c r="C761" i="4"/>
  <c r="B761" i="4"/>
  <c r="A761" i="4"/>
  <c r="H760" i="4"/>
  <c r="F760" i="4"/>
  <c r="D760" i="4"/>
  <c r="C760" i="4"/>
  <c r="B760" i="4"/>
  <c r="A760" i="4"/>
  <c r="H759" i="4"/>
  <c r="F759" i="4"/>
  <c r="D759" i="4"/>
  <c r="C759" i="4"/>
  <c r="B759" i="4"/>
  <c r="A759" i="4"/>
  <c r="H758" i="4"/>
  <c r="F758" i="4"/>
  <c r="D758" i="4"/>
  <c r="C758" i="4"/>
  <c r="B758" i="4"/>
  <c r="A758" i="4"/>
  <c r="H757" i="4"/>
  <c r="F757" i="4"/>
  <c r="D757" i="4"/>
  <c r="C757" i="4"/>
  <c r="B757" i="4"/>
  <c r="A757" i="4"/>
  <c r="H756" i="4"/>
  <c r="F756" i="4"/>
  <c r="D756" i="4"/>
  <c r="C756" i="4"/>
  <c r="B756" i="4"/>
  <c r="A756" i="4"/>
  <c r="H755" i="4"/>
  <c r="F755" i="4"/>
  <c r="D755" i="4"/>
  <c r="C755" i="4"/>
  <c r="B755" i="4"/>
  <c r="A755" i="4"/>
  <c r="H754" i="4"/>
  <c r="F754" i="4"/>
  <c r="D754" i="4"/>
  <c r="C754" i="4"/>
  <c r="B754" i="4"/>
  <c r="A754" i="4"/>
  <c r="H753" i="4"/>
  <c r="F753" i="4"/>
  <c r="D753" i="4"/>
  <c r="C753" i="4"/>
  <c r="B753" i="4"/>
  <c r="A753" i="4"/>
  <c r="H752" i="4"/>
  <c r="F752" i="4"/>
  <c r="D752" i="4"/>
  <c r="C752" i="4"/>
  <c r="B752" i="4"/>
  <c r="A752" i="4"/>
  <c r="H751" i="4"/>
  <c r="F751" i="4"/>
  <c r="D751" i="4"/>
  <c r="C751" i="4"/>
  <c r="B751" i="4"/>
  <c r="A751" i="4"/>
  <c r="H750" i="4"/>
  <c r="F750" i="4"/>
  <c r="D750" i="4"/>
  <c r="C750" i="4"/>
  <c r="B750" i="4"/>
  <c r="A750" i="4"/>
  <c r="H749" i="4"/>
  <c r="F749" i="4"/>
  <c r="D749" i="4"/>
  <c r="C749" i="4"/>
  <c r="B749" i="4"/>
  <c r="A749" i="4"/>
  <c r="H748" i="4"/>
  <c r="F748" i="4"/>
  <c r="D748" i="4"/>
  <c r="C748" i="4"/>
  <c r="B748" i="4"/>
  <c r="A748" i="4"/>
  <c r="H747" i="4"/>
  <c r="F747" i="4"/>
  <c r="D747" i="4"/>
  <c r="C747" i="4"/>
  <c r="B747" i="4"/>
  <c r="A747" i="4"/>
  <c r="H746" i="4"/>
  <c r="F746" i="4"/>
  <c r="D746" i="4"/>
  <c r="C746" i="4"/>
  <c r="B746" i="4"/>
  <c r="A746" i="4"/>
  <c r="H745" i="4"/>
  <c r="F745" i="4"/>
  <c r="D745" i="4"/>
  <c r="C745" i="4"/>
  <c r="B745" i="4"/>
  <c r="A745" i="4"/>
  <c r="H744" i="4"/>
  <c r="F744" i="4"/>
  <c r="D744" i="4"/>
  <c r="C744" i="4"/>
  <c r="B744" i="4"/>
  <c r="A744" i="4"/>
  <c r="H743" i="4"/>
  <c r="F743" i="4"/>
  <c r="D743" i="4"/>
  <c r="C743" i="4"/>
  <c r="B743" i="4"/>
  <c r="A743" i="4"/>
  <c r="H742" i="4"/>
  <c r="F742" i="4"/>
  <c r="D742" i="4"/>
  <c r="C742" i="4"/>
  <c r="B742" i="4"/>
  <c r="A742" i="4"/>
  <c r="H741" i="4"/>
  <c r="F741" i="4"/>
  <c r="D741" i="4"/>
  <c r="C741" i="4"/>
  <c r="B741" i="4"/>
  <c r="A741" i="4"/>
  <c r="H740" i="4"/>
  <c r="F740" i="4"/>
  <c r="D740" i="4"/>
  <c r="C740" i="4"/>
  <c r="B740" i="4"/>
  <c r="A740" i="4"/>
  <c r="H739" i="4"/>
  <c r="F739" i="4"/>
  <c r="D739" i="4"/>
  <c r="C739" i="4"/>
  <c r="B739" i="4"/>
  <c r="A739" i="4"/>
  <c r="H738" i="4"/>
  <c r="F738" i="4"/>
  <c r="D738" i="4"/>
  <c r="C738" i="4"/>
  <c r="B738" i="4"/>
  <c r="A738" i="4"/>
  <c r="H737" i="4"/>
  <c r="F737" i="4"/>
  <c r="D737" i="4"/>
  <c r="C737" i="4"/>
  <c r="B737" i="4"/>
  <c r="A737" i="4"/>
  <c r="H736" i="4"/>
  <c r="F736" i="4"/>
  <c r="D736" i="4"/>
  <c r="C736" i="4"/>
  <c r="B736" i="4"/>
  <c r="A736" i="4"/>
  <c r="H735" i="4"/>
  <c r="F735" i="4"/>
  <c r="D735" i="4"/>
  <c r="C735" i="4"/>
  <c r="B735" i="4"/>
  <c r="A735" i="4"/>
  <c r="H734" i="4"/>
  <c r="F734" i="4"/>
  <c r="D734" i="4"/>
  <c r="C734" i="4"/>
  <c r="B734" i="4"/>
  <c r="A734" i="4"/>
  <c r="H733" i="4"/>
  <c r="F733" i="4"/>
  <c r="D733" i="4"/>
  <c r="C733" i="4"/>
  <c r="B733" i="4"/>
  <c r="A733" i="4"/>
  <c r="H732" i="4"/>
  <c r="F732" i="4"/>
  <c r="D732" i="4"/>
  <c r="C732" i="4"/>
  <c r="B732" i="4"/>
  <c r="A732" i="4"/>
  <c r="H731" i="4"/>
  <c r="F731" i="4"/>
  <c r="D731" i="4"/>
  <c r="C731" i="4"/>
  <c r="B731" i="4"/>
  <c r="A731" i="4"/>
  <c r="H730" i="4"/>
  <c r="F730" i="4"/>
  <c r="D730" i="4"/>
  <c r="C730" i="4"/>
  <c r="B730" i="4"/>
  <c r="A730" i="4"/>
  <c r="H729" i="4"/>
  <c r="F729" i="4"/>
  <c r="D729" i="4"/>
  <c r="C729" i="4"/>
  <c r="B729" i="4"/>
  <c r="A729" i="4"/>
  <c r="H728" i="4"/>
  <c r="F728" i="4"/>
  <c r="D728" i="4"/>
  <c r="C728" i="4"/>
  <c r="B728" i="4"/>
  <c r="A728" i="4"/>
  <c r="H727" i="4"/>
  <c r="F727" i="4"/>
  <c r="D727" i="4"/>
  <c r="C727" i="4"/>
  <c r="B727" i="4"/>
  <c r="A727" i="4"/>
  <c r="H726" i="4"/>
  <c r="F726" i="4"/>
  <c r="D726" i="4"/>
  <c r="C726" i="4"/>
  <c r="B726" i="4"/>
  <c r="A726" i="4"/>
  <c r="H725" i="4"/>
  <c r="F725" i="4"/>
  <c r="D725" i="4"/>
  <c r="C725" i="4"/>
  <c r="B725" i="4"/>
  <c r="A725" i="4"/>
  <c r="H724" i="4"/>
  <c r="F724" i="4"/>
  <c r="D724" i="4"/>
  <c r="C724" i="4"/>
  <c r="B724" i="4"/>
  <c r="A724" i="4"/>
  <c r="H723" i="4"/>
  <c r="F723" i="4"/>
  <c r="D723" i="4"/>
  <c r="C723" i="4"/>
  <c r="B723" i="4"/>
  <c r="A723" i="4"/>
  <c r="H722" i="4"/>
  <c r="F722" i="4"/>
  <c r="D722" i="4"/>
  <c r="C722" i="4"/>
  <c r="B722" i="4"/>
  <c r="A722" i="4"/>
  <c r="H721" i="4"/>
  <c r="F721" i="4"/>
  <c r="D721" i="4"/>
  <c r="C721" i="4"/>
  <c r="B721" i="4"/>
  <c r="A721" i="4"/>
  <c r="H720" i="4"/>
  <c r="F720" i="4"/>
  <c r="D720" i="4"/>
  <c r="C720" i="4"/>
  <c r="B720" i="4"/>
  <c r="A720" i="4"/>
  <c r="H719" i="4"/>
  <c r="F719" i="4"/>
  <c r="D719" i="4"/>
  <c r="C719" i="4"/>
  <c r="B719" i="4"/>
  <c r="A719" i="4"/>
  <c r="H718" i="4"/>
  <c r="F718" i="4"/>
  <c r="D718" i="4"/>
  <c r="C718" i="4"/>
  <c r="B718" i="4"/>
  <c r="A718" i="4"/>
  <c r="H717" i="4"/>
  <c r="F717" i="4"/>
  <c r="D717" i="4"/>
  <c r="C717" i="4"/>
  <c r="B717" i="4"/>
  <c r="A717" i="4"/>
  <c r="H716" i="4"/>
  <c r="F716" i="4"/>
  <c r="D716" i="4"/>
  <c r="C716" i="4"/>
  <c r="B716" i="4"/>
  <c r="A716" i="4"/>
  <c r="H715" i="4"/>
  <c r="F715" i="4"/>
  <c r="D715" i="4"/>
  <c r="C715" i="4"/>
  <c r="B715" i="4"/>
  <c r="A715" i="4"/>
  <c r="H714" i="4"/>
  <c r="F714" i="4"/>
  <c r="D714" i="4"/>
  <c r="C714" i="4"/>
  <c r="B714" i="4"/>
  <c r="A714" i="4"/>
  <c r="H713" i="4"/>
  <c r="F713" i="4"/>
  <c r="D713" i="4"/>
  <c r="C713" i="4"/>
  <c r="B713" i="4"/>
  <c r="A713" i="4"/>
  <c r="H712" i="4"/>
  <c r="F712" i="4"/>
  <c r="D712" i="4"/>
  <c r="C712" i="4"/>
  <c r="B712" i="4"/>
  <c r="A712" i="4"/>
  <c r="H711" i="4"/>
  <c r="F711" i="4"/>
  <c r="D711" i="4"/>
  <c r="C711" i="4"/>
  <c r="B711" i="4"/>
  <c r="A711" i="4"/>
  <c r="H710" i="4"/>
  <c r="F710" i="4"/>
  <c r="D710" i="4"/>
  <c r="C710" i="4"/>
  <c r="B710" i="4"/>
  <c r="A710" i="4"/>
  <c r="H709" i="4"/>
  <c r="F709" i="4"/>
  <c r="D709" i="4"/>
  <c r="C709" i="4"/>
  <c r="B709" i="4"/>
  <c r="A709" i="4"/>
  <c r="H708" i="4"/>
  <c r="F708" i="4"/>
  <c r="D708" i="4"/>
  <c r="C708" i="4"/>
  <c r="B708" i="4"/>
  <c r="A708" i="4"/>
  <c r="H707" i="4"/>
  <c r="F707" i="4"/>
  <c r="D707" i="4"/>
  <c r="C707" i="4"/>
  <c r="B707" i="4"/>
  <c r="A707" i="4"/>
  <c r="H706" i="4"/>
  <c r="F706" i="4"/>
  <c r="D706" i="4"/>
  <c r="C706" i="4"/>
  <c r="B706" i="4"/>
  <c r="A706" i="4"/>
  <c r="H705" i="4"/>
  <c r="F705" i="4"/>
  <c r="D705" i="4"/>
  <c r="C705" i="4"/>
  <c r="B705" i="4"/>
  <c r="A705" i="4"/>
  <c r="H704" i="4"/>
  <c r="F704" i="4"/>
  <c r="D704" i="4"/>
  <c r="C704" i="4"/>
  <c r="B704" i="4"/>
  <c r="A704" i="4"/>
  <c r="H703" i="4"/>
  <c r="F703" i="4"/>
  <c r="D703" i="4"/>
  <c r="C703" i="4"/>
  <c r="B703" i="4"/>
  <c r="A703" i="4"/>
  <c r="H702" i="4"/>
  <c r="F702" i="4"/>
  <c r="D702" i="4"/>
  <c r="C702" i="4"/>
  <c r="B702" i="4"/>
  <c r="A702" i="4"/>
  <c r="H701" i="4"/>
  <c r="F701" i="4"/>
  <c r="D701" i="4"/>
  <c r="C701" i="4"/>
  <c r="B701" i="4"/>
  <c r="A701" i="4"/>
  <c r="H700" i="4"/>
  <c r="F700" i="4"/>
  <c r="D700" i="4"/>
  <c r="C700" i="4"/>
  <c r="B700" i="4"/>
  <c r="A700" i="4"/>
  <c r="H699" i="4"/>
  <c r="F699" i="4"/>
  <c r="D699" i="4"/>
  <c r="C699" i="4"/>
  <c r="B699" i="4"/>
  <c r="A699" i="4"/>
  <c r="H698" i="4"/>
  <c r="F698" i="4"/>
  <c r="D698" i="4"/>
  <c r="C698" i="4"/>
  <c r="B698" i="4"/>
  <c r="A698" i="4"/>
  <c r="H697" i="4"/>
  <c r="F697" i="4"/>
  <c r="D697" i="4"/>
  <c r="C697" i="4"/>
  <c r="B697" i="4"/>
  <c r="A697" i="4"/>
  <c r="H696" i="4"/>
  <c r="F696" i="4"/>
  <c r="D696" i="4"/>
  <c r="C696" i="4"/>
  <c r="B696" i="4"/>
  <c r="A696" i="4"/>
  <c r="H695" i="4"/>
  <c r="F695" i="4"/>
  <c r="D695" i="4"/>
  <c r="C695" i="4"/>
  <c r="B695" i="4"/>
  <c r="A695" i="4"/>
  <c r="H694" i="4"/>
  <c r="F694" i="4"/>
  <c r="D694" i="4"/>
  <c r="C694" i="4"/>
  <c r="B694" i="4"/>
  <c r="A694" i="4"/>
  <c r="H693" i="4"/>
  <c r="F693" i="4"/>
  <c r="D693" i="4"/>
  <c r="C693" i="4"/>
  <c r="B693" i="4"/>
  <c r="A693" i="4"/>
  <c r="H692" i="4"/>
  <c r="F692" i="4"/>
  <c r="D692" i="4"/>
  <c r="C692" i="4"/>
  <c r="B692" i="4"/>
  <c r="A692" i="4"/>
  <c r="H691" i="4"/>
  <c r="F691" i="4"/>
  <c r="D691" i="4"/>
  <c r="C691" i="4"/>
  <c r="B691" i="4"/>
  <c r="A691" i="4"/>
  <c r="H690" i="4"/>
  <c r="F690" i="4"/>
  <c r="D690" i="4"/>
  <c r="C690" i="4"/>
  <c r="B690" i="4"/>
  <c r="A690" i="4"/>
  <c r="H689" i="4"/>
  <c r="F689" i="4"/>
  <c r="D689" i="4"/>
  <c r="C689" i="4"/>
  <c r="B689" i="4"/>
  <c r="A689" i="4"/>
  <c r="H688" i="4"/>
  <c r="F688" i="4"/>
  <c r="D688" i="4"/>
  <c r="C688" i="4"/>
  <c r="B688" i="4"/>
  <c r="A688" i="4"/>
  <c r="H687" i="4"/>
  <c r="F687" i="4"/>
  <c r="D687" i="4"/>
  <c r="C687" i="4"/>
  <c r="B687" i="4"/>
  <c r="A687" i="4"/>
  <c r="H686" i="4"/>
  <c r="F686" i="4"/>
  <c r="D686" i="4"/>
  <c r="C686" i="4"/>
  <c r="B686" i="4"/>
  <c r="A686" i="4"/>
  <c r="H685" i="4"/>
  <c r="F685" i="4"/>
  <c r="D685" i="4"/>
  <c r="C685" i="4"/>
  <c r="B685" i="4"/>
  <c r="A685" i="4"/>
  <c r="H684" i="4"/>
  <c r="F684" i="4"/>
  <c r="D684" i="4"/>
  <c r="C684" i="4"/>
  <c r="B684" i="4"/>
  <c r="A684" i="4"/>
  <c r="H683" i="4"/>
  <c r="F683" i="4"/>
  <c r="D683" i="4"/>
  <c r="C683" i="4"/>
  <c r="B683" i="4"/>
  <c r="A683" i="4"/>
  <c r="H682" i="4"/>
  <c r="F682" i="4"/>
  <c r="D682" i="4"/>
  <c r="C682" i="4"/>
  <c r="B682" i="4"/>
  <c r="A682" i="4"/>
  <c r="H681" i="4"/>
  <c r="F681" i="4"/>
  <c r="D681" i="4"/>
  <c r="C681" i="4"/>
  <c r="B681" i="4"/>
  <c r="A681" i="4"/>
  <c r="H680" i="4"/>
  <c r="F680" i="4"/>
  <c r="D680" i="4"/>
  <c r="C680" i="4"/>
  <c r="B680" i="4"/>
  <c r="A680" i="4"/>
  <c r="H679" i="4"/>
  <c r="F679" i="4"/>
  <c r="D679" i="4"/>
  <c r="C679" i="4"/>
  <c r="B679" i="4"/>
  <c r="A679" i="4"/>
  <c r="H678" i="4"/>
  <c r="F678" i="4"/>
  <c r="D678" i="4"/>
  <c r="C678" i="4"/>
  <c r="B678" i="4"/>
  <c r="A678" i="4"/>
  <c r="H677" i="4"/>
  <c r="F677" i="4"/>
  <c r="D677" i="4"/>
  <c r="C677" i="4"/>
  <c r="B677" i="4"/>
  <c r="A677" i="4"/>
  <c r="H676" i="4"/>
  <c r="F676" i="4"/>
  <c r="D676" i="4"/>
  <c r="C676" i="4"/>
  <c r="B676" i="4"/>
  <c r="A676" i="4"/>
  <c r="H675" i="4"/>
  <c r="F675" i="4"/>
  <c r="D675" i="4"/>
  <c r="C675" i="4"/>
  <c r="B675" i="4"/>
  <c r="A675" i="4"/>
  <c r="H674" i="4"/>
  <c r="F674" i="4"/>
  <c r="D674" i="4"/>
  <c r="C674" i="4"/>
  <c r="B674" i="4"/>
  <c r="A674" i="4"/>
  <c r="H673" i="4"/>
  <c r="F673" i="4"/>
  <c r="D673" i="4"/>
  <c r="C673" i="4"/>
  <c r="B673" i="4"/>
  <c r="A673" i="4"/>
  <c r="H672" i="4"/>
  <c r="F672" i="4"/>
  <c r="D672" i="4"/>
  <c r="C672" i="4"/>
  <c r="B672" i="4"/>
  <c r="A672" i="4"/>
  <c r="H671" i="4"/>
  <c r="F671" i="4"/>
  <c r="D671" i="4"/>
  <c r="C671" i="4"/>
  <c r="B671" i="4"/>
  <c r="A671" i="4"/>
  <c r="H670" i="4"/>
  <c r="F670" i="4"/>
  <c r="D670" i="4"/>
  <c r="C670" i="4"/>
  <c r="B670" i="4"/>
  <c r="A670" i="4"/>
  <c r="H669" i="4"/>
  <c r="F669" i="4"/>
  <c r="D669" i="4"/>
  <c r="C669" i="4"/>
  <c r="B669" i="4"/>
  <c r="A669" i="4"/>
  <c r="H668" i="4"/>
  <c r="F668" i="4"/>
  <c r="D668" i="4"/>
  <c r="C668" i="4"/>
  <c r="B668" i="4"/>
  <c r="A668" i="4"/>
  <c r="H667" i="4"/>
  <c r="F667" i="4"/>
  <c r="D667" i="4"/>
  <c r="C667" i="4"/>
  <c r="B667" i="4"/>
  <c r="A667" i="4"/>
  <c r="H666" i="4"/>
  <c r="F666" i="4"/>
  <c r="D666" i="4"/>
  <c r="C666" i="4"/>
  <c r="B666" i="4"/>
  <c r="A666" i="4"/>
  <c r="H665" i="4"/>
  <c r="F665" i="4"/>
  <c r="D665" i="4"/>
  <c r="C665" i="4"/>
  <c r="B665" i="4"/>
  <c r="A665" i="4"/>
  <c r="H664" i="4"/>
  <c r="F664" i="4"/>
  <c r="D664" i="4"/>
  <c r="C664" i="4"/>
  <c r="B664" i="4"/>
  <c r="A664" i="4"/>
  <c r="H663" i="4"/>
  <c r="F663" i="4"/>
  <c r="D663" i="4"/>
  <c r="C663" i="4"/>
  <c r="B663" i="4"/>
  <c r="A663" i="4"/>
  <c r="H662" i="4"/>
  <c r="F662" i="4"/>
  <c r="D662" i="4"/>
  <c r="C662" i="4"/>
  <c r="B662" i="4"/>
  <c r="A662" i="4"/>
  <c r="H661" i="4"/>
  <c r="F661" i="4"/>
  <c r="D661" i="4"/>
  <c r="C661" i="4"/>
  <c r="B661" i="4"/>
  <c r="A661" i="4"/>
  <c r="H660" i="4"/>
  <c r="F660" i="4"/>
  <c r="D660" i="4"/>
  <c r="C660" i="4"/>
  <c r="B660" i="4"/>
  <c r="A660" i="4"/>
  <c r="H659" i="4"/>
  <c r="F659" i="4"/>
  <c r="D659" i="4"/>
  <c r="C659" i="4"/>
  <c r="B659" i="4"/>
  <c r="A659" i="4"/>
  <c r="H658" i="4"/>
  <c r="F658" i="4"/>
  <c r="D658" i="4"/>
  <c r="C658" i="4"/>
  <c r="B658" i="4"/>
  <c r="A658" i="4"/>
  <c r="H657" i="4"/>
  <c r="F657" i="4"/>
  <c r="D657" i="4"/>
  <c r="C657" i="4"/>
  <c r="B657" i="4"/>
  <c r="A657" i="4"/>
  <c r="H656" i="4"/>
  <c r="F656" i="4"/>
  <c r="D656" i="4"/>
  <c r="C656" i="4"/>
  <c r="B656" i="4"/>
  <c r="A656" i="4"/>
  <c r="H655" i="4"/>
  <c r="F655" i="4"/>
  <c r="D655" i="4"/>
  <c r="C655" i="4"/>
  <c r="B655" i="4"/>
  <c r="A655" i="4"/>
  <c r="H654" i="4"/>
  <c r="F654" i="4"/>
  <c r="D654" i="4"/>
  <c r="C654" i="4"/>
  <c r="B654" i="4"/>
  <c r="A654" i="4"/>
  <c r="H653" i="4"/>
  <c r="F653" i="4"/>
  <c r="D653" i="4"/>
  <c r="C653" i="4"/>
  <c r="B653" i="4"/>
  <c r="A653" i="4"/>
  <c r="H652" i="4"/>
  <c r="F652" i="4"/>
  <c r="D652" i="4"/>
  <c r="C652" i="4"/>
  <c r="B652" i="4"/>
  <c r="A652" i="4"/>
  <c r="H651" i="4"/>
  <c r="F651" i="4"/>
  <c r="D651" i="4"/>
  <c r="C651" i="4"/>
  <c r="B651" i="4"/>
  <c r="A651" i="4"/>
  <c r="H650" i="4"/>
  <c r="F650" i="4"/>
  <c r="D650" i="4"/>
  <c r="C650" i="4"/>
  <c r="B650" i="4"/>
  <c r="A650" i="4"/>
  <c r="H649" i="4"/>
  <c r="F649" i="4"/>
  <c r="D649" i="4"/>
  <c r="C649" i="4"/>
  <c r="B649" i="4"/>
  <c r="A649" i="4"/>
  <c r="H648" i="4"/>
  <c r="F648" i="4"/>
  <c r="D648" i="4"/>
  <c r="C648" i="4"/>
  <c r="B648" i="4"/>
  <c r="A648" i="4"/>
  <c r="H647" i="4"/>
  <c r="F647" i="4"/>
  <c r="D647" i="4"/>
  <c r="C647" i="4"/>
  <c r="B647" i="4"/>
  <c r="A647" i="4"/>
  <c r="H646" i="4"/>
  <c r="F646" i="4"/>
  <c r="D646" i="4"/>
  <c r="C646" i="4"/>
  <c r="B646" i="4"/>
  <c r="A646" i="4"/>
  <c r="H645" i="4"/>
  <c r="F645" i="4"/>
  <c r="D645" i="4"/>
  <c r="C645" i="4"/>
  <c r="B645" i="4"/>
  <c r="A645" i="4"/>
  <c r="H644" i="4"/>
  <c r="F644" i="4"/>
  <c r="D644" i="4"/>
  <c r="C644" i="4"/>
  <c r="B644" i="4"/>
  <c r="A644" i="4"/>
  <c r="H643" i="4"/>
  <c r="F643" i="4"/>
  <c r="D643" i="4"/>
  <c r="C643" i="4"/>
  <c r="B643" i="4"/>
  <c r="A643" i="4"/>
  <c r="H642" i="4"/>
  <c r="F642" i="4"/>
  <c r="D642" i="4"/>
  <c r="C642" i="4"/>
  <c r="B642" i="4"/>
  <c r="A642" i="4"/>
  <c r="H641" i="4"/>
  <c r="F641" i="4"/>
  <c r="D641" i="4"/>
  <c r="C641" i="4"/>
  <c r="B641" i="4"/>
  <c r="A641" i="4"/>
  <c r="H640" i="4"/>
  <c r="F640" i="4"/>
  <c r="D640" i="4"/>
  <c r="C640" i="4"/>
  <c r="B640" i="4"/>
  <c r="A640" i="4"/>
  <c r="H639" i="4"/>
  <c r="F639" i="4"/>
  <c r="D639" i="4"/>
  <c r="C639" i="4"/>
  <c r="B639" i="4"/>
  <c r="A639" i="4"/>
  <c r="H638" i="4"/>
  <c r="F638" i="4"/>
  <c r="D638" i="4"/>
  <c r="C638" i="4"/>
  <c r="B638" i="4"/>
  <c r="A638" i="4"/>
  <c r="H637" i="4"/>
  <c r="F637" i="4"/>
  <c r="D637" i="4"/>
  <c r="C637" i="4"/>
  <c r="B637" i="4"/>
  <c r="A637" i="4"/>
  <c r="H636" i="4"/>
  <c r="F636" i="4"/>
  <c r="D636" i="4"/>
  <c r="C636" i="4"/>
  <c r="B636" i="4"/>
  <c r="A636" i="4"/>
  <c r="H635" i="4"/>
  <c r="F635" i="4"/>
  <c r="D635" i="4"/>
  <c r="C635" i="4"/>
  <c r="B635" i="4"/>
  <c r="A635" i="4"/>
  <c r="H634" i="4"/>
  <c r="F634" i="4"/>
  <c r="D634" i="4"/>
  <c r="C634" i="4"/>
  <c r="B634" i="4"/>
  <c r="A634" i="4"/>
  <c r="H633" i="4"/>
  <c r="F633" i="4"/>
  <c r="D633" i="4"/>
  <c r="C633" i="4"/>
  <c r="B633" i="4"/>
  <c r="A633" i="4"/>
  <c r="H632" i="4"/>
  <c r="F632" i="4"/>
  <c r="D632" i="4"/>
  <c r="C632" i="4"/>
  <c r="B632" i="4"/>
  <c r="A632" i="4"/>
  <c r="H631" i="4"/>
  <c r="F631" i="4"/>
  <c r="D631" i="4"/>
  <c r="C631" i="4"/>
  <c r="B631" i="4"/>
  <c r="A631" i="4"/>
  <c r="H630" i="4"/>
  <c r="F630" i="4"/>
  <c r="D630" i="4"/>
  <c r="C630" i="4"/>
  <c r="B630" i="4"/>
  <c r="A630" i="4"/>
  <c r="H629" i="4"/>
  <c r="F629" i="4"/>
  <c r="D629" i="4"/>
  <c r="C629" i="4"/>
  <c r="B629" i="4"/>
  <c r="A629" i="4"/>
  <c r="H628" i="4"/>
  <c r="F628" i="4"/>
  <c r="D628" i="4"/>
  <c r="C628" i="4"/>
  <c r="B628" i="4"/>
  <c r="A628" i="4"/>
  <c r="H627" i="4"/>
  <c r="F627" i="4"/>
  <c r="D627" i="4"/>
  <c r="C627" i="4"/>
  <c r="B627" i="4"/>
  <c r="A627" i="4"/>
  <c r="H626" i="4"/>
  <c r="F626" i="4"/>
  <c r="D626" i="4"/>
  <c r="C626" i="4"/>
  <c r="B626" i="4"/>
  <c r="A626" i="4"/>
  <c r="H625" i="4"/>
  <c r="F625" i="4"/>
  <c r="D625" i="4"/>
  <c r="C625" i="4"/>
  <c r="B625" i="4"/>
  <c r="A625" i="4"/>
  <c r="H624" i="4"/>
  <c r="F624" i="4"/>
  <c r="D624" i="4"/>
  <c r="C624" i="4"/>
  <c r="B624" i="4"/>
  <c r="A624" i="4"/>
  <c r="H623" i="4"/>
  <c r="F623" i="4"/>
  <c r="D623" i="4"/>
  <c r="C623" i="4"/>
  <c r="B623" i="4"/>
  <c r="A623" i="4"/>
  <c r="H622" i="4"/>
  <c r="F622" i="4"/>
  <c r="D622" i="4"/>
  <c r="C622" i="4"/>
  <c r="B622" i="4"/>
  <c r="A622" i="4"/>
  <c r="H621" i="4"/>
  <c r="F621" i="4"/>
  <c r="D621" i="4"/>
  <c r="C621" i="4"/>
  <c r="B621" i="4"/>
  <c r="A621" i="4"/>
  <c r="H620" i="4"/>
  <c r="F620" i="4"/>
  <c r="D620" i="4"/>
  <c r="C620" i="4"/>
  <c r="B620" i="4"/>
  <c r="A620" i="4"/>
  <c r="H619" i="4"/>
  <c r="F619" i="4"/>
  <c r="D619" i="4"/>
  <c r="C619" i="4"/>
  <c r="B619" i="4"/>
  <c r="A619" i="4"/>
  <c r="H618" i="4"/>
  <c r="F618" i="4"/>
  <c r="D618" i="4"/>
  <c r="C618" i="4"/>
  <c r="B618" i="4"/>
  <c r="A618" i="4"/>
  <c r="H617" i="4"/>
  <c r="F617" i="4"/>
  <c r="D617" i="4"/>
  <c r="C617" i="4"/>
  <c r="B617" i="4"/>
  <c r="A617" i="4"/>
  <c r="H616" i="4"/>
  <c r="F616" i="4"/>
  <c r="D616" i="4"/>
  <c r="C616" i="4"/>
  <c r="B616" i="4"/>
  <c r="A616" i="4"/>
  <c r="H615" i="4"/>
  <c r="F615" i="4"/>
  <c r="D615" i="4"/>
  <c r="C615" i="4"/>
  <c r="B615" i="4"/>
  <c r="A615" i="4"/>
  <c r="H614" i="4"/>
  <c r="F614" i="4"/>
  <c r="D614" i="4"/>
  <c r="C614" i="4"/>
  <c r="B614" i="4"/>
  <c r="A614" i="4"/>
  <c r="H613" i="4"/>
  <c r="F613" i="4"/>
  <c r="D613" i="4"/>
  <c r="C613" i="4"/>
  <c r="B613" i="4"/>
  <c r="A613" i="4"/>
  <c r="H612" i="4"/>
  <c r="F612" i="4"/>
  <c r="D612" i="4"/>
  <c r="C612" i="4"/>
  <c r="B612" i="4"/>
  <c r="A612" i="4"/>
  <c r="H611" i="4"/>
  <c r="F611" i="4"/>
  <c r="D611" i="4"/>
  <c r="C611" i="4"/>
  <c r="B611" i="4"/>
  <c r="A611" i="4"/>
  <c r="H610" i="4"/>
  <c r="F610" i="4"/>
  <c r="D610" i="4"/>
  <c r="C610" i="4"/>
  <c r="B610" i="4"/>
  <c r="A610" i="4"/>
  <c r="H609" i="4"/>
  <c r="F609" i="4"/>
  <c r="D609" i="4"/>
  <c r="C609" i="4"/>
  <c r="B609" i="4"/>
  <c r="A609" i="4"/>
  <c r="H608" i="4"/>
  <c r="F608" i="4"/>
  <c r="D608" i="4"/>
  <c r="C608" i="4"/>
  <c r="B608" i="4"/>
  <c r="A608" i="4"/>
  <c r="H607" i="4"/>
  <c r="F607" i="4"/>
  <c r="D607" i="4"/>
  <c r="C607" i="4"/>
  <c r="B607" i="4"/>
  <c r="A607" i="4"/>
  <c r="H606" i="4"/>
  <c r="F606" i="4"/>
  <c r="D606" i="4"/>
  <c r="C606" i="4"/>
  <c r="B606" i="4"/>
  <c r="A606" i="4"/>
  <c r="H605" i="4"/>
  <c r="F605" i="4"/>
  <c r="D605" i="4"/>
  <c r="C605" i="4"/>
  <c r="B605" i="4"/>
  <c r="A605" i="4"/>
  <c r="H604" i="4"/>
  <c r="F604" i="4"/>
  <c r="D604" i="4"/>
  <c r="C604" i="4"/>
  <c r="B604" i="4"/>
  <c r="A604" i="4"/>
  <c r="H603" i="4"/>
  <c r="F603" i="4"/>
  <c r="D603" i="4"/>
  <c r="C603" i="4"/>
  <c r="B603" i="4"/>
  <c r="A603" i="4"/>
  <c r="H602" i="4"/>
  <c r="F602" i="4"/>
  <c r="D602" i="4"/>
  <c r="C602" i="4"/>
  <c r="B602" i="4"/>
  <c r="A602" i="4"/>
  <c r="H601" i="4"/>
  <c r="F601" i="4"/>
  <c r="D601" i="4"/>
  <c r="C601" i="4"/>
  <c r="B601" i="4"/>
  <c r="A601" i="4"/>
  <c r="H600" i="4"/>
  <c r="F600" i="4"/>
  <c r="D600" i="4"/>
  <c r="C600" i="4"/>
  <c r="B600" i="4"/>
  <c r="A600" i="4"/>
  <c r="H599" i="4"/>
  <c r="F599" i="4"/>
  <c r="D599" i="4"/>
  <c r="C599" i="4"/>
  <c r="B599" i="4"/>
  <c r="A599" i="4"/>
  <c r="H598" i="4"/>
  <c r="F598" i="4"/>
  <c r="D598" i="4"/>
  <c r="C598" i="4"/>
  <c r="B598" i="4"/>
  <c r="A598" i="4"/>
  <c r="H597" i="4"/>
  <c r="F597" i="4"/>
  <c r="D597" i="4"/>
  <c r="C597" i="4"/>
  <c r="B597" i="4"/>
  <c r="A597" i="4"/>
  <c r="H596" i="4"/>
  <c r="F596" i="4"/>
  <c r="D596" i="4"/>
  <c r="C596" i="4"/>
  <c r="B596" i="4"/>
  <c r="A596" i="4"/>
  <c r="H595" i="4"/>
  <c r="F595" i="4"/>
  <c r="D595" i="4"/>
  <c r="C595" i="4"/>
  <c r="B595" i="4"/>
  <c r="A595" i="4"/>
  <c r="H594" i="4"/>
  <c r="F594" i="4"/>
  <c r="D594" i="4"/>
  <c r="C594" i="4"/>
  <c r="B594" i="4"/>
  <c r="A594" i="4"/>
  <c r="H593" i="4"/>
  <c r="F593" i="4"/>
  <c r="D593" i="4"/>
  <c r="C593" i="4"/>
  <c r="B593" i="4"/>
  <c r="A593" i="4"/>
  <c r="H592" i="4"/>
  <c r="F592" i="4"/>
  <c r="D592" i="4"/>
  <c r="C592" i="4"/>
  <c r="B592" i="4"/>
  <c r="A592" i="4"/>
  <c r="H591" i="4"/>
  <c r="F591" i="4"/>
  <c r="D591" i="4"/>
  <c r="C591" i="4"/>
  <c r="B591" i="4"/>
  <c r="A591" i="4"/>
  <c r="H590" i="4"/>
  <c r="F590" i="4"/>
  <c r="D590" i="4"/>
  <c r="C590" i="4"/>
  <c r="B590" i="4"/>
  <c r="A590" i="4"/>
  <c r="H589" i="4"/>
  <c r="F589" i="4"/>
  <c r="D589" i="4"/>
  <c r="C589" i="4"/>
  <c r="B589" i="4"/>
  <c r="A589" i="4"/>
  <c r="H588" i="4"/>
  <c r="F588" i="4"/>
  <c r="D588" i="4"/>
  <c r="C588" i="4"/>
  <c r="B588" i="4"/>
  <c r="A588" i="4"/>
  <c r="H587" i="4"/>
  <c r="F587" i="4"/>
  <c r="D587" i="4"/>
  <c r="C587" i="4"/>
  <c r="B587" i="4"/>
  <c r="A587" i="4"/>
  <c r="H586" i="4"/>
  <c r="F586" i="4"/>
  <c r="D586" i="4"/>
  <c r="C586" i="4"/>
  <c r="B586" i="4"/>
  <c r="A586" i="4"/>
  <c r="H585" i="4"/>
  <c r="F585" i="4"/>
  <c r="D585" i="4"/>
  <c r="C585" i="4"/>
  <c r="B585" i="4"/>
  <c r="A585" i="4"/>
  <c r="H584" i="4"/>
  <c r="F584" i="4"/>
  <c r="D584" i="4"/>
  <c r="C584" i="4"/>
  <c r="B584" i="4"/>
  <c r="A584" i="4"/>
  <c r="H583" i="4"/>
  <c r="F583" i="4"/>
  <c r="D583" i="4"/>
  <c r="C583" i="4"/>
  <c r="B583" i="4"/>
  <c r="A583" i="4"/>
  <c r="H582" i="4"/>
  <c r="F582" i="4"/>
  <c r="D582" i="4"/>
  <c r="C582" i="4"/>
  <c r="B582" i="4"/>
  <c r="A582" i="4"/>
  <c r="H581" i="4"/>
  <c r="F581" i="4"/>
  <c r="D581" i="4"/>
  <c r="C581" i="4"/>
  <c r="B581" i="4"/>
  <c r="A581" i="4"/>
  <c r="H580" i="4"/>
  <c r="F580" i="4"/>
  <c r="D580" i="4"/>
  <c r="C580" i="4"/>
  <c r="B580" i="4"/>
  <c r="A580" i="4"/>
  <c r="H579" i="4"/>
  <c r="F579" i="4"/>
  <c r="D579" i="4"/>
  <c r="C579" i="4"/>
  <c r="B579" i="4"/>
  <c r="A579" i="4"/>
  <c r="H578" i="4"/>
  <c r="F578" i="4"/>
  <c r="D578" i="4"/>
  <c r="C578" i="4"/>
  <c r="B578" i="4"/>
  <c r="A578" i="4"/>
  <c r="H577" i="4"/>
  <c r="F577" i="4"/>
  <c r="D577" i="4"/>
  <c r="C577" i="4"/>
  <c r="B577" i="4"/>
  <c r="A577" i="4"/>
  <c r="H576" i="4"/>
  <c r="F576" i="4"/>
  <c r="D576" i="4"/>
  <c r="C576" i="4"/>
  <c r="B576" i="4"/>
  <c r="A576" i="4"/>
  <c r="H575" i="4"/>
  <c r="F575" i="4"/>
  <c r="D575" i="4"/>
  <c r="C575" i="4"/>
  <c r="B575" i="4"/>
  <c r="A575" i="4"/>
  <c r="H574" i="4"/>
  <c r="F574" i="4"/>
  <c r="D574" i="4"/>
  <c r="C574" i="4"/>
  <c r="B574" i="4"/>
  <c r="A574" i="4"/>
  <c r="H573" i="4"/>
  <c r="F573" i="4"/>
  <c r="D573" i="4"/>
  <c r="C573" i="4"/>
  <c r="B573" i="4"/>
  <c r="A573" i="4"/>
  <c r="H572" i="4"/>
  <c r="F572" i="4"/>
  <c r="D572" i="4"/>
  <c r="C572" i="4"/>
  <c r="B572" i="4"/>
  <c r="A572" i="4"/>
  <c r="H571" i="4"/>
  <c r="F571" i="4"/>
  <c r="D571" i="4"/>
  <c r="C571" i="4"/>
  <c r="B571" i="4"/>
  <c r="A571" i="4"/>
  <c r="H570" i="4"/>
  <c r="F570" i="4"/>
  <c r="D570" i="4"/>
  <c r="C570" i="4"/>
  <c r="B570" i="4"/>
  <c r="A570" i="4"/>
  <c r="H569" i="4"/>
  <c r="F569" i="4"/>
  <c r="D569" i="4"/>
  <c r="C569" i="4"/>
  <c r="B569" i="4"/>
  <c r="A569" i="4"/>
  <c r="H568" i="4"/>
  <c r="F568" i="4"/>
  <c r="D568" i="4"/>
  <c r="C568" i="4"/>
  <c r="B568" i="4"/>
  <c r="A568" i="4"/>
  <c r="H567" i="4"/>
  <c r="F567" i="4"/>
  <c r="D567" i="4"/>
  <c r="C567" i="4"/>
  <c r="B567" i="4"/>
  <c r="A567" i="4"/>
  <c r="H566" i="4"/>
  <c r="F566" i="4"/>
  <c r="D566" i="4"/>
  <c r="C566" i="4"/>
  <c r="B566" i="4"/>
  <c r="A566" i="4"/>
  <c r="H565" i="4"/>
  <c r="F565" i="4"/>
  <c r="D565" i="4"/>
  <c r="C565" i="4"/>
  <c r="B565" i="4"/>
  <c r="A565" i="4"/>
  <c r="H564" i="4"/>
  <c r="F564" i="4"/>
  <c r="D564" i="4"/>
  <c r="C564" i="4"/>
  <c r="B564" i="4"/>
  <c r="A564" i="4"/>
  <c r="H563" i="4"/>
  <c r="F563" i="4"/>
  <c r="D563" i="4"/>
  <c r="C563" i="4"/>
  <c r="B563" i="4"/>
  <c r="A563" i="4"/>
  <c r="H562" i="4"/>
  <c r="F562" i="4"/>
  <c r="D562" i="4"/>
  <c r="C562" i="4"/>
  <c r="B562" i="4"/>
  <c r="A562" i="4"/>
  <c r="H561" i="4"/>
  <c r="F561" i="4"/>
  <c r="D561" i="4"/>
  <c r="C561" i="4"/>
  <c r="B561" i="4"/>
  <c r="A561" i="4"/>
  <c r="H560" i="4"/>
  <c r="F560" i="4"/>
  <c r="D560" i="4"/>
  <c r="C560" i="4"/>
  <c r="B560" i="4"/>
  <c r="A560" i="4"/>
  <c r="H559" i="4"/>
  <c r="F559" i="4"/>
  <c r="D559" i="4"/>
  <c r="C559" i="4"/>
  <c r="B559" i="4"/>
  <c r="A559" i="4"/>
  <c r="H558" i="4"/>
  <c r="F558" i="4"/>
  <c r="D558" i="4"/>
  <c r="C558" i="4"/>
  <c r="B558" i="4"/>
  <c r="A558" i="4"/>
  <c r="H557" i="4"/>
  <c r="F557" i="4"/>
  <c r="D557" i="4"/>
  <c r="C557" i="4"/>
  <c r="B557" i="4"/>
  <c r="A557" i="4"/>
  <c r="H556" i="4"/>
  <c r="F556" i="4"/>
  <c r="D556" i="4"/>
  <c r="C556" i="4"/>
  <c r="B556" i="4"/>
  <c r="A556" i="4"/>
  <c r="H555" i="4"/>
  <c r="F555" i="4"/>
  <c r="D555" i="4"/>
  <c r="C555" i="4"/>
  <c r="B555" i="4"/>
  <c r="A555" i="4"/>
  <c r="H554" i="4"/>
  <c r="F554" i="4"/>
  <c r="D554" i="4"/>
  <c r="C554" i="4"/>
  <c r="B554" i="4"/>
  <c r="A554" i="4"/>
  <c r="H553" i="4"/>
  <c r="F553" i="4"/>
  <c r="D553" i="4"/>
  <c r="C553" i="4"/>
  <c r="B553" i="4"/>
  <c r="A553" i="4"/>
  <c r="H552" i="4"/>
  <c r="F552" i="4"/>
  <c r="D552" i="4"/>
  <c r="C552" i="4"/>
  <c r="B552" i="4"/>
  <c r="A552" i="4"/>
  <c r="H551" i="4"/>
  <c r="F551" i="4"/>
  <c r="D551" i="4"/>
  <c r="C551" i="4"/>
  <c r="B551" i="4"/>
  <c r="A551" i="4"/>
  <c r="H550" i="4"/>
  <c r="F550" i="4"/>
  <c r="D550" i="4"/>
  <c r="C550" i="4"/>
  <c r="B550" i="4"/>
  <c r="A550" i="4"/>
  <c r="H549" i="4"/>
  <c r="F549" i="4"/>
  <c r="D549" i="4"/>
  <c r="C549" i="4"/>
  <c r="B549" i="4"/>
  <c r="A549" i="4"/>
  <c r="H548" i="4"/>
  <c r="F548" i="4"/>
  <c r="D548" i="4"/>
  <c r="C548" i="4"/>
  <c r="B548" i="4"/>
  <c r="A548" i="4"/>
  <c r="H547" i="4"/>
  <c r="F547" i="4"/>
  <c r="D547" i="4"/>
  <c r="C547" i="4"/>
  <c r="B547" i="4"/>
  <c r="A547" i="4"/>
  <c r="H546" i="4"/>
  <c r="F546" i="4"/>
  <c r="D546" i="4"/>
  <c r="C546" i="4"/>
  <c r="B546" i="4"/>
  <c r="A546" i="4"/>
  <c r="H545" i="4"/>
  <c r="F545" i="4"/>
  <c r="D545" i="4"/>
  <c r="C545" i="4"/>
  <c r="B545" i="4"/>
  <c r="A545" i="4"/>
  <c r="H544" i="4"/>
  <c r="F544" i="4"/>
  <c r="D544" i="4"/>
  <c r="C544" i="4"/>
  <c r="B544" i="4"/>
  <c r="A544" i="4"/>
  <c r="H543" i="4"/>
  <c r="F543" i="4"/>
  <c r="D543" i="4"/>
  <c r="C543" i="4"/>
  <c r="B543" i="4"/>
  <c r="A543" i="4"/>
  <c r="H542" i="4"/>
  <c r="F542" i="4"/>
  <c r="D542" i="4"/>
  <c r="C542" i="4"/>
  <c r="B542" i="4"/>
  <c r="A542" i="4"/>
  <c r="H541" i="4"/>
  <c r="F541" i="4"/>
  <c r="D541" i="4"/>
  <c r="C541" i="4"/>
  <c r="B541" i="4"/>
  <c r="A541" i="4"/>
  <c r="H540" i="4"/>
  <c r="F540" i="4"/>
  <c r="D540" i="4"/>
  <c r="C540" i="4"/>
  <c r="B540" i="4"/>
  <c r="A540" i="4"/>
  <c r="H539" i="4"/>
  <c r="F539" i="4"/>
  <c r="D539" i="4"/>
  <c r="C539" i="4"/>
  <c r="B539" i="4"/>
  <c r="A539" i="4"/>
  <c r="H538" i="4"/>
  <c r="F538" i="4"/>
  <c r="D538" i="4"/>
  <c r="C538" i="4"/>
  <c r="B538" i="4"/>
  <c r="A538" i="4"/>
  <c r="H537" i="4"/>
  <c r="F537" i="4"/>
  <c r="D537" i="4"/>
  <c r="C537" i="4"/>
  <c r="B537" i="4"/>
  <c r="A537" i="4"/>
  <c r="H536" i="4"/>
  <c r="F536" i="4"/>
  <c r="D536" i="4"/>
  <c r="C536" i="4"/>
  <c r="B536" i="4"/>
  <c r="A536" i="4"/>
  <c r="H535" i="4"/>
  <c r="F535" i="4"/>
  <c r="D535" i="4"/>
  <c r="C535" i="4"/>
  <c r="B535" i="4"/>
  <c r="A535" i="4"/>
  <c r="H534" i="4"/>
  <c r="F534" i="4"/>
  <c r="D534" i="4"/>
  <c r="C534" i="4"/>
  <c r="B534" i="4"/>
  <c r="A534" i="4"/>
  <c r="H533" i="4"/>
  <c r="F533" i="4"/>
  <c r="D533" i="4"/>
  <c r="C533" i="4"/>
  <c r="B533" i="4"/>
  <c r="A533" i="4"/>
  <c r="H532" i="4"/>
  <c r="F532" i="4"/>
  <c r="D532" i="4"/>
  <c r="C532" i="4"/>
  <c r="B532" i="4"/>
  <c r="A532" i="4"/>
  <c r="H531" i="4"/>
  <c r="F531" i="4"/>
  <c r="D531" i="4"/>
  <c r="C531" i="4"/>
  <c r="B531" i="4"/>
  <c r="A531" i="4"/>
  <c r="H530" i="4"/>
  <c r="F530" i="4"/>
  <c r="D530" i="4"/>
  <c r="C530" i="4"/>
  <c r="B530" i="4"/>
  <c r="A530" i="4"/>
  <c r="H529" i="4"/>
  <c r="F529" i="4"/>
  <c r="D529" i="4"/>
  <c r="C529" i="4"/>
  <c r="B529" i="4"/>
  <c r="A529" i="4"/>
  <c r="H528" i="4"/>
  <c r="F528" i="4"/>
  <c r="D528" i="4"/>
  <c r="C528" i="4"/>
  <c r="B528" i="4"/>
  <c r="A528" i="4"/>
  <c r="H527" i="4"/>
  <c r="F527" i="4"/>
  <c r="D527" i="4"/>
  <c r="C527" i="4"/>
  <c r="B527" i="4"/>
  <c r="A527" i="4"/>
  <c r="H526" i="4"/>
  <c r="F526" i="4"/>
  <c r="D526" i="4"/>
  <c r="C526" i="4"/>
  <c r="B526" i="4"/>
  <c r="A526" i="4"/>
  <c r="H525" i="4"/>
  <c r="F525" i="4"/>
  <c r="D525" i="4"/>
  <c r="C525" i="4"/>
  <c r="B525" i="4"/>
  <c r="A525" i="4"/>
  <c r="H524" i="4"/>
  <c r="F524" i="4"/>
  <c r="D524" i="4"/>
  <c r="C524" i="4"/>
  <c r="B524" i="4"/>
  <c r="A524" i="4"/>
  <c r="H523" i="4"/>
  <c r="F523" i="4"/>
  <c r="D523" i="4"/>
  <c r="C523" i="4"/>
  <c r="B523" i="4"/>
  <c r="A523" i="4"/>
  <c r="H522" i="4"/>
  <c r="F522" i="4"/>
  <c r="D522" i="4"/>
  <c r="C522" i="4"/>
  <c r="B522" i="4"/>
  <c r="A522" i="4"/>
  <c r="H521" i="4"/>
  <c r="F521" i="4"/>
  <c r="D521" i="4"/>
  <c r="C521" i="4"/>
  <c r="B521" i="4"/>
  <c r="A521" i="4"/>
  <c r="H520" i="4"/>
  <c r="F520" i="4"/>
  <c r="D520" i="4"/>
  <c r="C520" i="4"/>
  <c r="B520" i="4"/>
  <c r="A520" i="4"/>
  <c r="H519" i="4"/>
  <c r="F519" i="4"/>
  <c r="D519" i="4"/>
  <c r="C519" i="4"/>
  <c r="B519" i="4"/>
  <c r="A519" i="4"/>
  <c r="H518" i="4"/>
  <c r="F518" i="4"/>
  <c r="D518" i="4"/>
  <c r="C518" i="4"/>
  <c r="B518" i="4"/>
  <c r="A518" i="4"/>
  <c r="H517" i="4"/>
  <c r="F517" i="4"/>
  <c r="D517" i="4"/>
  <c r="C517" i="4"/>
  <c r="B517" i="4"/>
  <c r="A517" i="4"/>
  <c r="H516" i="4"/>
  <c r="F516" i="4"/>
  <c r="D516" i="4"/>
  <c r="C516" i="4"/>
  <c r="B516" i="4"/>
  <c r="A516" i="4"/>
  <c r="H515" i="4"/>
  <c r="F515" i="4"/>
  <c r="D515" i="4"/>
  <c r="C515" i="4"/>
  <c r="B515" i="4"/>
  <c r="A515" i="4"/>
  <c r="H514" i="4"/>
  <c r="F514" i="4"/>
  <c r="D514" i="4"/>
  <c r="C514" i="4"/>
  <c r="B514" i="4"/>
  <c r="A514" i="4"/>
  <c r="H513" i="4"/>
  <c r="F513" i="4"/>
  <c r="D513" i="4"/>
  <c r="C513" i="4"/>
  <c r="B513" i="4"/>
  <c r="A513" i="4"/>
  <c r="H512" i="4"/>
  <c r="F512" i="4"/>
  <c r="D512" i="4"/>
  <c r="C512" i="4"/>
  <c r="B512" i="4"/>
  <c r="A512" i="4"/>
  <c r="H511" i="4"/>
  <c r="F511" i="4"/>
  <c r="D511" i="4"/>
  <c r="C511" i="4"/>
  <c r="B511" i="4"/>
  <c r="A511" i="4"/>
  <c r="H510" i="4"/>
  <c r="F510" i="4"/>
  <c r="D510" i="4"/>
  <c r="C510" i="4"/>
  <c r="B510" i="4"/>
  <c r="A510" i="4"/>
  <c r="H509" i="4"/>
  <c r="F509" i="4"/>
  <c r="D509" i="4"/>
  <c r="C509" i="4"/>
  <c r="B509" i="4"/>
  <c r="A509" i="4"/>
  <c r="H508" i="4"/>
  <c r="F508" i="4"/>
  <c r="D508" i="4"/>
  <c r="C508" i="4"/>
  <c r="B508" i="4"/>
  <c r="A508" i="4"/>
  <c r="H507" i="4"/>
  <c r="F507" i="4"/>
  <c r="D507" i="4"/>
  <c r="C507" i="4"/>
  <c r="B507" i="4"/>
  <c r="A507" i="4"/>
  <c r="H506" i="4"/>
  <c r="F506" i="4"/>
  <c r="D506" i="4"/>
  <c r="C506" i="4"/>
  <c r="B506" i="4"/>
  <c r="A506" i="4"/>
  <c r="H505" i="4"/>
  <c r="F505" i="4"/>
  <c r="D505" i="4"/>
  <c r="C505" i="4"/>
  <c r="B505" i="4"/>
  <c r="A505" i="4"/>
  <c r="H504" i="4"/>
  <c r="F504" i="4"/>
  <c r="D504" i="4"/>
  <c r="C504" i="4"/>
  <c r="B504" i="4"/>
  <c r="A504" i="4"/>
  <c r="H503" i="4"/>
  <c r="F503" i="4"/>
  <c r="D503" i="4"/>
  <c r="C503" i="4"/>
  <c r="B503" i="4"/>
  <c r="A503" i="4"/>
  <c r="H502" i="4"/>
  <c r="F502" i="4"/>
  <c r="D502" i="4"/>
  <c r="C502" i="4"/>
  <c r="B502" i="4"/>
  <c r="A502" i="4"/>
  <c r="H501" i="4"/>
  <c r="F501" i="4"/>
  <c r="D501" i="4"/>
  <c r="C501" i="4"/>
  <c r="B501" i="4"/>
  <c r="A501" i="4"/>
  <c r="H500" i="4"/>
  <c r="F500" i="4"/>
  <c r="D500" i="4"/>
  <c r="C500" i="4"/>
  <c r="B500" i="4"/>
  <c r="A500" i="4"/>
  <c r="H499" i="4"/>
  <c r="F499" i="4"/>
  <c r="D499" i="4"/>
  <c r="C499" i="4"/>
  <c r="B499" i="4"/>
  <c r="A499" i="4"/>
  <c r="H498" i="4"/>
  <c r="F498" i="4"/>
  <c r="D498" i="4"/>
  <c r="C498" i="4"/>
  <c r="B498" i="4"/>
  <c r="A498" i="4"/>
  <c r="H497" i="4"/>
  <c r="F497" i="4"/>
  <c r="D497" i="4"/>
  <c r="C497" i="4"/>
  <c r="B497" i="4"/>
  <c r="A497" i="4"/>
  <c r="H496" i="4"/>
  <c r="F496" i="4"/>
  <c r="D496" i="4"/>
  <c r="C496" i="4"/>
  <c r="B496" i="4"/>
  <c r="A496" i="4"/>
  <c r="H495" i="4"/>
  <c r="F495" i="4"/>
  <c r="D495" i="4"/>
  <c r="C495" i="4"/>
  <c r="B495" i="4"/>
  <c r="A495" i="4"/>
  <c r="H494" i="4"/>
  <c r="F494" i="4"/>
  <c r="D494" i="4"/>
  <c r="C494" i="4"/>
  <c r="B494" i="4"/>
  <c r="A494" i="4"/>
  <c r="H493" i="4"/>
  <c r="F493" i="4"/>
  <c r="D493" i="4"/>
  <c r="C493" i="4"/>
  <c r="B493" i="4"/>
  <c r="A493" i="4"/>
  <c r="H492" i="4"/>
  <c r="F492" i="4"/>
  <c r="D492" i="4"/>
  <c r="C492" i="4"/>
  <c r="B492" i="4"/>
  <c r="A492" i="4"/>
  <c r="H491" i="4"/>
  <c r="F491" i="4"/>
  <c r="D491" i="4"/>
  <c r="C491" i="4"/>
  <c r="B491" i="4"/>
  <c r="A491" i="4"/>
  <c r="H490" i="4"/>
  <c r="F490" i="4"/>
  <c r="D490" i="4"/>
  <c r="C490" i="4"/>
  <c r="B490" i="4"/>
  <c r="A490" i="4"/>
  <c r="H489" i="4"/>
  <c r="F489" i="4"/>
  <c r="D489" i="4"/>
  <c r="C489" i="4"/>
  <c r="B489" i="4"/>
  <c r="A489" i="4"/>
  <c r="H488" i="4"/>
  <c r="F488" i="4"/>
  <c r="D488" i="4"/>
  <c r="C488" i="4"/>
  <c r="B488" i="4"/>
  <c r="A488" i="4"/>
  <c r="H487" i="4"/>
  <c r="F487" i="4"/>
  <c r="D487" i="4"/>
  <c r="C487" i="4"/>
  <c r="B487" i="4"/>
  <c r="A487" i="4"/>
  <c r="H486" i="4"/>
  <c r="F486" i="4"/>
  <c r="D486" i="4"/>
  <c r="C486" i="4"/>
  <c r="B486" i="4"/>
  <c r="A486" i="4"/>
  <c r="H485" i="4"/>
  <c r="F485" i="4"/>
  <c r="D485" i="4"/>
  <c r="C485" i="4"/>
  <c r="B485" i="4"/>
  <c r="A485" i="4"/>
  <c r="H484" i="4"/>
  <c r="F484" i="4"/>
  <c r="D484" i="4"/>
  <c r="C484" i="4"/>
  <c r="B484" i="4"/>
  <c r="A484" i="4"/>
  <c r="H483" i="4"/>
  <c r="F483" i="4"/>
  <c r="D483" i="4"/>
  <c r="C483" i="4"/>
  <c r="B483" i="4"/>
  <c r="A483" i="4"/>
  <c r="H482" i="4"/>
  <c r="F482" i="4"/>
  <c r="D482" i="4"/>
  <c r="C482" i="4"/>
  <c r="B482" i="4"/>
  <c r="A482" i="4"/>
  <c r="H481" i="4"/>
  <c r="F481" i="4"/>
  <c r="D481" i="4"/>
  <c r="C481" i="4"/>
  <c r="B481" i="4"/>
  <c r="A481" i="4"/>
  <c r="H480" i="4"/>
  <c r="F480" i="4"/>
  <c r="D480" i="4"/>
  <c r="C480" i="4"/>
  <c r="B480" i="4"/>
  <c r="A480" i="4"/>
  <c r="H479" i="4"/>
  <c r="F479" i="4"/>
  <c r="D479" i="4"/>
  <c r="C479" i="4"/>
  <c r="B479" i="4"/>
  <c r="A479" i="4"/>
  <c r="H478" i="4"/>
  <c r="F478" i="4"/>
  <c r="D478" i="4"/>
  <c r="C478" i="4"/>
  <c r="B478" i="4"/>
  <c r="A478" i="4"/>
  <c r="H477" i="4"/>
  <c r="F477" i="4"/>
  <c r="D477" i="4"/>
  <c r="C477" i="4"/>
  <c r="B477" i="4"/>
  <c r="A477" i="4"/>
  <c r="H476" i="4"/>
  <c r="F476" i="4"/>
  <c r="D476" i="4"/>
  <c r="C476" i="4"/>
  <c r="B476" i="4"/>
  <c r="A476" i="4"/>
  <c r="H475" i="4"/>
  <c r="F475" i="4"/>
  <c r="D475" i="4"/>
  <c r="C475" i="4"/>
  <c r="B475" i="4"/>
  <c r="A475" i="4"/>
  <c r="H474" i="4"/>
  <c r="F474" i="4"/>
  <c r="D474" i="4"/>
  <c r="C474" i="4"/>
  <c r="B474" i="4"/>
  <c r="A474" i="4"/>
  <c r="H473" i="4"/>
  <c r="F473" i="4"/>
  <c r="D473" i="4"/>
  <c r="C473" i="4"/>
  <c r="B473" i="4"/>
  <c r="A473" i="4"/>
  <c r="H472" i="4"/>
  <c r="F472" i="4"/>
  <c r="D472" i="4"/>
  <c r="C472" i="4"/>
  <c r="B472" i="4"/>
  <c r="A472" i="4"/>
  <c r="H471" i="4"/>
  <c r="F471" i="4"/>
  <c r="D471" i="4"/>
  <c r="C471" i="4"/>
  <c r="B471" i="4"/>
  <c r="A471" i="4"/>
  <c r="H470" i="4"/>
  <c r="F470" i="4"/>
  <c r="D470" i="4"/>
  <c r="C470" i="4"/>
  <c r="B470" i="4"/>
  <c r="A470" i="4"/>
  <c r="H469" i="4"/>
  <c r="F469" i="4"/>
  <c r="D469" i="4"/>
  <c r="C469" i="4"/>
  <c r="B469" i="4"/>
  <c r="A469" i="4"/>
  <c r="H468" i="4"/>
  <c r="F468" i="4"/>
  <c r="D468" i="4"/>
  <c r="C468" i="4"/>
  <c r="B468" i="4"/>
  <c r="A468" i="4"/>
  <c r="H467" i="4"/>
  <c r="F467" i="4"/>
  <c r="D467" i="4"/>
  <c r="C467" i="4"/>
  <c r="B467" i="4"/>
  <c r="A467" i="4"/>
  <c r="H466" i="4"/>
  <c r="F466" i="4"/>
  <c r="D466" i="4"/>
  <c r="C466" i="4"/>
  <c r="B466" i="4"/>
  <c r="A466" i="4"/>
  <c r="H465" i="4"/>
  <c r="F465" i="4"/>
  <c r="D465" i="4"/>
  <c r="C465" i="4"/>
  <c r="B465" i="4"/>
  <c r="A465" i="4"/>
  <c r="H464" i="4"/>
  <c r="F464" i="4"/>
  <c r="D464" i="4"/>
  <c r="C464" i="4"/>
  <c r="B464" i="4"/>
  <c r="A464" i="4"/>
  <c r="H463" i="4"/>
  <c r="F463" i="4"/>
  <c r="D463" i="4"/>
  <c r="C463" i="4"/>
  <c r="B463" i="4"/>
  <c r="A463" i="4"/>
  <c r="H462" i="4"/>
  <c r="F462" i="4"/>
  <c r="D462" i="4"/>
  <c r="C462" i="4"/>
  <c r="B462" i="4"/>
  <c r="A462" i="4"/>
  <c r="H461" i="4"/>
  <c r="F461" i="4"/>
  <c r="D461" i="4"/>
  <c r="C461" i="4"/>
  <c r="B461" i="4"/>
  <c r="A461" i="4"/>
  <c r="H460" i="4"/>
  <c r="F460" i="4"/>
  <c r="D460" i="4"/>
  <c r="C460" i="4"/>
  <c r="B460" i="4"/>
  <c r="A460" i="4"/>
  <c r="H459" i="4"/>
  <c r="F459" i="4"/>
  <c r="D459" i="4"/>
  <c r="C459" i="4"/>
  <c r="B459" i="4"/>
  <c r="A459" i="4"/>
  <c r="H458" i="4"/>
  <c r="F458" i="4"/>
  <c r="D458" i="4"/>
  <c r="C458" i="4"/>
  <c r="B458" i="4"/>
  <c r="A458" i="4"/>
  <c r="H457" i="4"/>
  <c r="F457" i="4"/>
  <c r="D457" i="4"/>
  <c r="C457" i="4"/>
  <c r="B457" i="4"/>
  <c r="A457" i="4"/>
  <c r="H456" i="4"/>
  <c r="F456" i="4"/>
  <c r="D456" i="4"/>
  <c r="C456" i="4"/>
  <c r="B456" i="4"/>
  <c r="A456" i="4"/>
  <c r="H455" i="4"/>
  <c r="F455" i="4"/>
  <c r="D455" i="4"/>
  <c r="C455" i="4"/>
  <c r="B455" i="4"/>
  <c r="A455" i="4"/>
  <c r="H454" i="4"/>
  <c r="F454" i="4"/>
  <c r="D454" i="4"/>
  <c r="C454" i="4"/>
  <c r="B454" i="4"/>
  <c r="A454" i="4"/>
  <c r="H453" i="4"/>
  <c r="F453" i="4"/>
  <c r="D453" i="4"/>
  <c r="C453" i="4"/>
  <c r="B453" i="4"/>
  <c r="A453" i="4"/>
  <c r="H452" i="4"/>
  <c r="F452" i="4"/>
  <c r="D452" i="4"/>
  <c r="C452" i="4"/>
  <c r="B452" i="4"/>
  <c r="A452" i="4"/>
  <c r="H451" i="4"/>
  <c r="F451" i="4"/>
  <c r="D451" i="4"/>
  <c r="C451" i="4"/>
  <c r="B451" i="4"/>
  <c r="A451" i="4"/>
  <c r="H450" i="4"/>
  <c r="F450" i="4"/>
  <c r="D450" i="4"/>
  <c r="C450" i="4"/>
  <c r="B450" i="4"/>
  <c r="A450" i="4"/>
  <c r="H449" i="4"/>
  <c r="F449" i="4"/>
  <c r="D449" i="4"/>
  <c r="C449" i="4"/>
  <c r="B449" i="4"/>
  <c r="A449" i="4"/>
  <c r="H448" i="4"/>
  <c r="F448" i="4"/>
  <c r="D448" i="4"/>
  <c r="C448" i="4"/>
  <c r="B448" i="4"/>
  <c r="A448" i="4"/>
  <c r="H447" i="4"/>
  <c r="F447" i="4"/>
  <c r="D447" i="4"/>
  <c r="C447" i="4"/>
  <c r="B447" i="4"/>
  <c r="A447" i="4"/>
  <c r="H446" i="4"/>
  <c r="F446" i="4"/>
  <c r="D446" i="4"/>
  <c r="C446" i="4"/>
  <c r="B446" i="4"/>
  <c r="A446" i="4"/>
  <c r="H445" i="4"/>
  <c r="F445" i="4"/>
  <c r="D445" i="4"/>
  <c r="C445" i="4"/>
  <c r="B445" i="4"/>
  <c r="A445" i="4"/>
  <c r="H444" i="4"/>
  <c r="F444" i="4"/>
  <c r="D444" i="4"/>
  <c r="C444" i="4"/>
  <c r="B444" i="4"/>
  <c r="A444" i="4"/>
  <c r="H443" i="4"/>
  <c r="F443" i="4"/>
  <c r="D443" i="4"/>
  <c r="C443" i="4"/>
  <c r="B443" i="4"/>
  <c r="A443" i="4"/>
  <c r="H442" i="4"/>
  <c r="F442" i="4"/>
  <c r="D442" i="4"/>
  <c r="C442" i="4"/>
  <c r="B442" i="4"/>
  <c r="A442" i="4"/>
  <c r="H441" i="4"/>
  <c r="F441" i="4"/>
  <c r="D441" i="4"/>
  <c r="C441" i="4"/>
  <c r="B441" i="4"/>
  <c r="A441" i="4"/>
  <c r="H440" i="4"/>
  <c r="F440" i="4"/>
  <c r="D440" i="4"/>
  <c r="C440" i="4"/>
  <c r="B440" i="4"/>
  <c r="A440" i="4"/>
  <c r="H439" i="4"/>
  <c r="F439" i="4"/>
  <c r="D439" i="4"/>
  <c r="C439" i="4"/>
  <c r="B439" i="4"/>
  <c r="A439" i="4"/>
  <c r="H438" i="4"/>
  <c r="F438" i="4"/>
  <c r="D438" i="4"/>
  <c r="C438" i="4"/>
  <c r="B438" i="4"/>
  <c r="A438" i="4"/>
  <c r="H437" i="4"/>
  <c r="F437" i="4"/>
  <c r="D437" i="4"/>
  <c r="C437" i="4"/>
  <c r="B437" i="4"/>
  <c r="A437" i="4"/>
  <c r="H436" i="4"/>
  <c r="F436" i="4"/>
  <c r="D436" i="4"/>
  <c r="C436" i="4"/>
  <c r="B436" i="4"/>
  <c r="A436" i="4"/>
  <c r="H435" i="4"/>
  <c r="F435" i="4"/>
  <c r="D435" i="4"/>
  <c r="C435" i="4"/>
  <c r="B435" i="4"/>
  <c r="A435" i="4"/>
  <c r="H434" i="4"/>
  <c r="F434" i="4"/>
  <c r="D434" i="4"/>
  <c r="C434" i="4"/>
  <c r="B434" i="4"/>
  <c r="A434" i="4"/>
  <c r="H433" i="4"/>
  <c r="F433" i="4"/>
  <c r="D433" i="4"/>
  <c r="C433" i="4"/>
  <c r="B433" i="4"/>
  <c r="A433" i="4"/>
  <c r="H432" i="4"/>
  <c r="F432" i="4"/>
  <c r="D432" i="4"/>
  <c r="C432" i="4"/>
  <c r="B432" i="4"/>
  <c r="A432" i="4"/>
  <c r="H431" i="4"/>
  <c r="F431" i="4"/>
  <c r="D431" i="4"/>
  <c r="C431" i="4"/>
  <c r="B431" i="4"/>
  <c r="A431" i="4"/>
  <c r="H430" i="4"/>
  <c r="F430" i="4"/>
  <c r="D430" i="4"/>
  <c r="C430" i="4"/>
  <c r="B430" i="4"/>
  <c r="A430" i="4"/>
  <c r="H429" i="4"/>
  <c r="F429" i="4"/>
  <c r="D429" i="4"/>
  <c r="C429" i="4"/>
  <c r="B429" i="4"/>
  <c r="A429" i="4"/>
  <c r="H428" i="4"/>
  <c r="F428" i="4"/>
  <c r="D428" i="4"/>
  <c r="C428" i="4"/>
  <c r="B428" i="4"/>
  <c r="A428" i="4"/>
  <c r="H427" i="4"/>
  <c r="F427" i="4"/>
  <c r="D427" i="4"/>
  <c r="C427" i="4"/>
  <c r="B427" i="4"/>
  <c r="A427" i="4"/>
  <c r="H426" i="4"/>
  <c r="F426" i="4"/>
  <c r="D426" i="4"/>
  <c r="C426" i="4"/>
  <c r="B426" i="4"/>
  <c r="A426" i="4"/>
  <c r="H425" i="4"/>
  <c r="F425" i="4"/>
  <c r="D425" i="4"/>
  <c r="C425" i="4"/>
  <c r="B425" i="4"/>
  <c r="A425" i="4"/>
  <c r="H424" i="4"/>
  <c r="F424" i="4"/>
  <c r="D424" i="4"/>
  <c r="C424" i="4"/>
  <c r="B424" i="4"/>
  <c r="A424" i="4"/>
  <c r="H423" i="4"/>
  <c r="F423" i="4"/>
  <c r="D423" i="4"/>
  <c r="C423" i="4"/>
  <c r="B423" i="4"/>
  <c r="A423" i="4"/>
  <c r="H422" i="4"/>
  <c r="F422" i="4"/>
  <c r="D422" i="4"/>
  <c r="C422" i="4"/>
  <c r="B422" i="4"/>
  <c r="A422" i="4"/>
  <c r="H421" i="4"/>
  <c r="F421" i="4"/>
  <c r="D421" i="4"/>
  <c r="C421" i="4"/>
  <c r="B421" i="4"/>
  <c r="A421" i="4"/>
  <c r="H420" i="4"/>
  <c r="F420" i="4"/>
  <c r="D420" i="4"/>
  <c r="C420" i="4"/>
  <c r="B420" i="4"/>
  <c r="A420" i="4"/>
  <c r="H419" i="4"/>
  <c r="F419" i="4"/>
  <c r="D419" i="4"/>
  <c r="C419" i="4"/>
  <c r="B419" i="4"/>
  <c r="A419" i="4"/>
  <c r="H418" i="4"/>
  <c r="F418" i="4"/>
  <c r="D418" i="4"/>
  <c r="C418" i="4"/>
  <c r="B418" i="4"/>
  <c r="A418" i="4"/>
  <c r="H417" i="4"/>
  <c r="F417" i="4"/>
  <c r="D417" i="4"/>
  <c r="C417" i="4"/>
  <c r="B417" i="4"/>
  <c r="A417" i="4"/>
  <c r="H416" i="4"/>
  <c r="F416" i="4"/>
  <c r="D416" i="4"/>
  <c r="C416" i="4"/>
  <c r="B416" i="4"/>
  <c r="A416" i="4"/>
  <c r="H415" i="4"/>
  <c r="F415" i="4"/>
  <c r="D415" i="4"/>
  <c r="C415" i="4"/>
  <c r="B415" i="4"/>
  <c r="A415" i="4"/>
  <c r="H414" i="4"/>
  <c r="F414" i="4"/>
  <c r="D414" i="4"/>
  <c r="C414" i="4"/>
  <c r="B414" i="4"/>
  <c r="A414" i="4"/>
  <c r="H413" i="4"/>
  <c r="F413" i="4"/>
  <c r="D413" i="4"/>
  <c r="C413" i="4"/>
  <c r="B413" i="4"/>
  <c r="A413" i="4"/>
  <c r="H412" i="4"/>
  <c r="F412" i="4"/>
  <c r="D412" i="4"/>
  <c r="C412" i="4"/>
  <c r="B412" i="4"/>
  <c r="A412" i="4"/>
  <c r="H411" i="4"/>
  <c r="F411" i="4"/>
  <c r="D411" i="4"/>
  <c r="C411" i="4"/>
  <c r="B411" i="4"/>
  <c r="A411" i="4"/>
  <c r="H410" i="4"/>
  <c r="F410" i="4"/>
  <c r="D410" i="4"/>
  <c r="C410" i="4"/>
  <c r="B410" i="4"/>
  <c r="A410" i="4"/>
  <c r="H409" i="4"/>
  <c r="F409" i="4"/>
  <c r="D409" i="4"/>
  <c r="C409" i="4"/>
  <c r="B409" i="4"/>
  <c r="A409" i="4"/>
  <c r="H408" i="4"/>
  <c r="F408" i="4"/>
  <c r="D408" i="4"/>
  <c r="C408" i="4"/>
  <c r="B408" i="4"/>
  <c r="A408" i="4"/>
  <c r="H407" i="4"/>
  <c r="F407" i="4"/>
  <c r="D407" i="4"/>
  <c r="C407" i="4"/>
  <c r="B407" i="4"/>
  <c r="A407" i="4"/>
  <c r="H406" i="4"/>
  <c r="F406" i="4"/>
  <c r="D406" i="4"/>
  <c r="C406" i="4"/>
  <c r="B406" i="4"/>
  <c r="A406" i="4"/>
  <c r="H405" i="4"/>
  <c r="F405" i="4"/>
  <c r="D405" i="4"/>
  <c r="C405" i="4"/>
  <c r="B405" i="4"/>
  <c r="A405" i="4"/>
  <c r="H404" i="4"/>
  <c r="F404" i="4"/>
  <c r="D404" i="4"/>
  <c r="C404" i="4"/>
  <c r="B404" i="4"/>
  <c r="A404" i="4"/>
  <c r="H403" i="4"/>
  <c r="F403" i="4"/>
  <c r="D403" i="4"/>
  <c r="C403" i="4"/>
  <c r="B403" i="4"/>
  <c r="A403" i="4"/>
  <c r="H402" i="4"/>
  <c r="F402" i="4"/>
  <c r="D402" i="4"/>
  <c r="C402" i="4"/>
  <c r="B402" i="4"/>
  <c r="A402" i="4"/>
  <c r="H401" i="4"/>
  <c r="F401" i="4"/>
  <c r="D401" i="4"/>
  <c r="C401" i="4"/>
  <c r="B401" i="4"/>
  <c r="A401" i="4"/>
  <c r="H400" i="4"/>
  <c r="F400" i="4"/>
  <c r="D400" i="4"/>
  <c r="C400" i="4"/>
  <c r="B400" i="4"/>
  <c r="A400" i="4"/>
  <c r="H399" i="4"/>
  <c r="F399" i="4"/>
  <c r="D399" i="4"/>
  <c r="C399" i="4"/>
  <c r="B399" i="4"/>
  <c r="A399" i="4"/>
  <c r="H398" i="4"/>
  <c r="F398" i="4"/>
  <c r="D398" i="4"/>
  <c r="C398" i="4"/>
  <c r="B398" i="4"/>
  <c r="A398" i="4"/>
  <c r="H397" i="4"/>
  <c r="F397" i="4"/>
  <c r="D397" i="4"/>
  <c r="C397" i="4"/>
  <c r="B397" i="4"/>
  <c r="A397" i="4"/>
  <c r="H396" i="4"/>
  <c r="F396" i="4"/>
  <c r="D396" i="4"/>
  <c r="C396" i="4"/>
  <c r="B396" i="4"/>
  <c r="A396" i="4"/>
  <c r="H395" i="4"/>
  <c r="F395" i="4"/>
  <c r="D395" i="4"/>
  <c r="C395" i="4"/>
  <c r="B395" i="4"/>
  <c r="A395" i="4"/>
  <c r="H394" i="4"/>
  <c r="F394" i="4"/>
  <c r="D394" i="4"/>
  <c r="C394" i="4"/>
  <c r="B394" i="4"/>
  <c r="A394" i="4"/>
  <c r="H393" i="4"/>
  <c r="F393" i="4"/>
  <c r="D393" i="4"/>
  <c r="C393" i="4"/>
  <c r="B393" i="4"/>
  <c r="A393" i="4"/>
  <c r="H392" i="4"/>
  <c r="F392" i="4"/>
  <c r="D392" i="4"/>
  <c r="C392" i="4"/>
  <c r="B392" i="4"/>
  <c r="A392" i="4"/>
  <c r="H391" i="4"/>
  <c r="F391" i="4"/>
  <c r="D391" i="4"/>
  <c r="C391" i="4"/>
  <c r="B391" i="4"/>
  <c r="A391" i="4"/>
  <c r="H390" i="4"/>
  <c r="F390" i="4"/>
  <c r="D390" i="4"/>
  <c r="C390" i="4"/>
  <c r="B390" i="4"/>
  <c r="A390" i="4"/>
  <c r="H389" i="4"/>
  <c r="F389" i="4"/>
  <c r="D389" i="4"/>
  <c r="C389" i="4"/>
  <c r="B389" i="4"/>
  <c r="A389" i="4"/>
  <c r="H388" i="4"/>
  <c r="F388" i="4"/>
  <c r="D388" i="4"/>
  <c r="C388" i="4"/>
  <c r="B388" i="4"/>
  <c r="A388" i="4"/>
  <c r="H387" i="4"/>
  <c r="F387" i="4"/>
  <c r="D387" i="4"/>
  <c r="C387" i="4"/>
  <c r="B387" i="4"/>
  <c r="A387" i="4"/>
  <c r="H386" i="4"/>
  <c r="F386" i="4"/>
  <c r="D386" i="4"/>
  <c r="C386" i="4"/>
  <c r="B386" i="4"/>
  <c r="A386" i="4"/>
  <c r="H385" i="4"/>
  <c r="F385" i="4"/>
  <c r="D385" i="4"/>
  <c r="C385" i="4"/>
  <c r="B385" i="4"/>
  <c r="A385" i="4"/>
  <c r="H384" i="4"/>
  <c r="F384" i="4"/>
  <c r="D384" i="4"/>
  <c r="C384" i="4"/>
  <c r="B384" i="4"/>
  <c r="A384" i="4"/>
  <c r="H383" i="4"/>
  <c r="F383" i="4"/>
  <c r="D383" i="4"/>
  <c r="C383" i="4"/>
  <c r="B383" i="4"/>
  <c r="A383" i="4"/>
  <c r="H382" i="4"/>
  <c r="F382" i="4"/>
  <c r="D382" i="4"/>
  <c r="C382" i="4"/>
  <c r="B382" i="4"/>
  <c r="A382" i="4"/>
  <c r="H381" i="4"/>
  <c r="F381" i="4"/>
  <c r="D381" i="4"/>
  <c r="C381" i="4"/>
  <c r="B381" i="4"/>
  <c r="A381" i="4"/>
  <c r="H380" i="4"/>
  <c r="F380" i="4"/>
  <c r="D380" i="4"/>
  <c r="C380" i="4"/>
  <c r="B380" i="4"/>
  <c r="A380" i="4"/>
  <c r="H379" i="4"/>
  <c r="F379" i="4"/>
  <c r="D379" i="4"/>
  <c r="C379" i="4"/>
  <c r="B379" i="4"/>
  <c r="A379" i="4"/>
  <c r="H378" i="4"/>
  <c r="F378" i="4"/>
  <c r="D378" i="4"/>
  <c r="C378" i="4"/>
  <c r="B378" i="4"/>
  <c r="A378" i="4"/>
  <c r="H377" i="4"/>
  <c r="F377" i="4"/>
  <c r="D377" i="4"/>
  <c r="C377" i="4"/>
  <c r="B377" i="4"/>
  <c r="A377" i="4"/>
  <c r="H376" i="4"/>
  <c r="F376" i="4"/>
  <c r="D376" i="4"/>
  <c r="C376" i="4"/>
  <c r="B376" i="4"/>
  <c r="A376" i="4"/>
  <c r="H375" i="4"/>
  <c r="F375" i="4"/>
  <c r="D375" i="4"/>
  <c r="C375" i="4"/>
  <c r="B375" i="4"/>
  <c r="A375" i="4"/>
  <c r="H374" i="4"/>
  <c r="F374" i="4"/>
  <c r="D374" i="4"/>
  <c r="C374" i="4"/>
  <c r="B374" i="4"/>
  <c r="A374" i="4"/>
  <c r="H373" i="4"/>
  <c r="F373" i="4"/>
  <c r="D373" i="4"/>
  <c r="C373" i="4"/>
  <c r="B373" i="4"/>
  <c r="A373" i="4"/>
  <c r="H372" i="4"/>
  <c r="F372" i="4"/>
  <c r="D372" i="4"/>
  <c r="C372" i="4"/>
  <c r="B372" i="4"/>
  <c r="A372" i="4"/>
  <c r="H371" i="4"/>
  <c r="F371" i="4"/>
  <c r="D371" i="4"/>
  <c r="C371" i="4"/>
  <c r="B371" i="4"/>
  <c r="A371" i="4"/>
  <c r="H370" i="4"/>
  <c r="F370" i="4"/>
  <c r="D370" i="4"/>
  <c r="C370" i="4"/>
  <c r="B370" i="4"/>
  <c r="A370" i="4"/>
  <c r="H369" i="4"/>
  <c r="F369" i="4"/>
  <c r="D369" i="4"/>
  <c r="C369" i="4"/>
  <c r="B369" i="4"/>
  <c r="A369" i="4"/>
  <c r="H368" i="4"/>
  <c r="F368" i="4"/>
  <c r="D368" i="4"/>
  <c r="C368" i="4"/>
  <c r="B368" i="4"/>
  <c r="A368" i="4"/>
  <c r="H367" i="4"/>
  <c r="F367" i="4"/>
  <c r="D367" i="4"/>
  <c r="C367" i="4"/>
  <c r="B367" i="4"/>
  <c r="A367" i="4"/>
  <c r="H366" i="4"/>
  <c r="F366" i="4"/>
  <c r="D366" i="4"/>
  <c r="C366" i="4"/>
  <c r="B366" i="4"/>
  <c r="A366" i="4"/>
  <c r="H365" i="4"/>
  <c r="F365" i="4"/>
  <c r="D365" i="4"/>
  <c r="C365" i="4"/>
  <c r="B365" i="4"/>
  <c r="A365" i="4"/>
  <c r="H364" i="4"/>
  <c r="F364" i="4"/>
  <c r="D364" i="4"/>
  <c r="C364" i="4"/>
  <c r="B364" i="4"/>
  <c r="A364" i="4"/>
  <c r="H363" i="4"/>
  <c r="F363" i="4"/>
  <c r="D363" i="4"/>
  <c r="C363" i="4"/>
  <c r="B363" i="4"/>
  <c r="A363" i="4"/>
  <c r="H362" i="4"/>
  <c r="F362" i="4"/>
  <c r="D362" i="4"/>
  <c r="C362" i="4"/>
  <c r="B362" i="4"/>
  <c r="A362" i="4"/>
  <c r="H361" i="4"/>
  <c r="F361" i="4"/>
  <c r="D361" i="4"/>
  <c r="C361" i="4"/>
  <c r="B361" i="4"/>
  <c r="A361" i="4"/>
  <c r="H360" i="4"/>
  <c r="F360" i="4"/>
  <c r="D360" i="4"/>
  <c r="C360" i="4"/>
  <c r="B360" i="4"/>
  <c r="A360" i="4"/>
  <c r="H359" i="4"/>
  <c r="F359" i="4"/>
  <c r="D359" i="4"/>
  <c r="C359" i="4"/>
  <c r="B359" i="4"/>
  <c r="A359" i="4"/>
  <c r="H358" i="4"/>
  <c r="F358" i="4"/>
  <c r="D358" i="4"/>
  <c r="C358" i="4"/>
  <c r="B358" i="4"/>
  <c r="A358" i="4"/>
  <c r="H357" i="4"/>
  <c r="F357" i="4"/>
  <c r="D357" i="4"/>
  <c r="C357" i="4"/>
  <c r="B357" i="4"/>
  <c r="A357" i="4"/>
  <c r="H356" i="4"/>
  <c r="F356" i="4"/>
  <c r="D356" i="4"/>
  <c r="C356" i="4"/>
  <c r="B356" i="4"/>
  <c r="A356" i="4"/>
  <c r="H355" i="4"/>
  <c r="F355" i="4"/>
  <c r="D355" i="4"/>
  <c r="C355" i="4"/>
  <c r="B355" i="4"/>
  <c r="A355" i="4"/>
  <c r="H354" i="4"/>
  <c r="F354" i="4"/>
  <c r="D354" i="4"/>
  <c r="C354" i="4"/>
  <c r="B354" i="4"/>
  <c r="A354" i="4"/>
  <c r="H353" i="4"/>
  <c r="F353" i="4"/>
  <c r="D353" i="4"/>
  <c r="C353" i="4"/>
  <c r="B353" i="4"/>
  <c r="A353" i="4"/>
  <c r="H352" i="4"/>
  <c r="F352" i="4"/>
  <c r="D352" i="4"/>
  <c r="C352" i="4"/>
  <c r="B352" i="4"/>
  <c r="A352" i="4"/>
  <c r="H351" i="4"/>
  <c r="F351" i="4"/>
  <c r="D351" i="4"/>
  <c r="C351" i="4"/>
  <c r="B351" i="4"/>
  <c r="A351" i="4"/>
  <c r="H350" i="4"/>
  <c r="F350" i="4"/>
  <c r="D350" i="4"/>
  <c r="C350" i="4"/>
  <c r="B350" i="4"/>
  <c r="A350" i="4"/>
  <c r="H349" i="4"/>
  <c r="F349" i="4"/>
  <c r="D349" i="4"/>
  <c r="C349" i="4"/>
  <c r="B349" i="4"/>
  <c r="A349" i="4"/>
  <c r="H348" i="4"/>
  <c r="F348" i="4"/>
  <c r="D348" i="4"/>
  <c r="C348" i="4"/>
  <c r="B348" i="4"/>
  <c r="A348" i="4"/>
  <c r="H347" i="4"/>
  <c r="F347" i="4"/>
  <c r="D347" i="4"/>
  <c r="C347" i="4"/>
  <c r="B347" i="4"/>
  <c r="A347" i="4"/>
  <c r="H346" i="4"/>
  <c r="F346" i="4"/>
  <c r="D346" i="4"/>
  <c r="C346" i="4"/>
  <c r="B346" i="4"/>
  <c r="A346" i="4"/>
  <c r="H345" i="4"/>
  <c r="F345" i="4"/>
  <c r="D345" i="4"/>
  <c r="C345" i="4"/>
  <c r="B345" i="4"/>
  <c r="A345" i="4"/>
  <c r="H344" i="4"/>
  <c r="F344" i="4"/>
  <c r="D344" i="4"/>
  <c r="C344" i="4"/>
  <c r="B344" i="4"/>
  <c r="A344" i="4"/>
  <c r="H343" i="4"/>
  <c r="F343" i="4"/>
  <c r="D343" i="4"/>
  <c r="C343" i="4"/>
  <c r="B343" i="4"/>
  <c r="A343" i="4"/>
  <c r="H342" i="4"/>
  <c r="F342" i="4"/>
  <c r="D342" i="4"/>
  <c r="C342" i="4"/>
  <c r="B342" i="4"/>
  <c r="A342" i="4"/>
  <c r="H341" i="4"/>
  <c r="F341" i="4"/>
  <c r="D341" i="4"/>
  <c r="C341" i="4"/>
  <c r="B341" i="4"/>
  <c r="A341" i="4"/>
  <c r="H340" i="4"/>
  <c r="F340" i="4"/>
  <c r="D340" i="4"/>
  <c r="C340" i="4"/>
  <c r="B340" i="4"/>
  <c r="A340" i="4"/>
  <c r="H339" i="4"/>
  <c r="F339" i="4"/>
  <c r="D339" i="4"/>
  <c r="C339" i="4"/>
  <c r="B339" i="4"/>
  <c r="A339" i="4"/>
  <c r="H338" i="4"/>
  <c r="F338" i="4"/>
  <c r="D338" i="4"/>
  <c r="C338" i="4"/>
  <c r="B338" i="4"/>
  <c r="A338" i="4"/>
  <c r="H337" i="4"/>
  <c r="F337" i="4"/>
  <c r="D337" i="4"/>
  <c r="C337" i="4"/>
  <c r="B337" i="4"/>
  <c r="A337" i="4"/>
  <c r="H336" i="4"/>
  <c r="F336" i="4"/>
  <c r="D336" i="4"/>
  <c r="C336" i="4"/>
  <c r="B336" i="4"/>
  <c r="A336" i="4"/>
  <c r="H335" i="4"/>
  <c r="F335" i="4"/>
  <c r="D335" i="4"/>
  <c r="C335" i="4"/>
  <c r="B335" i="4"/>
  <c r="A335" i="4"/>
  <c r="H334" i="4"/>
  <c r="F334" i="4"/>
  <c r="D334" i="4"/>
  <c r="C334" i="4"/>
  <c r="B334" i="4"/>
  <c r="A334" i="4"/>
  <c r="H333" i="4"/>
  <c r="F333" i="4"/>
  <c r="D333" i="4"/>
  <c r="C333" i="4"/>
  <c r="B333" i="4"/>
  <c r="A333" i="4"/>
  <c r="H332" i="4"/>
  <c r="F332" i="4"/>
  <c r="D332" i="4"/>
  <c r="C332" i="4"/>
  <c r="B332" i="4"/>
  <c r="A332" i="4"/>
  <c r="H331" i="4"/>
  <c r="F331" i="4"/>
  <c r="D331" i="4"/>
  <c r="C331" i="4"/>
  <c r="B331" i="4"/>
  <c r="A331" i="4"/>
  <c r="H330" i="4"/>
  <c r="F330" i="4"/>
  <c r="D330" i="4"/>
  <c r="C330" i="4"/>
  <c r="B330" i="4"/>
  <c r="A330" i="4"/>
  <c r="H329" i="4"/>
  <c r="F329" i="4"/>
  <c r="D329" i="4"/>
  <c r="C329" i="4"/>
  <c r="B329" i="4"/>
  <c r="A329" i="4"/>
  <c r="H328" i="4"/>
  <c r="F328" i="4"/>
  <c r="D328" i="4"/>
  <c r="C328" i="4"/>
  <c r="B328" i="4"/>
  <c r="A328" i="4"/>
  <c r="H327" i="4"/>
  <c r="F327" i="4"/>
  <c r="D327" i="4"/>
  <c r="C327" i="4"/>
  <c r="B327" i="4"/>
  <c r="A327" i="4"/>
  <c r="H326" i="4"/>
  <c r="F326" i="4"/>
  <c r="D326" i="4"/>
  <c r="C326" i="4"/>
  <c r="B326" i="4"/>
  <c r="A326" i="4"/>
  <c r="H325" i="4"/>
  <c r="F325" i="4"/>
  <c r="D325" i="4"/>
  <c r="C325" i="4"/>
  <c r="B325" i="4"/>
  <c r="A325" i="4"/>
  <c r="H324" i="4"/>
  <c r="F324" i="4"/>
  <c r="D324" i="4"/>
  <c r="C324" i="4"/>
  <c r="B324" i="4"/>
  <c r="A324" i="4"/>
  <c r="H323" i="4"/>
  <c r="F323" i="4"/>
  <c r="D323" i="4"/>
  <c r="C323" i="4"/>
  <c r="B323" i="4"/>
  <c r="A323" i="4"/>
  <c r="H322" i="4"/>
  <c r="F322" i="4"/>
  <c r="D322" i="4"/>
  <c r="C322" i="4"/>
  <c r="B322" i="4"/>
  <c r="A322" i="4"/>
  <c r="H321" i="4"/>
  <c r="F321" i="4"/>
  <c r="D321" i="4"/>
  <c r="C321" i="4"/>
  <c r="B321" i="4"/>
  <c r="A321" i="4"/>
  <c r="H320" i="4"/>
  <c r="F320" i="4"/>
  <c r="D320" i="4"/>
  <c r="C320" i="4"/>
  <c r="B320" i="4"/>
  <c r="A320" i="4"/>
  <c r="H319" i="4"/>
  <c r="F319" i="4"/>
  <c r="D319" i="4"/>
  <c r="C319" i="4"/>
  <c r="B319" i="4"/>
  <c r="A319" i="4"/>
  <c r="H318" i="4"/>
  <c r="F318" i="4"/>
  <c r="D318" i="4"/>
  <c r="C318" i="4"/>
  <c r="B318" i="4"/>
  <c r="A318" i="4"/>
  <c r="H317" i="4"/>
  <c r="F317" i="4"/>
  <c r="D317" i="4"/>
  <c r="C317" i="4"/>
  <c r="B317" i="4"/>
  <c r="A317" i="4"/>
  <c r="H316" i="4"/>
  <c r="F316" i="4"/>
  <c r="D316" i="4"/>
  <c r="C316" i="4"/>
  <c r="B316" i="4"/>
  <c r="A316" i="4"/>
  <c r="H315" i="4"/>
  <c r="F315" i="4"/>
  <c r="D315" i="4"/>
  <c r="C315" i="4"/>
  <c r="B315" i="4"/>
  <c r="A315" i="4"/>
  <c r="H314" i="4"/>
  <c r="F314" i="4"/>
  <c r="D314" i="4"/>
  <c r="C314" i="4"/>
  <c r="B314" i="4"/>
  <c r="A314" i="4"/>
  <c r="H313" i="4"/>
  <c r="F313" i="4"/>
  <c r="D313" i="4"/>
  <c r="C313" i="4"/>
  <c r="B313" i="4"/>
  <c r="A313" i="4"/>
  <c r="H312" i="4"/>
  <c r="F312" i="4"/>
  <c r="D312" i="4"/>
  <c r="C312" i="4"/>
  <c r="B312" i="4"/>
  <c r="A312" i="4"/>
  <c r="H311" i="4"/>
  <c r="F311" i="4"/>
  <c r="D311" i="4"/>
  <c r="C311" i="4"/>
  <c r="B311" i="4"/>
  <c r="A311" i="4"/>
  <c r="H310" i="4"/>
  <c r="F310" i="4"/>
  <c r="D310" i="4"/>
  <c r="C310" i="4"/>
  <c r="B310" i="4"/>
  <c r="A310" i="4"/>
  <c r="H309" i="4"/>
  <c r="F309" i="4"/>
  <c r="D309" i="4"/>
  <c r="C309" i="4"/>
  <c r="B309" i="4"/>
  <c r="A309" i="4"/>
  <c r="H308" i="4"/>
  <c r="F308" i="4"/>
  <c r="D308" i="4"/>
  <c r="C308" i="4"/>
  <c r="B308" i="4"/>
  <c r="A308" i="4"/>
  <c r="H307" i="4"/>
  <c r="F307" i="4"/>
  <c r="D307" i="4"/>
  <c r="C307" i="4"/>
  <c r="B307" i="4"/>
  <c r="A307" i="4"/>
  <c r="H306" i="4"/>
  <c r="F306" i="4"/>
  <c r="D306" i="4"/>
  <c r="C306" i="4"/>
  <c r="B306" i="4"/>
  <c r="A306" i="4"/>
  <c r="H305" i="4"/>
  <c r="F305" i="4"/>
  <c r="D305" i="4"/>
  <c r="C305" i="4"/>
  <c r="B305" i="4"/>
  <c r="A305" i="4"/>
  <c r="H304" i="4"/>
  <c r="F304" i="4"/>
  <c r="D304" i="4"/>
  <c r="C304" i="4"/>
  <c r="B304" i="4"/>
  <c r="A304" i="4"/>
  <c r="H303" i="4"/>
  <c r="F303" i="4"/>
  <c r="D303" i="4"/>
  <c r="C303" i="4"/>
  <c r="B303" i="4"/>
  <c r="A303" i="4"/>
  <c r="H302" i="4"/>
  <c r="F302" i="4"/>
  <c r="D302" i="4"/>
  <c r="C302" i="4"/>
  <c r="B302" i="4"/>
  <c r="A302" i="4"/>
  <c r="H301" i="4"/>
  <c r="F301" i="4"/>
  <c r="D301" i="4"/>
  <c r="C301" i="4"/>
  <c r="B301" i="4"/>
  <c r="A301" i="4"/>
  <c r="H300" i="4"/>
  <c r="F300" i="4"/>
  <c r="D300" i="4"/>
  <c r="C300" i="4"/>
  <c r="B300" i="4"/>
  <c r="A300" i="4"/>
  <c r="H299" i="4"/>
  <c r="F299" i="4"/>
  <c r="D299" i="4"/>
  <c r="C299" i="4"/>
  <c r="B299" i="4"/>
  <c r="A299" i="4"/>
  <c r="H298" i="4"/>
  <c r="F298" i="4"/>
  <c r="D298" i="4"/>
  <c r="C298" i="4"/>
  <c r="B298" i="4"/>
  <c r="A298" i="4"/>
  <c r="H297" i="4"/>
  <c r="F297" i="4"/>
  <c r="D297" i="4"/>
  <c r="C297" i="4"/>
  <c r="B297" i="4"/>
  <c r="A297" i="4"/>
  <c r="H296" i="4"/>
  <c r="F296" i="4"/>
  <c r="D296" i="4"/>
  <c r="C296" i="4"/>
  <c r="B296" i="4"/>
  <c r="A296" i="4"/>
  <c r="H295" i="4"/>
  <c r="F295" i="4"/>
  <c r="D295" i="4"/>
  <c r="C295" i="4"/>
  <c r="B295" i="4"/>
  <c r="A295" i="4"/>
  <c r="H294" i="4"/>
  <c r="F294" i="4"/>
  <c r="D294" i="4"/>
  <c r="C294" i="4"/>
  <c r="B294" i="4"/>
  <c r="A294" i="4"/>
  <c r="H293" i="4"/>
  <c r="F293" i="4"/>
  <c r="D293" i="4"/>
  <c r="C293" i="4"/>
  <c r="B293" i="4"/>
  <c r="A293" i="4"/>
  <c r="H292" i="4"/>
  <c r="F292" i="4"/>
  <c r="D292" i="4"/>
  <c r="C292" i="4"/>
  <c r="B292" i="4"/>
  <c r="A292" i="4"/>
  <c r="H291" i="4"/>
  <c r="F291" i="4"/>
  <c r="D291" i="4"/>
  <c r="C291" i="4"/>
  <c r="B291" i="4"/>
  <c r="A291" i="4"/>
  <c r="H290" i="4"/>
  <c r="F290" i="4"/>
  <c r="D290" i="4"/>
  <c r="C290" i="4"/>
  <c r="B290" i="4"/>
  <c r="A290" i="4"/>
  <c r="H289" i="4"/>
  <c r="F289" i="4"/>
  <c r="D289" i="4"/>
  <c r="C289" i="4"/>
  <c r="B289" i="4"/>
  <c r="A289" i="4"/>
  <c r="H288" i="4"/>
  <c r="F288" i="4"/>
  <c r="D288" i="4"/>
  <c r="C288" i="4"/>
  <c r="B288" i="4"/>
  <c r="A288" i="4"/>
  <c r="H287" i="4"/>
  <c r="F287" i="4"/>
  <c r="D287" i="4"/>
  <c r="C287" i="4"/>
  <c r="B287" i="4"/>
  <c r="A287" i="4"/>
  <c r="H286" i="4"/>
  <c r="F286" i="4"/>
  <c r="D286" i="4"/>
  <c r="C286" i="4"/>
  <c r="B286" i="4"/>
  <c r="A286" i="4"/>
  <c r="H285" i="4"/>
  <c r="F285" i="4"/>
  <c r="D285" i="4"/>
  <c r="C285" i="4"/>
  <c r="B285" i="4"/>
  <c r="A285" i="4"/>
  <c r="H284" i="4"/>
  <c r="F284" i="4"/>
  <c r="D284" i="4"/>
  <c r="C284" i="4"/>
  <c r="B284" i="4"/>
  <c r="A284" i="4"/>
  <c r="H283" i="4"/>
  <c r="F283" i="4"/>
  <c r="D283" i="4"/>
  <c r="C283" i="4"/>
  <c r="B283" i="4"/>
  <c r="A283" i="4"/>
  <c r="H282" i="4"/>
  <c r="F282" i="4"/>
  <c r="D282" i="4"/>
  <c r="C282" i="4"/>
  <c r="B282" i="4"/>
  <c r="A282" i="4"/>
  <c r="H281" i="4"/>
  <c r="F281" i="4"/>
  <c r="D281" i="4"/>
  <c r="C281" i="4"/>
  <c r="B281" i="4"/>
  <c r="A281" i="4"/>
  <c r="H280" i="4"/>
  <c r="F280" i="4"/>
  <c r="D280" i="4"/>
  <c r="C280" i="4"/>
  <c r="B280" i="4"/>
  <c r="A280" i="4"/>
  <c r="H279" i="4"/>
  <c r="F279" i="4"/>
  <c r="D279" i="4"/>
  <c r="C279" i="4"/>
  <c r="B279" i="4"/>
  <c r="A279" i="4"/>
  <c r="H278" i="4"/>
  <c r="F278" i="4"/>
  <c r="D278" i="4"/>
  <c r="C278" i="4"/>
  <c r="B278" i="4"/>
  <c r="A278" i="4"/>
  <c r="H277" i="4"/>
  <c r="F277" i="4"/>
  <c r="D277" i="4"/>
  <c r="C277" i="4"/>
  <c r="B277" i="4"/>
  <c r="A277" i="4"/>
  <c r="H276" i="4"/>
  <c r="F276" i="4"/>
  <c r="D276" i="4"/>
  <c r="C276" i="4"/>
  <c r="B276" i="4"/>
  <c r="A276" i="4"/>
  <c r="H275" i="4"/>
  <c r="F275" i="4"/>
  <c r="D275" i="4"/>
  <c r="C275" i="4"/>
  <c r="B275" i="4"/>
  <c r="A275" i="4"/>
  <c r="H274" i="4"/>
  <c r="F274" i="4"/>
  <c r="D274" i="4"/>
  <c r="C274" i="4"/>
  <c r="B274" i="4"/>
  <c r="A274" i="4"/>
  <c r="H273" i="4"/>
  <c r="F273" i="4"/>
  <c r="D273" i="4"/>
  <c r="C273" i="4"/>
  <c r="B273" i="4"/>
  <c r="A273" i="4"/>
  <c r="H272" i="4"/>
  <c r="F272" i="4"/>
  <c r="D272" i="4"/>
  <c r="C272" i="4"/>
  <c r="B272" i="4"/>
  <c r="A272" i="4"/>
  <c r="H271" i="4"/>
  <c r="F271" i="4"/>
  <c r="D271" i="4"/>
  <c r="C271" i="4"/>
  <c r="B271" i="4"/>
  <c r="A271" i="4"/>
  <c r="H270" i="4"/>
  <c r="F270" i="4"/>
  <c r="D270" i="4"/>
  <c r="C270" i="4"/>
  <c r="B270" i="4"/>
  <c r="A270" i="4"/>
  <c r="H269" i="4"/>
  <c r="F269" i="4"/>
  <c r="D269" i="4"/>
  <c r="C269" i="4"/>
  <c r="B269" i="4"/>
  <c r="A269" i="4"/>
  <c r="H268" i="4"/>
  <c r="F268" i="4"/>
  <c r="D268" i="4"/>
  <c r="C268" i="4"/>
  <c r="B268" i="4"/>
  <c r="A268" i="4"/>
  <c r="H267" i="4"/>
  <c r="F267" i="4"/>
  <c r="D267" i="4"/>
  <c r="C267" i="4"/>
  <c r="B267" i="4"/>
  <c r="A267" i="4"/>
  <c r="H266" i="4"/>
  <c r="F266" i="4"/>
  <c r="D266" i="4"/>
  <c r="C266" i="4"/>
  <c r="B266" i="4"/>
  <c r="A266" i="4"/>
  <c r="H265" i="4"/>
  <c r="F265" i="4"/>
  <c r="D265" i="4"/>
  <c r="C265" i="4"/>
  <c r="B265" i="4"/>
  <c r="A265" i="4"/>
  <c r="H264" i="4"/>
  <c r="F264" i="4"/>
  <c r="D264" i="4"/>
  <c r="C264" i="4"/>
  <c r="B264" i="4"/>
  <c r="A264" i="4"/>
  <c r="H263" i="4"/>
  <c r="F263" i="4"/>
  <c r="D263" i="4"/>
  <c r="C263" i="4"/>
  <c r="B263" i="4"/>
  <c r="A263" i="4"/>
  <c r="H262" i="4"/>
  <c r="F262" i="4"/>
  <c r="D262" i="4"/>
  <c r="C262" i="4"/>
  <c r="B262" i="4"/>
  <c r="A262" i="4"/>
  <c r="H261" i="4"/>
  <c r="F261" i="4"/>
  <c r="D261" i="4"/>
  <c r="C261" i="4"/>
  <c r="B261" i="4"/>
  <c r="A261" i="4"/>
  <c r="H260" i="4"/>
  <c r="F260" i="4"/>
  <c r="D260" i="4"/>
  <c r="C260" i="4"/>
  <c r="B260" i="4"/>
  <c r="A260" i="4"/>
  <c r="H259" i="4"/>
  <c r="F259" i="4"/>
  <c r="D259" i="4"/>
  <c r="C259" i="4"/>
  <c r="B259" i="4"/>
  <c r="A259" i="4"/>
  <c r="H258" i="4"/>
  <c r="F258" i="4"/>
  <c r="D258" i="4"/>
  <c r="C258" i="4"/>
  <c r="B258" i="4"/>
  <c r="A258" i="4"/>
  <c r="H257" i="4"/>
  <c r="F257" i="4"/>
  <c r="D257" i="4"/>
  <c r="C257" i="4"/>
  <c r="B257" i="4"/>
  <c r="A257" i="4"/>
  <c r="H256" i="4"/>
  <c r="F256" i="4"/>
  <c r="D256" i="4"/>
  <c r="C256" i="4"/>
  <c r="B256" i="4"/>
  <c r="A256" i="4"/>
  <c r="H255" i="4"/>
  <c r="F255" i="4"/>
  <c r="D255" i="4"/>
  <c r="C255" i="4"/>
  <c r="B255" i="4"/>
  <c r="A255" i="4"/>
  <c r="H254" i="4"/>
  <c r="F254" i="4"/>
  <c r="D254" i="4"/>
  <c r="C254" i="4"/>
  <c r="B254" i="4"/>
  <c r="A254" i="4"/>
  <c r="H253" i="4"/>
  <c r="F253" i="4"/>
  <c r="D253" i="4"/>
  <c r="C253" i="4"/>
  <c r="B253" i="4"/>
  <c r="A253" i="4"/>
  <c r="H252" i="4"/>
  <c r="F252" i="4"/>
  <c r="D252" i="4"/>
  <c r="C252" i="4"/>
  <c r="B252" i="4"/>
  <c r="A252" i="4"/>
  <c r="H251" i="4"/>
  <c r="F251" i="4"/>
  <c r="D251" i="4"/>
  <c r="C251" i="4"/>
  <c r="B251" i="4"/>
  <c r="A251" i="4"/>
  <c r="H250" i="4"/>
  <c r="F250" i="4"/>
  <c r="D250" i="4"/>
  <c r="C250" i="4"/>
  <c r="B250" i="4"/>
  <c r="A250" i="4"/>
  <c r="H249" i="4"/>
  <c r="F249" i="4"/>
  <c r="D249" i="4"/>
  <c r="C249" i="4"/>
  <c r="B249" i="4"/>
  <c r="A249" i="4"/>
  <c r="H248" i="4"/>
  <c r="F248" i="4"/>
  <c r="D248" i="4"/>
  <c r="C248" i="4"/>
  <c r="B248" i="4"/>
  <c r="A248" i="4"/>
  <c r="H247" i="4"/>
  <c r="F247" i="4"/>
  <c r="D247" i="4"/>
  <c r="C247" i="4"/>
  <c r="B247" i="4"/>
  <c r="A247" i="4"/>
  <c r="H246" i="4"/>
  <c r="F246" i="4"/>
  <c r="D246" i="4"/>
  <c r="C246" i="4"/>
  <c r="B246" i="4"/>
  <c r="A246" i="4"/>
  <c r="H245" i="4"/>
  <c r="F245" i="4"/>
  <c r="D245" i="4"/>
  <c r="C245" i="4"/>
  <c r="B245" i="4"/>
  <c r="A245" i="4"/>
  <c r="H244" i="4"/>
  <c r="F244" i="4"/>
  <c r="D244" i="4"/>
  <c r="C244" i="4"/>
  <c r="B244" i="4"/>
  <c r="A244" i="4"/>
  <c r="H243" i="4"/>
  <c r="F243" i="4"/>
  <c r="D243" i="4"/>
  <c r="C243" i="4"/>
  <c r="B243" i="4"/>
  <c r="A243" i="4"/>
  <c r="H242" i="4"/>
  <c r="F242" i="4"/>
  <c r="D242" i="4"/>
  <c r="C242" i="4"/>
  <c r="B242" i="4"/>
  <c r="A242" i="4"/>
  <c r="H241" i="4"/>
  <c r="F241" i="4"/>
  <c r="D241" i="4"/>
  <c r="C241" i="4"/>
  <c r="B241" i="4"/>
  <c r="A241" i="4"/>
  <c r="H240" i="4"/>
  <c r="F240" i="4"/>
  <c r="D240" i="4"/>
  <c r="C240" i="4"/>
  <c r="B240" i="4"/>
  <c r="A240" i="4"/>
  <c r="H239" i="4"/>
  <c r="F239" i="4"/>
  <c r="D239" i="4"/>
  <c r="C239" i="4"/>
  <c r="B239" i="4"/>
  <c r="A239" i="4"/>
  <c r="H238" i="4"/>
  <c r="F238" i="4"/>
  <c r="D238" i="4"/>
  <c r="C238" i="4"/>
  <c r="B238" i="4"/>
  <c r="A238" i="4"/>
  <c r="H237" i="4"/>
  <c r="F237" i="4"/>
  <c r="D237" i="4"/>
  <c r="C237" i="4"/>
  <c r="B237" i="4"/>
  <c r="A237" i="4"/>
  <c r="H236" i="4"/>
  <c r="F236" i="4"/>
  <c r="D236" i="4"/>
  <c r="C236" i="4"/>
  <c r="B236" i="4"/>
  <c r="A236" i="4"/>
  <c r="H235" i="4"/>
  <c r="F235" i="4"/>
  <c r="D235" i="4"/>
  <c r="C235" i="4"/>
  <c r="B235" i="4"/>
  <c r="A235" i="4"/>
  <c r="H234" i="4"/>
  <c r="F234" i="4"/>
  <c r="D234" i="4"/>
  <c r="C234" i="4"/>
  <c r="B234" i="4"/>
  <c r="A234" i="4"/>
  <c r="H233" i="4"/>
  <c r="F233" i="4"/>
  <c r="D233" i="4"/>
  <c r="C233" i="4"/>
  <c r="B233" i="4"/>
  <c r="A233" i="4"/>
  <c r="H232" i="4"/>
  <c r="F232" i="4"/>
  <c r="D232" i="4"/>
  <c r="C232" i="4"/>
  <c r="B232" i="4"/>
  <c r="A232" i="4"/>
  <c r="H231" i="4"/>
  <c r="F231" i="4"/>
  <c r="D231" i="4"/>
  <c r="C231" i="4"/>
  <c r="B231" i="4"/>
  <c r="A231" i="4"/>
  <c r="H230" i="4"/>
  <c r="F230" i="4"/>
  <c r="D230" i="4"/>
  <c r="C230" i="4"/>
  <c r="B230" i="4"/>
  <c r="A230" i="4"/>
  <c r="H229" i="4"/>
  <c r="F229" i="4"/>
  <c r="D229" i="4"/>
  <c r="C229" i="4"/>
  <c r="B229" i="4"/>
  <c r="A229" i="4"/>
  <c r="H228" i="4"/>
  <c r="F228" i="4"/>
  <c r="D228" i="4"/>
  <c r="C228" i="4"/>
  <c r="B228" i="4"/>
  <c r="A228" i="4"/>
  <c r="H227" i="4"/>
  <c r="F227" i="4"/>
  <c r="D227" i="4"/>
  <c r="C227" i="4"/>
  <c r="B227" i="4"/>
  <c r="A227" i="4"/>
  <c r="H226" i="4"/>
  <c r="F226" i="4"/>
  <c r="D226" i="4"/>
  <c r="C226" i="4"/>
  <c r="B226" i="4"/>
  <c r="A226" i="4"/>
  <c r="H225" i="4"/>
  <c r="F225" i="4"/>
  <c r="D225" i="4"/>
  <c r="C225" i="4"/>
  <c r="B225" i="4"/>
  <c r="A225" i="4"/>
  <c r="H224" i="4"/>
  <c r="F224" i="4"/>
  <c r="D224" i="4"/>
  <c r="C224" i="4"/>
  <c r="B224" i="4"/>
  <c r="A224" i="4"/>
  <c r="H223" i="4"/>
  <c r="F223" i="4"/>
  <c r="D223" i="4"/>
  <c r="C223" i="4"/>
  <c r="B223" i="4"/>
  <c r="A223" i="4"/>
  <c r="H222" i="4"/>
  <c r="F222" i="4"/>
  <c r="D222" i="4"/>
  <c r="C222" i="4"/>
  <c r="B222" i="4"/>
  <c r="A222" i="4"/>
  <c r="H221" i="4"/>
  <c r="F221" i="4"/>
  <c r="D221" i="4"/>
  <c r="C221" i="4"/>
  <c r="B221" i="4"/>
  <c r="A221" i="4"/>
  <c r="H220" i="4"/>
  <c r="F220" i="4"/>
  <c r="D220" i="4"/>
  <c r="C220" i="4"/>
  <c r="B220" i="4"/>
  <c r="A220" i="4"/>
  <c r="H219" i="4"/>
  <c r="F219" i="4"/>
  <c r="D219" i="4"/>
  <c r="C219" i="4"/>
  <c r="B219" i="4"/>
  <c r="A219" i="4"/>
  <c r="H218" i="4"/>
  <c r="F218" i="4"/>
  <c r="D218" i="4"/>
  <c r="C218" i="4"/>
  <c r="B218" i="4"/>
  <c r="A218" i="4"/>
  <c r="H217" i="4"/>
  <c r="F217" i="4"/>
  <c r="D217" i="4"/>
  <c r="C217" i="4"/>
  <c r="B217" i="4"/>
  <c r="A217" i="4"/>
  <c r="H216" i="4"/>
  <c r="F216" i="4"/>
  <c r="D216" i="4"/>
  <c r="C216" i="4"/>
  <c r="B216" i="4"/>
  <c r="A216" i="4"/>
  <c r="H215" i="4"/>
  <c r="F215" i="4"/>
  <c r="D215" i="4"/>
  <c r="C215" i="4"/>
  <c r="B215" i="4"/>
  <c r="A215" i="4"/>
  <c r="H214" i="4"/>
  <c r="F214" i="4"/>
  <c r="D214" i="4"/>
  <c r="C214" i="4"/>
  <c r="B214" i="4"/>
  <c r="A214" i="4"/>
  <c r="H213" i="4"/>
  <c r="F213" i="4"/>
  <c r="D213" i="4"/>
  <c r="C213" i="4"/>
  <c r="B213" i="4"/>
  <c r="A213" i="4"/>
  <c r="H212" i="4"/>
  <c r="F212" i="4"/>
  <c r="D212" i="4"/>
  <c r="C212" i="4"/>
  <c r="B212" i="4"/>
  <c r="A212" i="4"/>
  <c r="H211" i="4"/>
  <c r="F211" i="4"/>
  <c r="D211" i="4"/>
  <c r="C211" i="4"/>
  <c r="B211" i="4"/>
  <c r="A211" i="4"/>
  <c r="H210" i="4"/>
  <c r="F210" i="4"/>
  <c r="D210" i="4"/>
  <c r="C210" i="4"/>
  <c r="B210" i="4"/>
  <c r="A210" i="4"/>
  <c r="H209" i="4"/>
  <c r="F209" i="4"/>
  <c r="D209" i="4"/>
  <c r="C209" i="4"/>
  <c r="B209" i="4"/>
  <c r="A209" i="4"/>
  <c r="H208" i="4"/>
  <c r="F208" i="4"/>
  <c r="D208" i="4"/>
  <c r="C208" i="4"/>
  <c r="B208" i="4"/>
  <c r="A208" i="4"/>
  <c r="H207" i="4"/>
  <c r="F207" i="4"/>
  <c r="D207" i="4"/>
  <c r="C207" i="4"/>
  <c r="B207" i="4"/>
  <c r="A207" i="4"/>
  <c r="H206" i="4"/>
  <c r="F206" i="4"/>
  <c r="D206" i="4"/>
  <c r="C206" i="4"/>
  <c r="B206" i="4"/>
  <c r="A206" i="4"/>
  <c r="H205" i="4"/>
  <c r="F205" i="4"/>
  <c r="D205" i="4"/>
  <c r="C205" i="4"/>
  <c r="B205" i="4"/>
  <c r="A205" i="4"/>
  <c r="H204" i="4"/>
  <c r="F204" i="4"/>
  <c r="D204" i="4"/>
  <c r="C204" i="4"/>
  <c r="B204" i="4"/>
  <c r="A204" i="4"/>
  <c r="H203" i="4"/>
  <c r="F203" i="4"/>
  <c r="D203" i="4"/>
  <c r="C203" i="4"/>
  <c r="B203" i="4"/>
  <c r="A203" i="4"/>
  <c r="H202" i="4"/>
  <c r="F202" i="4"/>
  <c r="D202" i="4"/>
  <c r="C202" i="4"/>
  <c r="B202" i="4"/>
  <c r="A202" i="4"/>
  <c r="H201" i="4"/>
  <c r="F201" i="4"/>
  <c r="D201" i="4"/>
  <c r="C201" i="4"/>
  <c r="B201" i="4"/>
  <c r="A201" i="4"/>
  <c r="H200" i="4"/>
  <c r="F200" i="4"/>
  <c r="D200" i="4"/>
  <c r="C200" i="4"/>
  <c r="B200" i="4"/>
  <c r="A200" i="4"/>
  <c r="H199" i="4"/>
  <c r="F199" i="4"/>
  <c r="D199" i="4"/>
  <c r="C199" i="4"/>
  <c r="B199" i="4"/>
  <c r="A199" i="4"/>
  <c r="H198" i="4"/>
  <c r="F198" i="4"/>
  <c r="D198" i="4"/>
  <c r="C198" i="4"/>
  <c r="B198" i="4"/>
  <c r="A198" i="4"/>
  <c r="H197" i="4"/>
  <c r="F197" i="4"/>
  <c r="D197" i="4"/>
  <c r="C197" i="4"/>
  <c r="B197" i="4"/>
  <c r="A197" i="4"/>
  <c r="H196" i="4"/>
  <c r="F196" i="4"/>
  <c r="D196" i="4"/>
  <c r="C196" i="4"/>
  <c r="B196" i="4"/>
  <c r="A196" i="4"/>
  <c r="H195" i="4"/>
  <c r="F195" i="4"/>
  <c r="D195" i="4"/>
  <c r="C195" i="4"/>
  <c r="B195" i="4"/>
  <c r="A195" i="4"/>
  <c r="H194" i="4"/>
  <c r="F194" i="4"/>
  <c r="D194" i="4"/>
  <c r="C194" i="4"/>
  <c r="B194" i="4"/>
  <c r="A194" i="4"/>
  <c r="H193" i="4"/>
  <c r="F193" i="4"/>
  <c r="D193" i="4"/>
  <c r="C193" i="4"/>
  <c r="B193" i="4"/>
  <c r="A193" i="4"/>
  <c r="H192" i="4"/>
  <c r="F192" i="4"/>
  <c r="D192" i="4"/>
  <c r="C192" i="4"/>
  <c r="B192" i="4"/>
  <c r="A192" i="4"/>
  <c r="H191" i="4"/>
  <c r="F191" i="4"/>
  <c r="D191" i="4"/>
  <c r="C191" i="4"/>
  <c r="B191" i="4"/>
  <c r="A191" i="4"/>
  <c r="H190" i="4"/>
  <c r="F190" i="4"/>
  <c r="D190" i="4"/>
  <c r="C190" i="4"/>
  <c r="B190" i="4"/>
  <c r="A190" i="4"/>
  <c r="H189" i="4"/>
  <c r="F189" i="4"/>
  <c r="D189" i="4"/>
  <c r="C189" i="4"/>
  <c r="B189" i="4"/>
  <c r="A189" i="4"/>
  <c r="H188" i="4"/>
  <c r="F188" i="4"/>
  <c r="D188" i="4"/>
  <c r="C188" i="4"/>
  <c r="B188" i="4"/>
  <c r="A188" i="4"/>
  <c r="H187" i="4"/>
  <c r="F187" i="4"/>
  <c r="D187" i="4"/>
  <c r="C187" i="4"/>
  <c r="B187" i="4"/>
  <c r="A187" i="4"/>
  <c r="H186" i="4"/>
  <c r="F186" i="4"/>
  <c r="D186" i="4"/>
  <c r="C186" i="4"/>
  <c r="B186" i="4"/>
  <c r="A186" i="4"/>
  <c r="H185" i="4"/>
  <c r="F185" i="4"/>
  <c r="D185" i="4"/>
  <c r="C185" i="4"/>
  <c r="B185" i="4"/>
  <c r="A185" i="4"/>
  <c r="H184" i="4"/>
  <c r="F184" i="4"/>
  <c r="D184" i="4"/>
  <c r="C184" i="4"/>
  <c r="B184" i="4"/>
  <c r="A184" i="4"/>
  <c r="H183" i="4"/>
  <c r="F183" i="4"/>
  <c r="D183" i="4"/>
  <c r="C183" i="4"/>
  <c r="B183" i="4"/>
  <c r="A183" i="4"/>
  <c r="H182" i="4"/>
  <c r="F182" i="4"/>
  <c r="D182" i="4"/>
  <c r="C182" i="4"/>
  <c r="B182" i="4"/>
  <c r="A182" i="4"/>
  <c r="H181" i="4"/>
  <c r="F181" i="4"/>
  <c r="D181" i="4"/>
  <c r="C181" i="4"/>
  <c r="B181" i="4"/>
  <c r="A181" i="4"/>
  <c r="H180" i="4"/>
  <c r="F180" i="4"/>
  <c r="D180" i="4"/>
  <c r="C180" i="4"/>
  <c r="B180" i="4"/>
  <c r="A180" i="4"/>
  <c r="H179" i="4"/>
  <c r="F179" i="4"/>
  <c r="D179" i="4"/>
  <c r="C179" i="4"/>
  <c r="B179" i="4"/>
  <c r="A179" i="4"/>
  <c r="H178" i="4"/>
  <c r="F178" i="4"/>
  <c r="D178" i="4"/>
  <c r="C178" i="4"/>
  <c r="B178" i="4"/>
  <c r="A178" i="4"/>
  <c r="H177" i="4"/>
  <c r="F177" i="4"/>
  <c r="D177" i="4"/>
  <c r="C177" i="4"/>
  <c r="B177" i="4"/>
  <c r="A177" i="4"/>
  <c r="H176" i="4"/>
  <c r="F176" i="4"/>
  <c r="D176" i="4"/>
  <c r="C176" i="4"/>
  <c r="B176" i="4"/>
  <c r="A176" i="4"/>
  <c r="H175" i="4"/>
  <c r="F175" i="4"/>
  <c r="D175" i="4"/>
  <c r="C175" i="4"/>
  <c r="B175" i="4"/>
  <c r="A175" i="4"/>
  <c r="H174" i="4"/>
  <c r="F174" i="4"/>
  <c r="D174" i="4"/>
  <c r="C174" i="4"/>
  <c r="B174" i="4"/>
  <c r="A174" i="4"/>
  <c r="H173" i="4"/>
  <c r="F173" i="4"/>
  <c r="D173" i="4"/>
  <c r="C173" i="4"/>
  <c r="B173" i="4"/>
  <c r="A173" i="4"/>
  <c r="H172" i="4"/>
  <c r="F172" i="4"/>
  <c r="D172" i="4"/>
  <c r="C172" i="4"/>
  <c r="B172" i="4"/>
  <c r="A172" i="4"/>
  <c r="H171" i="4"/>
  <c r="F171" i="4"/>
  <c r="D171" i="4"/>
  <c r="C171" i="4"/>
  <c r="B171" i="4"/>
  <c r="A171" i="4"/>
  <c r="H170" i="4"/>
  <c r="F170" i="4"/>
  <c r="D170" i="4"/>
  <c r="C170" i="4"/>
  <c r="B170" i="4"/>
  <c r="A170" i="4"/>
  <c r="H169" i="4"/>
  <c r="F169" i="4"/>
  <c r="D169" i="4"/>
  <c r="C169" i="4"/>
  <c r="B169" i="4"/>
  <c r="A169" i="4"/>
  <c r="H168" i="4"/>
  <c r="F168" i="4"/>
  <c r="D168" i="4"/>
  <c r="C168" i="4"/>
  <c r="B168" i="4"/>
  <c r="A168" i="4"/>
  <c r="H167" i="4"/>
  <c r="F167" i="4"/>
  <c r="D167" i="4"/>
  <c r="C167" i="4"/>
  <c r="B167" i="4"/>
  <c r="A167" i="4"/>
  <c r="H166" i="4"/>
  <c r="F166" i="4"/>
  <c r="D166" i="4"/>
  <c r="C166" i="4"/>
  <c r="B166" i="4"/>
  <c r="A166" i="4"/>
  <c r="H165" i="4"/>
  <c r="F165" i="4"/>
  <c r="D165" i="4"/>
  <c r="C165" i="4"/>
  <c r="B165" i="4"/>
  <c r="A165" i="4"/>
  <c r="H164" i="4"/>
  <c r="F164" i="4"/>
  <c r="D164" i="4"/>
  <c r="C164" i="4"/>
  <c r="B164" i="4"/>
  <c r="A164" i="4"/>
  <c r="H163" i="4"/>
  <c r="F163" i="4"/>
  <c r="D163" i="4"/>
  <c r="C163" i="4"/>
  <c r="B163" i="4"/>
  <c r="A163" i="4"/>
  <c r="H162" i="4"/>
  <c r="F162" i="4"/>
  <c r="D162" i="4"/>
  <c r="C162" i="4"/>
  <c r="B162" i="4"/>
  <c r="A162" i="4"/>
  <c r="H161" i="4"/>
  <c r="F161" i="4"/>
  <c r="D161" i="4"/>
  <c r="C161" i="4"/>
  <c r="B161" i="4"/>
  <c r="A161" i="4"/>
  <c r="H160" i="4"/>
  <c r="F160" i="4"/>
  <c r="D160" i="4"/>
  <c r="C160" i="4"/>
  <c r="B160" i="4"/>
  <c r="A160" i="4"/>
  <c r="H159" i="4"/>
  <c r="F159" i="4"/>
  <c r="D159" i="4"/>
  <c r="C159" i="4"/>
  <c r="B159" i="4"/>
  <c r="A159" i="4"/>
  <c r="H158" i="4"/>
  <c r="F158" i="4"/>
  <c r="D158" i="4"/>
  <c r="C158" i="4"/>
  <c r="B158" i="4"/>
  <c r="A158" i="4"/>
  <c r="H157" i="4"/>
  <c r="F157" i="4"/>
  <c r="D157" i="4"/>
  <c r="C157" i="4"/>
  <c r="B157" i="4"/>
  <c r="A157" i="4"/>
  <c r="H156" i="4"/>
  <c r="F156" i="4"/>
  <c r="D156" i="4"/>
  <c r="C156" i="4"/>
  <c r="B156" i="4"/>
  <c r="A156" i="4"/>
  <c r="H155" i="4"/>
  <c r="F155" i="4"/>
  <c r="D155" i="4"/>
  <c r="C155" i="4"/>
  <c r="B155" i="4"/>
  <c r="A155" i="4"/>
  <c r="H154" i="4"/>
  <c r="F154" i="4"/>
  <c r="D154" i="4"/>
  <c r="C154" i="4"/>
  <c r="B154" i="4"/>
  <c r="A154" i="4"/>
  <c r="H153" i="4"/>
  <c r="F153" i="4"/>
  <c r="D153" i="4"/>
  <c r="C153" i="4"/>
  <c r="B153" i="4"/>
  <c r="A153" i="4"/>
  <c r="H152" i="4"/>
  <c r="F152" i="4"/>
  <c r="D152" i="4"/>
  <c r="C152" i="4"/>
  <c r="B152" i="4"/>
  <c r="A152" i="4"/>
  <c r="H151" i="4"/>
  <c r="F151" i="4"/>
  <c r="D151" i="4"/>
  <c r="C151" i="4"/>
  <c r="B151" i="4"/>
  <c r="A151" i="4"/>
  <c r="H150" i="4"/>
  <c r="F150" i="4"/>
  <c r="D150" i="4"/>
  <c r="C150" i="4"/>
  <c r="B150" i="4"/>
  <c r="A150" i="4"/>
  <c r="H149" i="4"/>
  <c r="F149" i="4"/>
  <c r="D149" i="4"/>
  <c r="C149" i="4"/>
  <c r="B149" i="4"/>
  <c r="A149" i="4"/>
  <c r="H148" i="4"/>
  <c r="F148" i="4"/>
  <c r="D148" i="4"/>
  <c r="C148" i="4"/>
  <c r="B148" i="4"/>
  <c r="A148" i="4"/>
  <c r="H147" i="4"/>
  <c r="F147" i="4"/>
  <c r="D147" i="4"/>
  <c r="C147" i="4"/>
  <c r="B147" i="4"/>
  <c r="A147" i="4"/>
  <c r="H146" i="4"/>
  <c r="F146" i="4"/>
  <c r="D146" i="4"/>
  <c r="C146" i="4"/>
  <c r="B146" i="4"/>
  <c r="A146" i="4"/>
  <c r="H145" i="4"/>
  <c r="F145" i="4"/>
  <c r="D145" i="4"/>
  <c r="C145" i="4"/>
  <c r="B145" i="4"/>
  <c r="A145" i="4"/>
  <c r="H144" i="4"/>
  <c r="F144" i="4"/>
  <c r="D144" i="4"/>
  <c r="C144" i="4"/>
  <c r="B144" i="4"/>
  <c r="A144" i="4"/>
  <c r="H143" i="4"/>
  <c r="F143" i="4"/>
  <c r="D143" i="4"/>
  <c r="C143" i="4"/>
  <c r="B143" i="4"/>
  <c r="A143" i="4"/>
  <c r="H142" i="4"/>
  <c r="F142" i="4"/>
  <c r="D142" i="4"/>
  <c r="C142" i="4"/>
  <c r="B142" i="4"/>
  <c r="A142" i="4"/>
  <c r="H141" i="4"/>
  <c r="F141" i="4"/>
  <c r="D141" i="4"/>
  <c r="C141" i="4"/>
  <c r="B141" i="4"/>
  <c r="A141" i="4"/>
  <c r="H140" i="4"/>
  <c r="F140" i="4"/>
  <c r="D140" i="4"/>
  <c r="C140" i="4"/>
  <c r="B140" i="4"/>
  <c r="A140" i="4"/>
  <c r="H139" i="4"/>
  <c r="F139" i="4"/>
  <c r="D139" i="4"/>
  <c r="C139" i="4"/>
  <c r="B139" i="4"/>
  <c r="A139" i="4"/>
  <c r="H138" i="4"/>
  <c r="F138" i="4"/>
  <c r="D138" i="4"/>
  <c r="C138" i="4"/>
  <c r="B138" i="4"/>
  <c r="A138" i="4"/>
  <c r="H137" i="4"/>
  <c r="F137" i="4"/>
  <c r="D137" i="4"/>
  <c r="C137" i="4"/>
  <c r="B137" i="4"/>
  <c r="A137" i="4"/>
  <c r="H136" i="4"/>
  <c r="F136" i="4"/>
  <c r="D136" i="4"/>
  <c r="C136" i="4"/>
  <c r="B136" i="4"/>
  <c r="A136" i="4"/>
  <c r="H135" i="4"/>
  <c r="F135" i="4"/>
  <c r="D135" i="4"/>
  <c r="C135" i="4"/>
  <c r="B135" i="4"/>
  <c r="A135" i="4"/>
  <c r="H134" i="4"/>
  <c r="F134" i="4"/>
  <c r="D134" i="4"/>
  <c r="C134" i="4"/>
  <c r="B134" i="4"/>
  <c r="A134" i="4"/>
  <c r="H133" i="4"/>
  <c r="F133" i="4"/>
  <c r="D133" i="4"/>
  <c r="C133" i="4"/>
  <c r="B133" i="4"/>
  <c r="A133" i="4"/>
  <c r="H132" i="4"/>
  <c r="F132" i="4"/>
  <c r="D132" i="4"/>
  <c r="C132" i="4"/>
  <c r="B132" i="4"/>
  <c r="A132" i="4"/>
  <c r="H131" i="4"/>
  <c r="F131" i="4"/>
  <c r="D131" i="4"/>
  <c r="C131" i="4"/>
  <c r="B131" i="4"/>
  <c r="A131" i="4"/>
  <c r="H130" i="4"/>
  <c r="F130" i="4"/>
  <c r="D130" i="4"/>
  <c r="C130" i="4"/>
  <c r="B130" i="4"/>
  <c r="A130" i="4"/>
  <c r="H129" i="4"/>
  <c r="F129" i="4"/>
  <c r="D129" i="4"/>
  <c r="C129" i="4"/>
  <c r="B129" i="4"/>
  <c r="A129" i="4"/>
  <c r="H128" i="4"/>
  <c r="F128" i="4"/>
  <c r="D128" i="4"/>
  <c r="C128" i="4"/>
  <c r="B128" i="4"/>
  <c r="A128" i="4"/>
  <c r="H127" i="4"/>
  <c r="F127" i="4"/>
  <c r="D127" i="4"/>
  <c r="C127" i="4"/>
  <c r="B127" i="4"/>
  <c r="A127" i="4"/>
  <c r="H126" i="4"/>
  <c r="F126" i="4"/>
  <c r="D126" i="4"/>
  <c r="C126" i="4"/>
  <c r="B126" i="4"/>
  <c r="A126" i="4"/>
  <c r="H125" i="4"/>
  <c r="F125" i="4"/>
  <c r="D125" i="4"/>
  <c r="C125" i="4"/>
  <c r="B125" i="4"/>
  <c r="A125" i="4"/>
  <c r="H124" i="4"/>
  <c r="F124" i="4"/>
  <c r="D124" i="4"/>
  <c r="C124" i="4"/>
  <c r="B124" i="4"/>
  <c r="A124" i="4"/>
  <c r="H123" i="4"/>
  <c r="F123" i="4"/>
  <c r="D123" i="4"/>
  <c r="C123" i="4"/>
  <c r="B123" i="4"/>
  <c r="A123" i="4"/>
  <c r="H122" i="4"/>
  <c r="F122" i="4"/>
  <c r="D122" i="4"/>
  <c r="C122" i="4"/>
  <c r="B122" i="4"/>
  <c r="A122" i="4"/>
  <c r="H121" i="4"/>
  <c r="F121" i="4"/>
  <c r="D121" i="4"/>
  <c r="C121" i="4"/>
  <c r="B121" i="4"/>
  <c r="A121" i="4"/>
  <c r="H120" i="4"/>
  <c r="F120" i="4"/>
  <c r="D120" i="4"/>
  <c r="C120" i="4"/>
  <c r="B120" i="4"/>
  <c r="A120" i="4"/>
  <c r="H119" i="4"/>
  <c r="F119" i="4"/>
  <c r="D119" i="4"/>
  <c r="C119" i="4"/>
  <c r="B119" i="4"/>
  <c r="A119" i="4"/>
  <c r="H118" i="4"/>
  <c r="F118" i="4"/>
  <c r="D118" i="4"/>
  <c r="C118" i="4"/>
  <c r="B118" i="4"/>
  <c r="A118" i="4"/>
  <c r="H117" i="4"/>
  <c r="F117" i="4"/>
  <c r="D117" i="4"/>
  <c r="C117" i="4"/>
  <c r="B117" i="4"/>
  <c r="A117" i="4"/>
  <c r="H116" i="4"/>
  <c r="F116" i="4"/>
  <c r="D116" i="4"/>
  <c r="C116" i="4"/>
  <c r="B116" i="4"/>
  <c r="A116" i="4"/>
  <c r="H115" i="4"/>
  <c r="F115" i="4"/>
  <c r="D115" i="4"/>
  <c r="C115" i="4"/>
  <c r="B115" i="4"/>
  <c r="A115" i="4"/>
  <c r="H114" i="4"/>
  <c r="F114" i="4"/>
  <c r="D114" i="4"/>
  <c r="C114" i="4"/>
  <c r="B114" i="4"/>
  <c r="A114" i="4"/>
  <c r="H113" i="4"/>
  <c r="F113" i="4"/>
  <c r="D113" i="4"/>
  <c r="C113" i="4"/>
  <c r="B113" i="4"/>
  <c r="A113" i="4"/>
  <c r="H112" i="4"/>
  <c r="F112" i="4"/>
  <c r="D112" i="4"/>
  <c r="C112" i="4"/>
  <c r="B112" i="4"/>
  <c r="A112" i="4"/>
  <c r="H111" i="4"/>
  <c r="F111" i="4"/>
  <c r="D111" i="4"/>
  <c r="C111" i="4"/>
  <c r="B111" i="4"/>
  <c r="A111" i="4"/>
  <c r="H110" i="4"/>
  <c r="F110" i="4"/>
  <c r="D110" i="4"/>
  <c r="C110" i="4"/>
  <c r="B110" i="4"/>
  <c r="A110" i="4"/>
  <c r="H109" i="4"/>
  <c r="F109" i="4"/>
  <c r="D109" i="4"/>
  <c r="C109" i="4"/>
  <c r="B109" i="4"/>
  <c r="A109" i="4"/>
  <c r="H108" i="4"/>
  <c r="F108" i="4"/>
  <c r="D108" i="4"/>
  <c r="C108" i="4"/>
  <c r="B108" i="4"/>
  <c r="A108" i="4"/>
  <c r="H107" i="4"/>
  <c r="F107" i="4"/>
  <c r="D107" i="4"/>
  <c r="C107" i="4"/>
  <c r="B107" i="4"/>
  <c r="A107" i="4"/>
  <c r="H106" i="4"/>
  <c r="F106" i="4"/>
  <c r="D106" i="4"/>
  <c r="C106" i="4"/>
  <c r="B106" i="4"/>
  <c r="A106" i="4"/>
  <c r="H105" i="4"/>
  <c r="F105" i="4"/>
  <c r="D105" i="4"/>
  <c r="C105" i="4"/>
  <c r="B105" i="4"/>
  <c r="A105" i="4"/>
  <c r="H104" i="4"/>
  <c r="F104" i="4"/>
  <c r="D104" i="4"/>
  <c r="C104" i="4"/>
  <c r="B104" i="4"/>
  <c r="A104" i="4"/>
  <c r="H103" i="4"/>
  <c r="F103" i="4"/>
  <c r="D103" i="4"/>
  <c r="C103" i="4"/>
  <c r="B103" i="4"/>
  <c r="A103" i="4"/>
  <c r="H102" i="4"/>
  <c r="F102" i="4"/>
  <c r="D102" i="4"/>
  <c r="C102" i="4"/>
  <c r="B102" i="4"/>
  <c r="A102" i="4"/>
  <c r="H101" i="4"/>
  <c r="F101" i="4"/>
  <c r="D101" i="4"/>
  <c r="C101" i="4"/>
  <c r="B101" i="4"/>
  <c r="A101" i="4"/>
  <c r="H100" i="4"/>
  <c r="F100" i="4"/>
  <c r="D100" i="4"/>
  <c r="C100" i="4"/>
  <c r="B100" i="4"/>
  <c r="A100" i="4"/>
  <c r="H99" i="4"/>
  <c r="F99" i="4"/>
  <c r="D99" i="4"/>
  <c r="C99" i="4"/>
  <c r="B99" i="4"/>
  <c r="A99" i="4"/>
  <c r="H98" i="4"/>
  <c r="F98" i="4"/>
  <c r="D98" i="4"/>
  <c r="C98" i="4"/>
  <c r="B98" i="4"/>
  <c r="A98" i="4"/>
  <c r="H97" i="4"/>
  <c r="F97" i="4"/>
  <c r="D97" i="4"/>
  <c r="C97" i="4"/>
  <c r="B97" i="4"/>
  <c r="A97" i="4"/>
  <c r="H96" i="4"/>
  <c r="F96" i="4"/>
  <c r="D96" i="4"/>
  <c r="C96" i="4"/>
  <c r="B96" i="4"/>
  <c r="A96" i="4"/>
  <c r="H95" i="4"/>
  <c r="F95" i="4"/>
  <c r="D95" i="4"/>
  <c r="C95" i="4"/>
  <c r="B95" i="4"/>
  <c r="A95" i="4"/>
  <c r="H94" i="4"/>
  <c r="F94" i="4"/>
  <c r="D94" i="4"/>
  <c r="C94" i="4"/>
  <c r="B94" i="4"/>
  <c r="A94" i="4"/>
  <c r="H93" i="4"/>
  <c r="F93" i="4"/>
  <c r="D93" i="4"/>
  <c r="C93" i="4"/>
  <c r="B93" i="4"/>
  <c r="A93" i="4"/>
  <c r="H92" i="4"/>
  <c r="F92" i="4"/>
  <c r="D92" i="4"/>
  <c r="C92" i="4"/>
  <c r="B92" i="4"/>
  <c r="A92" i="4"/>
  <c r="H91" i="4"/>
  <c r="F91" i="4"/>
  <c r="D91" i="4"/>
  <c r="C91" i="4"/>
  <c r="B91" i="4"/>
  <c r="A91" i="4"/>
  <c r="H90" i="4"/>
  <c r="F90" i="4"/>
  <c r="D90" i="4"/>
  <c r="C90" i="4"/>
  <c r="B90" i="4"/>
  <c r="A90" i="4"/>
  <c r="H89" i="4"/>
  <c r="F89" i="4"/>
  <c r="D89" i="4"/>
  <c r="C89" i="4"/>
  <c r="B89" i="4"/>
  <c r="A89" i="4"/>
  <c r="H88" i="4"/>
  <c r="F88" i="4"/>
  <c r="D88" i="4"/>
  <c r="C88" i="4"/>
  <c r="B88" i="4"/>
  <c r="A88" i="4"/>
  <c r="H87" i="4"/>
  <c r="F87" i="4"/>
  <c r="D87" i="4"/>
  <c r="C87" i="4"/>
  <c r="B87" i="4"/>
  <c r="A87" i="4"/>
  <c r="H86" i="4"/>
  <c r="F86" i="4"/>
  <c r="D86" i="4"/>
  <c r="C86" i="4"/>
  <c r="B86" i="4"/>
  <c r="A86" i="4"/>
  <c r="H85" i="4"/>
  <c r="F85" i="4"/>
  <c r="D85" i="4"/>
  <c r="C85" i="4"/>
  <c r="B85" i="4"/>
  <c r="A85" i="4"/>
  <c r="H84" i="4"/>
  <c r="F84" i="4"/>
  <c r="D84" i="4"/>
  <c r="C84" i="4"/>
  <c r="B84" i="4"/>
  <c r="A84" i="4"/>
  <c r="H83" i="4"/>
  <c r="F83" i="4"/>
  <c r="D83" i="4"/>
  <c r="C83" i="4"/>
  <c r="B83" i="4"/>
  <c r="A83" i="4"/>
  <c r="H82" i="4"/>
  <c r="F82" i="4"/>
  <c r="D82" i="4"/>
  <c r="C82" i="4"/>
  <c r="B82" i="4"/>
  <c r="A82" i="4"/>
  <c r="H81" i="4"/>
  <c r="F81" i="4"/>
  <c r="D81" i="4"/>
  <c r="C81" i="4"/>
  <c r="B81" i="4"/>
  <c r="A81" i="4"/>
  <c r="H80" i="4"/>
  <c r="F80" i="4"/>
  <c r="D80" i="4"/>
  <c r="C80" i="4"/>
  <c r="B80" i="4"/>
  <c r="A80" i="4"/>
  <c r="H79" i="4"/>
  <c r="F79" i="4"/>
  <c r="D79" i="4"/>
  <c r="C79" i="4"/>
  <c r="B79" i="4"/>
  <c r="A79" i="4"/>
  <c r="H78" i="4"/>
  <c r="F78" i="4"/>
  <c r="D78" i="4"/>
  <c r="C78" i="4"/>
  <c r="B78" i="4"/>
  <c r="A78" i="4"/>
  <c r="H77" i="4"/>
  <c r="F77" i="4"/>
  <c r="D77" i="4"/>
  <c r="C77" i="4"/>
  <c r="B77" i="4"/>
  <c r="A77" i="4"/>
  <c r="H76" i="4"/>
  <c r="F76" i="4"/>
  <c r="D76" i="4"/>
  <c r="C76" i="4"/>
  <c r="B76" i="4"/>
  <c r="A76" i="4"/>
  <c r="H75" i="4"/>
  <c r="F75" i="4"/>
  <c r="D75" i="4"/>
  <c r="C75" i="4"/>
  <c r="B75" i="4"/>
  <c r="A75" i="4"/>
  <c r="H74" i="4"/>
  <c r="F74" i="4"/>
  <c r="D74" i="4"/>
  <c r="C74" i="4"/>
  <c r="B74" i="4"/>
  <c r="A74" i="4"/>
  <c r="H73" i="4"/>
  <c r="F73" i="4"/>
  <c r="D73" i="4"/>
  <c r="C73" i="4"/>
  <c r="B73" i="4"/>
  <c r="A73" i="4"/>
  <c r="H72" i="4"/>
  <c r="F72" i="4"/>
  <c r="D72" i="4"/>
  <c r="C72" i="4"/>
  <c r="B72" i="4"/>
  <c r="A72" i="4"/>
  <c r="H71" i="4"/>
  <c r="F71" i="4"/>
  <c r="D71" i="4"/>
  <c r="C71" i="4"/>
  <c r="B71" i="4"/>
  <c r="A71" i="4"/>
  <c r="H70" i="4"/>
  <c r="F70" i="4"/>
  <c r="D70" i="4"/>
  <c r="C70" i="4"/>
  <c r="B70" i="4"/>
  <c r="A70" i="4"/>
  <c r="H69" i="4"/>
  <c r="F69" i="4"/>
  <c r="D69" i="4"/>
  <c r="C69" i="4"/>
  <c r="B69" i="4"/>
  <c r="A69" i="4"/>
  <c r="H68" i="4"/>
  <c r="F68" i="4"/>
  <c r="D68" i="4"/>
  <c r="C68" i="4"/>
  <c r="B68" i="4"/>
  <c r="A68" i="4"/>
  <c r="H67" i="4"/>
  <c r="F67" i="4"/>
  <c r="D67" i="4"/>
  <c r="C67" i="4"/>
  <c r="B67" i="4"/>
  <c r="A67" i="4"/>
  <c r="H66" i="4"/>
  <c r="F66" i="4"/>
  <c r="D66" i="4"/>
  <c r="C66" i="4"/>
  <c r="B66" i="4"/>
  <c r="A66" i="4"/>
  <c r="H65" i="4"/>
  <c r="F65" i="4"/>
  <c r="D65" i="4"/>
  <c r="C65" i="4"/>
  <c r="B65" i="4"/>
  <c r="A65" i="4"/>
  <c r="H64" i="4"/>
  <c r="F64" i="4"/>
  <c r="D64" i="4"/>
  <c r="C64" i="4"/>
  <c r="B64" i="4"/>
  <c r="A64" i="4"/>
  <c r="H63" i="4"/>
  <c r="F63" i="4"/>
  <c r="D63" i="4"/>
  <c r="C63" i="4"/>
  <c r="B63" i="4"/>
  <c r="A63" i="4"/>
  <c r="H62" i="4"/>
  <c r="F62" i="4"/>
  <c r="D62" i="4"/>
  <c r="C62" i="4"/>
  <c r="B62" i="4"/>
  <c r="A62" i="4"/>
  <c r="H61" i="4"/>
  <c r="F61" i="4"/>
  <c r="D61" i="4"/>
  <c r="C61" i="4"/>
  <c r="B61" i="4"/>
  <c r="A61" i="4"/>
  <c r="H60" i="4"/>
  <c r="F60" i="4"/>
  <c r="D60" i="4"/>
  <c r="C60" i="4"/>
  <c r="B60" i="4"/>
  <c r="A60" i="4"/>
  <c r="H59" i="4"/>
  <c r="F59" i="4"/>
  <c r="D59" i="4"/>
  <c r="C59" i="4"/>
  <c r="B59" i="4"/>
  <c r="A59" i="4"/>
  <c r="H58" i="4"/>
  <c r="F58" i="4"/>
  <c r="D58" i="4"/>
  <c r="C58" i="4"/>
  <c r="B58" i="4"/>
  <c r="A58" i="4"/>
  <c r="H57" i="4"/>
  <c r="F57" i="4"/>
  <c r="D57" i="4"/>
  <c r="C57" i="4"/>
  <c r="B57" i="4"/>
  <c r="A57" i="4"/>
  <c r="H56" i="4"/>
  <c r="F56" i="4"/>
  <c r="D56" i="4"/>
  <c r="C56" i="4"/>
  <c r="B56" i="4"/>
  <c r="A56" i="4"/>
  <c r="H55" i="4"/>
  <c r="F55" i="4"/>
  <c r="D55" i="4"/>
  <c r="C55" i="4"/>
  <c r="B55" i="4"/>
  <c r="A55" i="4"/>
  <c r="H54" i="4"/>
  <c r="F54" i="4"/>
  <c r="D54" i="4"/>
  <c r="C54" i="4"/>
  <c r="B54" i="4"/>
  <c r="A54" i="4"/>
  <c r="H53" i="4"/>
  <c r="F53" i="4"/>
  <c r="D53" i="4"/>
  <c r="C53" i="4"/>
  <c r="B53" i="4"/>
  <c r="A53" i="4"/>
  <c r="H52" i="4"/>
  <c r="F52" i="4"/>
  <c r="D52" i="4"/>
  <c r="C52" i="4"/>
  <c r="B52" i="4"/>
  <c r="A52" i="4"/>
  <c r="H51" i="4"/>
  <c r="F51" i="4"/>
  <c r="D51" i="4"/>
  <c r="C51" i="4"/>
  <c r="B51" i="4"/>
  <c r="A51" i="4"/>
  <c r="H50" i="4"/>
  <c r="F50" i="4"/>
  <c r="D50" i="4"/>
  <c r="C50" i="4"/>
  <c r="B50" i="4"/>
  <c r="A50" i="4"/>
  <c r="H49" i="4"/>
  <c r="F49" i="4"/>
  <c r="D49" i="4"/>
  <c r="C49" i="4"/>
  <c r="B49" i="4"/>
  <c r="A49" i="4"/>
  <c r="H48" i="4"/>
  <c r="F48" i="4"/>
  <c r="D48" i="4"/>
  <c r="C48" i="4"/>
  <c r="B48" i="4"/>
  <c r="A48" i="4"/>
  <c r="H47" i="4"/>
  <c r="F47" i="4"/>
  <c r="D47" i="4"/>
  <c r="C47" i="4"/>
  <c r="B47" i="4"/>
  <c r="A47" i="4"/>
  <c r="H46" i="4"/>
  <c r="F46" i="4"/>
  <c r="D46" i="4"/>
  <c r="C46" i="4"/>
  <c r="B46" i="4"/>
  <c r="A46" i="4"/>
  <c r="H45" i="4"/>
  <c r="F45" i="4"/>
  <c r="D45" i="4"/>
  <c r="C45" i="4"/>
  <c r="B45" i="4"/>
  <c r="A45" i="4"/>
  <c r="H44" i="4"/>
  <c r="F44" i="4"/>
  <c r="D44" i="4"/>
  <c r="C44" i="4"/>
  <c r="B44" i="4"/>
  <c r="A44" i="4"/>
  <c r="H43" i="4"/>
  <c r="F43" i="4"/>
  <c r="D43" i="4"/>
  <c r="C43" i="4"/>
  <c r="B43" i="4"/>
  <c r="A43" i="4"/>
  <c r="H42" i="4"/>
  <c r="F42" i="4"/>
  <c r="D42" i="4"/>
  <c r="C42" i="4"/>
  <c r="B42" i="4"/>
  <c r="A42" i="4"/>
  <c r="H41" i="4"/>
  <c r="F41" i="4"/>
  <c r="D41" i="4"/>
  <c r="C41" i="4"/>
  <c r="B41" i="4"/>
  <c r="A41" i="4"/>
  <c r="H40" i="4"/>
  <c r="F40" i="4"/>
  <c r="D40" i="4"/>
  <c r="C40" i="4"/>
  <c r="B40" i="4"/>
  <c r="A40" i="4"/>
  <c r="H39" i="4"/>
  <c r="F39" i="4"/>
  <c r="D39" i="4"/>
  <c r="C39" i="4"/>
  <c r="B39" i="4"/>
  <c r="A39" i="4"/>
  <c r="H38" i="4"/>
  <c r="F38" i="4"/>
  <c r="D38" i="4"/>
  <c r="C38" i="4"/>
  <c r="B38" i="4"/>
  <c r="A38" i="4"/>
  <c r="H37" i="4"/>
  <c r="F37" i="4"/>
  <c r="D37" i="4"/>
  <c r="C37" i="4"/>
  <c r="B37" i="4"/>
  <c r="A37" i="4"/>
  <c r="H36" i="4"/>
  <c r="F36" i="4"/>
  <c r="D36" i="4"/>
  <c r="C36" i="4"/>
  <c r="B36" i="4"/>
  <c r="A36" i="4"/>
  <c r="H35" i="4"/>
  <c r="F35" i="4"/>
  <c r="D35" i="4"/>
  <c r="C35" i="4"/>
  <c r="B35" i="4"/>
  <c r="A35" i="4"/>
  <c r="H34" i="4"/>
  <c r="F34" i="4"/>
  <c r="D34" i="4"/>
  <c r="C34" i="4"/>
  <c r="B34" i="4"/>
  <c r="A34" i="4"/>
  <c r="H33" i="4"/>
  <c r="F33" i="4"/>
  <c r="D33" i="4"/>
  <c r="C33" i="4"/>
  <c r="B33" i="4"/>
  <c r="A33" i="4"/>
  <c r="H32" i="4"/>
  <c r="F32" i="4"/>
  <c r="D32" i="4"/>
  <c r="C32" i="4"/>
  <c r="B32" i="4"/>
  <c r="A32" i="4"/>
  <c r="H31" i="4"/>
  <c r="F31" i="4"/>
  <c r="D31" i="4"/>
  <c r="C31" i="4"/>
  <c r="B31" i="4"/>
  <c r="A31" i="4"/>
  <c r="H30" i="4"/>
  <c r="F30" i="4"/>
  <c r="D30" i="4"/>
  <c r="C30" i="4"/>
  <c r="B30" i="4"/>
  <c r="A30" i="4"/>
  <c r="H29" i="4"/>
  <c r="F29" i="4"/>
  <c r="D29" i="4"/>
  <c r="C29" i="4"/>
  <c r="B29" i="4"/>
  <c r="A29" i="4"/>
  <c r="H28" i="4"/>
  <c r="F28" i="4"/>
  <c r="D28" i="4"/>
  <c r="C28" i="4"/>
  <c r="B28" i="4"/>
  <c r="A28" i="4"/>
  <c r="H27" i="4"/>
  <c r="F27" i="4"/>
  <c r="D27" i="4"/>
  <c r="C27" i="4"/>
  <c r="B27" i="4"/>
  <c r="A27" i="4"/>
  <c r="H26" i="4"/>
  <c r="F26" i="4"/>
  <c r="D26" i="4"/>
  <c r="C26" i="4"/>
  <c r="B26" i="4"/>
  <c r="A26" i="4"/>
  <c r="H25" i="4"/>
  <c r="F25" i="4"/>
  <c r="D25" i="4"/>
  <c r="C25" i="4"/>
  <c r="B25" i="4"/>
  <c r="A25" i="4"/>
  <c r="H24" i="4"/>
  <c r="F24" i="4"/>
  <c r="D24" i="4"/>
  <c r="C24" i="4"/>
  <c r="B24" i="4"/>
  <c r="A24" i="4"/>
  <c r="H23" i="4"/>
  <c r="F23" i="4"/>
  <c r="D23" i="4"/>
  <c r="C23" i="4"/>
  <c r="B23" i="4"/>
  <c r="A23" i="4"/>
  <c r="H22" i="4"/>
  <c r="F22" i="4"/>
  <c r="D22" i="4"/>
  <c r="C22" i="4"/>
  <c r="B22" i="4"/>
  <c r="A22" i="4"/>
  <c r="H21" i="4"/>
  <c r="F21" i="4"/>
  <c r="D21" i="4"/>
  <c r="C21" i="4"/>
  <c r="B21" i="4"/>
  <c r="A21" i="4"/>
  <c r="H20" i="4"/>
  <c r="F20" i="4"/>
  <c r="D20" i="4"/>
  <c r="C20" i="4"/>
  <c r="B20" i="4"/>
  <c r="A20" i="4"/>
  <c r="H19" i="4"/>
  <c r="F19" i="4"/>
  <c r="D19" i="4"/>
  <c r="C19" i="4"/>
  <c r="B19" i="4"/>
  <c r="A19" i="4"/>
  <c r="H18" i="4"/>
  <c r="F18" i="4"/>
  <c r="D18" i="4"/>
  <c r="C18" i="4"/>
  <c r="B18" i="4"/>
  <c r="A18" i="4"/>
  <c r="H17" i="4"/>
  <c r="F17" i="4"/>
  <c r="D17" i="4"/>
  <c r="C17" i="4"/>
  <c r="B17" i="4"/>
  <c r="A17" i="4"/>
  <c r="H16" i="4"/>
  <c r="F16" i="4"/>
  <c r="D16" i="4"/>
  <c r="C16" i="4"/>
  <c r="B16" i="4"/>
  <c r="A16" i="4"/>
  <c r="H15" i="4"/>
  <c r="F15" i="4"/>
  <c r="D15" i="4"/>
  <c r="C15" i="4"/>
  <c r="B15" i="4"/>
  <c r="A15" i="4"/>
  <c r="H14" i="4"/>
  <c r="F14" i="4"/>
  <c r="D14" i="4"/>
  <c r="C14" i="4"/>
  <c r="B14" i="4"/>
  <c r="A14" i="4"/>
  <c r="H13" i="4"/>
  <c r="F13" i="4"/>
  <c r="D13" i="4"/>
  <c r="C13" i="4"/>
  <c r="B13" i="4"/>
  <c r="A13" i="4"/>
  <c r="H12" i="4"/>
  <c r="F12" i="4"/>
  <c r="D12" i="4"/>
  <c r="C12" i="4"/>
  <c r="B12" i="4"/>
  <c r="A12" i="4"/>
  <c r="H11" i="4"/>
  <c r="D11" i="4"/>
  <c r="C11" i="4"/>
  <c r="B11" i="4"/>
  <c r="A11" i="4"/>
  <c r="H10" i="4"/>
  <c r="F10" i="4"/>
  <c r="D10" i="4"/>
  <c r="C10" i="4"/>
  <c r="B10" i="4"/>
  <c r="A10" i="4"/>
  <c r="H9" i="4"/>
  <c r="F9" i="4"/>
  <c r="D9" i="4"/>
  <c r="C9" i="4"/>
  <c r="B9" i="4"/>
  <c r="A9" i="4"/>
  <c r="H8" i="4"/>
  <c r="F8" i="4"/>
  <c r="D8" i="4"/>
  <c r="C8" i="4"/>
  <c r="B8" i="4"/>
  <c r="A8" i="4"/>
  <c r="H7" i="4"/>
  <c r="F7" i="4"/>
  <c r="D7" i="4"/>
  <c r="C7" i="4"/>
  <c r="B7" i="4"/>
  <c r="A7" i="4"/>
  <c r="H6" i="4"/>
  <c r="F6" i="4"/>
  <c r="D6" i="4"/>
  <c r="C6" i="4"/>
  <c r="B6" i="4"/>
  <c r="A6" i="4"/>
  <c r="H5" i="4"/>
  <c r="F5" i="4"/>
  <c r="D5" i="4"/>
  <c r="C5" i="4"/>
  <c r="B5" i="4"/>
  <c r="A5" i="4"/>
  <c r="H4" i="4"/>
  <c r="F4" i="4"/>
  <c r="D4" i="4"/>
  <c r="C4" i="4"/>
  <c r="B4" i="4"/>
  <c r="A4" i="4"/>
  <c r="H3" i="4"/>
  <c r="F3" i="4"/>
  <c r="D3" i="4"/>
  <c r="C3" i="4"/>
  <c r="B3" i="4"/>
  <c r="A3" i="4"/>
  <c r="H2" i="4"/>
  <c r="C2" i="4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P1961" i="1"/>
  <c r="P1960" i="1"/>
  <c r="P1959" i="1"/>
  <c r="D2" i="4"/>
  <c r="F2" i="4"/>
  <c r="I32" i="2"/>
  <c r="B2" i="4"/>
  <c r="A2" i="4"/>
  <c r="A45" i="2" l="1"/>
  <c r="J32" i="2"/>
</calcChain>
</file>

<file path=xl/sharedStrings.xml><?xml version="1.0" encoding="utf-8"?>
<sst xmlns="http://schemas.openxmlformats.org/spreadsheetml/2006/main" count="71441" uniqueCount="1095">
  <si>
    <t>#</t>
  </si>
  <si>
    <t># U.S. Geological Survey</t>
  </si>
  <si>
    <t xml:space="preserve"># </t>
  </si>
  <si>
    <t xml:space="preserve"># This file contains selected water-quality data for stations in the National Water </t>
  </si>
  <si>
    <t xml:space="preserve"># Information System water-quality database.  Explanation of codes found in this file are </t>
  </si>
  <si>
    <t xml:space="preserve"># followed by the retrieved data. </t>
  </si>
  <si>
    <t xml:space="preserve"># The data you have secured from the USGS NWISWeb database may include data that have </t>
  </si>
  <si>
    <t xml:space="preserve"># not received Director's approval and as such are provisional and subject to revision. </t>
  </si>
  <si>
    <t xml:space="preserve"># The data are released on the condition that neither the USGS nor the United States </t>
  </si>
  <si>
    <t xml:space="preserve"># Government may be held liable for any damages resulting from its authorized or </t>
  </si>
  <si>
    <t># unauthorized use.</t>
  </si>
  <si>
    <t xml:space="preserve"># To view additional data-quality attributes, output the results using these options:  </t>
  </si>
  <si>
    <t># one result per row, expanded attributes.  Additional precautions are at:</t>
  </si>
  <si>
    <t># https://help.waterdata.usgs.gov/tutorials/water-quality-data/help-using-the-water-quality-data-retrieval-system#Data_retrievals_precautions</t>
  </si>
  <si>
    <t>#  agency_cd                  - Agency Code</t>
  </si>
  <si>
    <t>#  site_no                    - USGS site number</t>
  </si>
  <si>
    <t>#  sample_dt                  - Begin date</t>
  </si>
  <si>
    <t>#  sample_tm                  - Begin time</t>
  </si>
  <si>
    <t>#  sample_end_dt              - End date</t>
  </si>
  <si>
    <t>#  sample_end_tm              - End time</t>
  </si>
  <si>
    <t>#  sample_start_time_datum_cd - Time datum</t>
  </si>
  <si>
    <t>#  tm_datum_rlbty_cd          - Time datum reliability code</t>
  </si>
  <si>
    <t>#  coll_ent_cd                - Agency Collecting Sample Code</t>
  </si>
  <si>
    <t>#  medium_cd                  - Sample Medium Code</t>
  </si>
  <si>
    <t>#  tu_id                      - Taxonomic unit code</t>
  </si>
  <si>
    <t>#  body_part_id               - Body part code</t>
  </si>
  <si>
    <t>#  parm_cd                    - Parameter code</t>
  </si>
  <si>
    <t>#  remark_cd                  - Remark code</t>
  </si>
  <si>
    <t>#  result_va                  - Parameter value</t>
  </si>
  <si>
    <t>#  val_qual_tx                - Result value qualifier code</t>
  </si>
  <si>
    <t>#  meth_cd                    - Method code</t>
  </si>
  <si>
    <t>#  dqi_cd                     - Data-quality indicator code</t>
  </si>
  <si>
    <t>#  rpt_lev_va                 - Reporting level</t>
  </si>
  <si>
    <t>#  rpt_lev_cd                 - Reporting level type</t>
  </si>
  <si>
    <t>#  lab_std_va                 - Lab standard deviation</t>
  </si>
  <si>
    <t>#  anl_ent_cd                 - Analyzing entity code</t>
  </si>
  <si>
    <t># The following parameters are included:</t>
  </si>
  <si>
    <t>#  01049  - Lead, water, filtered, micrograms per liter</t>
  </si>
  <si>
    <t>#  01090  - Zinc, water, filtered, micrograms per liter</t>
  </si>
  <si>
    <t>#  34247  - Benzo[a]pyrene, water, unfiltered, recoverable, micrograms per liter</t>
  </si>
  <si>
    <t>#  34248  - Benzo[a]pyrene, water, filtered, recoverable, micrograms per liter</t>
  </si>
  <si>
    <t>#  34376  - Fluoranthene, water, unfiltered, recoverable, micrograms per liter</t>
  </si>
  <si>
    <t>#  34377  - Fluoranthene, water, filtered, recoverable, micrograms per liter</t>
  </si>
  <si>
    <t>#  34443  - Naphthalene, water, filtered, recoverable, micrograms per liter</t>
  </si>
  <si>
    <t>#  34461  - Phenanthrene, water, unfiltered, recoverable, micrograms per liter</t>
  </si>
  <si>
    <t>#  34462  - Phenanthrene, water, filtered, recoverable, micrograms per liter</t>
  </si>
  <si>
    <t>#  34469  - Pyrene, water, unfiltered, recoverable, micrograms per liter</t>
  </si>
  <si>
    <t>#  34470  - Pyrene, water, filtered, recoverable, micrograms per liter</t>
  </si>
  <si>
    <t>#  34696  - Naphthalene, water, unfiltered, recoverable, micrograms per liter</t>
  </si>
  <si>
    <t>#  39381  - Dieldrin, water, filtered, recoverable, micrograms per liter</t>
  </si>
  <si>
    <t>#  50287  - Mercury, water, filtered, nanograms per liter</t>
  </si>
  <si>
    <t># Description of sample_start_time_datum_cd:</t>
  </si>
  <si>
    <t># EST  - Eastern Standard Time</t>
  </si>
  <si>
    <t># EDT  - Eastern Daylight Time</t>
  </si>
  <si>
    <t># Description of tm_datum_rlbty_cd:</t>
  </si>
  <si>
    <t># K  - Known</t>
  </si>
  <si>
    <t># T  - Transferred</t>
  </si>
  <si>
    <t># Description of coll_ent_cd and anl_ent_cd:</t>
  </si>
  <si>
    <t># USGS  - U.S. Geological Survey</t>
  </si>
  <si>
    <t># USGS-WRD  - U.S. Geological Survey-Water Resources Discipline</t>
  </si>
  <si>
    <t># USGSMDWC  - USGS - Maryland-Delaware-District of Columbia WSC</t>
  </si>
  <si>
    <t># USGSNWQL  - USGS-National Water Quality Lab, Denver, CO</t>
  </si>
  <si>
    <t># Description of medium_cd:</t>
  </si>
  <si>
    <t># WS  - Surface water</t>
  </si>
  <si>
    <t># Description of tu_id:</t>
  </si>
  <si>
    <t># https://www.itis.gov/</t>
  </si>
  <si>
    <t># Description of body_part_id:</t>
  </si>
  <si>
    <t># Description of remark_cd:</t>
  </si>
  <si>
    <t># &lt;  - Less than</t>
  </si>
  <si>
    <t># E  - Estimated</t>
  </si>
  <si>
    <t># Description of val_qual_tx:</t>
  </si>
  <si>
    <t># +  - improper preservation</t>
  </si>
  <si>
    <t># c  - see result laboratory comment</t>
  </si>
  <si>
    <t># d  - sample was diluted</t>
  </si>
  <si>
    <t># m  - value is highly variable by this method</t>
  </si>
  <si>
    <t># n  - below the reporting level but at or above the detection level</t>
  </si>
  <si>
    <t># r  - value verified by rerun, same method</t>
  </si>
  <si>
    <t># t  - below the detection level</t>
  </si>
  <si>
    <t># Description of meth_cd:</t>
  </si>
  <si>
    <t># GCM35  - Pest, high use, SPE, GCMS-SIM</t>
  </si>
  <si>
    <t># GCM37  - NWQL Schedule 1433</t>
  </si>
  <si>
    <t># GCM99  - NWQL Schedule 4433</t>
  </si>
  <si>
    <t># PLM10  - Elements, wf, cICP-MS</t>
  </si>
  <si>
    <t># PLM43  - Metals, wf, ICP-MS</t>
  </si>
  <si>
    <t># Description of dqi_cd:</t>
  </si>
  <si>
    <t># A  - Historical data</t>
  </si>
  <si>
    <t># R  - Reviewed and approved</t>
  </si>
  <si>
    <t># S  - Provisional</t>
  </si>
  <si>
    <t># Description of rpt_lev_cd:</t>
  </si>
  <si>
    <t># DLBLK  - Detection limit by Blank Data</t>
  </si>
  <si>
    <t># DLDQC  - Detection limit by DQCALC</t>
  </si>
  <si>
    <t># IRL  - Interim reporting level</t>
  </si>
  <si>
    <t># LRL  - Laboratory reporting level</t>
  </si>
  <si>
    <t># LT-MDL  - Long term method detection level</t>
  </si>
  <si>
    <t># MDL  - Method detection limit</t>
  </si>
  <si>
    <t># Data for the following sites are included:</t>
  </si>
  <si>
    <t>#  USGS 01647997 PORTAL BRANCH AT NORTH PORTAL DR, WASHINGTON, DC</t>
  </si>
  <si>
    <t>#  USGS 01647998 ROCK CREEK BELOW WEST BEACH DRIVE WASHINGTON, DC</t>
  </si>
  <si>
    <t>#  USGS 01648000 ROCK CREEK AT SHERRILL DRIVE WASHINGTON, DC</t>
  </si>
  <si>
    <t>#  USGS 01648004 PINEHURST BRANCH AT OREGON AVENUE WASHINGTON, DC</t>
  </si>
  <si>
    <t>#  USGS 01648006 ROCK CREEK TRIBUTARY AT GOLF COURSE WASHINGTON, DC</t>
  </si>
  <si>
    <t>#  USGS 01648010 ROCK CREEK AT JOYCE RD WASHINGTON, DC</t>
  </si>
  <si>
    <t>#  USGS 01648998 ROCK CREEK ABOVE Q STREET WASHINGTON, DC</t>
  </si>
  <si>
    <t>#  USGS 01649000 ROCK CREEK AT Q STREET, WASHINGTON  DC</t>
  </si>
  <si>
    <t>#  USGS 01651800 WATTS BRANCH AT WASHINGTON, DC</t>
  </si>
  <si>
    <t>#  USGS 01648005 PINEHURST BRANCH AT BEACH DRIVE, WASHINGTON, DC</t>
  </si>
  <si>
    <t>#  USGS 01647996 TRIB TO FENWICK BR AT RED BUD LANE, WASHINGTON DC</t>
  </si>
  <si>
    <t>#  USGS 01647994 ROCK CREEK AT MD/DC BOUNDRY AT WASHINGTON DC</t>
  </si>
  <si>
    <t>#  USGS 01648300 Rock Cr above Connecticut Av at Washington DC</t>
  </si>
  <si>
    <t>#  USGS 0164801550 Soapstone Valley trib to Broad Branch at Wash DC</t>
  </si>
  <si>
    <t>#  USGS 01648100 Rock Creek above Piney Branch at Washington DC</t>
  </si>
  <si>
    <t>#  USGS 01648200 Piney Branch above Rock Creek at Washinton DC</t>
  </si>
  <si>
    <t>#  USGS 01648003 Pinehurst Br trib nr Barnaby St at Washington DC</t>
  </si>
  <si>
    <t>#  USGS 01648002 Pinehurst Branch above Barnaby St at Washington DC</t>
  </si>
  <si>
    <t>#  USGS 0164801540 Broad Branch above Soapstone Valley at Wash DC</t>
  </si>
  <si>
    <t>#  USGS 0164800550 Rock Creek trib near Bingham Dr at Washington DC</t>
  </si>
  <si>
    <t>#  USGS 0164799789 FENWICK BRANCH ABOVE ROCK CREEK AT WASHINGTON DC</t>
  </si>
  <si>
    <t>#  USGS 01648011 Luzon Branch above Rock Creek at Washington DC</t>
  </si>
  <si>
    <t>#  USGS 0164799790 STORM SEWER FL TO ROCK CR BL FENWICK BR WASH DC</t>
  </si>
  <si>
    <t>#  USGS 01648001 Whittier Run above Rock Creek at Washington DC</t>
  </si>
  <si>
    <t>#  USGS 01649010 Rock Creek above M Street at Washington DC</t>
  </si>
  <si>
    <t>#  USGS 01648450 Dumbarton Oaks trib above Rock Cr at Washington DC</t>
  </si>
  <si>
    <t>#  USGS 01648500 Rock Creek below Dumbarton Oaks trib at Wash DC</t>
  </si>
  <si>
    <t>#  USGS 01648390 Normanstone Creek above Rock Creek at WashingtonDC</t>
  </si>
  <si>
    <t>#  USGS 01649003 Pipe inflow to Rock Cr below P St at Washington DC</t>
  </si>
  <si>
    <t>#  USGS 01651770 HICKEY RUN AT NATIONAL ARBORETUM AT WASHINGTON, DC</t>
  </si>
  <si>
    <t>agency_cd</t>
  </si>
  <si>
    <t>site_no</t>
  </si>
  <si>
    <t>sample_dt</t>
  </si>
  <si>
    <t>sample_tm</t>
  </si>
  <si>
    <t>sample_end_dt</t>
  </si>
  <si>
    <t>sample_end_tm</t>
  </si>
  <si>
    <t>sample_start_time_datum_cd</t>
  </si>
  <si>
    <t>tm_datum_rlbty_cd</t>
  </si>
  <si>
    <t>coll_ent_cd</t>
  </si>
  <si>
    <t>medium_cd</t>
  </si>
  <si>
    <t>tu_id</t>
  </si>
  <si>
    <t>body_part_id</t>
  </si>
  <si>
    <t>parm_cd</t>
  </si>
  <si>
    <t>remark_cd</t>
  </si>
  <si>
    <t>result_va</t>
  </si>
  <si>
    <t>val_qual_tx</t>
  </si>
  <si>
    <t>meth_cd</t>
  </si>
  <si>
    <t>dqi_cd</t>
  </si>
  <si>
    <t>rpt_lev_va</t>
  </si>
  <si>
    <t>rpt_lev_cd</t>
  </si>
  <si>
    <t>lab_std_va</t>
  </si>
  <si>
    <t>anl_ent_cd</t>
  </si>
  <si>
    <t>USGS</t>
  </si>
  <si>
    <t>EST</t>
  </si>
  <si>
    <t>K</t>
  </si>
  <si>
    <t>WS</t>
  </si>
  <si>
    <t>&lt;</t>
  </si>
  <si>
    <t>GCM37</t>
  </si>
  <si>
    <t>R</t>
  </si>
  <si>
    <t>LRL</t>
  </si>
  <si>
    <t>USGSNWQL</t>
  </si>
  <si>
    <t>E</t>
  </si>
  <si>
    <t>t</t>
  </si>
  <si>
    <t>IRL</t>
  </si>
  <si>
    <t>T</t>
  </si>
  <si>
    <t>USGS-WRD</t>
  </si>
  <si>
    <t>GCM35</t>
  </si>
  <si>
    <t>A</t>
  </si>
  <si>
    <t>S</t>
  </si>
  <si>
    <t>MDL</t>
  </si>
  <si>
    <t>GCM99</t>
  </si>
  <si>
    <t>mc</t>
  </si>
  <si>
    <t>n</t>
  </si>
  <si>
    <t>USGSMDWC</t>
  </si>
  <si>
    <t>PLM43</t>
  </si>
  <si>
    <t>LT-MDL</t>
  </si>
  <si>
    <t>PLM10</t>
  </si>
  <si>
    <t>DLDQC</t>
  </si>
  <si>
    <t>d</t>
  </si>
  <si>
    <t>nd</t>
  </si>
  <si>
    <t>DLBLK</t>
  </si>
  <si>
    <t>c</t>
  </si>
  <si>
    <t>EDT</t>
  </si>
  <si>
    <t>r</t>
  </si>
  <si>
    <t>+c</t>
  </si>
  <si>
    <t>Needed codes</t>
  </si>
  <si>
    <t>Lead, water, filtered, micrograms per liter</t>
  </si>
  <si>
    <t>Mercury, water, filtered, nanograms per liter</t>
  </si>
  <si>
    <t>Zinc, water, filtered, micrograms per liter</t>
  </si>
  <si>
    <t>Chlordane (technical), water, unfiltered, recoverable, micrograms per liter</t>
  </si>
  <si>
    <t>Dieldrin, water, unfiltered, recoverable, micrograms per liter</t>
  </si>
  <si>
    <t>Dieldrin, water, filtered, recoverable, micrograms per liter</t>
  </si>
  <si>
    <t>Heptachlor epoxide, water, unfiltered, recoverable, micrograms per liter</t>
  </si>
  <si>
    <t>p,p'-DDD, water, unfiltered, recoverable, micrograms per liter</t>
  </si>
  <si>
    <t>p,p'-DDE, water, unfiltered, recoverable, micrograms per liter</t>
  </si>
  <si>
    <t>p,p'-DDT, water, unfiltered, recoverable, micrograms per liter</t>
  </si>
  <si>
    <t>PCBs, water, unfiltered, recoverable, micrograms per liter</t>
  </si>
  <si>
    <t>Acenaphthene, water, unfiltered, recoverable, micrograms per liter</t>
  </si>
  <si>
    <t>Acenaphthylene, water, unfiltered, recoverable, micrograms per liter</t>
  </si>
  <si>
    <t>9H-Fluorene, water, unfiltered, recoverable, micrograms per liter</t>
  </si>
  <si>
    <t>Naphthalene, water, filtered, recoverable, micrograms per liter</t>
  </si>
  <si>
    <t>Naphthalene, water, unfiltered, recoverable, micrograms per liter</t>
  </si>
  <si>
    <t>Phenanthrene, water, unfiltered, recoverable, micrograms per liter</t>
  </si>
  <si>
    <t>Phenanthrene, water, filtered, recoverable, micrograms per liter</t>
  </si>
  <si>
    <t>Benzo[a]anthracene, water, unfiltered, recoverable, micrograms per liter</t>
  </si>
  <si>
    <t>Chrysene, water, unfiltered, recoverable, micrograms per liter</t>
  </si>
  <si>
    <t>Fluoranthene, water, unfiltered, recoverable, micrograms per liter</t>
  </si>
  <si>
    <t>Fluoranthene, water, filtered, recoverable, micrograms per liter</t>
  </si>
  <si>
    <t>Pyrene, water, unfiltered, recoverable, micrograms per liter</t>
  </si>
  <si>
    <t>Pyrene, water, filtered, recoverable, micrograms per liter</t>
  </si>
  <si>
    <t>Benzo[a]pyrene, water, unfiltered, recoverable, micrograms per liter</t>
  </si>
  <si>
    <t>Benzo[a]pyrene, water, filtered, recoverable, micrograms per liter</t>
  </si>
  <si>
    <t>Benzo[ghi]perylene, water, unfiltered, recoverable, micrograms per liter</t>
  </si>
  <si>
    <t>Benzo[k]fluoranthene, water, unfiltered, recoverable, micrograms per liter</t>
  </si>
  <si>
    <t>Dibenzo[a,h]anthracene, water, unfiltered, recoverable, micrograms per liter</t>
  </si>
  <si>
    <t>Indeno[1,2,3-cd]pyrene, water, unfiltered, recoverable, micrograms per liter</t>
  </si>
  <si>
    <t>number of samples</t>
  </si>
  <si>
    <t>Included Stations</t>
  </si>
  <si>
    <t>Total</t>
  </si>
  <si>
    <t>Code</t>
  </si>
  <si>
    <t>Name</t>
  </si>
  <si>
    <t>parameter</t>
  </si>
  <si>
    <t>unit</t>
  </si>
  <si>
    <t>Phenanthrene</t>
  </si>
  <si>
    <t>Fluoranthene</t>
  </si>
  <si>
    <t>Pyrene</t>
  </si>
  <si>
    <t>Benzo[a]pyrene</t>
  </si>
  <si>
    <t>ug/l</t>
  </si>
  <si>
    <t>Napthtalene</t>
  </si>
  <si>
    <t># File created on 2022-09-20 14:37:30 EDT</t>
  </si>
  <si>
    <t>#  01040  - Copper, water, filtered, micrograms per liter</t>
  </si>
  <si>
    <t>#  34653  - p,p'-DDE, water, filtered, recoverable, micrograms per liter</t>
  </si>
  <si>
    <t>#  50286  - Mercury, water, unfiltered, nanograms per liter</t>
  </si>
  <si>
    <t># USGSWIML  - USGS-Wisconsin District Mercury Lab, Madison, WI</t>
  </si>
  <si>
    <t>USGSWIML</t>
  </si>
  <si>
    <t>m</t>
  </si>
  <si>
    <t>rd</t>
  </si>
  <si>
    <t>P01000</t>
  </si>
  <si>
    <t>Arsenic, water, filtered, micrograms per liter</t>
  </si>
  <si>
    <t>P01002</t>
  </si>
  <si>
    <t>Arsenic, water, unfiltered, micrograms per liter</t>
  </si>
  <si>
    <t>P01040</t>
  </si>
  <si>
    <t>Copper, water, filtered, micrograms per liter</t>
  </si>
  <si>
    <t>P01042</t>
  </si>
  <si>
    <t>Copper, water, unfiltered, recoverable, micrograms per liter</t>
  </si>
  <si>
    <t>P01049</t>
  </si>
  <si>
    <t>P01051</t>
  </si>
  <si>
    <t>Lead, water, unfiltered, recoverable, micrograms per liter</t>
  </si>
  <si>
    <t>P01090</t>
  </si>
  <si>
    <t>P01092</t>
  </si>
  <si>
    <t>Zinc, water, unfiltered, recoverable, micrograms per liter</t>
  </si>
  <si>
    <t>P34200</t>
  </si>
  <si>
    <t>P34205</t>
  </si>
  <si>
    <t>P34242</t>
  </si>
  <si>
    <t>P34247</t>
  </si>
  <si>
    <t>P34248</t>
  </si>
  <si>
    <t>P34320</t>
  </si>
  <si>
    <t>P34376</t>
  </si>
  <si>
    <t>P34377</t>
  </si>
  <si>
    <t>P34381</t>
  </si>
  <si>
    <t>P34403</t>
  </si>
  <si>
    <t>P34443</t>
  </si>
  <si>
    <t>P34461</t>
  </si>
  <si>
    <t>P34462</t>
  </si>
  <si>
    <t>P34469</t>
  </si>
  <si>
    <t>P34470</t>
  </si>
  <si>
    <t>P34521</t>
  </si>
  <si>
    <t>P34526</t>
  </si>
  <si>
    <t>P34556</t>
  </si>
  <si>
    <t>P34653</t>
  </si>
  <si>
    <t>p,p'-DDE, water, filtered, recoverable, micrograms per liter</t>
  </si>
  <si>
    <t>P34696</t>
  </si>
  <si>
    <t>P39300</t>
  </si>
  <si>
    <t>P39310</t>
  </si>
  <si>
    <t>P39320</t>
  </si>
  <si>
    <t>P39350</t>
  </si>
  <si>
    <t>P39360</t>
  </si>
  <si>
    <t>P39365</t>
  </si>
  <si>
    <t>P39370</t>
  </si>
  <si>
    <t>P39380</t>
  </si>
  <si>
    <t>P39381</t>
  </si>
  <si>
    <t>P39420</t>
  </si>
  <si>
    <t>P39516</t>
  </si>
  <si>
    <t>P50286</t>
  </si>
  <si>
    <t>Mercury, water, unfiltered, nanograms per liter</t>
  </si>
  <si>
    <t>P50287</t>
  </si>
  <si>
    <t>P71890</t>
  </si>
  <si>
    <t>Mercury, water, filtered, micrograms per liter</t>
  </si>
  <si>
    <t>P71900</t>
  </si>
  <si>
    <t>Mercury, water, unfiltered, recoverable, micrograms per liter</t>
  </si>
  <si>
    <t>ng/l</t>
  </si>
  <si>
    <t>Mercury</t>
  </si>
  <si>
    <t>test_fraction</t>
  </si>
  <si>
    <t>dissolved</t>
  </si>
  <si>
    <t>total</t>
  </si>
  <si>
    <t>data_source</t>
  </si>
  <si>
    <t>USGS NWIS</t>
  </si>
  <si>
    <t>sample_id</t>
  </si>
  <si>
    <t>location_id</t>
  </si>
  <si>
    <t>matrix</t>
  </si>
  <si>
    <t>sample_date</t>
  </si>
  <si>
    <t>sample_time</t>
  </si>
  <si>
    <t>0745</t>
  </si>
  <si>
    <t>1800</t>
  </si>
  <si>
    <t>1510</t>
  </si>
  <si>
    <t>1010</t>
  </si>
  <si>
    <t>1115</t>
  </si>
  <si>
    <t>1018</t>
  </si>
  <si>
    <t>1130</t>
  </si>
  <si>
    <t>0045</t>
  </si>
  <si>
    <t>1100</t>
  </si>
  <si>
    <t>1145</t>
  </si>
  <si>
    <t>0930</t>
  </si>
  <si>
    <t>0920</t>
  </si>
  <si>
    <t>1430</t>
  </si>
  <si>
    <t>1300</t>
  </si>
  <si>
    <t>1200</t>
  </si>
  <si>
    <t>1000</t>
  </si>
  <si>
    <t>0900</t>
  </si>
  <si>
    <t>1230</t>
  </si>
  <si>
    <t>0945</t>
  </si>
  <si>
    <t>1825</t>
  </si>
  <si>
    <t>1925</t>
  </si>
  <si>
    <t>2025</t>
  </si>
  <si>
    <t>2125</t>
  </si>
  <si>
    <t>0125</t>
  </si>
  <si>
    <t>0315</t>
  </si>
  <si>
    <t>0830</t>
  </si>
  <si>
    <t>1231</t>
  </si>
  <si>
    <t>1630</t>
  </si>
  <si>
    <t>1315</t>
  </si>
  <si>
    <t>1045</t>
  </si>
  <si>
    <t>0915</t>
  </si>
  <si>
    <t>1330</t>
  </si>
  <si>
    <t>1245</t>
  </si>
  <si>
    <t>1030</t>
  </si>
  <si>
    <t>1215</t>
  </si>
  <si>
    <t>1530</t>
  </si>
  <si>
    <t>1445</t>
  </si>
  <si>
    <t>0815</t>
  </si>
  <si>
    <t>0845</t>
  </si>
  <si>
    <t>1345</t>
  </si>
  <si>
    <t>1400</t>
  </si>
  <si>
    <t>1015</t>
  </si>
  <si>
    <t>1500</t>
  </si>
  <si>
    <t>1415</t>
  </si>
  <si>
    <t>1600</t>
  </si>
  <si>
    <t>1505</t>
  </si>
  <si>
    <t>1545</t>
  </si>
  <si>
    <t>1040</t>
  </si>
  <si>
    <t>1615</t>
  </si>
  <si>
    <t>1205</t>
  </si>
  <si>
    <t>1135</t>
  </si>
  <si>
    <t>1020</t>
  </si>
  <si>
    <t>1220</t>
  </si>
  <si>
    <t>1110</t>
  </si>
  <si>
    <t>0950</t>
  </si>
  <si>
    <t>1210</t>
  </si>
  <si>
    <t>1150</t>
  </si>
  <si>
    <t>0935</t>
  </si>
  <si>
    <t>0910</t>
  </si>
  <si>
    <t>1550</t>
  </si>
  <si>
    <t>0850</t>
  </si>
  <si>
    <t>1225</t>
  </si>
  <si>
    <t>0955</t>
  </si>
  <si>
    <t>1120</t>
  </si>
  <si>
    <t>1035</t>
  </si>
  <si>
    <t>1005</t>
  </si>
  <si>
    <t>0925</t>
  </si>
  <si>
    <t>1055</t>
  </si>
  <si>
    <t>0825</t>
  </si>
  <si>
    <t>1155</t>
  </si>
  <si>
    <t>1246</t>
  </si>
  <si>
    <t>2110</t>
  </si>
  <si>
    <t>0715</t>
  </si>
  <si>
    <t>0730</t>
  </si>
  <si>
    <t>1050</t>
  </si>
  <si>
    <t>1125</t>
  </si>
  <si>
    <t>1335</t>
  </si>
  <si>
    <t>1310</t>
  </si>
  <si>
    <t>1306</t>
  </si>
  <si>
    <t>1022</t>
  </si>
  <si>
    <t>1126</t>
  </si>
  <si>
    <t>1136</t>
  </si>
  <si>
    <t>1314</t>
  </si>
  <si>
    <t>1252</t>
  </si>
  <si>
    <t>1350</t>
  </si>
  <si>
    <t>1240</t>
  </si>
  <si>
    <t>1112</t>
  </si>
  <si>
    <t>0956</t>
  </si>
  <si>
    <t>1052</t>
  </si>
  <si>
    <t>0858</t>
  </si>
  <si>
    <t>1016</t>
  </si>
  <si>
    <t>0954</t>
  </si>
  <si>
    <t>0914</t>
  </si>
  <si>
    <t>1332</t>
  </si>
  <si>
    <t>1316</t>
  </si>
  <si>
    <t>1232</t>
  </si>
  <si>
    <t>1056</t>
  </si>
  <si>
    <t>1106</t>
  </si>
  <si>
    <t>1036</t>
  </si>
  <si>
    <t>1034</t>
  </si>
  <si>
    <t>1140</t>
  </si>
  <si>
    <t>1014</t>
  </si>
  <si>
    <t>0800</t>
  </si>
  <si>
    <t>1346</t>
  </si>
  <si>
    <t>1250</t>
  </si>
  <si>
    <t>1206</t>
  </si>
  <si>
    <t>1620</t>
  </si>
  <si>
    <t>1256</t>
  </si>
  <si>
    <t>1336</t>
  </si>
  <si>
    <t>1116</t>
  </si>
  <si>
    <t>1520</t>
  </si>
  <si>
    <t>1640</t>
  </si>
  <si>
    <t>1234</t>
  </si>
  <si>
    <t>1042</t>
  </si>
  <si>
    <t>1142</t>
  </si>
  <si>
    <t>1214</t>
  </si>
  <si>
    <t>0922</t>
  </si>
  <si>
    <t>1344</t>
  </si>
  <si>
    <t>1420</t>
  </si>
  <si>
    <t>0916</t>
  </si>
  <si>
    <t>0756</t>
  </si>
  <si>
    <t>1356</t>
  </si>
  <si>
    <t>0944</t>
  </si>
  <si>
    <t>1244</t>
  </si>
  <si>
    <t>0934</t>
  </si>
  <si>
    <t>1124</t>
  </si>
  <si>
    <t>0854</t>
  </si>
  <si>
    <t>0942</t>
  </si>
  <si>
    <t>0806</t>
  </si>
  <si>
    <t>0820</t>
  </si>
  <si>
    <t>0844</t>
  </si>
  <si>
    <t>1204</t>
  </si>
  <si>
    <t>1224</t>
  </si>
  <si>
    <t>0940</t>
  </si>
  <si>
    <t>1534</t>
  </si>
  <si>
    <t>0814</t>
  </si>
  <si>
    <t>1144</t>
  </si>
  <si>
    <t>0810</t>
  </si>
  <si>
    <t>1054</t>
  </si>
  <si>
    <t>0645</t>
  </si>
  <si>
    <t>0655</t>
  </si>
  <si>
    <t>0700</t>
  </si>
  <si>
    <t>0855</t>
  </si>
  <si>
    <t>1046</t>
  </si>
  <si>
    <t>1146</t>
  </si>
  <si>
    <t>1216</t>
  </si>
  <si>
    <t>0746</t>
  </si>
  <si>
    <t>1952</t>
  </si>
  <si>
    <t>0636</t>
  </si>
  <si>
    <t>0826</t>
  </si>
  <si>
    <t>1058</t>
  </si>
  <si>
    <t>1242</t>
  </si>
  <si>
    <t>1416</t>
  </si>
  <si>
    <t>1320</t>
  </si>
  <si>
    <t>1156</t>
  </si>
  <si>
    <t>1208</t>
  </si>
  <si>
    <t>1340</t>
  </si>
  <si>
    <t>0716</t>
  </si>
  <si>
    <t>1426</t>
  </si>
  <si>
    <t>1226</t>
  </si>
  <si>
    <t>1236</t>
  </si>
  <si>
    <t>1104</t>
  </si>
  <si>
    <t>0948</t>
  </si>
  <si>
    <t>0816</t>
  </si>
  <si>
    <t>1508</t>
  </si>
  <si>
    <t>1248</t>
  </si>
  <si>
    <t>1026</t>
  </si>
  <si>
    <t>0958</t>
  </si>
  <si>
    <t>1312</t>
  </si>
  <si>
    <t>1440</t>
  </si>
  <si>
    <t>1102</t>
  </si>
  <si>
    <t>1006</t>
  </si>
  <si>
    <t>1536</t>
  </si>
  <si>
    <t>1012</t>
  </si>
  <si>
    <t>1048</t>
  </si>
  <si>
    <t>0938</t>
  </si>
  <si>
    <t>1704</t>
  </si>
  <si>
    <t>0846</t>
  </si>
  <si>
    <t>0908</t>
  </si>
  <si>
    <t>0734</t>
  </si>
  <si>
    <t>1044</t>
  </si>
  <si>
    <t>0840</t>
  </si>
  <si>
    <t>0926</t>
  </si>
  <si>
    <t>0906</t>
  </si>
  <si>
    <t>0904</t>
  </si>
  <si>
    <t>1004</t>
  </si>
  <si>
    <t>1910</t>
  </si>
  <si>
    <t>1624</t>
  </si>
  <si>
    <t>0946</t>
  </si>
  <si>
    <t>0832</t>
  </si>
  <si>
    <t>0744</t>
  </si>
  <si>
    <t>1434</t>
  </si>
  <si>
    <t>0714</t>
  </si>
  <si>
    <t>0724</t>
  </si>
  <si>
    <t>sample_type</t>
  </si>
  <si>
    <t>method</t>
  </si>
  <si>
    <t>parameter_code</t>
  </si>
  <si>
    <t>time_datum_reliability_code</t>
  </si>
  <si>
    <t>time_datum_code</t>
  </si>
  <si>
    <t>cas_number</t>
  </si>
  <si>
    <t>result_unit</t>
  </si>
  <si>
    <t>qualifier</t>
  </si>
  <si>
    <t>result_value</t>
  </si>
  <si>
    <t>unconfirmed_detect_status</t>
  </si>
  <si>
    <t>parameter_type</t>
  </si>
  <si>
    <t>file_details</t>
  </si>
  <si>
    <t>location_notes</t>
  </si>
  <si>
    <t>qualifier_code</t>
  </si>
  <si>
    <t>data_quality_code</t>
  </si>
  <si>
    <t>reporting_level_value</t>
  </si>
  <si>
    <t>reporting_level_type</t>
  </si>
  <si>
    <t>Copper</t>
  </si>
  <si>
    <t>Lead</t>
  </si>
  <si>
    <t>Zinc</t>
  </si>
  <si>
    <t>p,p'-DDE</t>
  </si>
  <si>
    <t>Dieldrin</t>
  </si>
  <si>
    <t>result_notes</t>
  </si>
  <si>
    <t>method_notes</t>
  </si>
  <si>
    <t>reporting_level_unit</t>
  </si>
  <si>
    <t>USGS-1647997-20070627</t>
  </si>
  <si>
    <t>USGS-WRD-1647998-19990623</t>
  </si>
  <si>
    <t>USGS-WRD-1648004-19990624</t>
  </si>
  <si>
    <t>USGS-WRD-1648006-19990624</t>
  </si>
  <si>
    <t>USGS-WRD-1648010-19990218</t>
  </si>
  <si>
    <t>USGS-WRD-1648010-19990309</t>
  </si>
  <si>
    <t>USGS-WRD-1648010-19990504</t>
  </si>
  <si>
    <t>USGS-WRD-1648010-19990523</t>
  </si>
  <si>
    <t>USGS-WRD-1648010-19990524</t>
  </si>
  <si>
    <t>USGS-WRD-1648010-19990625</t>
  </si>
  <si>
    <t>USGS-WRD-1648010-19990714</t>
  </si>
  <si>
    <t>USGS-WRD-1648010-19991013</t>
  </si>
  <si>
    <t>USGS-WRD-1648010-20000110</t>
  </si>
  <si>
    <t>USGS-WRD-1648010-20000209</t>
  </si>
  <si>
    <t>USGS-WRD-1648010-20000321</t>
  </si>
  <si>
    <t>USGS-WRD-1648010-20000516</t>
  </si>
  <si>
    <t>USGS-WRD-1648010-20000622</t>
  </si>
  <si>
    <t>USGS-WRD-1648010-20000726</t>
  </si>
  <si>
    <t>USGS-WRD-1648010-20000911</t>
  </si>
  <si>
    <t>USGS-WRD-1648010-20000926</t>
  </si>
  <si>
    <t>USGS-WRD-1648010-20020612</t>
  </si>
  <si>
    <t>USGS-1648010-20070627</t>
  </si>
  <si>
    <t>USGS-WRD-1648010-20080627</t>
  </si>
  <si>
    <t>USGS-WRD-1648010-20080628</t>
  </si>
  <si>
    <t>USGS-WRD-1648010-20080829</t>
  </si>
  <si>
    <t>USGS-WRD-1648010-20080906</t>
  </si>
  <si>
    <t>-1648010-20080906</t>
  </si>
  <si>
    <t>USGSMDWC-1648010-20140327</t>
  </si>
  <si>
    <t>USGS-WRD-1648010-20140330</t>
  </si>
  <si>
    <t>USGS-1648010-20140416</t>
  </si>
  <si>
    <t>USGSMDWC-1648010-20140423</t>
  </si>
  <si>
    <t>-1648010-20140430</t>
  </si>
  <si>
    <t>USGSMDWC-1648010-20140501</t>
  </si>
  <si>
    <t>USGSMDWC-1648010-20140516</t>
  </si>
  <si>
    <t>USGSMDWC-1648010-20140528</t>
  </si>
  <si>
    <t>USGS-WRD-1648010-20140625</t>
  </si>
  <si>
    <t>USGS-WRD-1648010-20140723</t>
  </si>
  <si>
    <t>USGS-WRD-1648010-20140812</t>
  </si>
  <si>
    <t>USGS-WRD-1648010-20140826</t>
  </si>
  <si>
    <t>USGS-WRD-1648010-20140924</t>
  </si>
  <si>
    <t>USGSMDWC-1648010-20140925</t>
  </si>
  <si>
    <t>USGS-WRD-1648010-20141015</t>
  </si>
  <si>
    <t>USGS-WRD-1648010-20141022</t>
  </si>
  <si>
    <t>USGS-WRD-1648010-20141029</t>
  </si>
  <si>
    <t>USGS-WRD-1648010-20141106</t>
  </si>
  <si>
    <t>USGS-WRD-1648010-20141117</t>
  </si>
  <si>
    <t>USGS-WRD-1648010-20141126</t>
  </si>
  <si>
    <t>USGS-WRD-1648010-20141218</t>
  </si>
  <si>
    <t>USGS-WRD-1648010-20150129</t>
  </si>
  <si>
    <t>USGS-WRD-1648010-20150310</t>
  </si>
  <si>
    <t>USGSMDWC-1648010-20150311</t>
  </si>
  <si>
    <t>USGS-WRD-1648010-20150324</t>
  </si>
  <si>
    <t>USGS-WRD-1648010-20150420</t>
  </si>
  <si>
    <t>USGS-WRD-1648010-20150430</t>
  </si>
  <si>
    <t>USGS-WRD-1648010-20150519</t>
  </si>
  <si>
    <t>USGS-WRD-1648010-20150528</t>
  </si>
  <si>
    <t>USGS-WRD-1648010-20150602</t>
  </si>
  <si>
    <t>USGS-WRD-1648010-20150624</t>
  </si>
  <si>
    <t>USGSMDWC-1648010-20150729</t>
  </si>
  <si>
    <t>USGSMDWC-1648010-20150827</t>
  </si>
  <si>
    <t>USGS-WRD-1648010-20150916</t>
  </si>
  <si>
    <t>USGS-WRD-1648010-20151026</t>
  </si>
  <si>
    <t>USGS-WRD-1648010-20151110</t>
  </si>
  <si>
    <t>USGS-WRD-1648010-20151123</t>
  </si>
  <si>
    <t>USGS-WRD-1648010-20151202</t>
  </si>
  <si>
    <t>USGS-WRD-1648010-20151214</t>
  </si>
  <si>
    <t>USGS-WRD-1648010-20160128</t>
  </si>
  <si>
    <t>USGS-WRD-1648010-20160224</t>
  </si>
  <si>
    <t>USGS-WRD-1648010-20160322</t>
  </si>
  <si>
    <t>USGS-WRD-1648010-20160426</t>
  </si>
  <si>
    <t>USGS-WRD-1648010-20160523</t>
  </si>
  <si>
    <t>USGS-WRD-1648010-20160617</t>
  </si>
  <si>
    <t>USGS-WRD-1648010-20160622</t>
  </si>
  <si>
    <t>USGS-WRD-1648010-20160623</t>
  </si>
  <si>
    <t>USGS-WRD-1648010-20160628</t>
  </si>
  <si>
    <t>USGS-WRD-1648010-20160705</t>
  </si>
  <si>
    <t>USGS-WRD-1648010-20160727</t>
  </si>
  <si>
    <t>USGS-WRD-1648010-20160729</t>
  </si>
  <si>
    <t>USGS-WRD-1648010-20160816</t>
  </si>
  <si>
    <t>USGS-WRD-1648010-20160824</t>
  </si>
  <si>
    <t>USGS-WRD-1648010-20160908</t>
  </si>
  <si>
    <t>USGS-WRD-1648010-20160919</t>
  </si>
  <si>
    <t>USGS-WRD-1648010-20160927</t>
  </si>
  <si>
    <t>USGS-WRD-1648010-20160929</t>
  </si>
  <si>
    <t>USGS-WRD-1648010-20161026</t>
  </si>
  <si>
    <t>USGS-WRD-1648010-20161128</t>
  </si>
  <si>
    <t>USGS-WRD-1648010-20161130</t>
  </si>
  <si>
    <t>USGS-WRD-1648010-20161207</t>
  </si>
  <si>
    <t>USGS-WRD-1648010-20161214</t>
  </si>
  <si>
    <t>USGS-WRD-1648010-20170103</t>
  </si>
  <si>
    <t>USGS-WRD-1648010-20170131</t>
  </si>
  <si>
    <t>USGS-WRD-1648010-20170228</t>
  </si>
  <si>
    <t>USGSMDWC-1648010-20170328</t>
  </si>
  <si>
    <t>USGS-WRD-1648010-20170331</t>
  </si>
  <si>
    <t>USGS-WRD-1648010-20170426</t>
  </si>
  <si>
    <t>USGSMDWC-1648010-20170505</t>
  </si>
  <si>
    <t>USGS-WRD-1648010-20170601</t>
  </si>
  <si>
    <t>USGSMDWC-1648010-20170626</t>
  </si>
  <si>
    <t>USGSMDWC-1648010-20170725</t>
  </si>
  <si>
    <t>USGS-WRD-1648010-20170728</t>
  </si>
  <si>
    <t>USGSMDWC-1648010-20170729</t>
  </si>
  <si>
    <t>USGSMDWC-1648010-20170822</t>
  </si>
  <si>
    <t>USGSMDWC-1648010-20170927</t>
  </si>
  <si>
    <t>USGSMDWC-1648010-20171024</t>
  </si>
  <si>
    <t>USGS-WRD-1648010-20171030</t>
  </si>
  <si>
    <t>USGSMDWC-1648010-20171130</t>
  </si>
  <si>
    <t>USGSMDWC-1648010-20171221</t>
  </si>
  <si>
    <t>USGSMDWC-1648010-20180125</t>
  </si>
  <si>
    <t>USGSMDWC-1648010-20180211</t>
  </si>
  <si>
    <t>USGSMDWC-1648010-20180221</t>
  </si>
  <si>
    <t>USGS-WRD-1648010-20180323</t>
  </si>
  <si>
    <t>USGSMDWC-1648010-20180328</t>
  </si>
  <si>
    <t>USGS-WRD-1648010-20180416</t>
  </si>
  <si>
    <t>USGS-WRD-1648010-20180427</t>
  </si>
  <si>
    <t>USGS-WRD-1648010-20180430</t>
  </si>
  <si>
    <t>USGS-WRD-1648010-20180518</t>
  </si>
  <si>
    <t>USGS-WRD-1648010-20180530</t>
  </si>
  <si>
    <t>USGS-WRD-1648010-20180611</t>
  </si>
  <si>
    <t>USGS-WRD-1648010-20180620</t>
  </si>
  <si>
    <t>USGS-WRD-1648010-20180712</t>
  </si>
  <si>
    <t>USGS-WRD-1648010-20180723</t>
  </si>
  <si>
    <t>USGS-WRD-1648010-20180815</t>
  </si>
  <si>
    <t>USGS-WRD-1648010-20180821</t>
  </si>
  <si>
    <t>USGS-WRD-1648010-20180822</t>
  </si>
  <si>
    <t>USGS-WRD-1648010-20180912</t>
  </si>
  <si>
    <t>USGS-WRD-1648010-20180913</t>
  </si>
  <si>
    <t>USGS-WRD-1648010-20181004</t>
  </si>
  <si>
    <t>USGS-WRD-1648010-20181101</t>
  </si>
  <si>
    <t>USGS-WRD-1648010-20181105</t>
  </si>
  <si>
    <t>USGS-WRD-1648010-20181206</t>
  </si>
  <si>
    <t>USGS-WRD-1648010-20190206</t>
  </si>
  <si>
    <t>USGS-WRD-1648010-20190224</t>
  </si>
  <si>
    <t>USGS-WRD-1648010-20190304</t>
  </si>
  <si>
    <t>USGS-WRD-1648010-20190306</t>
  </si>
  <si>
    <t>USGS-WRD-1648010-20190321</t>
  </si>
  <si>
    <t>USGS-WRD-1648010-20190404</t>
  </si>
  <si>
    <t>USGS-WRD-1648010-20190505</t>
  </si>
  <si>
    <t>USGS-WRD-1648010-20190509</t>
  </si>
  <si>
    <t>USGS-WRD-1648010-20190606</t>
  </si>
  <si>
    <t>USGS-WRD-1648010-20190708</t>
  </si>
  <si>
    <t>USGS-WRD-1648010-20190711</t>
  </si>
  <si>
    <t>USGS-WRD-1648010-20190805</t>
  </si>
  <si>
    <t>USGS-WRD-1648010-20190822</t>
  </si>
  <si>
    <t>USGS-WRD-1648010-20190823</t>
  </si>
  <si>
    <t>USGS-WRD-1648010-20190905</t>
  </si>
  <si>
    <t>USGS-WRD-1648010-20191004</t>
  </si>
  <si>
    <t>USGS-WRD-1648010-20191016</t>
  </si>
  <si>
    <t>USGS-WRD-1648010-20191106</t>
  </si>
  <si>
    <t>USGS-WRD-1648010-20191204</t>
  </si>
  <si>
    <t>USGS-WRD-1648010-20191210</t>
  </si>
  <si>
    <t>USGS-WRD-1648010-20200108</t>
  </si>
  <si>
    <t>USGS-WRD-1648010-20200204</t>
  </si>
  <si>
    <t>USGS-WRD-1648010-20200207</t>
  </si>
  <si>
    <t>USGS-WRD-1648010-20200304</t>
  </si>
  <si>
    <t>USGS-WRD-1648010-20200306</t>
  </si>
  <si>
    <t>USGS-WRD-1648010-20200319</t>
  </si>
  <si>
    <t>USGS-WRD-1648010-20200328</t>
  </si>
  <si>
    <t>USGS-WRD-1648010-20200401</t>
  </si>
  <si>
    <t>USGS-WRD-1648010-20200505</t>
  </si>
  <si>
    <t>USGS-WRD-1648010-20200602</t>
  </si>
  <si>
    <t>USGS-WRD-1648010-20200707</t>
  </si>
  <si>
    <t>USGS-WRD-1648010-20200722</t>
  </si>
  <si>
    <t>USGS-WRD-1648010-20200810</t>
  </si>
  <si>
    <t>USGS-WRD-1648010-20200829</t>
  </si>
  <si>
    <t>USGS-WRD-1648010-20200904</t>
  </si>
  <si>
    <t>USGS-WRD-1648010-20200908</t>
  </si>
  <si>
    <t>USGS-WRD-1648010-20200911</t>
  </si>
  <si>
    <t>USGS-WRD-1648010-20201006</t>
  </si>
  <si>
    <t>USGS-WRD-1648010-20201012</t>
  </si>
  <si>
    <t>USGS-WRD-1648010-20201103</t>
  </si>
  <si>
    <t>USGS-WRD-1648010-20201112</t>
  </si>
  <si>
    <t>USGS-WRD-1648010-20201210</t>
  </si>
  <si>
    <t>USGS-WRD-1648010-20210127</t>
  </si>
  <si>
    <t>USGS-WRD-1648010-20210209</t>
  </si>
  <si>
    <t>USGS-WRD-1648010-20210216</t>
  </si>
  <si>
    <t>USGS-WRD-1648010-20210301</t>
  </si>
  <si>
    <t>USGS-WRD-1648010-20210310</t>
  </si>
  <si>
    <t>USGS-1648010-20210324</t>
  </si>
  <si>
    <t>USGS-1648010-20210401</t>
  </si>
  <si>
    <t>USGS-1648010-20210407</t>
  </si>
  <si>
    <t>USGS-1648010-20210506</t>
  </si>
  <si>
    <t>USGS-1648010-20210529</t>
  </si>
  <si>
    <t>USGS-1648010-20210603</t>
  </si>
  <si>
    <t>USGS-1648010-20210611</t>
  </si>
  <si>
    <t>USGS-1648010-20210707</t>
  </si>
  <si>
    <t>USGS-1648010-20210804</t>
  </si>
  <si>
    <t>USGS-1648010-20210810</t>
  </si>
  <si>
    <t>USGS-1648010-20210817</t>
  </si>
  <si>
    <t>USGS-1648010-20210901</t>
  </si>
  <si>
    <t>USGS-1648010-20210923</t>
  </si>
  <si>
    <t>USGS-1648010-20211006</t>
  </si>
  <si>
    <t>USGS-1648010-20211026</t>
  </si>
  <si>
    <t>USGS-1648010-20211103</t>
  </si>
  <si>
    <t>USGS-1648010-20211208</t>
  </si>
  <si>
    <t>USGS-1648010-20220105</t>
  </si>
  <si>
    <t>USGS-1648010-20220204</t>
  </si>
  <si>
    <t>USGS-1648010-20220209</t>
  </si>
  <si>
    <t>USGS-1648010-20220225</t>
  </si>
  <si>
    <t>USGS-1648010-20220302</t>
  </si>
  <si>
    <t>USGS-1648010-20220309</t>
  </si>
  <si>
    <t>USGS-1648010-20220324</t>
  </si>
  <si>
    <t>USGS-1648010-20220401</t>
  </si>
  <si>
    <t>USGS-1648010-20220405</t>
  </si>
  <si>
    <t>USGS-1648010-20220406</t>
  </si>
  <si>
    <t>USGS-1648010-20220419</t>
  </si>
  <si>
    <t>USGS-1648010-20220504</t>
  </si>
  <si>
    <t>USGS-1648010-20220507</t>
  </si>
  <si>
    <t>USGS-1648010-20220601</t>
  </si>
  <si>
    <t>USGS-1648010-20220712</t>
  </si>
  <si>
    <t>USGS-WRD-1648998-19990623</t>
  </si>
  <si>
    <t>USGS-1649000-20070627</t>
  </si>
  <si>
    <t>USGS-1651800-20140327</t>
  </si>
  <si>
    <t>USGS-WRD-1651800-20140329</t>
  </si>
  <si>
    <t>USGS-WRD-1651800-20140330</t>
  </si>
  <si>
    <t>USGS-1651800-20140415</t>
  </si>
  <si>
    <t>USGS-1651800-20140429</t>
  </si>
  <si>
    <t>USGS-1651800-20140430</t>
  </si>
  <si>
    <t>USGS-WRD-1651800-20140528</t>
  </si>
  <si>
    <t>USGS-WRD-1651800-20140624</t>
  </si>
  <si>
    <t>USGS-WRD-1651800-20140730</t>
  </si>
  <si>
    <t>USGS-WRD-1651800-20140826</t>
  </si>
  <si>
    <t>USGS-WRD-1651800-20140924</t>
  </si>
  <si>
    <t>USGS-WRD-1651800-20141015</t>
  </si>
  <si>
    <t>USGS-WRD-1651800-20141022</t>
  </si>
  <si>
    <t>USGS-WRD-1651800-20141028</t>
  </si>
  <si>
    <t>USGS-WRD-1651800-20141117</t>
  </si>
  <si>
    <t>USGS-WRD-1651800-20141125</t>
  </si>
  <si>
    <t>USGS-WRD-1651800-20141223</t>
  </si>
  <si>
    <t>USGS-WRD-1651800-20141224</t>
  </si>
  <si>
    <t>USGS-WRD-1651800-20150126</t>
  </si>
  <si>
    <t>USGS-WRD-1651800-20150224</t>
  </si>
  <si>
    <t>USGS-WRD-1651800-20150324</t>
  </si>
  <si>
    <t>USGS-WRD-1651800-20150429</t>
  </si>
  <si>
    <t>USGS-WRD-1651800-20150526</t>
  </si>
  <si>
    <t>USGS-WRD-1651800-20150620</t>
  </si>
  <si>
    <t>USGS-WRD-1651800-20150623</t>
  </si>
  <si>
    <t>USGS-WRD-1651800-20150627</t>
  </si>
  <si>
    <t>USGS-WRD-1651800-20150728</t>
  </si>
  <si>
    <t>USGS-WRD-1651800-20150730</t>
  </si>
  <si>
    <t>USGS-WRD-1651800-20150929</t>
  </si>
  <si>
    <t>USGS-WRD-1651800-20151002</t>
  </si>
  <si>
    <t>USGS-WRD-1651800-20151028</t>
  </si>
  <si>
    <t>USGS-WRD-1651800-20151029</t>
  </si>
  <si>
    <t>USGSMDWC-1651800-20151124</t>
  </si>
  <si>
    <t>USGS-WRD-1651800-20151201</t>
  </si>
  <si>
    <t>USGS-WRD-1651800-20151217</t>
  </si>
  <si>
    <t>USGS-WRD-1651800-20151228</t>
  </si>
  <si>
    <t>USGSMDWC-1651800-20160128</t>
  </si>
  <si>
    <t>USGSMDWC-1651800-20160203</t>
  </si>
  <si>
    <t>USGS-WRD-1651800-20160216</t>
  </si>
  <si>
    <t>USGSMDWC-1651800-20160225</t>
  </si>
  <si>
    <t>USGS-WRD-1651800-20160329</t>
  </si>
  <si>
    <t>USGS-WRD-1651800-20160407</t>
  </si>
  <si>
    <t>USGS-WRD-1651800-20160428</t>
  </si>
  <si>
    <t>USGS-WRD-1651800-20160506</t>
  </si>
  <si>
    <t>USGS-WRD-1651800-20160525</t>
  </si>
  <si>
    <t>USGS-WRD-1651800-20160628</t>
  </si>
  <si>
    <t>USGS-WRD-1651800-20160727</t>
  </si>
  <si>
    <t>USGS-WRD-1651800-20160729</t>
  </si>
  <si>
    <t>USGS-WRD-1651800-20160830</t>
  </si>
  <si>
    <t>USGS-WRD-1651800-20160919</t>
  </si>
  <si>
    <t>USGS-WRD-1651800-20160927</t>
  </si>
  <si>
    <t>USGS-WRD-1651800-20160929</t>
  </si>
  <si>
    <t>USGS-WRD-1651800-20161026</t>
  </si>
  <si>
    <t>USGS-WRD-1651800-20161128</t>
  </si>
  <si>
    <t>USGS-WRD-1651800-20161130</t>
  </si>
  <si>
    <t>USGS-WRD-1651800-20161214</t>
  </si>
  <si>
    <t>USGS-WRD-1651800-20170103</t>
  </si>
  <si>
    <t>USGS-WRD-1651800-20170123</t>
  </si>
  <si>
    <t>USGS-WRD-1651800-20170131</t>
  </si>
  <si>
    <t>USGS-WRD-1651800-20170228</t>
  </si>
  <si>
    <t>USGS-WRD-1651800-20170328</t>
  </si>
  <si>
    <t>USGS-WRD-1651800-20170331</t>
  </si>
  <si>
    <t>USGS-WRD-1651800-20170425</t>
  </si>
  <si>
    <t>USGSMDWC-1651800-20170505</t>
  </si>
  <si>
    <t>USGS-WRD-1651800-20170531</t>
  </si>
  <si>
    <t>USGSMDWC-1651800-20170626</t>
  </si>
  <si>
    <t>USGSMDWC-1651800-20170706</t>
  </si>
  <si>
    <t>USGSMDWC-1651800-20170727</t>
  </si>
  <si>
    <t>USGSMDWC-1651800-20170728</t>
  </si>
  <si>
    <t>USGSMDWC-1651800-20170823</t>
  </si>
  <si>
    <t>USGSMDWC-1651800-20170926</t>
  </si>
  <si>
    <t>USGSMDWC-1651800-20171101</t>
  </si>
  <si>
    <t>USGSMDWC-1651800-20171107</t>
  </si>
  <si>
    <t>USGSMDWC-1651800-20171129</t>
  </si>
  <si>
    <t>USGSMDWC-1651800-20171221</t>
  </si>
  <si>
    <t>USGSMDWC-1651800-20180112</t>
  </si>
  <si>
    <t>USGSMDWC-1651800-20180125</t>
  </si>
  <si>
    <t>USGSMDWC-1651800-20180210</t>
  </si>
  <si>
    <t>USGSMDWC-1651800-20180221</t>
  </si>
  <si>
    <t>USGSMDWC-1651800-20180320</t>
  </si>
  <si>
    <t>USGS-WRD-1651800-20180416</t>
  </si>
  <si>
    <t>USGS-WRD-1651800-20180418</t>
  </si>
  <si>
    <t>USGS-WRD-1651800-20180518</t>
  </si>
  <si>
    <t>USGS-WRD-1651800-20180523</t>
  </si>
  <si>
    <t>USGS-WRD-1651800-20180619</t>
  </si>
  <si>
    <t>USGS-WRD-1651800-20180711</t>
  </si>
  <si>
    <t>USGS-WRD-1651800-20180724</t>
  </si>
  <si>
    <t>USGS-WRD-1651800-20180821</t>
  </si>
  <si>
    <t>USGS-WRD-1651800-20180924</t>
  </si>
  <si>
    <t>USGS-WRD-1651800-20180928</t>
  </si>
  <si>
    <t>USGS-WRD-1651800-20181011</t>
  </si>
  <si>
    <t>USGS-WRD-1651800-20181018</t>
  </si>
  <si>
    <t>USGS-WRD-1651800-20181106</t>
  </si>
  <si>
    <t>USGS-WRD-1651800-20181119</t>
  </si>
  <si>
    <t>USGS-WRD-1651800-20181218</t>
  </si>
  <si>
    <t>USGS-WRD-1651800-20190205</t>
  </si>
  <si>
    <t>USGS-WRD-1651800-20190311</t>
  </si>
  <si>
    <t>USGS-WRD-1651800-20190321</t>
  </si>
  <si>
    <t>USGS-WRD-1651800-20190404</t>
  </si>
  <si>
    <t>USGS-WRD-1651800-20190419</t>
  </si>
  <si>
    <t>USGS-WRD-1651800-20190508</t>
  </si>
  <si>
    <t>USGS-WRD-1651800-20190604</t>
  </si>
  <si>
    <t>USGS-WRD-1651800-20190702</t>
  </si>
  <si>
    <t>USGS-WRD-1651800-20190708</t>
  </si>
  <si>
    <t>USGS-WRD-1651800-20190805</t>
  </si>
  <si>
    <t>USGS-WRD-1651800-20190823</t>
  </si>
  <si>
    <t>USGS-WRD-1651800-20190903</t>
  </si>
  <si>
    <t>USGS-WRD-1651800-20191002</t>
  </si>
  <si>
    <t>USGS-WRD-1651800-20191016</t>
  </si>
  <si>
    <t>USGS-WRD-1651800-20191022</t>
  </si>
  <si>
    <t>USGS-WRD-1651800-20191106</t>
  </si>
  <si>
    <t>USGS-WRD-1651800-20191201</t>
  </si>
  <si>
    <t>USGS-WRD-1651800-20191203</t>
  </si>
  <si>
    <t>USGS-WRD-1651800-20191209</t>
  </si>
  <si>
    <t>USGS-WRD-1651800-20191216</t>
  </si>
  <si>
    <t>USGS-WRD-1651800-20200102</t>
  </si>
  <si>
    <t>USGS-WRD-1651800-20200125</t>
  </si>
  <si>
    <t>USGS-WRD-1651800-20200203</t>
  </si>
  <si>
    <t>USGS-WRD-1651800-20200206</t>
  </si>
  <si>
    <t>USGS-WRD-1651800-20200303</t>
  </si>
  <si>
    <t>USGS-WRD-1651800-20200305</t>
  </si>
  <si>
    <t>USGS-WRD-1651800-20200402</t>
  </si>
  <si>
    <t>USGS-WRD-1651800-20200512</t>
  </si>
  <si>
    <t>USGS-WRD-1651800-20200602</t>
  </si>
  <si>
    <t>USGS-WRD-1651800-20200707</t>
  </si>
  <si>
    <t>USGS-WRD-1651800-20200709</t>
  </si>
  <si>
    <t>USGS-WRD-1651800-20200724</t>
  </si>
  <si>
    <t>USGS-WRD-1651800-20200804</t>
  </si>
  <si>
    <t>USGS-WRD-1651800-20200806</t>
  </si>
  <si>
    <t>USGS-WRD-1651800-20200909</t>
  </si>
  <si>
    <t>USGS-WRD-1651800-20200910</t>
  </si>
  <si>
    <t>USGS-WRD-1651800-20200918</t>
  </si>
  <si>
    <t>USGS-WRD-1651800-20201005</t>
  </si>
  <si>
    <t>USGS-WRD-1651800-20201012</t>
  </si>
  <si>
    <t>USGS-WRD-1651800-20201109</t>
  </si>
  <si>
    <t>USGS-WRD-1651800-20201112</t>
  </si>
  <si>
    <t>USGS-WRD-1651800-20201210</t>
  </si>
  <si>
    <t>USGS-WRD-1651800-20201214</t>
  </si>
  <si>
    <t>USGS-WRD-1651800-20210125</t>
  </si>
  <si>
    <t>USGS-WRD-1651800-20210209</t>
  </si>
  <si>
    <t>USGS-WRD-1651800-20210308</t>
  </si>
  <si>
    <t>USGS-1651800-20210318</t>
  </si>
  <si>
    <t>USGS-1651800-20210331</t>
  </si>
  <si>
    <t>USGS-1651800-20210406</t>
  </si>
  <si>
    <t>USGS-1651800-20210505</t>
  </si>
  <si>
    <t>USGS-1651800-20210602</t>
  </si>
  <si>
    <t>USGS-1651800-20210611</t>
  </si>
  <si>
    <t>USGS-1651800-20210622</t>
  </si>
  <si>
    <t>USGS-1651800-20210701</t>
  </si>
  <si>
    <t>USGS-1651800-20210802</t>
  </si>
  <si>
    <t>USGS-1651800-20210817</t>
  </si>
  <si>
    <t>USGS-1651800-20210820</t>
  </si>
  <si>
    <t>USGS-1651800-20210901</t>
  </si>
  <si>
    <t>USGS-1651800-20210923</t>
  </si>
  <si>
    <t>USGS-1651800-20211004</t>
  </si>
  <si>
    <t>USGS-1651800-20211029</t>
  </si>
  <si>
    <t>USGS-1651800-20211103</t>
  </si>
  <si>
    <t>USGS-1651800-20211206</t>
  </si>
  <si>
    <t>USGS-1651800-20220104</t>
  </si>
  <si>
    <t>USGS-1651800-20220204</t>
  </si>
  <si>
    <t>USGS-1651800-20220210</t>
  </si>
  <si>
    <t>USGS-1651800-20220307</t>
  </si>
  <si>
    <t>USGS-1651800-20220309</t>
  </si>
  <si>
    <t>USGS-1651800-20220317</t>
  </si>
  <si>
    <t>USGS-1651800-20220405</t>
  </si>
  <si>
    <t>USGS-1651800-20220406</t>
  </si>
  <si>
    <t>USGS-1651800-20220407</t>
  </si>
  <si>
    <t>USGS-1651800-20220505</t>
  </si>
  <si>
    <t>USGS-1651800-20220506</t>
  </si>
  <si>
    <t>USGS-1651800-20220607</t>
  </si>
  <si>
    <t>USGS-1651800-20220709</t>
  </si>
  <si>
    <t>USGS-1651800-20220714</t>
  </si>
  <si>
    <t>USGS-1648005-20070628</t>
  </si>
  <si>
    <t>USGS-1647996-20070627</t>
  </si>
  <si>
    <t>USGS-1647994-20070627</t>
  </si>
  <si>
    <t>USGS-1648300-20070627</t>
  </si>
  <si>
    <t>USGS-164801550-20070628</t>
  </si>
  <si>
    <t>USGS-1648100-20070627</t>
  </si>
  <si>
    <t>USGS-1648200-20070628</t>
  </si>
  <si>
    <t>USGS-1648003-20070628</t>
  </si>
  <si>
    <t>USGS-1648002-20070628</t>
  </si>
  <si>
    <t>USGS-164801540-20070628</t>
  </si>
  <si>
    <t>USGS-164800550-20070628</t>
  </si>
  <si>
    <t>USGS-164799789-20070627</t>
  </si>
  <si>
    <t>USGS-1648011-20070627</t>
  </si>
  <si>
    <t>USGS-164799790-20070627</t>
  </si>
  <si>
    <t>USGS-1648001-20070627</t>
  </si>
  <si>
    <t>USGS-1649010-20070627</t>
  </si>
  <si>
    <t>USGS-1648450-20070627</t>
  </si>
  <si>
    <t>USGS-1648500-20070627</t>
  </si>
  <si>
    <t>USGS-1648390-20070627</t>
  </si>
  <si>
    <t>USGS-1649003-20070627</t>
  </si>
  <si>
    <t>USGS-1651770-20140325</t>
  </si>
  <si>
    <t>USGS-1651770-20140327</t>
  </si>
  <si>
    <t>USGS-WRD-1651770-20140329</t>
  </si>
  <si>
    <t>USGS-WRD-1651770-20140330</t>
  </si>
  <si>
    <t>USGS-1651770-20140407</t>
  </si>
  <si>
    <t>USGS-1651770-20140429</t>
  </si>
  <si>
    <t>USGS-WRD-1651770-20140528</t>
  </si>
  <si>
    <t>USGS-WRD-1651770-20140624</t>
  </si>
  <si>
    <t>USGS-WRD-1651770-20140729</t>
  </si>
  <si>
    <t>USGS-WRD-1651770-20140812</t>
  </si>
  <si>
    <t>USGS-WRD-1651770-20140826</t>
  </si>
  <si>
    <t>USGS-WRD-1651770-20140924</t>
  </si>
  <si>
    <t>USGS-WRD-1651770-20141015</t>
  </si>
  <si>
    <t>USGS-WRD-1651770-20141022</t>
  </si>
  <si>
    <t>USGS-WRD-1651770-20141104</t>
  </si>
  <si>
    <t>USGS-WRD-1651770-20141117</t>
  </si>
  <si>
    <t>USGS-WRD-1651770-20141125</t>
  </si>
  <si>
    <t>USGS-WRD-1651770-20141206</t>
  </si>
  <si>
    <t>USGS-WRD-1651770-20141223</t>
  </si>
  <si>
    <t>USGS-WRD-1651770-20150126</t>
  </si>
  <si>
    <t>USGS-WRD-1651770-20150224</t>
  </si>
  <si>
    <t>USGS-WRD-1651770-20150314</t>
  </si>
  <si>
    <t>USGS-WRD-1651770-20150324</t>
  </si>
  <si>
    <t>USGS-WRD-1651770-20150414</t>
  </si>
  <si>
    <t>USGS-WRD-1651770-20150429</t>
  </si>
  <si>
    <t>USGS-WRD-1651770-20150526</t>
  </si>
  <si>
    <t>USGS-WRD-1651770-20150620</t>
  </si>
  <si>
    <t>USGS-WRD-1651770-20150623</t>
  </si>
  <si>
    <t>USGS-WRD-1651770-20150627</t>
  </si>
  <si>
    <t>USGS-WRD-1651770-20150728</t>
  </si>
  <si>
    <t>USGS-WRD-1651770-20150929</t>
  </si>
  <si>
    <t>USGS-WRD-1651770-20151028</t>
  </si>
  <si>
    <t>USGS-WRD-1651770-20151029</t>
  </si>
  <si>
    <t>USGSMDWC-1651770-20151124</t>
  </si>
  <si>
    <t>USGS-WRD-1651770-20151201</t>
  </si>
  <si>
    <t>USGS-WRD-1651770-20151202</t>
  </si>
  <si>
    <t>USGS-WRD-1651770-20151217</t>
  </si>
  <si>
    <t>USGS-WRD-1651770-20151228</t>
  </si>
  <si>
    <t>USGSMDWC-1651770-20160128</t>
  </si>
  <si>
    <t>USGSMDWC-1651770-20160203</t>
  </si>
  <si>
    <t>USGS-WRD-1651770-20160216</t>
  </si>
  <si>
    <t>USGSMDWC-1651770-20160225</t>
  </si>
  <si>
    <t>USGS-WRD-1651770-20160329</t>
  </si>
  <si>
    <t>USGS-WRD-1651770-20160407</t>
  </si>
  <si>
    <t>USGS-WRD-1651770-20160428</t>
  </si>
  <si>
    <t>USGS-WRD-1651770-20160525</t>
  </si>
  <si>
    <t>USGS-WRD-1651770-20160623</t>
  </si>
  <si>
    <t>USGS-WRD-1651770-20160628</t>
  </si>
  <si>
    <t>USGS-WRD-1651770-20160727</t>
  </si>
  <si>
    <t>USGS-WRD-1651770-20160729</t>
  </si>
  <si>
    <t>USGS-WRD-1651770-20160830</t>
  </si>
  <si>
    <t>USGS-WRD-1651770-20160919</t>
  </si>
  <si>
    <t>USGS-WRD-1651770-20160927</t>
  </si>
  <si>
    <t>USGS-WRD-1651770-20160929</t>
  </si>
  <si>
    <t>USGS-WRD-1651770-20161026</t>
  </si>
  <si>
    <t>USGS-WRD-1651770-20161128</t>
  </si>
  <si>
    <t>USGS-WRD-1651770-20161129</t>
  </si>
  <si>
    <t>USGS-WRD-1651770-20161130</t>
  </si>
  <si>
    <t>USGS-WRD-1651770-20161214</t>
  </si>
  <si>
    <t>USGS-WRD-1651770-20170103</t>
  </si>
  <si>
    <t>USGS-WRD-1651770-20170123</t>
  </si>
  <si>
    <t>USGS-WRD-1651770-20170131</t>
  </si>
  <si>
    <t>USGS-WRD-1651770-20170306</t>
  </si>
  <si>
    <t>USGS-WRD-1651770-20170328</t>
  </si>
  <si>
    <t>USGS-WRD-1651770-20170331</t>
  </si>
  <si>
    <t>USGS-WRD-1651770-20170425</t>
  </si>
  <si>
    <t>USGSMDWC-1651770-20170505</t>
  </si>
  <si>
    <t>USGS-WRD-1651770-20170531</t>
  </si>
  <si>
    <t>USGS-WRD-1651770-20170613</t>
  </si>
  <si>
    <t>USGS-WRD-1651770-20170619</t>
  </si>
  <si>
    <t>USGSMDWC-1651770-20170725</t>
  </si>
  <si>
    <t>USGSMDWC-1651770-20170905</t>
  </si>
  <si>
    <t>USGSMDWC-1651770-20170926</t>
  </si>
  <si>
    <t>USGSMDWC-1651770-20171101</t>
  </si>
  <si>
    <t>USGSMDWC-1651770-20171107</t>
  </si>
  <si>
    <t>USGSMDWC-1651770-20171129</t>
  </si>
  <si>
    <t>USGSMDWC-1651770-20171221</t>
  </si>
  <si>
    <t>USGSMDWC-1651770-20180112</t>
  </si>
  <si>
    <t>USGSMDWC-1651770-20180125</t>
  </si>
  <si>
    <t>USGSMDWC-1651770-20180210</t>
  </si>
  <si>
    <t>USGSMDWC-1651770-20180221</t>
  </si>
  <si>
    <t>USGSMDWC-1651770-20180320</t>
  </si>
  <si>
    <t>USGS-WRD-1651770-20180416</t>
  </si>
  <si>
    <t>USGS-WRD-1651770-20180418</t>
  </si>
  <si>
    <t>USGS-WRD-1651770-20180518</t>
  </si>
  <si>
    <t>USGS-WRD-1651770-20180523</t>
  </si>
  <si>
    <t>USGS-WRD-1651770-20180619</t>
  </si>
  <si>
    <t>USGS-WRD-1651770-20180711</t>
  </si>
  <si>
    <t>USGS-WRD-1651770-20180821</t>
  </si>
  <si>
    <t>USGS-WRD-1651770-20180917</t>
  </si>
  <si>
    <t>USGS-WRD-1651770-20180924</t>
  </si>
  <si>
    <t>USGS-WRD-1651770-20180928</t>
  </si>
  <si>
    <t>USGS-WRD-1651770-20181011</t>
  </si>
  <si>
    <t>USGS-WRD-1651770-20181106</t>
  </si>
  <si>
    <t>USGS-WRD-1651770-20181119</t>
  </si>
  <si>
    <t>USGS-WRD-1651770-20181218</t>
  </si>
  <si>
    <t>USGS-WRD-1651770-20190205</t>
  </si>
  <si>
    <t>USGS-WRD-1651770-20190311</t>
  </si>
  <si>
    <t>USGS-WRD-1651770-20190321</t>
  </si>
  <si>
    <t>USGS-WRD-1651770-20190404</t>
  </si>
  <si>
    <t>USGS-WRD-1651770-20190419</t>
  </si>
  <si>
    <t>USGS-WRD-1651770-20190508</t>
  </si>
  <si>
    <t>USGS-WRD-1651770-20190604</t>
  </si>
  <si>
    <t>USGS-WRD-1651770-20190702</t>
  </si>
  <si>
    <t>USGS-WRD-1651770-20190708</t>
  </si>
  <si>
    <t>USGS-WRD-1651770-20190805</t>
  </si>
  <si>
    <t>USGS-WRD-1651770-20190823</t>
  </si>
  <si>
    <t>USGS-WRD-1651770-20190903</t>
  </si>
  <si>
    <t>USGS-WRD-1651770-20191011</t>
  </si>
  <si>
    <t>USGS-WRD-1651770-20191016</t>
  </si>
  <si>
    <t>USGS-WRD-1651770-20191022</t>
  </si>
  <si>
    <t>USGS-WRD-1651770-20191106</t>
  </si>
  <si>
    <t>USGS-WRD-1651770-20191201</t>
  </si>
  <si>
    <t>USGS-WRD-1651770-20191203</t>
  </si>
  <si>
    <t>USGS-WRD-1651770-20191209</t>
  </si>
  <si>
    <t>USGS-WRD-1651770-20191216</t>
  </si>
  <si>
    <t>USGS-WRD-1651770-20200102</t>
  </si>
  <si>
    <t>USGS-WRD-1651770-20200125</t>
  </si>
  <si>
    <t>USGS-WRD-1651770-20200203</t>
  </si>
  <si>
    <t>USGS-WRD-1651770-20200206</t>
  </si>
  <si>
    <t>USGS-WRD-1651770-20200303</t>
  </si>
  <si>
    <t>USGS-WRD-1651770-20200305</t>
  </si>
  <si>
    <t>USGS-WRD-1651770-20200402</t>
  </si>
  <si>
    <t>USGS-WRD-1651770-20200520</t>
  </si>
  <si>
    <t>USGS-WRD-1651770-20200602</t>
  </si>
  <si>
    <t>USGS-WRD-1651770-20200611</t>
  </si>
  <si>
    <t>USGS-WRD-1651770-20200707</t>
  </si>
  <si>
    <t>USGS-WRD-1651770-20200709</t>
  </si>
  <si>
    <t>USGS-WRD-1651770-20200722</t>
  </si>
  <si>
    <t>USGS-WRD-1651770-20200804</t>
  </si>
  <si>
    <t>USGS-WRD-1651770-20200806</t>
  </si>
  <si>
    <t>USGS-WRD-1651770-20200909</t>
  </si>
  <si>
    <t>USGS-WRD-1651770-20200910</t>
  </si>
  <si>
    <t>USGS-WRD-1651770-20200918</t>
  </si>
  <si>
    <t>USGS-WRD-1651770-20201005</t>
  </si>
  <si>
    <t>USGS-WRD-1651770-20201012</t>
  </si>
  <si>
    <t>USGS-WRD-1651770-20201110</t>
  </si>
  <si>
    <t>USGS-WRD-1651770-20201112</t>
  </si>
  <si>
    <t>USGS-WRD-1651770-20201210</t>
  </si>
  <si>
    <t>USGS-WRD-1651770-20201214</t>
  </si>
  <si>
    <t>USGS-WRD-1651770-20210125</t>
  </si>
  <si>
    <t>USGS-WRD-1651770-20210209</t>
  </si>
  <si>
    <t>USGS-WRD-1651770-20210308</t>
  </si>
  <si>
    <t>USGS-1651770-20210318</t>
  </si>
  <si>
    <t>USGS-1651770-20210331</t>
  </si>
  <si>
    <t>USGS-1651770-20210406</t>
  </si>
  <si>
    <t>USGS-1651770-20210505</t>
  </si>
  <si>
    <t>USGS-1651770-20210507</t>
  </si>
  <si>
    <t>USGS-1651770-20210524</t>
  </si>
  <si>
    <t>USGS-1651770-20210602</t>
  </si>
  <si>
    <t>USGS-1651770-20210611</t>
  </si>
  <si>
    <t>USGS-1651770-20210701</t>
  </si>
  <si>
    <t>USGS-1651770-20210802</t>
  </si>
  <si>
    <t>USGS-1651770-20210820</t>
  </si>
  <si>
    <t>USGS-1651770-20210901</t>
  </si>
  <si>
    <t>USGS-1651770-20210923</t>
  </si>
  <si>
    <t>USGS-1651770-20211004</t>
  </si>
  <si>
    <t>USGS-1651770-20211029</t>
  </si>
  <si>
    <t>USGS-1651770-20211103</t>
  </si>
  <si>
    <t>USGS-1651770-20211206</t>
  </si>
  <si>
    <t>USGS-1651770-20220104</t>
  </si>
  <si>
    <t>USGS-1651770-20220204</t>
  </si>
  <si>
    <t>USGS-1651770-20220210</t>
  </si>
  <si>
    <t>USGS-1651770-20220307</t>
  </si>
  <si>
    <t>USGS-1651770-20220309</t>
  </si>
  <si>
    <t>USGS-1651770-20220317</t>
  </si>
  <si>
    <t>USGS-1651770-20220405</t>
  </si>
  <si>
    <t>USGS-1651770-20220406</t>
  </si>
  <si>
    <t>USGS-1651770-20220407</t>
  </si>
  <si>
    <t>USGS-1651770-20220505</t>
  </si>
  <si>
    <t>USGS-1651770-20220506</t>
  </si>
  <si>
    <t>USGS-1651770-20220607</t>
  </si>
  <si>
    <t>USGS-1651770-20220709</t>
  </si>
  <si>
    <t>USGS-1651770-20220714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</si>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</sst>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1" fontId="0" fillId="0" borderId="0" xfId="0" applyNumberFormat="1"/>
    <xf numFmtId="0" fontId="0" fillId="33" borderId="0" xfId="0" applyFill="1"/>
    <xf numFmtId="0" fontId="0" fillId="33" borderId="0" xfId="0" applyFill="1" applyAlignment="1">
      <alignment vertical="center"/>
    </xf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3" fontId="19" fillId="0" borderId="0" xfId="0" applyNumberFormat="1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trike val="0"/>
        <color rgb="FFC00000"/>
      </font>
      <fill>
        <patternFill>
          <fgColor rgb="FFFF5050"/>
          <bgColor theme="5" tint="0.39994506668294322"/>
        </patternFill>
      </fill>
    </dxf>
    <dxf>
      <font>
        <strike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123825</xdr:rowOff>
    </xdr:from>
    <xdr:ext cx="15725775" cy="38813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048EA1-77D5-9E26-7CF3-53026987A62C}"/>
            </a:ext>
          </a:extLst>
        </xdr:cNvPr>
        <xdr:cNvSpPr txBox="1"/>
      </xdr:nvSpPr>
      <xdr:spPr>
        <a:xfrm>
          <a:off x="419100" y="323850"/>
          <a:ext cx="15725775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Browse to USGS NWIS system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https://waterdata.usgs.gov/nwis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"Water Quality"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https://waterdata.usgs.gov/nwis/qw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Select "Field / Lab samples"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https://nwis.waterdata.usgs.gov/usa/nwis/qwdata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This leads to: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https://nwis.waterdata.usgs.gov/nwis/qwdata?search_criteria=state_cd&amp;search_criteria=site_tp_cd&amp;search_criteria=obs_date_range&amp;search_criteria=medium_cd&amp;search_criteria=multiple_parameter_cds&amp;submitted_form=introduction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Select 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Site location: "State/Territory"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Site Attribute: "Site Type"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Data attribute: "Period of Record", "Sample Medium Type" and "Parameter Codes"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Select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*State": "DC"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Type "Stream"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Period of record: 1999-01-01 to 2022-09-20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Parameter codes: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"01000,01002,01040,01042,01049,01051,01090,01092,34200,34205,34242,34247,34248,34320,34376,34377,34381,34403,34443,34461,34462,34469,34470,34521,34526,34556,34653,34696,39300,39310,39320,39350,39360,39365,39370,39380,39381,39420,39516,50286,50287,71890,71900"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--&gt; This is the entire list of codes we are interested in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Sample medium type: "{WS} Surface Water"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Retrieve Water-Quality samples for selected sites:</a:t>
          </a:r>
        </a:p>
        <a:p>
          <a:pPr lvl="1"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--&gt; Select "Sample that include above selection criteria PLUS one or more…" and provide same list from above</a:t>
          </a:r>
        </a:p>
        <a:p>
          <a:pPr rtl="0" fontAlgn="ctr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* Select "Tab-separated data "One result per row" and "save to file"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Resulting URL for data request:</a:t>
          </a:r>
        </a:p>
        <a:p>
          <a:r>
            <a:rPr lang="en-US">
              <a:hlinkClick xmlns:r="http://schemas.openxmlformats.org/officeDocument/2006/relationships" r:id=""/>
            </a:rPr>
            <a:t>USGS Water Quality Samples for USA: Sample Data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DD71-8DDA-4805-BF05-C15926461CBF}">
  <sheetPr>
    <tabColor rgb="FFFFFF00"/>
  </sheetPr>
  <dimension ref="A1:AB2187"/>
  <sheetViews>
    <sheetView tabSelected="1" workbookViewId="0">
      <selection activeCell="O11" sqref="O11"/>
    </sheetView>
  </sheetViews>
  <sheetFormatPr defaultRowHeight="14.4" x14ac:dyDescent="0.3"/>
  <cols>
    <col min="1" max="1" width="11.77734375" bestFit="1" customWidth="1"/>
    <col min="2" max="2" width="28.5546875" bestFit="1" customWidth="1"/>
    <col min="3" max="3" width="10.77734375" bestFit="1" customWidth="1"/>
    <col min="4" max="4" width="6.77734375" bestFit="1" customWidth="1"/>
    <col min="5" max="5" width="12.44140625" bestFit="1" customWidth="1"/>
    <col min="6" max="6" width="12.5546875" bestFit="1" customWidth="1"/>
    <col min="7" max="7" width="12.44140625" bestFit="1" customWidth="1"/>
    <col min="8" max="8" width="8" bestFit="1" customWidth="1"/>
    <col min="9" max="9" width="12.21875" bestFit="1" customWidth="1"/>
    <col min="10" max="10" width="15.21875" bestFit="1" customWidth="1"/>
    <col min="11" max="11" width="11.77734375" bestFit="1" customWidth="1"/>
    <col min="12" max="12" width="10.77734375" bestFit="1" customWidth="1"/>
    <col min="13" max="13" width="12" bestFit="1" customWidth="1"/>
    <col min="14" max="14" width="8.5546875" bestFit="1" customWidth="1"/>
    <col min="15" max="15" width="12.21875" bestFit="1" customWidth="1"/>
    <col min="16" max="16" width="26" bestFit="1" customWidth="1"/>
    <col min="17" max="17" width="15.44140625" bestFit="1" customWidth="1"/>
    <col min="18" max="18" width="11" bestFit="1" customWidth="1"/>
    <col min="19" max="20" width="14.21875" bestFit="1" customWidth="1"/>
    <col min="21" max="21" width="20.77734375" bestFit="1" customWidth="1"/>
    <col min="22" max="22" width="20" bestFit="1" customWidth="1"/>
    <col min="23" max="23" width="19.5546875" bestFit="1" customWidth="1"/>
    <col min="24" max="24" width="17.44140625" bestFit="1" customWidth="1"/>
    <col min="25" max="25" width="27.21875" bestFit="1" customWidth="1"/>
    <col min="26" max="26" width="15.77734375" bestFit="1" customWidth="1"/>
    <col min="27" max="27" width="14" bestFit="1" customWidth="1"/>
    <col min="28" max="28" width="17.5546875" bestFit="1" customWidth="1"/>
  </cols>
  <sheetData>
    <row r="1" spans="1:28" x14ac:dyDescent="0.3">
      <c r="A1" t="s">
        <v>291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492</v>
      </c>
      <c r="H1" t="s">
        <v>493</v>
      </c>
      <c r="I1" t="s">
        <v>288</v>
      </c>
      <c r="J1" t="s">
        <v>217</v>
      </c>
      <c r="K1" t="s">
        <v>497</v>
      </c>
      <c r="L1" t="s">
        <v>498</v>
      </c>
      <c r="M1" t="s">
        <v>500</v>
      </c>
      <c r="N1" t="s">
        <v>499</v>
      </c>
      <c r="O1" t="s">
        <v>514</v>
      </c>
      <c r="P1" t="s">
        <v>501</v>
      </c>
      <c r="Q1" t="s">
        <v>502</v>
      </c>
      <c r="R1" t="s">
        <v>503</v>
      </c>
      <c r="S1" t="s">
        <v>504</v>
      </c>
      <c r="T1" t="s">
        <v>515</v>
      </c>
      <c r="U1" t="s">
        <v>507</v>
      </c>
      <c r="V1" t="s">
        <v>508</v>
      </c>
      <c r="W1" t="s">
        <v>516</v>
      </c>
      <c r="X1" t="s">
        <v>496</v>
      </c>
      <c r="Y1" t="s">
        <v>495</v>
      </c>
      <c r="Z1" t="s">
        <v>494</v>
      </c>
      <c r="AA1" t="s">
        <v>505</v>
      </c>
      <c r="AB1" t="s">
        <v>506</v>
      </c>
    </row>
    <row r="2" spans="1:28" x14ac:dyDescent="0.3">
      <c r="A2" t="s">
        <v>292</v>
      </c>
      <c r="B2" t="s">
        <v>517</v>
      </c>
      <c r="C2">
        <v>1647997</v>
      </c>
      <c r="D2" t="s">
        <v>151</v>
      </c>
      <c r="E2" s="1">
        <v>39260</v>
      </c>
      <c r="F2" s="1" t="s">
        <v>298</v>
      </c>
      <c r="G2" s="1"/>
      <c r="H2" t="s">
        <v>153</v>
      </c>
      <c r="I2" s="1" t="s">
        <v>289</v>
      </c>
      <c r="J2" s="1" t="s">
        <v>222</v>
      </c>
      <c r="K2" s="1"/>
      <c r="L2" t="s">
        <v>223</v>
      </c>
      <c r="M2">
        <v>0.12</v>
      </c>
      <c r="N2" t="s">
        <v>1094</v>
      </c>
      <c r="U2">
        <v>0.12</v>
      </c>
      <c r="V2" t="s">
        <v>155</v>
      </c>
      <c r="X2" t="s">
        <v>149</v>
      </c>
      <c r="Y2" t="s">
        <v>150</v>
      </c>
      <c r="Z2">
        <v>34248</v>
      </c>
      <c r="AB2" t="s">
        <v>154</v>
      </c>
    </row>
    <row r="3" spans="1:28" x14ac:dyDescent="0.3">
      <c r="A3" t="s">
        <v>292</v>
      </c>
      <c r="B3" t="s">
        <v>517</v>
      </c>
      <c r="C3">
        <v>1647997</v>
      </c>
      <c r="D3" t="s">
        <v>151</v>
      </c>
      <c r="E3" s="1">
        <v>39260</v>
      </c>
      <c r="F3" s="1" t="s">
        <v>298</v>
      </c>
      <c r="G3" s="1"/>
      <c r="H3" t="s">
        <v>153</v>
      </c>
      <c r="I3" s="1" t="s">
        <v>289</v>
      </c>
      <c r="J3" s="1" t="s">
        <v>220</v>
      </c>
      <c r="K3" s="1"/>
      <c r="L3" t="s">
        <v>223</v>
      </c>
      <c r="M3">
        <v>0.02</v>
      </c>
      <c r="N3" t="s">
        <v>157</v>
      </c>
      <c r="U3">
        <v>0.08</v>
      </c>
      <c r="V3" t="s">
        <v>159</v>
      </c>
      <c r="X3" t="s">
        <v>149</v>
      </c>
      <c r="Y3" t="s">
        <v>150</v>
      </c>
      <c r="Z3">
        <v>34377</v>
      </c>
      <c r="AA3" t="s">
        <v>158</v>
      </c>
      <c r="AB3" t="s">
        <v>154</v>
      </c>
    </row>
    <row r="4" spans="1:28" x14ac:dyDescent="0.3">
      <c r="A4" t="s">
        <v>292</v>
      </c>
      <c r="B4" t="s">
        <v>517</v>
      </c>
      <c r="C4">
        <v>1647997</v>
      </c>
      <c r="D4" t="s">
        <v>151</v>
      </c>
      <c r="E4" s="1">
        <v>39260</v>
      </c>
      <c r="F4" s="1" t="s">
        <v>298</v>
      </c>
      <c r="G4" s="1"/>
      <c r="H4" t="s">
        <v>153</v>
      </c>
      <c r="I4" s="1" t="s">
        <v>289</v>
      </c>
      <c r="J4" s="1" t="s">
        <v>224</v>
      </c>
      <c r="K4" s="1"/>
      <c r="L4" t="s">
        <v>223</v>
      </c>
      <c r="M4">
        <v>0.1</v>
      </c>
      <c r="N4" t="s">
        <v>1094</v>
      </c>
      <c r="U4">
        <v>0.1</v>
      </c>
      <c r="V4" t="s">
        <v>155</v>
      </c>
      <c r="X4" t="s">
        <v>149</v>
      </c>
      <c r="Y4" t="s">
        <v>150</v>
      </c>
      <c r="Z4">
        <v>34443</v>
      </c>
      <c r="AB4" t="s">
        <v>154</v>
      </c>
    </row>
    <row r="5" spans="1:28" x14ac:dyDescent="0.3">
      <c r="A5" t="s">
        <v>292</v>
      </c>
      <c r="B5" t="s">
        <v>517</v>
      </c>
      <c r="C5">
        <v>1647997</v>
      </c>
      <c r="D5" t="s">
        <v>151</v>
      </c>
      <c r="E5" s="1">
        <v>39260</v>
      </c>
      <c r="F5" s="1" t="s">
        <v>298</v>
      </c>
      <c r="G5" s="1"/>
      <c r="H5" t="s">
        <v>153</v>
      </c>
      <c r="I5" s="1" t="s">
        <v>289</v>
      </c>
      <c r="J5" s="1" t="s">
        <v>219</v>
      </c>
      <c r="K5" s="1"/>
      <c r="L5" t="s">
        <v>223</v>
      </c>
      <c r="M5">
        <v>0.08</v>
      </c>
      <c r="N5" t="s">
        <v>1094</v>
      </c>
      <c r="U5">
        <v>0.08</v>
      </c>
      <c r="V5" t="s">
        <v>159</v>
      </c>
      <c r="X5" t="s">
        <v>149</v>
      </c>
      <c r="Y5" t="s">
        <v>150</v>
      </c>
      <c r="Z5">
        <v>34462</v>
      </c>
      <c r="AB5" t="s">
        <v>154</v>
      </c>
    </row>
    <row r="6" spans="1:28" x14ac:dyDescent="0.3">
      <c r="A6" t="s">
        <v>292</v>
      </c>
      <c r="B6" t="s">
        <v>517</v>
      </c>
      <c r="C6">
        <v>1647997</v>
      </c>
      <c r="D6" t="s">
        <v>151</v>
      </c>
      <c r="E6" s="1">
        <v>39260</v>
      </c>
      <c r="F6" s="1" t="s">
        <v>298</v>
      </c>
      <c r="G6" s="1"/>
      <c r="H6" t="s">
        <v>153</v>
      </c>
      <c r="I6" s="1" t="s">
        <v>289</v>
      </c>
      <c r="J6" s="1" t="s">
        <v>221</v>
      </c>
      <c r="K6" s="1"/>
      <c r="L6" t="s">
        <v>223</v>
      </c>
      <c r="M6">
        <v>2.1000000000000001E-2</v>
      </c>
      <c r="N6" t="s">
        <v>157</v>
      </c>
      <c r="U6">
        <v>0.08</v>
      </c>
      <c r="V6" t="s">
        <v>155</v>
      </c>
      <c r="X6" t="s">
        <v>149</v>
      </c>
      <c r="Y6" t="s">
        <v>150</v>
      </c>
      <c r="Z6">
        <v>34470</v>
      </c>
      <c r="AA6" t="s">
        <v>158</v>
      </c>
      <c r="AB6" t="s">
        <v>154</v>
      </c>
    </row>
    <row r="7" spans="1:28" x14ac:dyDescent="0.3">
      <c r="A7" t="s">
        <v>292</v>
      </c>
      <c r="B7" t="s">
        <v>518</v>
      </c>
      <c r="C7">
        <v>1647998</v>
      </c>
      <c r="D7" t="s">
        <v>151</v>
      </c>
      <c r="E7" s="1">
        <v>36334</v>
      </c>
      <c r="F7" s="1" t="s">
        <v>299</v>
      </c>
      <c r="G7" s="1"/>
      <c r="H7" t="s">
        <v>162</v>
      </c>
      <c r="I7" s="1" t="s">
        <v>289</v>
      </c>
      <c r="J7" s="1" t="s">
        <v>512</v>
      </c>
      <c r="K7" s="1"/>
      <c r="L7" t="s">
        <v>223</v>
      </c>
      <c r="M7">
        <v>6.0000000000000001E-3</v>
      </c>
      <c r="N7" t="s">
        <v>1094</v>
      </c>
      <c r="X7" t="s">
        <v>149</v>
      </c>
      <c r="Y7" t="s">
        <v>160</v>
      </c>
      <c r="Z7">
        <v>34653</v>
      </c>
      <c r="AB7" t="s">
        <v>163</v>
      </c>
    </row>
    <row r="8" spans="1:28" x14ac:dyDescent="0.3">
      <c r="A8" t="s">
        <v>292</v>
      </c>
      <c r="B8" t="s">
        <v>518</v>
      </c>
      <c r="C8">
        <v>1647998</v>
      </c>
      <c r="D8" t="s">
        <v>151</v>
      </c>
      <c r="E8" s="1">
        <v>36334</v>
      </c>
      <c r="F8" s="1" t="s">
        <v>299</v>
      </c>
      <c r="G8" s="1"/>
      <c r="H8" t="s">
        <v>162</v>
      </c>
      <c r="I8" s="1" t="s">
        <v>289</v>
      </c>
      <c r="J8" s="1" t="s">
        <v>513</v>
      </c>
      <c r="K8" s="1"/>
      <c r="L8" t="s">
        <v>223</v>
      </c>
      <c r="M8">
        <v>1E-3</v>
      </c>
      <c r="N8" t="s">
        <v>1094</v>
      </c>
      <c r="X8" t="s">
        <v>149</v>
      </c>
      <c r="Y8" t="s">
        <v>160</v>
      </c>
      <c r="Z8">
        <v>39381</v>
      </c>
      <c r="AB8" t="s">
        <v>163</v>
      </c>
    </row>
    <row r="9" spans="1:28" x14ac:dyDescent="0.3">
      <c r="A9" t="s">
        <v>292</v>
      </c>
      <c r="B9" t="s">
        <v>519</v>
      </c>
      <c r="C9">
        <v>1648004</v>
      </c>
      <c r="D9" t="s">
        <v>151</v>
      </c>
      <c r="E9" s="1">
        <v>36335</v>
      </c>
      <c r="F9" s="1" t="s">
        <v>300</v>
      </c>
      <c r="G9" s="1"/>
      <c r="H9" t="s">
        <v>162</v>
      </c>
      <c r="I9" s="1" t="s">
        <v>289</v>
      </c>
      <c r="J9" s="1" t="s">
        <v>512</v>
      </c>
      <c r="K9" s="1"/>
      <c r="L9" t="s">
        <v>223</v>
      </c>
      <c r="M9">
        <v>6.0000000000000001E-3</v>
      </c>
      <c r="N9" t="s">
        <v>1094</v>
      </c>
      <c r="X9" t="s">
        <v>149</v>
      </c>
      <c r="Y9" t="s">
        <v>160</v>
      </c>
      <c r="Z9">
        <v>34653</v>
      </c>
      <c r="AB9" t="s">
        <v>163</v>
      </c>
    </row>
    <row r="10" spans="1:28" x14ac:dyDescent="0.3">
      <c r="A10" t="s">
        <v>292</v>
      </c>
      <c r="B10" t="s">
        <v>519</v>
      </c>
      <c r="C10">
        <v>1648004</v>
      </c>
      <c r="D10" t="s">
        <v>151</v>
      </c>
      <c r="E10" s="1">
        <v>36335</v>
      </c>
      <c r="F10" s="1" t="s">
        <v>300</v>
      </c>
      <c r="G10" s="1"/>
      <c r="H10" t="s">
        <v>162</v>
      </c>
      <c r="I10" s="1" t="s">
        <v>289</v>
      </c>
      <c r="J10" s="1" t="s">
        <v>513</v>
      </c>
      <c r="K10" s="1"/>
      <c r="L10" t="s">
        <v>223</v>
      </c>
      <c r="M10">
        <v>6.0000000000000001E-3</v>
      </c>
      <c r="X10" t="s">
        <v>149</v>
      </c>
      <c r="Y10" t="s">
        <v>160</v>
      </c>
      <c r="Z10">
        <v>39381</v>
      </c>
      <c r="AB10" t="s">
        <v>163</v>
      </c>
    </row>
    <row r="11" spans="1:28" x14ac:dyDescent="0.3">
      <c r="A11" t="s">
        <v>292</v>
      </c>
      <c r="B11" t="s">
        <v>520</v>
      </c>
      <c r="C11">
        <v>1648006</v>
      </c>
      <c r="D11" t="s">
        <v>151</v>
      </c>
      <c r="E11" s="1">
        <v>36335</v>
      </c>
      <c r="F11" s="1" t="s">
        <v>301</v>
      </c>
      <c r="G11" s="1"/>
      <c r="H11" t="s">
        <v>162</v>
      </c>
      <c r="I11" s="1" t="s">
        <v>289</v>
      </c>
      <c r="J11" s="1" t="s">
        <v>512</v>
      </c>
      <c r="K11" s="1"/>
      <c r="L11" t="s">
        <v>223</v>
      </c>
      <c r="M11">
        <v>6.0000000000000001E-3</v>
      </c>
      <c r="N11" t="s">
        <v>1094</v>
      </c>
      <c r="X11" t="s">
        <v>149</v>
      </c>
      <c r="Y11" t="s">
        <v>160</v>
      </c>
      <c r="Z11">
        <v>34653</v>
      </c>
      <c r="AB11" t="s">
        <v>163</v>
      </c>
    </row>
    <row r="12" spans="1:28" x14ac:dyDescent="0.3">
      <c r="A12" t="s">
        <v>292</v>
      </c>
      <c r="B12" t="s">
        <v>520</v>
      </c>
      <c r="C12">
        <v>1648006</v>
      </c>
      <c r="D12" t="s">
        <v>151</v>
      </c>
      <c r="E12" s="1">
        <v>36335</v>
      </c>
      <c r="F12" s="1" t="s">
        <v>301</v>
      </c>
      <c r="G12" s="1"/>
      <c r="H12" t="s">
        <v>162</v>
      </c>
      <c r="I12" s="1" t="s">
        <v>289</v>
      </c>
      <c r="J12" s="1" t="s">
        <v>513</v>
      </c>
      <c r="K12" s="1"/>
      <c r="L12" t="s">
        <v>223</v>
      </c>
      <c r="M12">
        <v>1E-3</v>
      </c>
      <c r="N12" t="s">
        <v>1094</v>
      </c>
      <c r="X12" t="s">
        <v>149</v>
      </c>
      <c r="Y12" t="s">
        <v>160</v>
      </c>
      <c r="Z12">
        <v>39381</v>
      </c>
      <c r="AB12" t="s">
        <v>163</v>
      </c>
    </row>
    <row r="13" spans="1:28" x14ac:dyDescent="0.3">
      <c r="A13" t="s">
        <v>292</v>
      </c>
      <c r="B13" t="s">
        <v>521</v>
      </c>
      <c r="C13">
        <v>1648010</v>
      </c>
      <c r="D13" t="s">
        <v>151</v>
      </c>
      <c r="E13" s="1">
        <v>36209</v>
      </c>
      <c r="F13" s="1" t="s">
        <v>302</v>
      </c>
      <c r="G13" s="1"/>
      <c r="H13" t="s">
        <v>162</v>
      </c>
      <c r="I13" s="1" t="s">
        <v>289</v>
      </c>
      <c r="J13" s="1" t="s">
        <v>512</v>
      </c>
      <c r="K13" s="1"/>
      <c r="L13" t="s">
        <v>223</v>
      </c>
      <c r="M13">
        <v>6.0000000000000001E-3</v>
      </c>
      <c r="N13" t="s">
        <v>1094</v>
      </c>
      <c r="X13" t="s">
        <v>149</v>
      </c>
      <c r="Y13" t="s">
        <v>160</v>
      </c>
      <c r="Z13">
        <v>34653</v>
      </c>
      <c r="AB13" t="s">
        <v>163</v>
      </c>
    </row>
    <row r="14" spans="1:28" x14ac:dyDescent="0.3">
      <c r="A14" t="s">
        <v>292</v>
      </c>
      <c r="B14" t="s">
        <v>521</v>
      </c>
      <c r="C14">
        <v>1648010</v>
      </c>
      <c r="D14" t="s">
        <v>151</v>
      </c>
      <c r="E14" s="1">
        <v>36209</v>
      </c>
      <c r="F14" s="1" t="s">
        <v>302</v>
      </c>
      <c r="G14" s="1"/>
      <c r="H14" t="s">
        <v>162</v>
      </c>
      <c r="I14" s="1" t="s">
        <v>289</v>
      </c>
      <c r="J14" s="1" t="s">
        <v>513</v>
      </c>
      <c r="K14" s="1"/>
      <c r="L14" t="s">
        <v>223</v>
      </c>
      <c r="M14">
        <v>1E-3</v>
      </c>
      <c r="N14" t="s">
        <v>1094</v>
      </c>
      <c r="X14" t="s">
        <v>149</v>
      </c>
      <c r="Y14" t="s">
        <v>160</v>
      </c>
      <c r="Z14">
        <v>39381</v>
      </c>
      <c r="AB14" t="s">
        <v>163</v>
      </c>
    </row>
    <row r="15" spans="1:28" x14ac:dyDescent="0.3">
      <c r="A15" t="s">
        <v>292</v>
      </c>
      <c r="B15" t="s">
        <v>522</v>
      </c>
      <c r="C15">
        <v>1648010</v>
      </c>
      <c r="D15" t="s">
        <v>151</v>
      </c>
      <c r="E15" s="1">
        <v>36228</v>
      </c>
      <c r="F15" s="1" t="s">
        <v>303</v>
      </c>
      <c r="G15" s="1"/>
      <c r="H15" t="s">
        <v>162</v>
      </c>
      <c r="I15" s="1" t="s">
        <v>289</v>
      </c>
      <c r="J15" s="1" t="s">
        <v>512</v>
      </c>
      <c r="K15" s="1"/>
      <c r="L15" t="s">
        <v>223</v>
      </c>
      <c r="M15">
        <v>6.0000000000000001E-3</v>
      </c>
      <c r="N15" t="s">
        <v>1094</v>
      </c>
      <c r="X15" t="s">
        <v>149</v>
      </c>
      <c r="Y15" t="s">
        <v>160</v>
      </c>
      <c r="Z15">
        <v>34653</v>
      </c>
      <c r="AB15" t="s">
        <v>163</v>
      </c>
    </row>
    <row r="16" spans="1:28" x14ac:dyDescent="0.3">
      <c r="A16" t="s">
        <v>292</v>
      </c>
      <c r="B16" t="s">
        <v>522</v>
      </c>
      <c r="C16">
        <v>1648010</v>
      </c>
      <c r="D16" t="s">
        <v>151</v>
      </c>
      <c r="E16" s="1">
        <v>36228</v>
      </c>
      <c r="F16" s="1" t="s">
        <v>303</v>
      </c>
      <c r="G16" s="1"/>
      <c r="H16" t="s">
        <v>162</v>
      </c>
      <c r="I16" s="1" t="s">
        <v>289</v>
      </c>
      <c r="J16" s="1" t="s">
        <v>513</v>
      </c>
      <c r="K16" s="1"/>
      <c r="L16" t="s">
        <v>223</v>
      </c>
      <c r="M16">
        <v>1E-3</v>
      </c>
      <c r="N16" t="s">
        <v>1094</v>
      </c>
      <c r="X16" t="s">
        <v>149</v>
      </c>
      <c r="Y16" t="s">
        <v>160</v>
      </c>
      <c r="Z16">
        <v>39381</v>
      </c>
      <c r="AB16" t="s">
        <v>163</v>
      </c>
    </row>
    <row r="17" spans="1:28" x14ac:dyDescent="0.3">
      <c r="A17" t="s">
        <v>292</v>
      </c>
      <c r="B17" t="s">
        <v>523</v>
      </c>
      <c r="C17">
        <v>1648010</v>
      </c>
      <c r="D17" t="s">
        <v>151</v>
      </c>
      <c r="E17" s="1">
        <v>36284</v>
      </c>
      <c r="F17" s="1" t="s">
        <v>304</v>
      </c>
      <c r="G17" s="1"/>
      <c r="H17" t="s">
        <v>162</v>
      </c>
      <c r="I17" s="1" t="s">
        <v>289</v>
      </c>
      <c r="J17" s="1" t="s">
        <v>512</v>
      </c>
      <c r="K17" s="1"/>
      <c r="L17" t="s">
        <v>223</v>
      </c>
      <c r="M17">
        <v>6.0000000000000001E-3</v>
      </c>
      <c r="N17" t="s">
        <v>1094</v>
      </c>
      <c r="X17" t="s">
        <v>149</v>
      </c>
      <c r="Y17" t="s">
        <v>160</v>
      </c>
      <c r="Z17">
        <v>34653</v>
      </c>
      <c r="AB17" t="s">
        <v>163</v>
      </c>
    </row>
    <row r="18" spans="1:28" x14ac:dyDescent="0.3">
      <c r="A18" t="s">
        <v>292</v>
      </c>
      <c r="B18" t="s">
        <v>523</v>
      </c>
      <c r="C18">
        <v>1648010</v>
      </c>
      <c r="D18" t="s">
        <v>151</v>
      </c>
      <c r="E18" s="1">
        <v>36284</v>
      </c>
      <c r="F18" s="1" t="s">
        <v>304</v>
      </c>
      <c r="G18" s="1"/>
      <c r="H18" t="s">
        <v>162</v>
      </c>
      <c r="I18" s="1" t="s">
        <v>289</v>
      </c>
      <c r="J18" s="1" t="s">
        <v>513</v>
      </c>
      <c r="K18" s="1"/>
      <c r="L18" t="s">
        <v>223</v>
      </c>
      <c r="M18">
        <v>1E-3</v>
      </c>
      <c r="N18" t="s">
        <v>1094</v>
      </c>
      <c r="X18" t="s">
        <v>149</v>
      </c>
      <c r="Y18" t="s">
        <v>160</v>
      </c>
      <c r="Z18">
        <v>39381</v>
      </c>
      <c r="AB18" t="s">
        <v>163</v>
      </c>
    </row>
    <row r="19" spans="1:28" x14ac:dyDescent="0.3">
      <c r="A19" t="s">
        <v>292</v>
      </c>
      <c r="B19" t="s">
        <v>524</v>
      </c>
      <c r="C19">
        <v>1648010</v>
      </c>
      <c r="D19" t="s">
        <v>151</v>
      </c>
      <c r="E19" s="1">
        <v>36303</v>
      </c>
      <c r="F19" s="1" t="s">
        <v>305</v>
      </c>
      <c r="G19" s="1"/>
      <c r="H19" t="s">
        <v>162</v>
      </c>
      <c r="I19" s="1" t="s">
        <v>289</v>
      </c>
      <c r="J19" s="1" t="s">
        <v>512</v>
      </c>
      <c r="K19" s="1"/>
      <c r="L19" t="s">
        <v>223</v>
      </c>
      <c r="M19">
        <v>6.0000000000000001E-3</v>
      </c>
      <c r="N19" t="s">
        <v>1094</v>
      </c>
      <c r="X19" t="s">
        <v>149</v>
      </c>
      <c r="Y19" t="s">
        <v>160</v>
      </c>
      <c r="Z19">
        <v>34653</v>
      </c>
      <c r="AB19" t="s">
        <v>163</v>
      </c>
    </row>
    <row r="20" spans="1:28" x14ac:dyDescent="0.3">
      <c r="A20" t="s">
        <v>292</v>
      </c>
      <c r="B20" t="s">
        <v>524</v>
      </c>
      <c r="C20">
        <v>1648010</v>
      </c>
      <c r="D20" t="s">
        <v>151</v>
      </c>
      <c r="E20" s="1">
        <v>36303</v>
      </c>
      <c r="F20" s="1" t="s">
        <v>305</v>
      </c>
      <c r="G20" s="1"/>
      <c r="H20" t="s">
        <v>162</v>
      </c>
      <c r="I20" s="1" t="s">
        <v>289</v>
      </c>
      <c r="J20" s="1" t="s">
        <v>513</v>
      </c>
      <c r="K20" s="1"/>
      <c r="L20" t="s">
        <v>223</v>
      </c>
      <c r="M20">
        <v>1E-3</v>
      </c>
      <c r="N20" t="s">
        <v>1094</v>
      </c>
      <c r="X20" t="s">
        <v>149</v>
      </c>
      <c r="Y20" t="s">
        <v>160</v>
      </c>
      <c r="Z20">
        <v>39381</v>
      </c>
      <c r="AB20" t="s">
        <v>163</v>
      </c>
    </row>
    <row r="21" spans="1:28" x14ac:dyDescent="0.3">
      <c r="A21" t="s">
        <v>292</v>
      </c>
      <c r="B21" t="s">
        <v>525</v>
      </c>
      <c r="C21">
        <v>1648010</v>
      </c>
      <c r="D21" t="s">
        <v>151</v>
      </c>
      <c r="E21" s="1">
        <v>36304</v>
      </c>
      <c r="F21" s="1" t="s">
        <v>306</v>
      </c>
      <c r="G21" s="1"/>
      <c r="H21" t="s">
        <v>162</v>
      </c>
      <c r="I21" s="1" t="s">
        <v>289</v>
      </c>
      <c r="J21" s="1" t="s">
        <v>512</v>
      </c>
      <c r="K21" s="1"/>
      <c r="L21" t="s">
        <v>223</v>
      </c>
      <c r="M21">
        <v>6.0000000000000001E-3</v>
      </c>
      <c r="N21" t="s">
        <v>1094</v>
      </c>
      <c r="X21" t="s">
        <v>149</v>
      </c>
      <c r="Y21" t="s">
        <v>160</v>
      </c>
      <c r="Z21">
        <v>34653</v>
      </c>
      <c r="AB21" t="s">
        <v>163</v>
      </c>
    </row>
    <row r="22" spans="1:28" x14ac:dyDescent="0.3">
      <c r="A22" t="s">
        <v>292</v>
      </c>
      <c r="B22" t="s">
        <v>525</v>
      </c>
      <c r="C22">
        <v>1648010</v>
      </c>
      <c r="D22" t="s">
        <v>151</v>
      </c>
      <c r="E22" s="1">
        <v>36304</v>
      </c>
      <c r="F22" s="1" t="s">
        <v>306</v>
      </c>
      <c r="G22" s="1"/>
      <c r="H22" t="s">
        <v>162</v>
      </c>
      <c r="I22" s="1" t="s">
        <v>289</v>
      </c>
      <c r="J22" s="1" t="s">
        <v>513</v>
      </c>
      <c r="K22" s="1"/>
      <c r="L22" t="s">
        <v>223</v>
      </c>
      <c r="M22">
        <v>1E-3</v>
      </c>
      <c r="N22" t="s">
        <v>1094</v>
      </c>
      <c r="X22" t="s">
        <v>149</v>
      </c>
      <c r="Y22" t="s">
        <v>160</v>
      </c>
      <c r="Z22">
        <v>39381</v>
      </c>
      <c r="AB22" t="s">
        <v>163</v>
      </c>
    </row>
    <row r="23" spans="1:28" x14ac:dyDescent="0.3">
      <c r="A23" t="s">
        <v>292</v>
      </c>
      <c r="B23" t="s">
        <v>525</v>
      </c>
      <c r="C23">
        <v>1648010</v>
      </c>
      <c r="D23" t="s">
        <v>151</v>
      </c>
      <c r="E23" s="1">
        <v>36304</v>
      </c>
      <c r="F23" s="1" t="s">
        <v>307</v>
      </c>
      <c r="G23" s="1"/>
      <c r="H23" t="s">
        <v>162</v>
      </c>
      <c r="I23" s="1" t="s">
        <v>289</v>
      </c>
      <c r="J23" s="1" t="s">
        <v>512</v>
      </c>
      <c r="K23" s="1"/>
      <c r="L23" t="s">
        <v>223</v>
      </c>
      <c r="M23">
        <v>6.0000000000000001E-3</v>
      </c>
      <c r="N23" t="s">
        <v>1094</v>
      </c>
      <c r="X23" t="s">
        <v>149</v>
      </c>
      <c r="Y23" t="s">
        <v>160</v>
      </c>
      <c r="Z23">
        <v>34653</v>
      </c>
      <c r="AB23" t="s">
        <v>163</v>
      </c>
    </row>
    <row r="24" spans="1:28" x14ac:dyDescent="0.3">
      <c r="A24" t="s">
        <v>292</v>
      </c>
      <c r="B24" t="s">
        <v>525</v>
      </c>
      <c r="C24">
        <v>1648010</v>
      </c>
      <c r="D24" t="s">
        <v>151</v>
      </c>
      <c r="E24" s="1">
        <v>36304</v>
      </c>
      <c r="F24" s="1" t="s">
        <v>307</v>
      </c>
      <c r="G24" s="1"/>
      <c r="H24" t="s">
        <v>162</v>
      </c>
      <c r="I24" s="1" t="s">
        <v>289</v>
      </c>
      <c r="J24" s="1" t="s">
        <v>513</v>
      </c>
      <c r="K24" s="1"/>
      <c r="L24" t="s">
        <v>223</v>
      </c>
      <c r="M24">
        <v>1E-3</v>
      </c>
      <c r="N24" t="s">
        <v>1094</v>
      </c>
      <c r="X24" t="s">
        <v>149</v>
      </c>
      <c r="Y24" t="s">
        <v>160</v>
      </c>
      <c r="Z24">
        <v>39381</v>
      </c>
      <c r="AB24" t="s">
        <v>163</v>
      </c>
    </row>
    <row r="25" spans="1:28" x14ac:dyDescent="0.3">
      <c r="A25" t="s">
        <v>292</v>
      </c>
      <c r="B25" t="s">
        <v>526</v>
      </c>
      <c r="C25">
        <v>1648010</v>
      </c>
      <c r="D25" t="s">
        <v>151</v>
      </c>
      <c r="E25" s="1">
        <v>36336</v>
      </c>
      <c r="F25" s="1" t="s">
        <v>308</v>
      </c>
      <c r="G25" s="1"/>
      <c r="H25" t="s">
        <v>162</v>
      </c>
      <c r="I25" s="1" t="s">
        <v>289</v>
      </c>
      <c r="J25" s="1" t="s">
        <v>512</v>
      </c>
      <c r="K25" s="1"/>
      <c r="L25" t="s">
        <v>223</v>
      </c>
      <c r="M25">
        <v>6.0000000000000001E-3</v>
      </c>
      <c r="N25" t="s">
        <v>1094</v>
      </c>
      <c r="X25" t="s">
        <v>149</v>
      </c>
      <c r="Y25" t="s">
        <v>160</v>
      </c>
      <c r="Z25">
        <v>34653</v>
      </c>
      <c r="AB25" t="s">
        <v>163</v>
      </c>
    </row>
    <row r="26" spans="1:28" x14ac:dyDescent="0.3">
      <c r="A26" t="s">
        <v>292</v>
      </c>
      <c r="B26" t="s">
        <v>526</v>
      </c>
      <c r="C26">
        <v>1648010</v>
      </c>
      <c r="D26" t="s">
        <v>151</v>
      </c>
      <c r="E26" s="1">
        <v>36336</v>
      </c>
      <c r="F26" s="1" t="s">
        <v>308</v>
      </c>
      <c r="G26" s="1"/>
      <c r="H26" t="s">
        <v>162</v>
      </c>
      <c r="I26" s="1" t="s">
        <v>289</v>
      </c>
      <c r="J26" s="1" t="s">
        <v>513</v>
      </c>
      <c r="K26" s="1"/>
      <c r="L26" t="s">
        <v>223</v>
      </c>
      <c r="M26">
        <v>1E-3</v>
      </c>
      <c r="N26" t="s">
        <v>1094</v>
      </c>
      <c r="X26" t="s">
        <v>149</v>
      </c>
      <c r="Y26" t="s">
        <v>160</v>
      </c>
      <c r="Z26">
        <v>39381</v>
      </c>
      <c r="AB26" t="s">
        <v>163</v>
      </c>
    </row>
    <row r="27" spans="1:28" x14ac:dyDescent="0.3">
      <c r="A27" t="s">
        <v>292</v>
      </c>
      <c r="B27" t="s">
        <v>527</v>
      </c>
      <c r="C27">
        <v>1648010</v>
      </c>
      <c r="D27" t="s">
        <v>151</v>
      </c>
      <c r="E27" s="1">
        <v>36355</v>
      </c>
      <c r="F27" s="1" t="s">
        <v>309</v>
      </c>
      <c r="G27" s="1"/>
      <c r="H27" t="s">
        <v>162</v>
      </c>
      <c r="I27" s="1" t="s">
        <v>289</v>
      </c>
      <c r="J27" s="1" t="s">
        <v>512</v>
      </c>
      <c r="K27" s="1"/>
      <c r="L27" t="s">
        <v>223</v>
      </c>
      <c r="M27">
        <v>6.0000000000000001E-3</v>
      </c>
      <c r="N27" t="s">
        <v>1094</v>
      </c>
      <c r="X27" t="s">
        <v>149</v>
      </c>
      <c r="Y27" t="s">
        <v>160</v>
      </c>
      <c r="Z27">
        <v>34653</v>
      </c>
      <c r="AB27" t="s">
        <v>163</v>
      </c>
    </row>
    <row r="28" spans="1:28" x14ac:dyDescent="0.3">
      <c r="A28" t="s">
        <v>292</v>
      </c>
      <c r="B28" t="s">
        <v>527</v>
      </c>
      <c r="C28">
        <v>1648010</v>
      </c>
      <c r="D28" t="s">
        <v>151</v>
      </c>
      <c r="E28" s="1">
        <v>36355</v>
      </c>
      <c r="F28" s="1" t="s">
        <v>309</v>
      </c>
      <c r="G28" s="1"/>
      <c r="H28" t="s">
        <v>162</v>
      </c>
      <c r="I28" s="1" t="s">
        <v>289</v>
      </c>
      <c r="J28" s="1" t="s">
        <v>513</v>
      </c>
      <c r="K28" s="1"/>
      <c r="L28" t="s">
        <v>223</v>
      </c>
      <c r="M28">
        <v>1E-3</v>
      </c>
      <c r="N28" t="s">
        <v>1094</v>
      </c>
      <c r="X28" t="s">
        <v>149</v>
      </c>
      <c r="Y28" t="s">
        <v>160</v>
      </c>
      <c r="Z28">
        <v>39381</v>
      </c>
      <c r="AB28" t="s">
        <v>163</v>
      </c>
    </row>
    <row r="29" spans="1:28" x14ac:dyDescent="0.3">
      <c r="A29" t="s">
        <v>292</v>
      </c>
      <c r="B29" t="s">
        <v>528</v>
      </c>
      <c r="C29">
        <v>1648010</v>
      </c>
      <c r="D29" t="s">
        <v>151</v>
      </c>
      <c r="E29" s="1">
        <v>36446</v>
      </c>
      <c r="F29" s="1" t="s">
        <v>308</v>
      </c>
      <c r="G29" s="1"/>
      <c r="H29" t="s">
        <v>162</v>
      </c>
      <c r="I29" s="1" t="s">
        <v>289</v>
      </c>
      <c r="J29" s="1" t="s">
        <v>512</v>
      </c>
      <c r="K29" s="1"/>
      <c r="L29" t="s">
        <v>223</v>
      </c>
      <c r="M29">
        <v>6.0000000000000001E-3</v>
      </c>
      <c r="N29" t="s">
        <v>1094</v>
      </c>
      <c r="X29" t="s">
        <v>149</v>
      </c>
      <c r="Y29" t="s">
        <v>160</v>
      </c>
      <c r="Z29">
        <v>34653</v>
      </c>
      <c r="AB29" t="s">
        <v>163</v>
      </c>
    </row>
    <row r="30" spans="1:28" x14ac:dyDescent="0.3">
      <c r="A30" t="s">
        <v>292</v>
      </c>
      <c r="B30" t="s">
        <v>528</v>
      </c>
      <c r="C30">
        <v>1648010</v>
      </c>
      <c r="D30" t="s">
        <v>151</v>
      </c>
      <c r="E30" s="1">
        <v>36446</v>
      </c>
      <c r="F30" s="1" t="s">
        <v>308</v>
      </c>
      <c r="G30" s="1"/>
      <c r="H30" t="s">
        <v>162</v>
      </c>
      <c r="I30" s="1" t="s">
        <v>289</v>
      </c>
      <c r="J30" s="1" t="s">
        <v>513</v>
      </c>
      <c r="K30" s="1"/>
      <c r="L30" t="s">
        <v>223</v>
      </c>
      <c r="M30">
        <v>1E-3</v>
      </c>
      <c r="N30" t="s">
        <v>1094</v>
      </c>
      <c r="X30" t="s">
        <v>149</v>
      </c>
      <c r="Y30" t="s">
        <v>160</v>
      </c>
      <c r="Z30">
        <v>39381</v>
      </c>
      <c r="AB30" t="s">
        <v>163</v>
      </c>
    </row>
    <row r="31" spans="1:28" x14ac:dyDescent="0.3">
      <c r="A31" t="s">
        <v>292</v>
      </c>
      <c r="B31" t="s">
        <v>529</v>
      </c>
      <c r="C31">
        <v>1648010</v>
      </c>
      <c r="D31" t="s">
        <v>151</v>
      </c>
      <c r="E31" s="1">
        <v>36535</v>
      </c>
      <c r="F31" s="1" t="s">
        <v>310</v>
      </c>
      <c r="G31" s="1"/>
      <c r="H31" t="s">
        <v>162</v>
      </c>
      <c r="I31" s="1" t="s">
        <v>289</v>
      </c>
      <c r="J31" s="1" t="s">
        <v>512</v>
      </c>
      <c r="K31" s="1"/>
      <c r="L31" t="s">
        <v>223</v>
      </c>
      <c r="M31">
        <v>6.0000000000000001E-3</v>
      </c>
      <c r="N31" t="s">
        <v>1094</v>
      </c>
      <c r="X31" t="s">
        <v>149</v>
      </c>
      <c r="Y31" t="s">
        <v>160</v>
      </c>
      <c r="Z31">
        <v>34653</v>
      </c>
      <c r="AB31" t="s">
        <v>163</v>
      </c>
    </row>
    <row r="32" spans="1:28" x14ac:dyDescent="0.3">
      <c r="A32" t="s">
        <v>292</v>
      </c>
      <c r="B32" t="s">
        <v>529</v>
      </c>
      <c r="C32">
        <v>1648010</v>
      </c>
      <c r="D32" t="s">
        <v>151</v>
      </c>
      <c r="E32" s="1">
        <v>36535</v>
      </c>
      <c r="F32" s="1" t="s">
        <v>310</v>
      </c>
      <c r="G32" s="1"/>
      <c r="H32" t="s">
        <v>162</v>
      </c>
      <c r="I32" s="1" t="s">
        <v>289</v>
      </c>
      <c r="J32" s="1" t="s">
        <v>513</v>
      </c>
      <c r="K32" s="1"/>
      <c r="L32" t="s">
        <v>223</v>
      </c>
      <c r="M32">
        <v>1E-3</v>
      </c>
      <c r="N32" t="s">
        <v>1094</v>
      </c>
      <c r="X32" t="s">
        <v>149</v>
      </c>
      <c r="Y32" t="s">
        <v>160</v>
      </c>
      <c r="Z32">
        <v>39381</v>
      </c>
      <c r="AB32" t="s">
        <v>163</v>
      </c>
    </row>
    <row r="33" spans="1:28" x14ac:dyDescent="0.3">
      <c r="A33" t="s">
        <v>292</v>
      </c>
      <c r="B33" t="s">
        <v>530</v>
      </c>
      <c r="C33">
        <v>1648010</v>
      </c>
      <c r="D33" t="s">
        <v>151</v>
      </c>
      <c r="E33" s="1">
        <v>36565</v>
      </c>
      <c r="F33" s="1" t="s">
        <v>311</v>
      </c>
      <c r="G33" s="1"/>
      <c r="H33" t="s">
        <v>162</v>
      </c>
      <c r="I33" s="1" t="s">
        <v>289</v>
      </c>
      <c r="J33" s="1" t="s">
        <v>512</v>
      </c>
      <c r="K33" s="1"/>
      <c r="L33" t="s">
        <v>223</v>
      </c>
      <c r="M33">
        <v>6.0000000000000001E-3</v>
      </c>
      <c r="N33" t="s">
        <v>1094</v>
      </c>
      <c r="X33" t="s">
        <v>149</v>
      </c>
      <c r="Y33" t="s">
        <v>160</v>
      </c>
      <c r="Z33">
        <v>34653</v>
      </c>
      <c r="AB33" t="s">
        <v>163</v>
      </c>
    </row>
    <row r="34" spans="1:28" x14ac:dyDescent="0.3">
      <c r="A34" t="s">
        <v>292</v>
      </c>
      <c r="B34" t="s">
        <v>530</v>
      </c>
      <c r="C34">
        <v>1648010</v>
      </c>
      <c r="D34" t="s">
        <v>151</v>
      </c>
      <c r="E34" s="1">
        <v>36565</v>
      </c>
      <c r="F34" s="1" t="s">
        <v>311</v>
      </c>
      <c r="G34" s="1"/>
      <c r="H34" t="s">
        <v>162</v>
      </c>
      <c r="I34" s="1" t="s">
        <v>289</v>
      </c>
      <c r="J34" s="1" t="s">
        <v>513</v>
      </c>
      <c r="K34" s="1"/>
      <c r="L34" t="s">
        <v>223</v>
      </c>
      <c r="M34">
        <v>1E-3</v>
      </c>
      <c r="N34" t="s">
        <v>1094</v>
      </c>
      <c r="X34" t="s">
        <v>149</v>
      </c>
      <c r="Y34" t="s">
        <v>160</v>
      </c>
      <c r="Z34">
        <v>39381</v>
      </c>
      <c r="AB34" t="s">
        <v>163</v>
      </c>
    </row>
    <row r="35" spans="1:28" x14ac:dyDescent="0.3">
      <c r="A35" t="s">
        <v>292</v>
      </c>
      <c r="B35" t="s">
        <v>531</v>
      </c>
      <c r="C35">
        <v>1648010</v>
      </c>
      <c r="D35" t="s">
        <v>151</v>
      </c>
      <c r="E35" s="1">
        <v>36606</v>
      </c>
      <c r="F35" s="1" t="s">
        <v>312</v>
      </c>
      <c r="G35" s="1"/>
      <c r="H35" t="s">
        <v>162</v>
      </c>
      <c r="I35" s="1" t="s">
        <v>289</v>
      </c>
      <c r="J35" s="1" t="s">
        <v>512</v>
      </c>
      <c r="K35" s="1"/>
      <c r="L35" t="s">
        <v>223</v>
      </c>
      <c r="M35">
        <v>6.0000000000000001E-3</v>
      </c>
      <c r="N35" t="s">
        <v>1094</v>
      </c>
      <c r="X35" t="s">
        <v>149</v>
      </c>
      <c r="Y35" t="s">
        <v>160</v>
      </c>
      <c r="Z35">
        <v>34653</v>
      </c>
      <c r="AB35" t="s">
        <v>163</v>
      </c>
    </row>
    <row r="36" spans="1:28" x14ac:dyDescent="0.3">
      <c r="A36" t="s">
        <v>292</v>
      </c>
      <c r="B36" t="s">
        <v>531</v>
      </c>
      <c r="C36">
        <v>1648010</v>
      </c>
      <c r="D36" t="s">
        <v>151</v>
      </c>
      <c r="E36" s="1">
        <v>36606</v>
      </c>
      <c r="F36" s="1" t="s">
        <v>312</v>
      </c>
      <c r="G36" s="1"/>
      <c r="H36" t="s">
        <v>162</v>
      </c>
      <c r="I36" s="1" t="s">
        <v>289</v>
      </c>
      <c r="J36" s="1" t="s">
        <v>513</v>
      </c>
      <c r="K36" s="1"/>
      <c r="L36" t="s">
        <v>223</v>
      </c>
      <c r="M36">
        <v>1E-3</v>
      </c>
      <c r="N36" t="s">
        <v>1094</v>
      </c>
      <c r="X36" t="s">
        <v>149</v>
      </c>
      <c r="Y36" t="s">
        <v>160</v>
      </c>
      <c r="Z36">
        <v>39381</v>
      </c>
      <c r="AB36" t="s">
        <v>163</v>
      </c>
    </row>
    <row r="37" spans="1:28" x14ac:dyDescent="0.3">
      <c r="A37" t="s">
        <v>292</v>
      </c>
      <c r="B37" t="s">
        <v>532</v>
      </c>
      <c r="C37">
        <v>1648010</v>
      </c>
      <c r="D37" t="s">
        <v>151</v>
      </c>
      <c r="E37" s="1">
        <v>36662</v>
      </c>
      <c r="F37" s="1" t="s">
        <v>307</v>
      </c>
      <c r="G37" s="1"/>
      <c r="H37" t="s">
        <v>162</v>
      </c>
      <c r="I37" s="1" t="s">
        <v>289</v>
      </c>
      <c r="J37" s="1" t="s">
        <v>512</v>
      </c>
      <c r="K37" s="1"/>
      <c r="L37" t="s">
        <v>223</v>
      </c>
      <c r="M37">
        <v>6.0000000000000001E-3</v>
      </c>
      <c r="N37" t="s">
        <v>1094</v>
      </c>
      <c r="X37" t="s">
        <v>149</v>
      </c>
      <c r="Y37" t="s">
        <v>160</v>
      </c>
      <c r="Z37">
        <v>34653</v>
      </c>
      <c r="AB37" t="s">
        <v>163</v>
      </c>
    </row>
    <row r="38" spans="1:28" x14ac:dyDescent="0.3">
      <c r="A38" t="s">
        <v>292</v>
      </c>
      <c r="B38" t="s">
        <v>532</v>
      </c>
      <c r="C38">
        <v>1648010</v>
      </c>
      <c r="D38" t="s">
        <v>151</v>
      </c>
      <c r="E38" s="1">
        <v>36662</v>
      </c>
      <c r="F38" s="1" t="s">
        <v>307</v>
      </c>
      <c r="G38" s="1"/>
      <c r="H38" t="s">
        <v>162</v>
      </c>
      <c r="I38" s="1" t="s">
        <v>289</v>
      </c>
      <c r="J38" s="1" t="s">
        <v>513</v>
      </c>
      <c r="K38" s="1"/>
      <c r="L38" t="s">
        <v>223</v>
      </c>
      <c r="M38">
        <v>1E-3</v>
      </c>
      <c r="N38" t="s">
        <v>1094</v>
      </c>
      <c r="X38" t="s">
        <v>149</v>
      </c>
      <c r="Y38" t="s">
        <v>160</v>
      </c>
      <c r="Z38">
        <v>39381</v>
      </c>
      <c r="AB38" t="s">
        <v>163</v>
      </c>
    </row>
    <row r="39" spans="1:28" x14ac:dyDescent="0.3">
      <c r="A39" t="s">
        <v>292</v>
      </c>
      <c r="B39" t="s">
        <v>533</v>
      </c>
      <c r="C39">
        <v>1648010</v>
      </c>
      <c r="D39" t="s">
        <v>151</v>
      </c>
      <c r="E39" s="1">
        <v>36699</v>
      </c>
      <c r="F39" s="1" t="s">
        <v>313</v>
      </c>
      <c r="G39" s="1"/>
      <c r="H39" t="s">
        <v>162</v>
      </c>
      <c r="I39" s="1" t="s">
        <v>289</v>
      </c>
      <c r="J39" s="1" t="s">
        <v>512</v>
      </c>
      <c r="K39" s="1"/>
      <c r="L39" t="s">
        <v>223</v>
      </c>
      <c r="M39">
        <v>6.0000000000000001E-3</v>
      </c>
      <c r="N39" t="s">
        <v>1094</v>
      </c>
      <c r="X39" t="s">
        <v>149</v>
      </c>
      <c r="Y39" t="s">
        <v>160</v>
      </c>
      <c r="Z39">
        <v>34653</v>
      </c>
      <c r="AB39" t="s">
        <v>163</v>
      </c>
    </row>
    <row r="40" spans="1:28" x14ac:dyDescent="0.3">
      <c r="A40" t="s">
        <v>292</v>
      </c>
      <c r="B40" t="s">
        <v>533</v>
      </c>
      <c r="C40">
        <v>1648010</v>
      </c>
      <c r="D40" t="s">
        <v>151</v>
      </c>
      <c r="E40" s="1">
        <v>36699</v>
      </c>
      <c r="F40" s="1" t="s">
        <v>313</v>
      </c>
      <c r="G40" s="1"/>
      <c r="H40" t="s">
        <v>162</v>
      </c>
      <c r="I40" s="1" t="s">
        <v>289</v>
      </c>
      <c r="J40" s="1" t="s">
        <v>513</v>
      </c>
      <c r="K40" s="1"/>
      <c r="L40" t="s">
        <v>223</v>
      </c>
      <c r="M40">
        <v>1E-3</v>
      </c>
      <c r="N40" t="s">
        <v>1094</v>
      </c>
      <c r="X40" t="s">
        <v>149</v>
      </c>
      <c r="Y40" t="s">
        <v>160</v>
      </c>
      <c r="Z40">
        <v>39381</v>
      </c>
      <c r="AB40" t="s">
        <v>163</v>
      </c>
    </row>
    <row r="41" spans="1:28" x14ac:dyDescent="0.3">
      <c r="A41" t="s">
        <v>292</v>
      </c>
      <c r="B41" t="s">
        <v>534</v>
      </c>
      <c r="C41">
        <v>1648010</v>
      </c>
      <c r="D41" t="s">
        <v>151</v>
      </c>
      <c r="E41" s="1">
        <v>36733</v>
      </c>
      <c r="F41" s="1" t="s">
        <v>314</v>
      </c>
      <c r="G41" s="1"/>
      <c r="H41" t="s">
        <v>162</v>
      </c>
      <c r="I41" s="1" t="s">
        <v>289</v>
      </c>
      <c r="J41" s="1" t="s">
        <v>512</v>
      </c>
      <c r="K41" s="1"/>
      <c r="L41" t="s">
        <v>223</v>
      </c>
      <c r="M41">
        <v>6.0000000000000001E-3</v>
      </c>
      <c r="N41" t="s">
        <v>1094</v>
      </c>
      <c r="X41" t="s">
        <v>149</v>
      </c>
      <c r="Y41" t="s">
        <v>160</v>
      </c>
      <c r="Z41">
        <v>34653</v>
      </c>
      <c r="AB41" t="s">
        <v>163</v>
      </c>
    </row>
    <row r="42" spans="1:28" x14ac:dyDescent="0.3">
      <c r="A42" t="s">
        <v>292</v>
      </c>
      <c r="B42" t="s">
        <v>534</v>
      </c>
      <c r="C42">
        <v>1648010</v>
      </c>
      <c r="D42" t="s">
        <v>151</v>
      </c>
      <c r="E42" s="1">
        <v>36733</v>
      </c>
      <c r="F42" s="1" t="s">
        <v>314</v>
      </c>
      <c r="G42" s="1"/>
      <c r="H42" t="s">
        <v>162</v>
      </c>
      <c r="I42" s="1" t="s">
        <v>289</v>
      </c>
      <c r="J42" s="1" t="s">
        <v>513</v>
      </c>
      <c r="K42" s="1"/>
      <c r="L42" t="s">
        <v>223</v>
      </c>
      <c r="M42">
        <v>1E-3</v>
      </c>
      <c r="N42" t="s">
        <v>1094</v>
      </c>
      <c r="X42" t="s">
        <v>149</v>
      </c>
      <c r="Y42" t="s">
        <v>160</v>
      </c>
      <c r="Z42">
        <v>39381</v>
      </c>
      <c r="AB42" t="s">
        <v>163</v>
      </c>
    </row>
    <row r="43" spans="1:28" x14ac:dyDescent="0.3">
      <c r="A43" t="s">
        <v>292</v>
      </c>
      <c r="B43" t="s">
        <v>535</v>
      </c>
      <c r="C43">
        <v>1648010</v>
      </c>
      <c r="D43" t="s">
        <v>151</v>
      </c>
      <c r="E43" s="1">
        <v>36780</v>
      </c>
      <c r="F43" s="1" t="s">
        <v>315</v>
      </c>
      <c r="G43" s="1"/>
      <c r="H43" t="s">
        <v>162</v>
      </c>
      <c r="I43" s="1" t="s">
        <v>289</v>
      </c>
      <c r="J43" s="1" t="s">
        <v>512</v>
      </c>
      <c r="K43" s="1"/>
      <c r="L43" t="s">
        <v>223</v>
      </c>
      <c r="M43">
        <v>6.0000000000000001E-3</v>
      </c>
      <c r="N43" t="s">
        <v>1094</v>
      </c>
      <c r="X43" t="s">
        <v>149</v>
      </c>
      <c r="Y43" t="s">
        <v>160</v>
      </c>
      <c r="Z43">
        <v>34653</v>
      </c>
      <c r="AB43" t="s">
        <v>163</v>
      </c>
    </row>
    <row r="44" spans="1:28" x14ac:dyDescent="0.3">
      <c r="A44" t="s">
        <v>292</v>
      </c>
      <c r="B44" t="s">
        <v>535</v>
      </c>
      <c r="C44">
        <v>1648010</v>
      </c>
      <c r="D44" t="s">
        <v>151</v>
      </c>
      <c r="E44" s="1">
        <v>36780</v>
      </c>
      <c r="F44" s="1" t="s">
        <v>315</v>
      </c>
      <c r="G44" s="1"/>
      <c r="H44" t="s">
        <v>162</v>
      </c>
      <c r="I44" s="1" t="s">
        <v>289</v>
      </c>
      <c r="J44" s="1" t="s">
        <v>513</v>
      </c>
      <c r="K44" s="1"/>
      <c r="L44" t="s">
        <v>223</v>
      </c>
      <c r="M44">
        <v>1E-3</v>
      </c>
      <c r="N44" t="s">
        <v>1094</v>
      </c>
      <c r="X44" t="s">
        <v>149</v>
      </c>
      <c r="Y44" t="s">
        <v>160</v>
      </c>
      <c r="Z44">
        <v>39381</v>
      </c>
      <c r="AB44" t="s">
        <v>163</v>
      </c>
    </row>
    <row r="45" spans="1:28" x14ac:dyDescent="0.3">
      <c r="A45" t="s">
        <v>292</v>
      </c>
      <c r="B45" t="s">
        <v>536</v>
      </c>
      <c r="C45">
        <v>1648010</v>
      </c>
      <c r="D45" t="s">
        <v>151</v>
      </c>
      <c r="E45" s="1">
        <v>36795</v>
      </c>
      <c r="F45" s="1" t="s">
        <v>316</v>
      </c>
      <c r="G45" s="1"/>
      <c r="H45" t="s">
        <v>162</v>
      </c>
      <c r="I45" s="1" t="s">
        <v>289</v>
      </c>
      <c r="J45" s="1" t="s">
        <v>512</v>
      </c>
      <c r="K45" s="1"/>
      <c r="L45" t="s">
        <v>223</v>
      </c>
      <c r="M45">
        <v>6.0000000000000001E-3</v>
      </c>
      <c r="N45" t="s">
        <v>1094</v>
      </c>
      <c r="X45" t="s">
        <v>149</v>
      </c>
      <c r="Y45" t="s">
        <v>160</v>
      </c>
      <c r="Z45">
        <v>34653</v>
      </c>
      <c r="AB45" t="s">
        <v>163</v>
      </c>
    </row>
    <row r="46" spans="1:28" x14ac:dyDescent="0.3">
      <c r="A46" t="s">
        <v>292</v>
      </c>
      <c r="B46" t="s">
        <v>536</v>
      </c>
      <c r="C46">
        <v>1648010</v>
      </c>
      <c r="D46" t="s">
        <v>151</v>
      </c>
      <c r="E46" s="1">
        <v>36795</v>
      </c>
      <c r="F46" s="1" t="s">
        <v>316</v>
      </c>
      <c r="G46" s="1"/>
      <c r="H46" t="s">
        <v>162</v>
      </c>
      <c r="I46" s="1" t="s">
        <v>289</v>
      </c>
      <c r="J46" s="1" t="s">
        <v>513</v>
      </c>
      <c r="K46" s="1"/>
      <c r="L46" t="s">
        <v>223</v>
      </c>
      <c r="M46">
        <v>1E-3</v>
      </c>
      <c r="N46" t="s">
        <v>1094</v>
      </c>
      <c r="X46" t="s">
        <v>149</v>
      </c>
      <c r="Y46" t="s">
        <v>160</v>
      </c>
      <c r="Z46">
        <v>39381</v>
      </c>
      <c r="AB46" t="s">
        <v>163</v>
      </c>
    </row>
    <row r="47" spans="1:28" x14ac:dyDescent="0.3">
      <c r="A47" t="s">
        <v>292</v>
      </c>
      <c r="B47" t="s">
        <v>537</v>
      </c>
      <c r="C47">
        <v>1648010</v>
      </c>
      <c r="D47" t="s">
        <v>151</v>
      </c>
      <c r="E47" s="1">
        <v>37419</v>
      </c>
      <c r="F47" s="1" t="s">
        <v>306</v>
      </c>
      <c r="G47" s="1"/>
      <c r="I47" s="1" t="s">
        <v>289</v>
      </c>
      <c r="J47" s="1" t="s">
        <v>287</v>
      </c>
      <c r="K47" s="1"/>
      <c r="L47" t="s">
        <v>286</v>
      </c>
      <c r="M47">
        <v>1.02</v>
      </c>
      <c r="U47">
        <v>0.04</v>
      </c>
      <c r="V47" t="s">
        <v>165</v>
      </c>
      <c r="X47" t="s">
        <v>149</v>
      </c>
      <c r="Y47" t="s">
        <v>160</v>
      </c>
      <c r="Z47">
        <v>50287</v>
      </c>
      <c r="AB47" t="s">
        <v>164</v>
      </c>
    </row>
    <row r="48" spans="1:28" x14ac:dyDescent="0.3">
      <c r="A48" t="s">
        <v>292</v>
      </c>
      <c r="B48" t="s">
        <v>538</v>
      </c>
      <c r="C48">
        <v>1648010</v>
      </c>
      <c r="D48" t="s">
        <v>151</v>
      </c>
      <c r="E48" s="1">
        <v>39260</v>
      </c>
      <c r="F48" s="1" t="s">
        <v>308</v>
      </c>
      <c r="G48" s="1"/>
      <c r="H48" t="s">
        <v>153</v>
      </c>
      <c r="I48" s="1" t="s">
        <v>289</v>
      </c>
      <c r="J48" s="1" t="s">
        <v>222</v>
      </c>
      <c r="K48" s="1"/>
      <c r="L48" t="s">
        <v>223</v>
      </c>
      <c r="M48">
        <v>0.12</v>
      </c>
      <c r="N48" t="s">
        <v>1094</v>
      </c>
      <c r="U48">
        <v>0.12</v>
      </c>
      <c r="V48" t="s">
        <v>155</v>
      </c>
      <c r="X48" t="s">
        <v>149</v>
      </c>
      <c r="Y48" t="s">
        <v>150</v>
      </c>
      <c r="Z48">
        <v>34248</v>
      </c>
      <c r="AB48" t="s">
        <v>154</v>
      </c>
    </row>
    <row r="49" spans="1:28" x14ac:dyDescent="0.3">
      <c r="A49" t="s">
        <v>292</v>
      </c>
      <c r="B49" t="s">
        <v>538</v>
      </c>
      <c r="C49">
        <v>1648010</v>
      </c>
      <c r="D49" t="s">
        <v>151</v>
      </c>
      <c r="E49" s="1">
        <v>39260</v>
      </c>
      <c r="F49" s="1" t="s">
        <v>308</v>
      </c>
      <c r="G49" s="1"/>
      <c r="H49" t="s">
        <v>153</v>
      </c>
      <c r="I49" s="1" t="s">
        <v>289</v>
      </c>
      <c r="J49" s="1" t="s">
        <v>220</v>
      </c>
      <c r="K49" s="1"/>
      <c r="L49" t="s">
        <v>223</v>
      </c>
      <c r="M49">
        <v>0.01</v>
      </c>
      <c r="N49" t="s">
        <v>157</v>
      </c>
      <c r="U49">
        <v>0.08</v>
      </c>
      <c r="V49" t="s">
        <v>159</v>
      </c>
      <c r="X49" t="s">
        <v>149</v>
      </c>
      <c r="Y49" t="s">
        <v>150</v>
      </c>
      <c r="Z49">
        <v>34377</v>
      </c>
      <c r="AA49" t="s">
        <v>158</v>
      </c>
      <c r="AB49" t="s">
        <v>154</v>
      </c>
    </row>
    <row r="50" spans="1:28" x14ac:dyDescent="0.3">
      <c r="A50" t="s">
        <v>292</v>
      </c>
      <c r="B50" t="s">
        <v>538</v>
      </c>
      <c r="C50">
        <v>1648010</v>
      </c>
      <c r="D50" t="s">
        <v>151</v>
      </c>
      <c r="E50" s="1">
        <v>39260</v>
      </c>
      <c r="F50" s="1" t="s">
        <v>308</v>
      </c>
      <c r="G50" s="1"/>
      <c r="H50" t="s">
        <v>153</v>
      </c>
      <c r="I50" s="1" t="s">
        <v>289</v>
      </c>
      <c r="J50" s="1" t="s">
        <v>224</v>
      </c>
      <c r="K50" s="1"/>
      <c r="L50" t="s">
        <v>223</v>
      </c>
      <c r="M50">
        <v>0.1</v>
      </c>
      <c r="N50" t="s">
        <v>1094</v>
      </c>
      <c r="U50">
        <v>0.1</v>
      </c>
      <c r="V50" t="s">
        <v>155</v>
      </c>
      <c r="X50" t="s">
        <v>149</v>
      </c>
      <c r="Y50" t="s">
        <v>150</v>
      </c>
      <c r="Z50">
        <v>34443</v>
      </c>
      <c r="AB50" t="s">
        <v>154</v>
      </c>
    </row>
    <row r="51" spans="1:28" x14ac:dyDescent="0.3">
      <c r="A51" t="s">
        <v>292</v>
      </c>
      <c r="B51" t="s">
        <v>538</v>
      </c>
      <c r="C51">
        <v>1648010</v>
      </c>
      <c r="D51" t="s">
        <v>151</v>
      </c>
      <c r="E51" s="1">
        <v>39260</v>
      </c>
      <c r="F51" s="1" t="s">
        <v>308</v>
      </c>
      <c r="G51" s="1"/>
      <c r="H51" t="s">
        <v>153</v>
      </c>
      <c r="I51" s="1" t="s">
        <v>289</v>
      </c>
      <c r="J51" s="1" t="s">
        <v>219</v>
      </c>
      <c r="K51" s="1"/>
      <c r="L51" t="s">
        <v>223</v>
      </c>
      <c r="M51">
        <v>0.08</v>
      </c>
      <c r="N51" t="s">
        <v>1094</v>
      </c>
      <c r="U51">
        <v>0.08</v>
      </c>
      <c r="V51" t="s">
        <v>159</v>
      </c>
      <c r="X51" t="s">
        <v>149</v>
      </c>
      <c r="Y51" t="s">
        <v>150</v>
      </c>
      <c r="Z51">
        <v>34462</v>
      </c>
      <c r="AB51" t="s">
        <v>154</v>
      </c>
    </row>
    <row r="52" spans="1:28" x14ac:dyDescent="0.3">
      <c r="A52" t="s">
        <v>292</v>
      </c>
      <c r="B52" t="s">
        <v>538</v>
      </c>
      <c r="C52">
        <v>1648010</v>
      </c>
      <c r="D52" t="s">
        <v>151</v>
      </c>
      <c r="E52" s="1">
        <v>39260</v>
      </c>
      <c r="F52" s="1" t="s">
        <v>308</v>
      </c>
      <c r="G52" s="1"/>
      <c r="H52" t="s">
        <v>153</v>
      </c>
      <c r="I52" s="1" t="s">
        <v>289</v>
      </c>
      <c r="J52" s="1" t="s">
        <v>221</v>
      </c>
      <c r="K52" s="1"/>
      <c r="L52" t="s">
        <v>223</v>
      </c>
      <c r="M52">
        <v>0.01</v>
      </c>
      <c r="N52" t="s">
        <v>157</v>
      </c>
      <c r="U52">
        <v>0.08</v>
      </c>
      <c r="V52" t="s">
        <v>155</v>
      </c>
      <c r="X52" t="s">
        <v>149</v>
      </c>
      <c r="Y52" t="s">
        <v>150</v>
      </c>
      <c r="Z52">
        <v>34470</v>
      </c>
      <c r="AA52" t="s">
        <v>158</v>
      </c>
      <c r="AB52" t="s">
        <v>154</v>
      </c>
    </row>
    <row r="53" spans="1:28" x14ac:dyDescent="0.3">
      <c r="A53" t="s">
        <v>292</v>
      </c>
      <c r="B53" t="s">
        <v>539</v>
      </c>
      <c r="C53">
        <v>1648010</v>
      </c>
      <c r="D53" t="s">
        <v>151</v>
      </c>
      <c r="E53" s="1">
        <v>39626</v>
      </c>
      <c r="F53" s="1" t="s">
        <v>317</v>
      </c>
      <c r="G53" s="1"/>
      <c r="H53" t="s">
        <v>153</v>
      </c>
      <c r="I53" s="1" t="s">
        <v>289</v>
      </c>
      <c r="J53" s="1" t="s">
        <v>222</v>
      </c>
      <c r="K53" s="1"/>
      <c r="L53" t="s">
        <v>223</v>
      </c>
      <c r="M53">
        <v>0.12</v>
      </c>
      <c r="N53" t="s">
        <v>1094</v>
      </c>
      <c r="U53">
        <v>0.12</v>
      </c>
      <c r="V53" t="s">
        <v>155</v>
      </c>
      <c r="X53" t="s">
        <v>149</v>
      </c>
      <c r="Y53" t="s">
        <v>150</v>
      </c>
      <c r="Z53">
        <v>34248</v>
      </c>
      <c r="AB53" t="s">
        <v>154</v>
      </c>
    </row>
    <row r="54" spans="1:28" x14ac:dyDescent="0.3">
      <c r="A54" t="s">
        <v>292</v>
      </c>
      <c r="B54" t="s">
        <v>539</v>
      </c>
      <c r="C54">
        <v>1648010</v>
      </c>
      <c r="D54" t="s">
        <v>151</v>
      </c>
      <c r="E54" s="1">
        <v>39626</v>
      </c>
      <c r="F54" s="1" t="s">
        <v>317</v>
      </c>
      <c r="G54" s="1"/>
      <c r="H54" t="s">
        <v>153</v>
      </c>
      <c r="I54" s="1" t="s">
        <v>289</v>
      </c>
      <c r="J54" s="1" t="s">
        <v>220</v>
      </c>
      <c r="K54" s="1"/>
      <c r="L54" t="s">
        <v>223</v>
      </c>
      <c r="M54">
        <v>0.01</v>
      </c>
      <c r="N54" t="s">
        <v>157</v>
      </c>
      <c r="U54">
        <v>0.08</v>
      </c>
      <c r="V54" t="s">
        <v>159</v>
      </c>
      <c r="X54" t="s">
        <v>149</v>
      </c>
      <c r="Y54" t="s">
        <v>150</v>
      </c>
      <c r="Z54">
        <v>34377</v>
      </c>
      <c r="AA54" t="s">
        <v>158</v>
      </c>
      <c r="AB54" t="s">
        <v>154</v>
      </c>
    </row>
    <row r="55" spans="1:28" x14ac:dyDescent="0.3">
      <c r="A55" t="s">
        <v>292</v>
      </c>
      <c r="B55" t="s">
        <v>539</v>
      </c>
      <c r="C55">
        <v>1648010</v>
      </c>
      <c r="D55" t="s">
        <v>151</v>
      </c>
      <c r="E55" s="1">
        <v>39626</v>
      </c>
      <c r="F55" s="1" t="s">
        <v>317</v>
      </c>
      <c r="G55" s="1"/>
      <c r="H55" t="s">
        <v>153</v>
      </c>
      <c r="I55" s="1" t="s">
        <v>289</v>
      </c>
      <c r="J55" s="1" t="s">
        <v>224</v>
      </c>
      <c r="K55" s="1"/>
      <c r="L55" t="s">
        <v>223</v>
      </c>
      <c r="M55">
        <v>0.1</v>
      </c>
      <c r="N55" t="s">
        <v>1094</v>
      </c>
      <c r="U55">
        <v>0.1</v>
      </c>
      <c r="V55" t="s">
        <v>155</v>
      </c>
      <c r="X55" t="s">
        <v>149</v>
      </c>
      <c r="Y55" t="s">
        <v>150</v>
      </c>
      <c r="Z55">
        <v>34443</v>
      </c>
      <c r="AB55" t="s">
        <v>154</v>
      </c>
    </row>
    <row r="56" spans="1:28" x14ac:dyDescent="0.3">
      <c r="A56" t="s">
        <v>292</v>
      </c>
      <c r="B56" t="s">
        <v>539</v>
      </c>
      <c r="C56">
        <v>1648010</v>
      </c>
      <c r="D56" t="s">
        <v>151</v>
      </c>
      <c r="E56" s="1">
        <v>39626</v>
      </c>
      <c r="F56" s="1" t="s">
        <v>317</v>
      </c>
      <c r="G56" s="1"/>
      <c r="H56" t="s">
        <v>153</v>
      </c>
      <c r="I56" s="1" t="s">
        <v>289</v>
      </c>
      <c r="J56" s="1" t="s">
        <v>219</v>
      </c>
      <c r="K56" s="1"/>
      <c r="L56" t="s">
        <v>223</v>
      </c>
      <c r="M56">
        <v>0.08</v>
      </c>
      <c r="N56" t="s">
        <v>1094</v>
      </c>
      <c r="U56">
        <v>0.08</v>
      </c>
      <c r="V56" t="s">
        <v>159</v>
      </c>
      <c r="X56" t="s">
        <v>149</v>
      </c>
      <c r="Y56" t="s">
        <v>150</v>
      </c>
      <c r="Z56">
        <v>34462</v>
      </c>
      <c r="AB56" t="s">
        <v>154</v>
      </c>
    </row>
    <row r="57" spans="1:28" x14ac:dyDescent="0.3">
      <c r="A57" t="s">
        <v>292</v>
      </c>
      <c r="B57" t="s">
        <v>539</v>
      </c>
      <c r="C57">
        <v>1648010</v>
      </c>
      <c r="D57" t="s">
        <v>151</v>
      </c>
      <c r="E57" s="1">
        <v>39626</v>
      </c>
      <c r="F57" s="1" t="s">
        <v>317</v>
      </c>
      <c r="G57" s="1"/>
      <c r="H57" t="s">
        <v>153</v>
      </c>
      <c r="I57" s="1" t="s">
        <v>289</v>
      </c>
      <c r="J57" s="1" t="s">
        <v>221</v>
      </c>
      <c r="K57" s="1"/>
      <c r="L57" t="s">
        <v>223</v>
      </c>
      <c r="M57">
        <v>8.0000000000000002E-3</v>
      </c>
      <c r="N57" t="s">
        <v>157</v>
      </c>
      <c r="U57">
        <v>0.08</v>
      </c>
      <c r="V57" t="s">
        <v>155</v>
      </c>
      <c r="X57" t="s">
        <v>149</v>
      </c>
      <c r="Y57" t="s">
        <v>150</v>
      </c>
      <c r="Z57">
        <v>34470</v>
      </c>
      <c r="AA57" t="s">
        <v>158</v>
      </c>
      <c r="AB57" t="s">
        <v>154</v>
      </c>
    </row>
    <row r="58" spans="1:28" x14ac:dyDescent="0.3">
      <c r="A58" t="s">
        <v>292</v>
      </c>
      <c r="B58" t="s">
        <v>539</v>
      </c>
      <c r="C58">
        <v>1648010</v>
      </c>
      <c r="D58" t="s">
        <v>151</v>
      </c>
      <c r="E58" s="1">
        <v>39626</v>
      </c>
      <c r="F58" s="1" t="s">
        <v>318</v>
      </c>
      <c r="G58" s="1"/>
      <c r="H58" t="s">
        <v>166</v>
      </c>
      <c r="I58" s="1" t="s">
        <v>290</v>
      </c>
      <c r="J58" s="1" t="s">
        <v>222</v>
      </c>
      <c r="K58" s="1"/>
      <c r="L58" t="s">
        <v>223</v>
      </c>
      <c r="M58">
        <v>0.36</v>
      </c>
      <c r="U58">
        <v>0.2</v>
      </c>
      <c r="V58" t="s">
        <v>159</v>
      </c>
      <c r="X58" t="s">
        <v>149</v>
      </c>
      <c r="Y58" t="s">
        <v>150</v>
      </c>
      <c r="Z58">
        <v>34247</v>
      </c>
      <c r="AB58" t="s">
        <v>154</v>
      </c>
    </row>
    <row r="59" spans="1:28" x14ac:dyDescent="0.3">
      <c r="A59" t="s">
        <v>292</v>
      </c>
      <c r="B59" t="s">
        <v>539</v>
      </c>
      <c r="C59">
        <v>1648010</v>
      </c>
      <c r="D59" t="s">
        <v>151</v>
      </c>
      <c r="E59" s="1">
        <v>39626</v>
      </c>
      <c r="F59" s="1" t="s">
        <v>318</v>
      </c>
      <c r="G59" s="1"/>
      <c r="H59" t="s">
        <v>166</v>
      </c>
      <c r="I59" s="1" t="s">
        <v>290</v>
      </c>
      <c r="J59" s="1" t="s">
        <v>220</v>
      </c>
      <c r="K59" s="1"/>
      <c r="L59" t="s">
        <v>223</v>
      </c>
      <c r="M59">
        <v>0.74</v>
      </c>
      <c r="U59">
        <v>0.2</v>
      </c>
      <c r="V59" t="s">
        <v>159</v>
      </c>
      <c r="X59" t="s">
        <v>149</v>
      </c>
      <c r="Y59" t="s">
        <v>150</v>
      </c>
      <c r="Z59">
        <v>34376</v>
      </c>
      <c r="AB59" t="s">
        <v>154</v>
      </c>
    </row>
    <row r="60" spans="1:28" x14ac:dyDescent="0.3">
      <c r="A60" t="s">
        <v>292</v>
      </c>
      <c r="B60" t="s">
        <v>539</v>
      </c>
      <c r="C60">
        <v>1648010</v>
      </c>
      <c r="D60" t="s">
        <v>151</v>
      </c>
      <c r="E60" s="1">
        <v>39626</v>
      </c>
      <c r="F60" s="1" t="s">
        <v>318</v>
      </c>
      <c r="G60" s="1"/>
      <c r="H60" t="s">
        <v>166</v>
      </c>
      <c r="I60" s="1" t="s">
        <v>290</v>
      </c>
      <c r="J60" s="1" t="s">
        <v>219</v>
      </c>
      <c r="K60" s="1"/>
      <c r="L60" t="s">
        <v>223</v>
      </c>
      <c r="M60">
        <v>0.24</v>
      </c>
      <c r="U60">
        <v>0.2</v>
      </c>
      <c r="V60" t="s">
        <v>159</v>
      </c>
      <c r="X60" t="s">
        <v>149</v>
      </c>
      <c r="Y60" t="s">
        <v>150</v>
      </c>
      <c r="Z60">
        <v>34461</v>
      </c>
      <c r="AB60" t="s">
        <v>154</v>
      </c>
    </row>
    <row r="61" spans="1:28" x14ac:dyDescent="0.3">
      <c r="A61" t="s">
        <v>292</v>
      </c>
      <c r="B61" t="s">
        <v>539</v>
      </c>
      <c r="C61">
        <v>1648010</v>
      </c>
      <c r="D61" t="s">
        <v>151</v>
      </c>
      <c r="E61" s="1">
        <v>39626</v>
      </c>
      <c r="F61" s="1" t="s">
        <v>318</v>
      </c>
      <c r="G61" s="1"/>
      <c r="H61" t="s">
        <v>166</v>
      </c>
      <c r="I61" s="1" t="s">
        <v>290</v>
      </c>
      <c r="J61" s="1" t="s">
        <v>221</v>
      </c>
      <c r="K61" s="1"/>
      <c r="L61" t="s">
        <v>223</v>
      </c>
      <c r="M61">
        <v>0.62</v>
      </c>
      <c r="U61">
        <v>0.2</v>
      </c>
      <c r="V61" t="s">
        <v>159</v>
      </c>
      <c r="X61" t="s">
        <v>149</v>
      </c>
      <c r="Y61" t="s">
        <v>150</v>
      </c>
      <c r="Z61">
        <v>34469</v>
      </c>
      <c r="AB61" t="s">
        <v>154</v>
      </c>
    </row>
    <row r="62" spans="1:28" x14ac:dyDescent="0.3">
      <c r="A62" t="s">
        <v>292</v>
      </c>
      <c r="B62" t="s">
        <v>539</v>
      </c>
      <c r="C62">
        <v>1648010</v>
      </c>
      <c r="D62" t="s">
        <v>151</v>
      </c>
      <c r="E62" s="1">
        <v>39626</v>
      </c>
      <c r="F62" s="1" t="s">
        <v>318</v>
      </c>
      <c r="G62" s="1"/>
      <c r="H62" t="s">
        <v>166</v>
      </c>
      <c r="I62" s="1" t="s">
        <v>290</v>
      </c>
      <c r="J62" s="1" t="s">
        <v>224</v>
      </c>
      <c r="K62" s="1"/>
      <c r="L62" t="s">
        <v>223</v>
      </c>
      <c r="M62">
        <v>0.2</v>
      </c>
      <c r="N62" t="s">
        <v>1094</v>
      </c>
      <c r="U62">
        <v>0.2</v>
      </c>
      <c r="V62" t="s">
        <v>159</v>
      </c>
      <c r="X62" t="s">
        <v>149</v>
      </c>
      <c r="Y62" t="s">
        <v>150</v>
      </c>
      <c r="Z62">
        <v>34696</v>
      </c>
      <c r="AA62" t="s">
        <v>167</v>
      </c>
      <c r="AB62" t="s">
        <v>154</v>
      </c>
    </row>
    <row r="63" spans="1:28" x14ac:dyDescent="0.3">
      <c r="A63" t="s">
        <v>292</v>
      </c>
      <c r="B63" t="s">
        <v>539</v>
      </c>
      <c r="C63">
        <v>1648010</v>
      </c>
      <c r="D63" t="s">
        <v>151</v>
      </c>
      <c r="E63" s="1">
        <v>39626</v>
      </c>
      <c r="F63" s="1" t="s">
        <v>319</v>
      </c>
      <c r="G63" s="1"/>
      <c r="H63" t="s">
        <v>166</v>
      </c>
      <c r="I63" s="1" t="s">
        <v>290</v>
      </c>
      <c r="J63" s="1" t="s">
        <v>222</v>
      </c>
      <c r="K63" s="1"/>
      <c r="L63" t="s">
        <v>223</v>
      </c>
      <c r="M63">
        <v>0.4</v>
      </c>
      <c r="N63" t="s">
        <v>157</v>
      </c>
      <c r="U63">
        <v>0.4</v>
      </c>
      <c r="V63" t="s">
        <v>159</v>
      </c>
      <c r="X63" t="s">
        <v>149</v>
      </c>
      <c r="Y63" t="s">
        <v>150</v>
      </c>
      <c r="Z63">
        <v>34247</v>
      </c>
      <c r="AA63" t="s">
        <v>168</v>
      </c>
      <c r="AB63" t="s">
        <v>154</v>
      </c>
    </row>
    <row r="64" spans="1:28" x14ac:dyDescent="0.3">
      <c r="A64" t="s">
        <v>292</v>
      </c>
      <c r="B64" t="s">
        <v>539</v>
      </c>
      <c r="C64">
        <v>1648010</v>
      </c>
      <c r="D64" t="s">
        <v>151</v>
      </c>
      <c r="E64" s="1">
        <v>39626</v>
      </c>
      <c r="F64" s="1" t="s">
        <v>319</v>
      </c>
      <c r="G64" s="1"/>
      <c r="H64" t="s">
        <v>153</v>
      </c>
      <c r="I64" s="1" t="s">
        <v>289</v>
      </c>
      <c r="J64" s="1" t="s">
        <v>222</v>
      </c>
      <c r="K64" s="1"/>
      <c r="L64" t="s">
        <v>223</v>
      </c>
      <c r="M64">
        <v>0.12</v>
      </c>
      <c r="N64" t="s">
        <v>1094</v>
      </c>
      <c r="U64">
        <v>0.12</v>
      </c>
      <c r="V64" t="s">
        <v>155</v>
      </c>
      <c r="X64" t="s">
        <v>149</v>
      </c>
      <c r="Y64" t="s">
        <v>150</v>
      </c>
      <c r="Z64">
        <v>34248</v>
      </c>
      <c r="AB64" t="s">
        <v>154</v>
      </c>
    </row>
    <row r="65" spans="1:28" x14ac:dyDescent="0.3">
      <c r="A65" t="s">
        <v>292</v>
      </c>
      <c r="B65" t="s">
        <v>539</v>
      </c>
      <c r="C65">
        <v>1648010</v>
      </c>
      <c r="D65" t="s">
        <v>151</v>
      </c>
      <c r="E65" s="1">
        <v>39626</v>
      </c>
      <c r="F65" s="1" t="s">
        <v>319</v>
      </c>
      <c r="G65" s="1"/>
      <c r="H65" t="s">
        <v>166</v>
      </c>
      <c r="I65" s="1" t="s">
        <v>290</v>
      </c>
      <c r="J65" s="1" t="s">
        <v>220</v>
      </c>
      <c r="K65" s="1"/>
      <c r="L65" t="s">
        <v>223</v>
      </c>
      <c r="M65">
        <v>0.83</v>
      </c>
      <c r="U65">
        <v>0.4</v>
      </c>
      <c r="V65" t="s">
        <v>159</v>
      </c>
      <c r="X65" t="s">
        <v>149</v>
      </c>
      <c r="Y65" t="s">
        <v>150</v>
      </c>
      <c r="Z65">
        <v>34376</v>
      </c>
      <c r="AB65" t="s">
        <v>154</v>
      </c>
    </row>
    <row r="66" spans="1:28" x14ac:dyDescent="0.3">
      <c r="A66" t="s">
        <v>292</v>
      </c>
      <c r="B66" t="s">
        <v>539</v>
      </c>
      <c r="C66">
        <v>1648010</v>
      </c>
      <c r="D66" t="s">
        <v>151</v>
      </c>
      <c r="E66" s="1">
        <v>39626</v>
      </c>
      <c r="F66" s="1" t="s">
        <v>319</v>
      </c>
      <c r="G66" s="1"/>
      <c r="H66" t="s">
        <v>153</v>
      </c>
      <c r="I66" s="1" t="s">
        <v>289</v>
      </c>
      <c r="J66" s="1" t="s">
        <v>220</v>
      </c>
      <c r="K66" s="1"/>
      <c r="L66" t="s">
        <v>223</v>
      </c>
      <c r="M66">
        <v>1.7999999999999999E-2</v>
      </c>
      <c r="N66" t="s">
        <v>157</v>
      </c>
      <c r="U66">
        <v>0.08</v>
      </c>
      <c r="V66" t="s">
        <v>159</v>
      </c>
      <c r="X66" t="s">
        <v>149</v>
      </c>
      <c r="Y66" t="s">
        <v>150</v>
      </c>
      <c r="Z66">
        <v>34377</v>
      </c>
      <c r="AA66" t="s">
        <v>158</v>
      </c>
      <c r="AB66" t="s">
        <v>154</v>
      </c>
    </row>
    <row r="67" spans="1:28" x14ac:dyDescent="0.3">
      <c r="A67" t="s">
        <v>292</v>
      </c>
      <c r="B67" t="s">
        <v>539</v>
      </c>
      <c r="C67">
        <v>1648010</v>
      </c>
      <c r="D67" t="s">
        <v>151</v>
      </c>
      <c r="E67" s="1">
        <v>39626</v>
      </c>
      <c r="F67" s="1" t="s">
        <v>319</v>
      </c>
      <c r="G67" s="1"/>
      <c r="H67" t="s">
        <v>153</v>
      </c>
      <c r="I67" s="1" t="s">
        <v>289</v>
      </c>
      <c r="J67" s="1" t="s">
        <v>224</v>
      </c>
      <c r="K67" s="1"/>
      <c r="L67" t="s">
        <v>223</v>
      </c>
      <c r="M67">
        <v>0.1</v>
      </c>
      <c r="N67" t="s">
        <v>1094</v>
      </c>
      <c r="U67">
        <v>0.1</v>
      </c>
      <c r="V67" t="s">
        <v>155</v>
      </c>
      <c r="X67" t="s">
        <v>149</v>
      </c>
      <c r="Y67" t="s">
        <v>150</v>
      </c>
      <c r="Z67">
        <v>34443</v>
      </c>
      <c r="AB67" t="s">
        <v>154</v>
      </c>
    </row>
    <row r="68" spans="1:28" x14ac:dyDescent="0.3">
      <c r="A68" t="s">
        <v>292</v>
      </c>
      <c r="B68" t="s">
        <v>539</v>
      </c>
      <c r="C68">
        <v>1648010</v>
      </c>
      <c r="D68" t="s">
        <v>151</v>
      </c>
      <c r="E68" s="1">
        <v>39626</v>
      </c>
      <c r="F68" s="1" t="s">
        <v>319</v>
      </c>
      <c r="G68" s="1"/>
      <c r="H68" t="s">
        <v>166</v>
      </c>
      <c r="I68" s="1" t="s">
        <v>290</v>
      </c>
      <c r="J68" s="1" t="s">
        <v>219</v>
      </c>
      <c r="K68" s="1"/>
      <c r="L68" t="s">
        <v>223</v>
      </c>
      <c r="M68">
        <v>0.34</v>
      </c>
      <c r="N68" t="s">
        <v>157</v>
      </c>
      <c r="U68">
        <v>0.4</v>
      </c>
      <c r="V68" t="s">
        <v>159</v>
      </c>
      <c r="X68" t="s">
        <v>149</v>
      </c>
      <c r="Y68" t="s">
        <v>150</v>
      </c>
      <c r="Z68">
        <v>34461</v>
      </c>
      <c r="AA68" t="s">
        <v>168</v>
      </c>
      <c r="AB68" t="s">
        <v>154</v>
      </c>
    </row>
    <row r="69" spans="1:28" x14ac:dyDescent="0.3">
      <c r="A69" t="s">
        <v>292</v>
      </c>
      <c r="B69" t="s">
        <v>539</v>
      </c>
      <c r="C69">
        <v>1648010</v>
      </c>
      <c r="D69" t="s">
        <v>151</v>
      </c>
      <c r="E69" s="1">
        <v>39626</v>
      </c>
      <c r="F69" s="1" t="s">
        <v>319</v>
      </c>
      <c r="G69" s="1"/>
      <c r="H69" t="s">
        <v>153</v>
      </c>
      <c r="I69" s="1" t="s">
        <v>289</v>
      </c>
      <c r="J69" s="1" t="s">
        <v>219</v>
      </c>
      <c r="K69" s="1"/>
      <c r="L69" t="s">
        <v>223</v>
      </c>
      <c r="M69">
        <v>0.08</v>
      </c>
      <c r="N69" t="s">
        <v>1094</v>
      </c>
      <c r="U69">
        <v>0.08</v>
      </c>
      <c r="V69" t="s">
        <v>159</v>
      </c>
      <c r="X69" t="s">
        <v>149</v>
      </c>
      <c r="Y69" t="s">
        <v>150</v>
      </c>
      <c r="Z69">
        <v>34462</v>
      </c>
      <c r="AB69" t="s">
        <v>154</v>
      </c>
    </row>
    <row r="70" spans="1:28" x14ac:dyDescent="0.3">
      <c r="A70" t="s">
        <v>292</v>
      </c>
      <c r="B70" t="s">
        <v>539</v>
      </c>
      <c r="C70">
        <v>1648010</v>
      </c>
      <c r="D70" t="s">
        <v>151</v>
      </c>
      <c r="E70" s="1">
        <v>39626</v>
      </c>
      <c r="F70" s="1" t="s">
        <v>319</v>
      </c>
      <c r="G70" s="1"/>
      <c r="H70" t="s">
        <v>166</v>
      </c>
      <c r="I70" s="1" t="s">
        <v>290</v>
      </c>
      <c r="J70" s="1" t="s">
        <v>221</v>
      </c>
      <c r="K70" s="1"/>
      <c r="L70" t="s">
        <v>223</v>
      </c>
      <c r="M70">
        <v>0.68</v>
      </c>
      <c r="U70">
        <v>0.4</v>
      </c>
      <c r="V70" t="s">
        <v>159</v>
      </c>
      <c r="X70" t="s">
        <v>149</v>
      </c>
      <c r="Y70" t="s">
        <v>150</v>
      </c>
      <c r="Z70">
        <v>34469</v>
      </c>
      <c r="AB70" t="s">
        <v>154</v>
      </c>
    </row>
    <row r="71" spans="1:28" x14ac:dyDescent="0.3">
      <c r="A71" t="s">
        <v>292</v>
      </c>
      <c r="B71" t="s">
        <v>539</v>
      </c>
      <c r="C71">
        <v>1648010</v>
      </c>
      <c r="D71" t="s">
        <v>151</v>
      </c>
      <c r="E71" s="1">
        <v>39626</v>
      </c>
      <c r="F71" s="1" t="s">
        <v>319</v>
      </c>
      <c r="G71" s="1"/>
      <c r="H71" t="s">
        <v>153</v>
      </c>
      <c r="I71" s="1" t="s">
        <v>289</v>
      </c>
      <c r="J71" s="1" t="s">
        <v>221</v>
      </c>
      <c r="K71" s="1"/>
      <c r="L71" t="s">
        <v>223</v>
      </c>
      <c r="M71">
        <v>1.4999999999999999E-2</v>
      </c>
      <c r="N71" t="s">
        <v>157</v>
      </c>
      <c r="U71">
        <v>0.08</v>
      </c>
      <c r="V71" t="s">
        <v>155</v>
      </c>
      <c r="X71" t="s">
        <v>149</v>
      </c>
      <c r="Y71" t="s">
        <v>150</v>
      </c>
      <c r="Z71">
        <v>34470</v>
      </c>
      <c r="AA71" t="s">
        <v>158</v>
      </c>
      <c r="AB71" t="s">
        <v>154</v>
      </c>
    </row>
    <row r="72" spans="1:28" x14ac:dyDescent="0.3">
      <c r="A72" t="s">
        <v>292</v>
      </c>
      <c r="B72" t="s">
        <v>539</v>
      </c>
      <c r="C72">
        <v>1648010</v>
      </c>
      <c r="D72" t="s">
        <v>151</v>
      </c>
      <c r="E72" s="1">
        <v>39626</v>
      </c>
      <c r="F72" s="1" t="s">
        <v>319</v>
      </c>
      <c r="G72" s="1"/>
      <c r="H72" t="s">
        <v>166</v>
      </c>
      <c r="I72" s="1" t="s">
        <v>290</v>
      </c>
      <c r="J72" s="1" t="s">
        <v>224</v>
      </c>
      <c r="K72" s="1"/>
      <c r="L72" t="s">
        <v>223</v>
      </c>
      <c r="M72">
        <v>0.4</v>
      </c>
      <c r="N72" t="s">
        <v>1094</v>
      </c>
      <c r="U72">
        <v>0.4</v>
      </c>
      <c r="V72" t="s">
        <v>159</v>
      </c>
      <c r="X72" t="s">
        <v>149</v>
      </c>
      <c r="Y72" t="s">
        <v>150</v>
      </c>
      <c r="Z72">
        <v>34696</v>
      </c>
      <c r="AA72" t="s">
        <v>167</v>
      </c>
      <c r="AB72" t="s">
        <v>154</v>
      </c>
    </row>
    <row r="73" spans="1:28" x14ac:dyDescent="0.3">
      <c r="A73" t="s">
        <v>292</v>
      </c>
      <c r="B73" t="s">
        <v>539</v>
      </c>
      <c r="C73">
        <v>1648010</v>
      </c>
      <c r="D73" t="s">
        <v>151</v>
      </c>
      <c r="E73" s="1">
        <v>39626</v>
      </c>
      <c r="F73" s="1" t="s">
        <v>320</v>
      </c>
      <c r="G73" s="1"/>
      <c r="H73" t="s">
        <v>153</v>
      </c>
      <c r="I73" s="1" t="s">
        <v>289</v>
      </c>
      <c r="J73" s="1" t="s">
        <v>222</v>
      </c>
      <c r="K73" s="1"/>
      <c r="L73" t="s">
        <v>223</v>
      </c>
      <c r="M73">
        <v>0.12</v>
      </c>
      <c r="N73" t="s">
        <v>1094</v>
      </c>
      <c r="U73">
        <v>0.12</v>
      </c>
      <c r="V73" t="s">
        <v>155</v>
      </c>
      <c r="X73" t="s">
        <v>149</v>
      </c>
      <c r="Y73" t="s">
        <v>150</v>
      </c>
      <c r="Z73">
        <v>34248</v>
      </c>
      <c r="AB73" t="s">
        <v>154</v>
      </c>
    </row>
    <row r="74" spans="1:28" x14ac:dyDescent="0.3">
      <c r="A74" t="s">
        <v>292</v>
      </c>
      <c r="B74" t="s">
        <v>539</v>
      </c>
      <c r="C74">
        <v>1648010</v>
      </c>
      <c r="D74" t="s">
        <v>151</v>
      </c>
      <c r="E74" s="1">
        <v>39626</v>
      </c>
      <c r="F74" s="1" t="s">
        <v>320</v>
      </c>
      <c r="G74" s="1"/>
      <c r="H74" t="s">
        <v>153</v>
      </c>
      <c r="I74" s="1" t="s">
        <v>289</v>
      </c>
      <c r="J74" s="1" t="s">
        <v>220</v>
      </c>
      <c r="K74" s="1"/>
      <c r="L74" t="s">
        <v>223</v>
      </c>
      <c r="M74">
        <v>2.1999999999999999E-2</v>
      </c>
      <c r="N74" t="s">
        <v>157</v>
      </c>
      <c r="U74">
        <v>0.08</v>
      </c>
      <c r="V74" t="s">
        <v>159</v>
      </c>
      <c r="X74" t="s">
        <v>149</v>
      </c>
      <c r="Y74" t="s">
        <v>150</v>
      </c>
      <c r="Z74">
        <v>34377</v>
      </c>
      <c r="AA74" t="s">
        <v>158</v>
      </c>
      <c r="AB74" t="s">
        <v>154</v>
      </c>
    </row>
    <row r="75" spans="1:28" x14ac:dyDescent="0.3">
      <c r="A75" t="s">
        <v>292</v>
      </c>
      <c r="B75" t="s">
        <v>539</v>
      </c>
      <c r="C75">
        <v>1648010</v>
      </c>
      <c r="D75" t="s">
        <v>151</v>
      </c>
      <c r="E75" s="1">
        <v>39626</v>
      </c>
      <c r="F75" s="1" t="s">
        <v>320</v>
      </c>
      <c r="G75" s="1"/>
      <c r="H75" t="s">
        <v>153</v>
      </c>
      <c r="I75" s="1" t="s">
        <v>289</v>
      </c>
      <c r="J75" s="1" t="s">
        <v>224</v>
      </c>
      <c r="K75" s="1"/>
      <c r="L75" t="s">
        <v>223</v>
      </c>
      <c r="M75">
        <v>0.1</v>
      </c>
      <c r="N75" t="s">
        <v>1094</v>
      </c>
      <c r="U75">
        <v>0.1</v>
      </c>
      <c r="V75" t="s">
        <v>155</v>
      </c>
      <c r="X75" t="s">
        <v>149</v>
      </c>
      <c r="Y75" t="s">
        <v>150</v>
      </c>
      <c r="Z75">
        <v>34443</v>
      </c>
      <c r="AB75" t="s">
        <v>154</v>
      </c>
    </row>
    <row r="76" spans="1:28" x14ac:dyDescent="0.3">
      <c r="A76" t="s">
        <v>292</v>
      </c>
      <c r="B76" t="s">
        <v>539</v>
      </c>
      <c r="C76">
        <v>1648010</v>
      </c>
      <c r="D76" t="s">
        <v>151</v>
      </c>
      <c r="E76" s="1">
        <v>39626</v>
      </c>
      <c r="F76" s="1" t="s">
        <v>320</v>
      </c>
      <c r="G76" s="1"/>
      <c r="H76" t="s">
        <v>153</v>
      </c>
      <c r="I76" s="1" t="s">
        <v>289</v>
      </c>
      <c r="J76" s="1" t="s">
        <v>219</v>
      </c>
      <c r="K76" s="1"/>
      <c r="L76" t="s">
        <v>223</v>
      </c>
      <c r="M76">
        <v>0.08</v>
      </c>
      <c r="N76" t="s">
        <v>1094</v>
      </c>
      <c r="U76">
        <v>0.08</v>
      </c>
      <c r="V76" t="s">
        <v>159</v>
      </c>
      <c r="X76" t="s">
        <v>149</v>
      </c>
      <c r="Y76" t="s">
        <v>150</v>
      </c>
      <c r="Z76">
        <v>34462</v>
      </c>
      <c r="AB76" t="s">
        <v>154</v>
      </c>
    </row>
    <row r="77" spans="1:28" x14ac:dyDescent="0.3">
      <c r="A77" t="s">
        <v>292</v>
      </c>
      <c r="B77" t="s">
        <v>539</v>
      </c>
      <c r="C77">
        <v>1648010</v>
      </c>
      <c r="D77" t="s">
        <v>151</v>
      </c>
      <c r="E77" s="1">
        <v>39626</v>
      </c>
      <c r="F77" s="1" t="s">
        <v>320</v>
      </c>
      <c r="G77" s="1"/>
      <c r="H77" t="s">
        <v>153</v>
      </c>
      <c r="I77" s="1" t="s">
        <v>289</v>
      </c>
      <c r="J77" s="1" t="s">
        <v>221</v>
      </c>
      <c r="K77" s="1"/>
      <c r="L77" t="s">
        <v>223</v>
      </c>
      <c r="M77">
        <v>1.6E-2</v>
      </c>
      <c r="N77" t="s">
        <v>157</v>
      </c>
      <c r="U77">
        <v>0.08</v>
      </c>
      <c r="V77" t="s">
        <v>155</v>
      </c>
      <c r="X77" t="s">
        <v>149</v>
      </c>
      <c r="Y77" t="s">
        <v>150</v>
      </c>
      <c r="Z77">
        <v>34470</v>
      </c>
      <c r="AA77" t="s">
        <v>158</v>
      </c>
      <c r="AB77" t="s">
        <v>154</v>
      </c>
    </row>
    <row r="78" spans="1:28" x14ac:dyDescent="0.3">
      <c r="A78" t="s">
        <v>292</v>
      </c>
      <c r="B78" t="s">
        <v>540</v>
      </c>
      <c r="C78">
        <v>1648010</v>
      </c>
      <c r="D78" t="s">
        <v>151</v>
      </c>
      <c r="E78" s="1">
        <v>39627</v>
      </c>
      <c r="F78" s="1" t="s">
        <v>321</v>
      </c>
      <c r="G78" s="1"/>
      <c r="H78" t="s">
        <v>166</v>
      </c>
      <c r="I78" s="1" t="s">
        <v>290</v>
      </c>
      <c r="J78" s="1" t="s">
        <v>222</v>
      </c>
      <c r="K78" s="1"/>
      <c r="L78" t="s">
        <v>223</v>
      </c>
      <c r="M78">
        <v>0.21</v>
      </c>
      <c r="N78" t="s">
        <v>157</v>
      </c>
      <c r="U78">
        <v>0.4</v>
      </c>
      <c r="V78" t="s">
        <v>159</v>
      </c>
      <c r="X78" t="s">
        <v>149</v>
      </c>
      <c r="Y78" t="s">
        <v>150</v>
      </c>
      <c r="Z78">
        <v>34247</v>
      </c>
      <c r="AA78" t="s">
        <v>168</v>
      </c>
      <c r="AB78" t="s">
        <v>154</v>
      </c>
    </row>
    <row r="79" spans="1:28" x14ac:dyDescent="0.3">
      <c r="A79" t="s">
        <v>292</v>
      </c>
      <c r="B79" t="s">
        <v>540</v>
      </c>
      <c r="C79">
        <v>1648010</v>
      </c>
      <c r="D79" t="s">
        <v>151</v>
      </c>
      <c r="E79" s="1">
        <v>39627</v>
      </c>
      <c r="F79" s="1" t="s">
        <v>321</v>
      </c>
      <c r="G79" s="1"/>
      <c r="H79" t="s">
        <v>153</v>
      </c>
      <c r="I79" s="1" t="s">
        <v>289</v>
      </c>
      <c r="J79" s="1" t="s">
        <v>222</v>
      </c>
      <c r="K79" s="1"/>
      <c r="L79" t="s">
        <v>223</v>
      </c>
      <c r="M79">
        <v>0.12</v>
      </c>
      <c r="N79" t="s">
        <v>1094</v>
      </c>
      <c r="U79">
        <v>0.12</v>
      </c>
      <c r="V79" t="s">
        <v>155</v>
      </c>
      <c r="X79" t="s">
        <v>149</v>
      </c>
      <c r="Y79" t="s">
        <v>150</v>
      </c>
      <c r="Z79">
        <v>34248</v>
      </c>
      <c r="AB79" t="s">
        <v>154</v>
      </c>
    </row>
    <row r="80" spans="1:28" x14ac:dyDescent="0.3">
      <c r="A80" t="s">
        <v>292</v>
      </c>
      <c r="B80" t="s">
        <v>540</v>
      </c>
      <c r="C80">
        <v>1648010</v>
      </c>
      <c r="D80" t="s">
        <v>151</v>
      </c>
      <c r="E80" s="1">
        <v>39627</v>
      </c>
      <c r="F80" s="1" t="s">
        <v>321</v>
      </c>
      <c r="G80" s="1"/>
      <c r="H80" t="s">
        <v>166</v>
      </c>
      <c r="I80" s="1" t="s">
        <v>290</v>
      </c>
      <c r="J80" s="1" t="s">
        <v>220</v>
      </c>
      <c r="K80" s="1"/>
      <c r="L80" t="s">
        <v>223</v>
      </c>
      <c r="M80">
        <v>0.44</v>
      </c>
      <c r="U80">
        <v>0.4</v>
      </c>
      <c r="V80" t="s">
        <v>159</v>
      </c>
      <c r="X80" t="s">
        <v>149</v>
      </c>
      <c r="Y80" t="s">
        <v>150</v>
      </c>
      <c r="Z80">
        <v>34376</v>
      </c>
      <c r="AB80" t="s">
        <v>154</v>
      </c>
    </row>
    <row r="81" spans="1:28" x14ac:dyDescent="0.3">
      <c r="A81" t="s">
        <v>292</v>
      </c>
      <c r="B81" t="s">
        <v>540</v>
      </c>
      <c r="C81">
        <v>1648010</v>
      </c>
      <c r="D81" t="s">
        <v>151</v>
      </c>
      <c r="E81" s="1">
        <v>39627</v>
      </c>
      <c r="F81" s="1" t="s">
        <v>321</v>
      </c>
      <c r="G81" s="1"/>
      <c r="H81" t="s">
        <v>153</v>
      </c>
      <c r="I81" s="1" t="s">
        <v>289</v>
      </c>
      <c r="J81" s="1" t="s">
        <v>220</v>
      </c>
      <c r="K81" s="1"/>
      <c r="L81" t="s">
        <v>223</v>
      </c>
      <c r="M81">
        <v>2.7E-2</v>
      </c>
      <c r="N81" t="s">
        <v>157</v>
      </c>
      <c r="U81">
        <v>0.08</v>
      </c>
      <c r="V81" t="s">
        <v>159</v>
      </c>
      <c r="X81" t="s">
        <v>149</v>
      </c>
      <c r="Y81" t="s">
        <v>150</v>
      </c>
      <c r="Z81">
        <v>34377</v>
      </c>
      <c r="AA81" t="s">
        <v>158</v>
      </c>
      <c r="AB81" t="s">
        <v>154</v>
      </c>
    </row>
    <row r="82" spans="1:28" x14ac:dyDescent="0.3">
      <c r="A82" t="s">
        <v>292</v>
      </c>
      <c r="B82" t="s">
        <v>540</v>
      </c>
      <c r="C82">
        <v>1648010</v>
      </c>
      <c r="D82" t="s">
        <v>151</v>
      </c>
      <c r="E82" s="1">
        <v>39627</v>
      </c>
      <c r="F82" s="1" t="s">
        <v>321</v>
      </c>
      <c r="G82" s="1"/>
      <c r="H82" t="s">
        <v>153</v>
      </c>
      <c r="I82" s="1" t="s">
        <v>289</v>
      </c>
      <c r="J82" s="1" t="s">
        <v>224</v>
      </c>
      <c r="K82" s="1"/>
      <c r="L82" t="s">
        <v>223</v>
      </c>
      <c r="M82">
        <v>0.1</v>
      </c>
      <c r="N82" t="s">
        <v>1094</v>
      </c>
      <c r="U82">
        <v>0.1</v>
      </c>
      <c r="V82" t="s">
        <v>155</v>
      </c>
      <c r="X82" t="s">
        <v>149</v>
      </c>
      <c r="Y82" t="s">
        <v>150</v>
      </c>
      <c r="Z82">
        <v>34443</v>
      </c>
      <c r="AB82" t="s">
        <v>154</v>
      </c>
    </row>
    <row r="83" spans="1:28" x14ac:dyDescent="0.3">
      <c r="A83" t="s">
        <v>292</v>
      </c>
      <c r="B83" t="s">
        <v>540</v>
      </c>
      <c r="C83">
        <v>1648010</v>
      </c>
      <c r="D83" t="s">
        <v>151</v>
      </c>
      <c r="E83" s="1">
        <v>39627</v>
      </c>
      <c r="F83" s="1" t="s">
        <v>321</v>
      </c>
      <c r="G83" s="1"/>
      <c r="H83" t="s">
        <v>166</v>
      </c>
      <c r="I83" s="1" t="s">
        <v>290</v>
      </c>
      <c r="J83" s="1" t="s">
        <v>219</v>
      </c>
      <c r="K83" s="1"/>
      <c r="L83" t="s">
        <v>223</v>
      </c>
      <c r="M83">
        <v>0.14000000000000001</v>
      </c>
      <c r="N83" t="s">
        <v>157</v>
      </c>
      <c r="U83">
        <v>0.4</v>
      </c>
      <c r="V83" t="s">
        <v>159</v>
      </c>
      <c r="X83" t="s">
        <v>149</v>
      </c>
      <c r="Y83" t="s">
        <v>150</v>
      </c>
      <c r="Z83">
        <v>34461</v>
      </c>
      <c r="AA83" t="s">
        <v>168</v>
      </c>
      <c r="AB83" t="s">
        <v>154</v>
      </c>
    </row>
    <row r="84" spans="1:28" x14ac:dyDescent="0.3">
      <c r="A84" t="s">
        <v>292</v>
      </c>
      <c r="B84" t="s">
        <v>540</v>
      </c>
      <c r="C84">
        <v>1648010</v>
      </c>
      <c r="D84" t="s">
        <v>151</v>
      </c>
      <c r="E84" s="1">
        <v>39627</v>
      </c>
      <c r="F84" s="1" t="s">
        <v>321</v>
      </c>
      <c r="G84" s="1"/>
      <c r="H84" t="s">
        <v>153</v>
      </c>
      <c r="I84" s="1" t="s">
        <v>289</v>
      </c>
      <c r="J84" s="1" t="s">
        <v>219</v>
      </c>
      <c r="K84" s="1"/>
      <c r="L84" t="s">
        <v>223</v>
      </c>
      <c r="M84">
        <v>0.08</v>
      </c>
      <c r="N84" t="s">
        <v>1094</v>
      </c>
      <c r="U84">
        <v>0.08</v>
      </c>
      <c r="V84" t="s">
        <v>159</v>
      </c>
      <c r="X84" t="s">
        <v>149</v>
      </c>
      <c r="Y84" t="s">
        <v>150</v>
      </c>
      <c r="Z84">
        <v>34462</v>
      </c>
      <c r="AB84" t="s">
        <v>154</v>
      </c>
    </row>
    <row r="85" spans="1:28" x14ac:dyDescent="0.3">
      <c r="A85" t="s">
        <v>292</v>
      </c>
      <c r="B85" t="s">
        <v>540</v>
      </c>
      <c r="C85">
        <v>1648010</v>
      </c>
      <c r="D85" t="s">
        <v>151</v>
      </c>
      <c r="E85" s="1">
        <v>39627</v>
      </c>
      <c r="F85" s="1" t="s">
        <v>321</v>
      </c>
      <c r="G85" s="1"/>
      <c r="H85" t="s">
        <v>166</v>
      </c>
      <c r="I85" s="1" t="s">
        <v>290</v>
      </c>
      <c r="J85" s="1" t="s">
        <v>221</v>
      </c>
      <c r="K85" s="1"/>
      <c r="L85" t="s">
        <v>223</v>
      </c>
      <c r="M85">
        <v>0.35</v>
      </c>
      <c r="N85" t="s">
        <v>157</v>
      </c>
      <c r="U85">
        <v>0.4</v>
      </c>
      <c r="V85" t="s">
        <v>159</v>
      </c>
      <c r="X85" t="s">
        <v>149</v>
      </c>
      <c r="Y85" t="s">
        <v>150</v>
      </c>
      <c r="Z85">
        <v>34469</v>
      </c>
      <c r="AA85" t="s">
        <v>168</v>
      </c>
      <c r="AB85" t="s">
        <v>154</v>
      </c>
    </row>
    <row r="86" spans="1:28" x14ac:dyDescent="0.3">
      <c r="A86" t="s">
        <v>292</v>
      </c>
      <c r="B86" t="s">
        <v>540</v>
      </c>
      <c r="C86">
        <v>1648010</v>
      </c>
      <c r="D86" t="s">
        <v>151</v>
      </c>
      <c r="E86" s="1">
        <v>39627</v>
      </c>
      <c r="F86" s="1" t="s">
        <v>321</v>
      </c>
      <c r="G86" s="1"/>
      <c r="H86" t="s">
        <v>153</v>
      </c>
      <c r="I86" s="1" t="s">
        <v>289</v>
      </c>
      <c r="J86" s="1" t="s">
        <v>221</v>
      </c>
      <c r="K86" s="1"/>
      <c r="L86" t="s">
        <v>223</v>
      </c>
      <c r="M86">
        <v>2.1999999999999999E-2</v>
      </c>
      <c r="N86" t="s">
        <v>157</v>
      </c>
      <c r="U86">
        <v>0.08</v>
      </c>
      <c r="V86" t="s">
        <v>155</v>
      </c>
      <c r="X86" t="s">
        <v>149</v>
      </c>
      <c r="Y86" t="s">
        <v>150</v>
      </c>
      <c r="Z86">
        <v>34470</v>
      </c>
      <c r="AA86" t="s">
        <v>158</v>
      </c>
      <c r="AB86" t="s">
        <v>154</v>
      </c>
    </row>
    <row r="87" spans="1:28" x14ac:dyDescent="0.3">
      <c r="A87" t="s">
        <v>292</v>
      </c>
      <c r="B87" t="s">
        <v>540</v>
      </c>
      <c r="C87">
        <v>1648010</v>
      </c>
      <c r="D87" t="s">
        <v>151</v>
      </c>
      <c r="E87" s="1">
        <v>39627</v>
      </c>
      <c r="F87" s="1" t="s">
        <v>321</v>
      </c>
      <c r="G87" s="1"/>
      <c r="H87" t="s">
        <v>166</v>
      </c>
      <c r="I87" s="1" t="s">
        <v>290</v>
      </c>
      <c r="J87" s="1" t="s">
        <v>224</v>
      </c>
      <c r="K87" s="1"/>
      <c r="L87" t="s">
        <v>223</v>
      </c>
      <c r="M87">
        <v>0.4</v>
      </c>
      <c r="N87" t="s">
        <v>1094</v>
      </c>
      <c r="U87">
        <v>0.4</v>
      </c>
      <c r="V87" t="s">
        <v>159</v>
      </c>
      <c r="X87" t="s">
        <v>149</v>
      </c>
      <c r="Y87" t="s">
        <v>150</v>
      </c>
      <c r="Z87">
        <v>34696</v>
      </c>
      <c r="AA87" t="s">
        <v>167</v>
      </c>
      <c r="AB87" t="s">
        <v>154</v>
      </c>
    </row>
    <row r="88" spans="1:28" x14ac:dyDescent="0.3">
      <c r="A88" t="s">
        <v>292</v>
      </c>
      <c r="B88" t="s">
        <v>541</v>
      </c>
      <c r="C88">
        <v>1648010</v>
      </c>
      <c r="D88" t="s">
        <v>151</v>
      </c>
      <c r="E88" s="1">
        <v>39689</v>
      </c>
      <c r="F88" s="1" t="s">
        <v>306</v>
      </c>
      <c r="G88" s="1"/>
      <c r="H88" t="s">
        <v>166</v>
      </c>
      <c r="I88" s="1" t="s">
        <v>290</v>
      </c>
      <c r="J88" s="1" t="s">
        <v>222</v>
      </c>
      <c r="K88" s="1"/>
      <c r="L88" t="s">
        <v>223</v>
      </c>
      <c r="M88">
        <v>0.2</v>
      </c>
      <c r="N88" t="s">
        <v>1094</v>
      </c>
      <c r="U88">
        <v>0.2</v>
      </c>
      <c r="V88" t="s">
        <v>159</v>
      </c>
      <c r="X88" t="s">
        <v>149</v>
      </c>
      <c r="Y88" t="s">
        <v>150</v>
      </c>
      <c r="Z88">
        <v>34247</v>
      </c>
      <c r="AB88" t="s">
        <v>154</v>
      </c>
    </row>
    <row r="89" spans="1:28" x14ac:dyDescent="0.3">
      <c r="A89" t="s">
        <v>292</v>
      </c>
      <c r="B89" t="s">
        <v>541</v>
      </c>
      <c r="C89">
        <v>1648010</v>
      </c>
      <c r="D89" t="s">
        <v>151</v>
      </c>
      <c r="E89" s="1">
        <v>39689</v>
      </c>
      <c r="F89" s="1" t="s">
        <v>306</v>
      </c>
      <c r="G89" s="1"/>
      <c r="H89" t="s">
        <v>153</v>
      </c>
      <c r="I89" s="1" t="s">
        <v>289</v>
      </c>
      <c r="J89" s="1" t="s">
        <v>222</v>
      </c>
      <c r="K89" s="1"/>
      <c r="L89" t="s">
        <v>223</v>
      </c>
      <c r="M89">
        <v>0.12</v>
      </c>
      <c r="N89" t="s">
        <v>1094</v>
      </c>
      <c r="U89">
        <v>0.12</v>
      </c>
      <c r="V89" t="s">
        <v>155</v>
      </c>
      <c r="X89" t="s">
        <v>149</v>
      </c>
      <c r="Y89" t="s">
        <v>150</v>
      </c>
      <c r="Z89">
        <v>34248</v>
      </c>
      <c r="AB89" t="s">
        <v>154</v>
      </c>
    </row>
    <row r="90" spans="1:28" x14ac:dyDescent="0.3">
      <c r="A90" t="s">
        <v>292</v>
      </c>
      <c r="B90" t="s">
        <v>541</v>
      </c>
      <c r="C90">
        <v>1648010</v>
      </c>
      <c r="D90" t="s">
        <v>151</v>
      </c>
      <c r="E90" s="1">
        <v>39689</v>
      </c>
      <c r="F90" s="1" t="s">
        <v>306</v>
      </c>
      <c r="G90" s="1"/>
      <c r="H90" t="s">
        <v>166</v>
      </c>
      <c r="I90" s="1" t="s">
        <v>290</v>
      </c>
      <c r="J90" s="1" t="s">
        <v>220</v>
      </c>
      <c r="K90" s="1"/>
      <c r="L90" t="s">
        <v>223</v>
      </c>
      <c r="M90">
        <v>0.17</v>
      </c>
      <c r="N90" t="s">
        <v>157</v>
      </c>
      <c r="U90">
        <v>0.2</v>
      </c>
      <c r="V90" t="s">
        <v>159</v>
      </c>
      <c r="X90" t="s">
        <v>149</v>
      </c>
      <c r="Y90" t="s">
        <v>150</v>
      </c>
      <c r="Z90">
        <v>34376</v>
      </c>
      <c r="AA90" t="s">
        <v>168</v>
      </c>
      <c r="AB90" t="s">
        <v>154</v>
      </c>
    </row>
    <row r="91" spans="1:28" x14ac:dyDescent="0.3">
      <c r="A91" t="s">
        <v>292</v>
      </c>
      <c r="B91" t="s">
        <v>541</v>
      </c>
      <c r="C91">
        <v>1648010</v>
      </c>
      <c r="D91" t="s">
        <v>151</v>
      </c>
      <c r="E91" s="1">
        <v>39689</v>
      </c>
      <c r="F91" s="1" t="s">
        <v>306</v>
      </c>
      <c r="G91" s="1"/>
      <c r="H91" t="s">
        <v>153</v>
      </c>
      <c r="I91" s="1" t="s">
        <v>289</v>
      </c>
      <c r="J91" s="1" t="s">
        <v>220</v>
      </c>
      <c r="K91" s="1"/>
      <c r="L91" t="s">
        <v>223</v>
      </c>
      <c r="M91">
        <v>3.5999999999999997E-2</v>
      </c>
      <c r="N91" t="s">
        <v>157</v>
      </c>
      <c r="U91">
        <v>0.08</v>
      </c>
      <c r="V91" t="s">
        <v>159</v>
      </c>
      <c r="X91" t="s">
        <v>149</v>
      </c>
      <c r="Y91" t="s">
        <v>150</v>
      </c>
      <c r="Z91">
        <v>34377</v>
      </c>
      <c r="AA91" t="s">
        <v>158</v>
      </c>
      <c r="AB91" t="s">
        <v>154</v>
      </c>
    </row>
    <row r="92" spans="1:28" x14ac:dyDescent="0.3">
      <c r="A92" t="s">
        <v>292</v>
      </c>
      <c r="B92" t="s">
        <v>541</v>
      </c>
      <c r="C92">
        <v>1648010</v>
      </c>
      <c r="D92" t="s">
        <v>151</v>
      </c>
      <c r="E92" s="1">
        <v>39689</v>
      </c>
      <c r="F92" s="1" t="s">
        <v>306</v>
      </c>
      <c r="G92" s="1"/>
      <c r="H92" t="s">
        <v>153</v>
      </c>
      <c r="I92" s="1" t="s">
        <v>289</v>
      </c>
      <c r="J92" s="1" t="s">
        <v>224</v>
      </c>
      <c r="K92" s="1"/>
      <c r="L92" t="s">
        <v>223</v>
      </c>
      <c r="M92">
        <v>0.1</v>
      </c>
      <c r="N92" t="s">
        <v>1094</v>
      </c>
      <c r="U92">
        <v>0.1</v>
      </c>
      <c r="V92" t="s">
        <v>155</v>
      </c>
      <c r="X92" t="s">
        <v>149</v>
      </c>
      <c r="Y92" t="s">
        <v>150</v>
      </c>
      <c r="Z92">
        <v>34443</v>
      </c>
      <c r="AB92" t="s">
        <v>154</v>
      </c>
    </row>
    <row r="93" spans="1:28" x14ac:dyDescent="0.3">
      <c r="A93" t="s">
        <v>292</v>
      </c>
      <c r="B93" t="s">
        <v>541</v>
      </c>
      <c r="C93">
        <v>1648010</v>
      </c>
      <c r="D93" t="s">
        <v>151</v>
      </c>
      <c r="E93" s="1">
        <v>39689</v>
      </c>
      <c r="F93" s="1" t="s">
        <v>306</v>
      </c>
      <c r="G93" s="1"/>
      <c r="H93" t="s">
        <v>166</v>
      </c>
      <c r="I93" s="1" t="s">
        <v>290</v>
      </c>
      <c r="J93" s="1" t="s">
        <v>219</v>
      </c>
      <c r="K93" s="1"/>
      <c r="L93" t="s">
        <v>223</v>
      </c>
      <c r="M93">
        <v>0.2</v>
      </c>
      <c r="N93" t="s">
        <v>1094</v>
      </c>
      <c r="U93">
        <v>0.2</v>
      </c>
      <c r="V93" t="s">
        <v>159</v>
      </c>
      <c r="X93" t="s">
        <v>149</v>
      </c>
      <c r="Y93" t="s">
        <v>150</v>
      </c>
      <c r="Z93">
        <v>34461</v>
      </c>
      <c r="AB93" t="s">
        <v>154</v>
      </c>
    </row>
    <row r="94" spans="1:28" x14ac:dyDescent="0.3">
      <c r="A94" t="s">
        <v>292</v>
      </c>
      <c r="B94" t="s">
        <v>541</v>
      </c>
      <c r="C94">
        <v>1648010</v>
      </c>
      <c r="D94" t="s">
        <v>151</v>
      </c>
      <c r="E94" s="1">
        <v>39689</v>
      </c>
      <c r="F94" s="1" t="s">
        <v>306</v>
      </c>
      <c r="G94" s="1"/>
      <c r="H94" t="s">
        <v>153</v>
      </c>
      <c r="I94" s="1" t="s">
        <v>289</v>
      </c>
      <c r="J94" s="1" t="s">
        <v>219</v>
      </c>
      <c r="K94" s="1"/>
      <c r="L94" t="s">
        <v>223</v>
      </c>
      <c r="M94">
        <v>1.9E-2</v>
      </c>
      <c r="N94" t="s">
        <v>157</v>
      </c>
      <c r="U94">
        <v>0.08</v>
      </c>
      <c r="V94" t="s">
        <v>159</v>
      </c>
      <c r="X94" t="s">
        <v>149</v>
      </c>
      <c r="Y94" t="s">
        <v>150</v>
      </c>
      <c r="Z94">
        <v>34462</v>
      </c>
      <c r="AA94" t="s">
        <v>158</v>
      </c>
      <c r="AB94" t="s">
        <v>154</v>
      </c>
    </row>
    <row r="95" spans="1:28" x14ac:dyDescent="0.3">
      <c r="A95" t="s">
        <v>292</v>
      </c>
      <c r="B95" t="s">
        <v>541</v>
      </c>
      <c r="C95">
        <v>1648010</v>
      </c>
      <c r="D95" t="s">
        <v>151</v>
      </c>
      <c r="E95" s="1">
        <v>39689</v>
      </c>
      <c r="F95" s="1" t="s">
        <v>306</v>
      </c>
      <c r="G95" s="1"/>
      <c r="H95" t="s">
        <v>166</v>
      </c>
      <c r="I95" s="1" t="s">
        <v>290</v>
      </c>
      <c r="J95" s="1" t="s">
        <v>221</v>
      </c>
      <c r="K95" s="1"/>
      <c r="L95" t="s">
        <v>223</v>
      </c>
      <c r="M95">
        <v>0.12</v>
      </c>
      <c r="N95" t="s">
        <v>157</v>
      </c>
      <c r="U95">
        <v>0.2</v>
      </c>
      <c r="V95" t="s">
        <v>159</v>
      </c>
      <c r="X95" t="s">
        <v>149</v>
      </c>
      <c r="Y95" t="s">
        <v>150</v>
      </c>
      <c r="Z95">
        <v>34469</v>
      </c>
      <c r="AA95" t="s">
        <v>168</v>
      </c>
      <c r="AB95" t="s">
        <v>154</v>
      </c>
    </row>
    <row r="96" spans="1:28" x14ac:dyDescent="0.3">
      <c r="A96" t="s">
        <v>292</v>
      </c>
      <c r="B96" t="s">
        <v>541</v>
      </c>
      <c r="C96">
        <v>1648010</v>
      </c>
      <c r="D96" t="s">
        <v>151</v>
      </c>
      <c r="E96" s="1">
        <v>39689</v>
      </c>
      <c r="F96" s="1" t="s">
        <v>306</v>
      </c>
      <c r="G96" s="1"/>
      <c r="H96" t="s">
        <v>153</v>
      </c>
      <c r="I96" s="1" t="s">
        <v>289</v>
      </c>
      <c r="J96" s="1" t="s">
        <v>221</v>
      </c>
      <c r="K96" s="1"/>
      <c r="L96" t="s">
        <v>223</v>
      </c>
      <c r="M96">
        <v>2.4E-2</v>
      </c>
      <c r="N96" t="s">
        <v>157</v>
      </c>
      <c r="U96">
        <v>0.08</v>
      </c>
      <c r="V96" t="s">
        <v>155</v>
      </c>
      <c r="X96" t="s">
        <v>149</v>
      </c>
      <c r="Y96" t="s">
        <v>150</v>
      </c>
      <c r="Z96">
        <v>34470</v>
      </c>
      <c r="AA96" t="s">
        <v>158</v>
      </c>
      <c r="AB96" t="s">
        <v>154</v>
      </c>
    </row>
    <row r="97" spans="1:28" x14ac:dyDescent="0.3">
      <c r="A97" t="s">
        <v>292</v>
      </c>
      <c r="B97" t="s">
        <v>541</v>
      </c>
      <c r="C97">
        <v>1648010</v>
      </c>
      <c r="D97" t="s">
        <v>151</v>
      </c>
      <c r="E97" s="1">
        <v>39689</v>
      </c>
      <c r="F97" s="1" t="s">
        <v>306</v>
      </c>
      <c r="G97" s="1"/>
      <c r="H97" t="s">
        <v>166</v>
      </c>
      <c r="I97" s="1" t="s">
        <v>290</v>
      </c>
      <c r="J97" s="1" t="s">
        <v>224</v>
      </c>
      <c r="K97" s="1"/>
      <c r="L97" t="s">
        <v>223</v>
      </c>
      <c r="M97">
        <v>0.2</v>
      </c>
      <c r="N97" t="s">
        <v>1094</v>
      </c>
      <c r="U97">
        <v>0.2</v>
      </c>
      <c r="V97" t="s">
        <v>159</v>
      </c>
      <c r="X97" t="s">
        <v>149</v>
      </c>
      <c r="Y97" t="s">
        <v>150</v>
      </c>
      <c r="Z97">
        <v>34696</v>
      </c>
      <c r="AA97" t="s">
        <v>167</v>
      </c>
      <c r="AB97" t="s">
        <v>154</v>
      </c>
    </row>
    <row r="98" spans="1:28" x14ac:dyDescent="0.3">
      <c r="A98" t="s">
        <v>292</v>
      </c>
      <c r="B98" t="s">
        <v>542</v>
      </c>
      <c r="C98">
        <v>1648010</v>
      </c>
      <c r="D98" t="s">
        <v>151</v>
      </c>
      <c r="E98" s="1">
        <v>39697</v>
      </c>
      <c r="F98" s="1" t="s">
        <v>322</v>
      </c>
      <c r="G98" s="1"/>
      <c r="H98" t="s">
        <v>153</v>
      </c>
      <c r="I98" s="1" t="s">
        <v>289</v>
      </c>
      <c r="J98" s="1" t="s">
        <v>222</v>
      </c>
      <c r="K98" s="1"/>
      <c r="L98" t="s">
        <v>223</v>
      </c>
      <c r="M98">
        <v>0.12</v>
      </c>
      <c r="N98" t="s">
        <v>1094</v>
      </c>
      <c r="U98">
        <v>0.12</v>
      </c>
      <c r="V98" t="s">
        <v>155</v>
      </c>
      <c r="X98" t="s">
        <v>149</v>
      </c>
      <c r="Y98" t="s">
        <v>150</v>
      </c>
      <c r="Z98">
        <v>34248</v>
      </c>
      <c r="AB98" t="s">
        <v>154</v>
      </c>
    </row>
    <row r="99" spans="1:28" x14ac:dyDescent="0.3">
      <c r="A99" t="s">
        <v>292</v>
      </c>
      <c r="B99" t="s">
        <v>542</v>
      </c>
      <c r="C99">
        <v>1648010</v>
      </c>
      <c r="D99" t="s">
        <v>151</v>
      </c>
      <c r="E99" s="1">
        <v>39697</v>
      </c>
      <c r="F99" s="1" t="s">
        <v>322</v>
      </c>
      <c r="G99" s="1"/>
      <c r="H99" t="s">
        <v>153</v>
      </c>
      <c r="I99" s="1" t="s">
        <v>289</v>
      </c>
      <c r="J99" s="1" t="s">
        <v>220</v>
      </c>
      <c r="K99" s="1"/>
      <c r="L99" t="s">
        <v>223</v>
      </c>
      <c r="M99">
        <v>1.0999999999999999E-2</v>
      </c>
      <c r="N99" t="s">
        <v>157</v>
      </c>
      <c r="U99">
        <v>0.08</v>
      </c>
      <c r="V99" t="s">
        <v>159</v>
      </c>
      <c r="X99" t="s">
        <v>149</v>
      </c>
      <c r="Y99" t="s">
        <v>150</v>
      </c>
      <c r="Z99">
        <v>34377</v>
      </c>
      <c r="AA99" t="s">
        <v>158</v>
      </c>
      <c r="AB99" t="s">
        <v>154</v>
      </c>
    </row>
    <row r="100" spans="1:28" x14ac:dyDescent="0.3">
      <c r="A100" t="s">
        <v>292</v>
      </c>
      <c r="B100" t="s">
        <v>542</v>
      </c>
      <c r="C100">
        <v>1648010</v>
      </c>
      <c r="D100" t="s">
        <v>151</v>
      </c>
      <c r="E100" s="1">
        <v>39697</v>
      </c>
      <c r="F100" s="1" t="s">
        <v>322</v>
      </c>
      <c r="G100" s="1"/>
      <c r="H100" t="s">
        <v>153</v>
      </c>
      <c r="I100" s="1" t="s">
        <v>289</v>
      </c>
      <c r="J100" s="1" t="s">
        <v>224</v>
      </c>
      <c r="K100" s="1"/>
      <c r="L100" t="s">
        <v>223</v>
      </c>
      <c r="M100">
        <v>0.1</v>
      </c>
      <c r="N100" t="s">
        <v>1094</v>
      </c>
      <c r="U100">
        <v>0.1</v>
      </c>
      <c r="V100" t="s">
        <v>155</v>
      </c>
      <c r="X100" t="s">
        <v>149</v>
      </c>
      <c r="Y100" t="s">
        <v>150</v>
      </c>
      <c r="Z100">
        <v>34443</v>
      </c>
      <c r="AB100" t="s">
        <v>154</v>
      </c>
    </row>
    <row r="101" spans="1:28" x14ac:dyDescent="0.3">
      <c r="A101" t="s">
        <v>292</v>
      </c>
      <c r="B101" t="s">
        <v>542</v>
      </c>
      <c r="C101">
        <v>1648010</v>
      </c>
      <c r="D101" t="s">
        <v>151</v>
      </c>
      <c r="E101" s="1">
        <v>39697</v>
      </c>
      <c r="F101" s="1" t="s">
        <v>322</v>
      </c>
      <c r="G101" s="1"/>
      <c r="H101" t="s">
        <v>153</v>
      </c>
      <c r="I101" s="1" t="s">
        <v>289</v>
      </c>
      <c r="J101" s="1" t="s">
        <v>219</v>
      </c>
      <c r="K101" s="1"/>
      <c r="L101" t="s">
        <v>223</v>
      </c>
      <c r="M101">
        <v>1.0999999999999999E-2</v>
      </c>
      <c r="N101" t="s">
        <v>157</v>
      </c>
      <c r="U101">
        <v>0.08</v>
      </c>
      <c r="V101" t="s">
        <v>159</v>
      </c>
      <c r="X101" t="s">
        <v>149</v>
      </c>
      <c r="Y101" t="s">
        <v>150</v>
      </c>
      <c r="Z101">
        <v>34462</v>
      </c>
      <c r="AA101" t="s">
        <v>158</v>
      </c>
      <c r="AB101" t="s">
        <v>154</v>
      </c>
    </row>
    <row r="102" spans="1:28" x14ac:dyDescent="0.3">
      <c r="A102" t="s">
        <v>292</v>
      </c>
      <c r="B102" t="s">
        <v>542</v>
      </c>
      <c r="C102">
        <v>1648010</v>
      </c>
      <c r="D102" t="s">
        <v>151</v>
      </c>
      <c r="E102" s="1">
        <v>39697</v>
      </c>
      <c r="F102" s="1" t="s">
        <v>322</v>
      </c>
      <c r="G102" s="1"/>
      <c r="H102" t="s">
        <v>153</v>
      </c>
      <c r="I102" s="1" t="s">
        <v>289</v>
      </c>
      <c r="J102" s="1" t="s">
        <v>221</v>
      </c>
      <c r="K102" s="1"/>
      <c r="L102" t="s">
        <v>223</v>
      </c>
      <c r="M102">
        <v>0.01</v>
      </c>
      <c r="N102" t="s">
        <v>157</v>
      </c>
      <c r="U102">
        <v>0.08</v>
      </c>
      <c r="V102" t="s">
        <v>155</v>
      </c>
      <c r="X102" t="s">
        <v>149</v>
      </c>
      <c r="Y102" t="s">
        <v>150</v>
      </c>
      <c r="Z102">
        <v>34470</v>
      </c>
      <c r="AA102" t="s">
        <v>158</v>
      </c>
      <c r="AB102" t="s">
        <v>154</v>
      </c>
    </row>
    <row r="103" spans="1:28" x14ac:dyDescent="0.3">
      <c r="A103" t="s">
        <v>292</v>
      </c>
      <c r="B103" t="s">
        <v>542</v>
      </c>
      <c r="C103">
        <v>1648010</v>
      </c>
      <c r="D103" t="s">
        <v>151</v>
      </c>
      <c r="E103" s="1">
        <v>39697</v>
      </c>
      <c r="F103" s="1" t="s">
        <v>323</v>
      </c>
      <c r="G103" s="1"/>
      <c r="H103" t="s">
        <v>153</v>
      </c>
      <c r="I103" s="1" t="s">
        <v>289</v>
      </c>
      <c r="J103" s="1" t="s">
        <v>222</v>
      </c>
      <c r="K103" s="1"/>
      <c r="L103" t="s">
        <v>223</v>
      </c>
      <c r="M103">
        <v>0.12</v>
      </c>
      <c r="N103" t="s">
        <v>1094</v>
      </c>
      <c r="U103">
        <v>0.12</v>
      </c>
      <c r="V103" t="s">
        <v>155</v>
      </c>
      <c r="X103" t="s">
        <v>149</v>
      </c>
      <c r="Y103" t="s">
        <v>150</v>
      </c>
      <c r="Z103">
        <v>34248</v>
      </c>
      <c r="AB103" t="s">
        <v>154</v>
      </c>
    </row>
    <row r="104" spans="1:28" x14ac:dyDescent="0.3">
      <c r="A104" t="s">
        <v>292</v>
      </c>
      <c r="B104" t="s">
        <v>542</v>
      </c>
      <c r="C104">
        <v>1648010</v>
      </c>
      <c r="D104" t="s">
        <v>151</v>
      </c>
      <c r="E104" s="1">
        <v>39697</v>
      </c>
      <c r="F104" s="1" t="s">
        <v>323</v>
      </c>
      <c r="G104" s="1"/>
      <c r="H104" t="s">
        <v>153</v>
      </c>
      <c r="I104" s="1" t="s">
        <v>289</v>
      </c>
      <c r="J104" s="1" t="s">
        <v>220</v>
      </c>
      <c r="K104" s="1"/>
      <c r="L104" t="s">
        <v>223</v>
      </c>
      <c r="M104">
        <v>1.2999999999999999E-2</v>
      </c>
      <c r="N104" t="s">
        <v>157</v>
      </c>
      <c r="U104">
        <v>0.08</v>
      </c>
      <c r="V104" t="s">
        <v>159</v>
      </c>
      <c r="X104" t="s">
        <v>149</v>
      </c>
      <c r="Y104" t="s">
        <v>150</v>
      </c>
      <c r="Z104">
        <v>34377</v>
      </c>
      <c r="AA104" t="s">
        <v>158</v>
      </c>
      <c r="AB104" t="s">
        <v>154</v>
      </c>
    </row>
    <row r="105" spans="1:28" x14ac:dyDescent="0.3">
      <c r="A105" t="s">
        <v>292</v>
      </c>
      <c r="B105" t="s">
        <v>542</v>
      </c>
      <c r="C105">
        <v>1648010</v>
      </c>
      <c r="D105" t="s">
        <v>151</v>
      </c>
      <c r="E105" s="1">
        <v>39697</v>
      </c>
      <c r="F105" s="1" t="s">
        <v>323</v>
      </c>
      <c r="G105" s="1"/>
      <c r="H105" t="s">
        <v>153</v>
      </c>
      <c r="I105" s="1" t="s">
        <v>289</v>
      </c>
      <c r="J105" s="1" t="s">
        <v>224</v>
      </c>
      <c r="K105" s="1"/>
      <c r="L105" t="s">
        <v>223</v>
      </c>
      <c r="M105">
        <v>2.5000000000000001E-2</v>
      </c>
      <c r="N105" t="s">
        <v>157</v>
      </c>
      <c r="U105">
        <v>0.1</v>
      </c>
      <c r="V105" t="s">
        <v>155</v>
      </c>
      <c r="X105" t="s">
        <v>149</v>
      </c>
      <c r="Y105" t="s">
        <v>150</v>
      </c>
      <c r="Z105">
        <v>34443</v>
      </c>
      <c r="AA105" t="s">
        <v>158</v>
      </c>
      <c r="AB105" t="s">
        <v>154</v>
      </c>
    </row>
    <row r="106" spans="1:28" x14ac:dyDescent="0.3">
      <c r="A106" t="s">
        <v>292</v>
      </c>
      <c r="B106" t="s">
        <v>542</v>
      </c>
      <c r="C106">
        <v>1648010</v>
      </c>
      <c r="D106" t="s">
        <v>151</v>
      </c>
      <c r="E106" s="1">
        <v>39697</v>
      </c>
      <c r="F106" s="1" t="s">
        <v>323</v>
      </c>
      <c r="G106" s="1"/>
      <c r="H106" t="s">
        <v>153</v>
      </c>
      <c r="I106" s="1" t="s">
        <v>289</v>
      </c>
      <c r="J106" s="1" t="s">
        <v>219</v>
      </c>
      <c r="K106" s="1"/>
      <c r="L106" t="s">
        <v>223</v>
      </c>
      <c r="M106">
        <v>1.0999999999999999E-2</v>
      </c>
      <c r="N106" t="s">
        <v>157</v>
      </c>
      <c r="U106">
        <v>0.08</v>
      </c>
      <c r="V106" t="s">
        <v>159</v>
      </c>
      <c r="X106" t="s">
        <v>149</v>
      </c>
      <c r="Y106" t="s">
        <v>150</v>
      </c>
      <c r="Z106">
        <v>34462</v>
      </c>
      <c r="AA106" t="s">
        <v>158</v>
      </c>
      <c r="AB106" t="s">
        <v>154</v>
      </c>
    </row>
    <row r="107" spans="1:28" x14ac:dyDescent="0.3">
      <c r="A107" t="s">
        <v>292</v>
      </c>
      <c r="B107" t="s">
        <v>542</v>
      </c>
      <c r="C107">
        <v>1648010</v>
      </c>
      <c r="D107" t="s">
        <v>151</v>
      </c>
      <c r="E107" s="1">
        <v>39697</v>
      </c>
      <c r="F107" s="1" t="s">
        <v>323</v>
      </c>
      <c r="G107" s="1"/>
      <c r="H107" t="s">
        <v>153</v>
      </c>
      <c r="I107" s="1" t="s">
        <v>289</v>
      </c>
      <c r="J107" s="1" t="s">
        <v>221</v>
      </c>
      <c r="K107" s="1"/>
      <c r="L107" t="s">
        <v>223</v>
      </c>
      <c r="M107">
        <v>1.4E-2</v>
      </c>
      <c r="N107" t="s">
        <v>157</v>
      </c>
      <c r="U107">
        <v>0.08</v>
      </c>
      <c r="V107" t="s">
        <v>155</v>
      </c>
      <c r="X107" t="s">
        <v>149</v>
      </c>
      <c r="Y107" t="s">
        <v>150</v>
      </c>
      <c r="Z107">
        <v>34470</v>
      </c>
      <c r="AA107" t="s">
        <v>158</v>
      </c>
      <c r="AB107" t="s">
        <v>154</v>
      </c>
    </row>
    <row r="108" spans="1:28" x14ac:dyDescent="0.3">
      <c r="A108" t="s">
        <v>292</v>
      </c>
      <c r="B108" t="s">
        <v>542</v>
      </c>
      <c r="C108">
        <v>1648010</v>
      </c>
      <c r="D108" t="s">
        <v>151</v>
      </c>
      <c r="E108" s="1">
        <v>39697</v>
      </c>
      <c r="F108" s="1" t="s">
        <v>315</v>
      </c>
      <c r="G108" s="1"/>
      <c r="H108" t="s">
        <v>153</v>
      </c>
      <c r="I108" s="1" t="s">
        <v>289</v>
      </c>
      <c r="J108" s="1" t="s">
        <v>222</v>
      </c>
      <c r="K108" s="1"/>
      <c r="L108" t="s">
        <v>223</v>
      </c>
      <c r="M108">
        <v>0.12</v>
      </c>
      <c r="N108" t="s">
        <v>1094</v>
      </c>
      <c r="U108">
        <v>0.12</v>
      </c>
      <c r="V108" t="s">
        <v>155</v>
      </c>
      <c r="X108" t="s">
        <v>149</v>
      </c>
      <c r="Y108" t="s">
        <v>150</v>
      </c>
      <c r="Z108">
        <v>34248</v>
      </c>
      <c r="AB108" t="s">
        <v>154</v>
      </c>
    </row>
    <row r="109" spans="1:28" x14ac:dyDescent="0.3">
      <c r="A109" t="s">
        <v>292</v>
      </c>
      <c r="B109" t="s">
        <v>542</v>
      </c>
      <c r="C109">
        <v>1648010</v>
      </c>
      <c r="D109" t="s">
        <v>151</v>
      </c>
      <c r="E109" s="1">
        <v>39697</v>
      </c>
      <c r="F109" s="1" t="s">
        <v>315</v>
      </c>
      <c r="G109" s="1"/>
      <c r="H109" t="s">
        <v>153</v>
      </c>
      <c r="I109" s="1" t="s">
        <v>289</v>
      </c>
      <c r="J109" s="1" t="s">
        <v>220</v>
      </c>
      <c r="K109" s="1"/>
      <c r="L109" t="s">
        <v>223</v>
      </c>
      <c r="M109">
        <v>1.6E-2</v>
      </c>
      <c r="N109" t="s">
        <v>157</v>
      </c>
      <c r="U109">
        <v>0.08</v>
      </c>
      <c r="V109" t="s">
        <v>159</v>
      </c>
      <c r="X109" t="s">
        <v>149</v>
      </c>
      <c r="Y109" t="s">
        <v>150</v>
      </c>
      <c r="Z109">
        <v>34377</v>
      </c>
      <c r="AA109" t="s">
        <v>158</v>
      </c>
      <c r="AB109" t="s">
        <v>154</v>
      </c>
    </row>
    <row r="110" spans="1:28" x14ac:dyDescent="0.3">
      <c r="A110" t="s">
        <v>292</v>
      </c>
      <c r="B110" t="s">
        <v>542</v>
      </c>
      <c r="C110">
        <v>1648010</v>
      </c>
      <c r="D110" t="s">
        <v>151</v>
      </c>
      <c r="E110" s="1">
        <v>39697</v>
      </c>
      <c r="F110" s="1" t="s">
        <v>315</v>
      </c>
      <c r="G110" s="1"/>
      <c r="H110" t="s">
        <v>153</v>
      </c>
      <c r="I110" s="1" t="s">
        <v>289</v>
      </c>
      <c r="J110" s="1" t="s">
        <v>224</v>
      </c>
      <c r="K110" s="1"/>
      <c r="L110" t="s">
        <v>223</v>
      </c>
      <c r="M110">
        <v>1.6E-2</v>
      </c>
      <c r="N110" t="s">
        <v>157</v>
      </c>
      <c r="U110">
        <v>0.1</v>
      </c>
      <c r="V110" t="s">
        <v>155</v>
      </c>
      <c r="X110" t="s">
        <v>149</v>
      </c>
      <c r="Y110" t="s">
        <v>150</v>
      </c>
      <c r="Z110">
        <v>34443</v>
      </c>
      <c r="AA110" t="s">
        <v>158</v>
      </c>
      <c r="AB110" t="s">
        <v>154</v>
      </c>
    </row>
    <row r="111" spans="1:28" x14ac:dyDescent="0.3">
      <c r="A111" t="s">
        <v>292</v>
      </c>
      <c r="B111" t="s">
        <v>542</v>
      </c>
      <c r="C111">
        <v>1648010</v>
      </c>
      <c r="D111" t="s">
        <v>151</v>
      </c>
      <c r="E111" s="1">
        <v>39697</v>
      </c>
      <c r="F111" s="1" t="s">
        <v>315</v>
      </c>
      <c r="G111" s="1"/>
      <c r="H111" t="s">
        <v>153</v>
      </c>
      <c r="I111" s="1" t="s">
        <v>289</v>
      </c>
      <c r="J111" s="1" t="s">
        <v>219</v>
      </c>
      <c r="K111" s="1"/>
      <c r="L111" t="s">
        <v>223</v>
      </c>
      <c r="M111">
        <v>0.08</v>
      </c>
      <c r="N111" t="s">
        <v>1094</v>
      </c>
      <c r="U111">
        <v>0.08</v>
      </c>
      <c r="V111" t="s">
        <v>159</v>
      </c>
      <c r="X111" t="s">
        <v>149</v>
      </c>
      <c r="Y111" t="s">
        <v>150</v>
      </c>
      <c r="Z111">
        <v>34462</v>
      </c>
      <c r="AB111" t="s">
        <v>154</v>
      </c>
    </row>
    <row r="112" spans="1:28" x14ac:dyDescent="0.3">
      <c r="A112" t="s">
        <v>292</v>
      </c>
      <c r="B112" t="s">
        <v>542</v>
      </c>
      <c r="C112">
        <v>1648010</v>
      </c>
      <c r="D112" t="s">
        <v>151</v>
      </c>
      <c r="E112" s="1">
        <v>39697</v>
      </c>
      <c r="F112" s="1" t="s">
        <v>315</v>
      </c>
      <c r="G112" s="1"/>
      <c r="H112" t="s">
        <v>153</v>
      </c>
      <c r="I112" s="1" t="s">
        <v>289</v>
      </c>
      <c r="J112" s="1" t="s">
        <v>221</v>
      </c>
      <c r="K112" s="1"/>
      <c r="L112" t="s">
        <v>223</v>
      </c>
      <c r="M112">
        <v>1.6E-2</v>
      </c>
      <c r="N112" t="s">
        <v>157</v>
      </c>
      <c r="U112">
        <v>0.08</v>
      </c>
      <c r="V112" t="s">
        <v>155</v>
      </c>
      <c r="X112" t="s">
        <v>149</v>
      </c>
      <c r="Y112" t="s">
        <v>150</v>
      </c>
      <c r="Z112">
        <v>34470</v>
      </c>
      <c r="AA112" t="s">
        <v>158</v>
      </c>
      <c r="AB112" t="s">
        <v>154</v>
      </c>
    </row>
    <row r="113" spans="1:28" x14ac:dyDescent="0.3">
      <c r="A113" t="s">
        <v>292</v>
      </c>
      <c r="B113" t="s">
        <v>543</v>
      </c>
      <c r="C113">
        <v>1648010</v>
      </c>
      <c r="D113" t="s">
        <v>151</v>
      </c>
      <c r="E113" s="1">
        <v>39697</v>
      </c>
      <c r="F113" s="1" t="s">
        <v>324</v>
      </c>
      <c r="G113" s="1"/>
      <c r="H113" t="s">
        <v>166</v>
      </c>
      <c r="I113" s="1" t="s">
        <v>290</v>
      </c>
      <c r="J113" s="1" t="s">
        <v>222</v>
      </c>
      <c r="K113" s="1"/>
      <c r="L113" t="s">
        <v>223</v>
      </c>
      <c r="M113">
        <v>0.77</v>
      </c>
      <c r="U113">
        <v>0.2</v>
      </c>
      <c r="V113" t="s">
        <v>159</v>
      </c>
      <c r="X113" t="s">
        <v>149</v>
      </c>
      <c r="Y113" t="s">
        <v>150</v>
      </c>
      <c r="Z113">
        <v>34247</v>
      </c>
      <c r="AB113" t="s">
        <v>154</v>
      </c>
    </row>
    <row r="114" spans="1:28" x14ac:dyDescent="0.3">
      <c r="A114" t="s">
        <v>292</v>
      </c>
      <c r="B114" t="s">
        <v>543</v>
      </c>
      <c r="C114">
        <v>1648010</v>
      </c>
      <c r="D114" t="s">
        <v>151</v>
      </c>
      <c r="E114" s="1">
        <v>39697</v>
      </c>
      <c r="F114" s="1" t="s">
        <v>324</v>
      </c>
      <c r="G114" s="1"/>
      <c r="H114" t="s">
        <v>166</v>
      </c>
      <c r="I114" s="1" t="s">
        <v>290</v>
      </c>
      <c r="J114" s="1" t="s">
        <v>220</v>
      </c>
      <c r="K114" s="1"/>
      <c r="L114" t="s">
        <v>223</v>
      </c>
      <c r="M114">
        <v>1.42</v>
      </c>
      <c r="U114">
        <v>0.2</v>
      </c>
      <c r="V114" t="s">
        <v>159</v>
      </c>
      <c r="X114" t="s">
        <v>149</v>
      </c>
      <c r="Y114" t="s">
        <v>150</v>
      </c>
      <c r="Z114">
        <v>34376</v>
      </c>
      <c r="AB114" t="s">
        <v>154</v>
      </c>
    </row>
    <row r="115" spans="1:28" x14ac:dyDescent="0.3">
      <c r="A115" t="s">
        <v>292</v>
      </c>
      <c r="B115" t="s">
        <v>543</v>
      </c>
      <c r="C115">
        <v>1648010</v>
      </c>
      <c r="D115" t="s">
        <v>151</v>
      </c>
      <c r="E115" s="1">
        <v>39697</v>
      </c>
      <c r="F115" s="1" t="s">
        <v>324</v>
      </c>
      <c r="G115" s="1"/>
      <c r="H115" t="s">
        <v>166</v>
      </c>
      <c r="I115" s="1" t="s">
        <v>290</v>
      </c>
      <c r="J115" s="1" t="s">
        <v>219</v>
      </c>
      <c r="K115" s="1"/>
      <c r="L115" t="s">
        <v>223</v>
      </c>
      <c r="M115">
        <v>0.49</v>
      </c>
      <c r="U115">
        <v>0.2</v>
      </c>
      <c r="V115" t="s">
        <v>159</v>
      </c>
      <c r="X115" t="s">
        <v>149</v>
      </c>
      <c r="Y115" t="s">
        <v>150</v>
      </c>
      <c r="Z115">
        <v>34461</v>
      </c>
      <c r="AB115" t="s">
        <v>154</v>
      </c>
    </row>
    <row r="116" spans="1:28" x14ac:dyDescent="0.3">
      <c r="A116" t="s">
        <v>292</v>
      </c>
      <c r="B116" t="s">
        <v>543</v>
      </c>
      <c r="C116">
        <v>1648010</v>
      </c>
      <c r="D116" t="s">
        <v>151</v>
      </c>
      <c r="E116" s="1">
        <v>39697</v>
      </c>
      <c r="F116" s="1" t="s">
        <v>324</v>
      </c>
      <c r="G116" s="1"/>
      <c r="H116" t="s">
        <v>166</v>
      </c>
      <c r="I116" s="1" t="s">
        <v>290</v>
      </c>
      <c r="J116" s="1" t="s">
        <v>221</v>
      </c>
      <c r="K116" s="1"/>
      <c r="L116" t="s">
        <v>223</v>
      </c>
      <c r="M116">
        <v>1.17</v>
      </c>
      <c r="U116">
        <v>0.2</v>
      </c>
      <c r="V116" t="s">
        <v>159</v>
      </c>
      <c r="X116" t="s">
        <v>149</v>
      </c>
      <c r="Y116" t="s">
        <v>150</v>
      </c>
      <c r="Z116">
        <v>34469</v>
      </c>
      <c r="AB116" t="s">
        <v>154</v>
      </c>
    </row>
    <row r="117" spans="1:28" x14ac:dyDescent="0.3">
      <c r="A117" t="s">
        <v>292</v>
      </c>
      <c r="B117" t="s">
        <v>543</v>
      </c>
      <c r="C117">
        <v>1648010</v>
      </c>
      <c r="D117" t="s">
        <v>151</v>
      </c>
      <c r="E117" s="1">
        <v>39697</v>
      </c>
      <c r="F117" s="1" t="s">
        <v>324</v>
      </c>
      <c r="G117" s="1"/>
      <c r="H117" t="s">
        <v>166</v>
      </c>
      <c r="I117" s="1" t="s">
        <v>290</v>
      </c>
      <c r="J117" s="1" t="s">
        <v>224</v>
      </c>
      <c r="K117" s="1"/>
      <c r="L117" t="s">
        <v>223</v>
      </c>
      <c r="M117">
        <v>0.2</v>
      </c>
      <c r="N117" t="s">
        <v>1094</v>
      </c>
      <c r="U117">
        <v>0.2</v>
      </c>
      <c r="V117" t="s">
        <v>159</v>
      </c>
      <c r="X117" t="s">
        <v>149</v>
      </c>
      <c r="Y117" t="s">
        <v>150</v>
      </c>
      <c r="Z117">
        <v>34696</v>
      </c>
      <c r="AA117" t="s">
        <v>167</v>
      </c>
      <c r="AB117" t="s">
        <v>154</v>
      </c>
    </row>
    <row r="118" spans="1:28" x14ac:dyDescent="0.3">
      <c r="A118" t="s">
        <v>292</v>
      </c>
      <c r="B118" t="s">
        <v>542</v>
      </c>
      <c r="C118">
        <v>1648010</v>
      </c>
      <c r="D118" t="s">
        <v>151</v>
      </c>
      <c r="E118" s="1">
        <v>39697</v>
      </c>
      <c r="F118" s="1" t="s">
        <v>325</v>
      </c>
      <c r="G118" s="1"/>
      <c r="H118" t="s">
        <v>153</v>
      </c>
      <c r="I118" s="1" t="s">
        <v>289</v>
      </c>
      <c r="J118" s="1" t="s">
        <v>222</v>
      </c>
      <c r="K118" s="1"/>
      <c r="L118" t="s">
        <v>223</v>
      </c>
      <c r="M118">
        <v>0.12</v>
      </c>
      <c r="N118" t="s">
        <v>1094</v>
      </c>
      <c r="U118">
        <v>0.12</v>
      </c>
      <c r="V118" t="s">
        <v>155</v>
      </c>
      <c r="X118" t="s">
        <v>149</v>
      </c>
      <c r="Y118" t="s">
        <v>150</v>
      </c>
      <c r="Z118">
        <v>34248</v>
      </c>
      <c r="AB118" t="s">
        <v>154</v>
      </c>
    </row>
    <row r="119" spans="1:28" x14ac:dyDescent="0.3">
      <c r="A119" t="s">
        <v>292</v>
      </c>
      <c r="B119" t="s">
        <v>542</v>
      </c>
      <c r="C119">
        <v>1648010</v>
      </c>
      <c r="D119" t="s">
        <v>151</v>
      </c>
      <c r="E119" s="1">
        <v>39697</v>
      </c>
      <c r="F119" s="1" t="s">
        <v>325</v>
      </c>
      <c r="G119" s="1"/>
      <c r="H119" t="s">
        <v>153</v>
      </c>
      <c r="I119" s="1" t="s">
        <v>289</v>
      </c>
      <c r="J119" s="1" t="s">
        <v>220</v>
      </c>
      <c r="K119" s="1"/>
      <c r="L119" t="s">
        <v>223</v>
      </c>
      <c r="M119">
        <v>2.7E-2</v>
      </c>
      <c r="N119" t="s">
        <v>157</v>
      </c>
      <c r="U119">
        <v>0.08</v>
      </c>
      <c r="V119" t="s">
        <v>159</v>
      </c>
      <c r="X119" t="s">
        <v>149</v>
      </c>
      <c r="Y119" t="s">
        <v>150</v>
      </c>
      <c r="Z119">
        <v>34377</v>
      </c>
      <c r="AA119" t="s">
        <v>158</v>
      </c>
      <c r="AB119" t="s">
        <v>154</v>
      </c>
    </row>
    <row r="120" spans="1:28" x14ac:dyDescent="0.3">
      <c r="A120" t="s">
        <v>292</v>
      </c>
      <c r="B120" t="s">
        <v>542</v>
      </c>
      <c r="C120">
        <v>1648010</v>
      </c>
      <c r="D120" t="s">
        <v>151</v>
      </c>
      <c r="E120" s="1">
        <v>39697</v>
      </c>
      <c r="F120" s="1" t="s">
        <v>325</v>
      </c>
      <c r="G120" s="1"/>
      <c r="H120" t="s">
        <v>153</v>
      </c>
      <c r="I120" s="1" t="s">
        <v>289</v>
      </c>
      <c r="J120" s="1" t="s">
        <v>224</v>
      </c>
      <c r="K120" s="1"/>
      <c r="L120" t="s">
        <v>223</v>
      </c>
      <c r="M120">
        <v>0.1</v>
      </c>
      <c r="N120" t="s">
        <v>1094</v>
      </c>
      <c r="U120">
        <v>0.1</v>
      </c>
      <c r="V120" t="s">
        <v>155</v>
      </c>
      <c r="X120" t="s">
        <v>149</v>
      </c>
      <c r="Y120" t="s">
        <v>150</v>
      </c>
      <c r="Z120">
        <v>34443</v>
      </c>
      <c r="AB120" t="s">
        <v>154</v>
      </c>
    </row>
    <row r="121" spans="1:28" x14ac:dyDescent="0.3">
      <c r="A121" t="s">
        <v>292</v>
      </c>
      <c r="B121" t="s">
        <v>542</v>
      </c>
      <c r="C121">
        <v>1648010</v>
      </c>
      <c r="D121" t="s">
        <v>151</v>
      </c>
      <c r="E121" s="1">
        <v>39697</v>
      </c>
      <c r="F121" s="1" t="s">
        <v>325</v>
      </c>
      <c r="G121" s="1"/>
      <c r="H121" t="s">
        <v>153</v>
      </c>
      <c r="I121" s="1" t="s">
        <v>289</v>
      </c>
      <c r="J121" s="1" t="s">
        <v>219</v>
      </c>
      <c r="K121" s="1"/>
      <c r="L121" t="s">
        <v>223</v>
      </c>
      <c r="M121">
        <v>2.4E-2</v>
      </c>
      <c r="N121" t="s">
        <v>157</v>
      </c>
      <c r="U121">
        <v>0.08</v>
      </c>
      <c r="V121" t="s">
        <v>159</v>
      </c>
      <c r="X121" t="s">
        <v>149</v>
      </c>
      <c r="Y121" t="s">
        <v>150</v>
      </c>
      <c r="Z121">
        <v>34462</v>
      </c>
      <c r="AA121" t="s">
        <v>158</v>
      </c>
      <c r="AB121" t="s">
        <v>154</v>
      </c>
    </row>
    <row r="122" spans="1:28" x14ac:dyDescent="0.3">
      <c r="A122" t="s">
        <v>292</v>
      </c>
      <c r="B122" t="s">
        <v>542</v>
      </c>
      <c r="C122">
        <v>1648010</v>
      </c>
      <c r="D122" t="s">
        <v>151</v>
      </c>
      <c r="E122" s="1">
        <v>39697</v>
      </c>
      <c r="F122" s="1" t="s">
        <v>325</v>
      </c>
      <c r="G122" s="1"/>
      <c r="H122" t="s">
        <v>153</v>
      </c>
      <c r="I122" s="1" t="s">
        <v>289</v>
      </c>
      <c r="J122" s="1" t="s">
        <v>221</v>
      </c>
      <c r="K122" s="1"/>
      <c r="L122" t="s">
        <v>223</v>
      </c>
      <c r="M122">
        <v>0.02</v>
      </c>
      <c r="N122" t="s">
        <v>157</v>
      </c>
      <c r="U122">
        <v>0.08</v>
      </c>
      <c r="V122" t="s">
        <v>155</v>
      </c>
      <c r="X122" t="s">
        <v>149</v>
      </c>
      <c r="Y122" t="s">
        <v>150</v>
      </c>
      <c r="Z122">
        <v>34470</v>
      </c>
      <c r="AA122" t="s">
        <v>158</v>
      </c>
      <c r="AB122" t="s">
        <v>154</v>
      </c>
    </row>
    <row r="123" spans="1:28" x14ac:dyDescent="0.3">
      <c r="A123" t="s">
        <v>292</v>
      </c>
      <c r="B123" t="s">
        <v>544</v>
      </c>
      <c r="C123">
        <v>1648010</v>
      </c>
      <c r="D123" t="s">
        <v>151</v>
      </c>
      <c r="E123" s="1">
        <v>41725</v>
      </c>
      <c r="F123" s="1" t="s">
        <v>326</v>
      </c>
      <c r="G123" s="1"/>
      <c r="H123" t="s">
        <v>172</v>
      </c>
      <c r="I123" s="1" t="s">
        <v>289</v>
      </c>
      <c r="J123" s="1" t="s">
        <v>509</v>
      </c>
      <c r="K123" s="1"/>
      <c r="L123" t="s">
        <v>223</v>
      </c>
      <c r="M123">
        <v>1.6</v>
      </c>
      <c r="U123">
        <v>0.8</v>
      </c>
      <c r="V123" t="s">
        <v>171</v>
      </c>
      <c r="X123" t="s">
        <v>149</v>
      </c>
      <c r="Y123" t="s">
        <v>150</v>
      </c>
      <c r="Z123">
        <v>1040</v>
      </c>
      <c r="AA123" t="s">
        <v>168</v>
      </c>
      <c r="AB123" t="s">
        <v>154</v>
      </c>
    </row>
    <row r="124" spans="1:28" x14ac:dyDescent="0.3">
      <c r="A124" t="s">
        <v>292</v>
      </c>
      <c r="B124" t="s">
        <v>544</v>
      </c>
      <c r="C124">
        <v>1648010</v>
      </c>
      <c r="D124" t="s">
        <v>151</v>
      </c>
      <c r="E124" s="1">
        <v>41725</v>
      </c>
      <c r="F124" s="1" t="s">
        <v>326</v>
      </c>
      <c r="G124" s="1"/>
      <c r="H124" t="s">
        <v>170</v>
      </c>
      <c r="I124" s="1" t="s">
        <v>289</v>
      </c>
      <c r="J124" s="1" t="s">
        <v>510</v>
      </c>
      <c r="K124" s="1"/>
      <c r="L124" t="s">
        <v>223</v>
      </c>
      <c r="M124">
        <v>7.0999999999999994E-2</v>
      </c>
      <c r="U124">
        <v>0.04</v>
      </c>
      <c r="V124" t="s">
        <v>171</v>
      </c>
      <c r="X124" t="s">
        <v>149</v>
      </c>
      <c r="Y124" t="s">
        <v>150</v>
      </c>
      <c r="Z124">
        <v>1049</v>
      </c>
      <c r="AA124" t="s">
        <v>168</v>
      </c>
      <c r="AB124" t="s">
        <v>154</v>
      </c>
    </row>
    <row r="125" spans="1:28" x14ac:dyDescent="0.3">
      <c r="A125" t="s">
        <v>292</v>
      </c>
      <c r="B125" t="s">
        <v>544</v>
      </c>
      <c r="C125">
        <v>1648010</v>
      </c>
      <c r="D125" t="s">
        <v>151</v>
      </c>
      <c r="E125" s="1">
        <v>41725</v>
      </c>
      <c r="F125" s="1" t="s">
        <v>326</v>
      </c>
      <c r="G125" s="1"/>
      <c r="H125" t="s">
        <v>172</v>
      </c>
      <c r="I125" s="1" t="s">
        <v>289</v>
      </c>
      <c r="J125" s="1" t="s">
        <v>511</v>
      </c>
      <c r="K125" s="1"/>
      <c r="L125" t="s">
        <v>223</v>
      </c>
      <c r="M125">
        <v>2.8</v>
      </c>
      <c r="U125">
        <v>2</v>
      </c>
      <c r="V125" t="s">
        <v>171</v>
      </c>
      <c r="X125" t="s">
        <v>149</v>
      </c>
      <c r="Y125" t="s">
        <v>150</v>
      </c>
      <c r="Z125">
        <v>1090</v>
      </c>
      <c r="AA125" t="s">
        <v>168</v>
      </c>
      <c r="AB125" t="s">
        <v>154</v>
      </c>
    </row>
    <row r="126" spans="1:28" x14ac:dyDescent="0.3">
      <c r="A126" t="s">
        <v>292</v>
      </c>
      <c r="B126" t="s">
        <v>545</v>
      </c>
      <c r="C126">
        <v>1648010</v>
      </c>
      <c r="D126" t="s">
        <v>151</v>
      </c>
      <c r="E126" s="1">
        <v>41728</v>
      </c>
      <c r="F126" s="1" t="s">
        <v>315</v>
      </c>
      <c r="G126" s="1"/>
      <c r="H126" t="s">
        <v>172</v>
      </c>
      <c r="I126" s="1" t="s">
        <v>289</v>
      </c>
      <c r="J126" s="1" t="s">
        <v>509</v>
      </c>
      <c r="K126" s="1"/>
      <c r="L126" t="s">
        <v>223</v>
      </c>
      <c r="M126">
        <v>2.7</v>
      </c>
      <c r="U126">
        <v>0.8</v>
      </c>
      <c r="V126" t="s">
        <v>171</v>
      </c>
      <c r="X126" t="s">
        <v>149</v>
      </c>
      <c r="Y126" t="s">
        <v>150</v>
      </c>
      <c r="Z126">
        <v>1040</v>
      </c>
      <c r="AB126" t="s">
        <v>154</v>
      </c>
    </row>
    <row r="127" spans="1:28" x14ac:dyDescent="0.3">
      <c r="A127" t="s">
        <v>292</v>
      </c>
      <c r="B127" t="s">
        <v>545</v>
      </c>
      <c r="C127">
        <v>1648010</v>
      </c>
      <c r="D127" t="s">
        <v>151</v>
      </c>
      <c r="E127" s="1">
        <v>41728</v>
      </c>
      <c r="F127" s="1" t="s">
        <v>315</v>
      </c>
      <c r="G127" s="1"/>
      <c r="H127" t="s">
        <v>170</v>
      </c>
      <c r="I127" s="1" t="s">
        <v>289</v>
      </c>
      <c r="J127" s="1" t="s">
        <v>510</v>
      </c>
      <c r="K127" s="1"/>
      <c r="L127" t="s">
        <v>223</v>
      </c>
      <c r="M127">
        <v>0.434</v>
      </c>
      <c r="U127">
        <v>0.04</v>
      </c>
      <c r="V127" t="s">
        <v>171</v>
      </c>
      <c r="X127" t="s">
        <v>149</v>
      </c>
      <c r="Y127" t="s">
        <v>150</v>
      </c>
      <c r="Z127">
        <v>1049</v>
      </c>
      <c r="AB127" t="s">
        <v>154</v>
      </c>
    </row>
    <row r="128" spans="1:28" x14ac:dyDescent="0.3">
      <c r="A128" t="s">
        <v>292</v>
      </c>
      <c r="B128" t="s">
        <v>545</v>
      </c>
      <c r="C128">
        <v>1648010</v>
      </c>
      <c r="D128" t="s">
        <v>151</v>
      </c>
      <c r="E128" s="1">
        <v>41728</v>
      </c>
      <c r="F128" s="1" t="s">
        <v>315</v>
      </c>
      <c r="G128" s="1"/>
      <c r="H128" t="s">
        <v>172</v>
      </c>
      <c r="I128" s="1" t="s">
        <v>289</v>
      </c>
      <c r="J128" s="1" t="s">
        <v>511</v>
      </c>
      <c r="K128" s="1"/>
      <c r="L128" t="s">
        <v>223</v>
      </c>
      <c r="M128">
        <v>3.3</v>
      </c>
      <c r="U128">
        <v>2</v>
      </c>
      <c r="V128" t="s">
        <v>171</v>
      </c>
      <c r="X128" t="s">
        <v>149</v>
      </c>
      <c r="Y128" t="s">
        <v>150</v>
      </c>
      <c r="Z128">
        <v>1090</v>
      </c>
      <c r="AA128" t="s">
        <v>168</v>
      </c>
      <c r="AB128" t="s">
        <v>154</v>
      </c>
    </row>
    <row r="129" spans="1:28" x14ac:dyDescent="0.3">
      <c r="A129" t="s">
        <v>292</v>
      </c>
      <c r="B129" t="s">
        <v>546</v>
      </c>
      <c r="C129">
        <v>1648010</v>
      </c>
      <c r="D129" t="s">
        <v>151</v>
      </c>
      <c r="E129" s="1">
        <v>41745</v>
      </c>
      <c r="F129" s="1" t="s">
        <v>308</v>
      </c>
      <c r="G129" s="1"/>
      <c r="H129" t="s">
        <v>172</v>
      </c>
      <c r="I129" s="1" t="s">
        <v>289</v>
      </c>
      <c r="J129" s="1" t="s">
        <v>509</v>
      </c>
      <c r="K129" s="1"/>
      <c r="L129" t="s">
        <v>223</v>
      </c>
      <c r="M129">
        <v>2.2000000000000002</v>
      </c>
      <c r="U129">
        <v>0.8</v>
      </c>
      <c r="V129" t="s">
        <v>171</v>
      </c>
      <c r="X129" t="s">
        <v>149</v>
      </c>
      <c r="Y129" t="s">
        <v>150</v>
      </c>
      <c r="Z129">
        <v>1040</v>
      </c>
      <c r="AB129" t="s">
        <v>154</v>
      </c>
    </row>
    <row r="130" spans="1:28" x14ac:dyDescent="0.3">
      <c r="A130" t="s">
        <v>292</v>
      </c>
      <c r="B130" t="s">
        <v>546</v>
      </c>
      <c r="C130">
        <v>1648010</v>
      </c>
      <c r="D130" t="s">
        <v>151</v>
      </c>
      <c r="E130" s="1">
        <v>41745</v>
      </c>
      <c r="F130" s="1" t="s">
        <v>308</v>
      </c>
      <c r="G130" s="1"/>
      <c r="H130" t="s">
        <v>170</v>
      </c>
      <c r="I130" s="1" t="s">
        <v>289</v>
      </c>
      <c r="J130" s="1" t="s">
        <v>510</v>
      </c>
      <c r="K130" s="1"/>
      <c r="L130" t="s">
        <v>223</v>
      </c>
      <c r="M130">
        <v>0.28599999999999998</v>
      </c>
      <c r="U130">
        <v>0.04</v>
      </c>
      <c r="V130" t="s">
        <v>171</v>
      </c>
      <c r="X130" t="s">
        <v>149</v>
      </c>
      <c r="Y130" t="s">
        <v>150</v>
      </c>
      <c r="Z130">
        <v>1049</v>
      </c>
      <c r="AB130" t="s">
        <v>154</v>
      </c>
    </row>
    <row r="131" spans="1:28" x14ac:dyDescent="0.3">
      <c r="A131" t="s">
        <v>292</v>
      </c>
      <c r="B131" t="s">
        <v>546</v>
      </c>
      <c r="C131">
        <v>1648010</v>
      </c>
      <c r="D131" t="s">
        <v>151</v>
      </c>
      <c r="E131" s="1">
        <v>41745</v>
      </c>
      <c r="F131" s="1" t="s">
        <v>308</v>
      </c>
      <c r="G131" s="1"/>
      <c r="H131" t="s">
        <v>172</v>
      </c>
      <c r="I131" s="1" t="s">
        <v>289</v>
      </c>
      <c r="J131" s="1" t="s">
        <v>511</v>
      </c>
      <c r="K131" s="1"/>
      <c r="L131" t="s">
        <v>223</v>
      </c>
      <c r="M131">
        <v>2.7</v>
      </c>
      <c r="U131">
        <v>2</v>
      </c>
      <c r="V131" t="s">
        <v>171</v>
      </c>
      <c r="X131" t="s">
        <v>149</v>
      </c>
      <c r="Y131" t="s">
        <v>150</v>
      </c>
      <c r="Z131">
        <v>1090</v>
      </c>
      <c r="AA131" t="s">
        <v>168</v>
      </c>
      <c r="AB131" t="s">
        <v>154</v>
      </c>
    </row>
    <row r="132" spans="1:28" x14ac:dyDescent="0.3">
      <c r="A132" t="s">
        <v>292</v>
      </c>
      <c r="B132" t="s">
        <v>547</v>
      </c>
      <c r="C132">
        <v>1648010</v>
      </c>
      <c r="D132" t="s">
        <v>151</v>
      </c>
      <c r="E132" s="1">
        <v>41752</v>
      </c>
      <c r="F132" s="1" t="s">
        <v>304</v>
      </c>
      <c r="G132" s="1"/>
      <c r="H132" t="s">
        <v>172</v>
      </c>
      <c r="I132" s="1" t="s">
        <v>289</v>
      </c>
      <c r="J132" s="1" t="s">
        <v>509</v>
      </c>
      <c r="K132" s="1"/>
      <c r="L132" t="s">
        <v>223</v>
      </c>
      <c r="M132">
        <v>2</v>
      </c>
      <c r="U132">
        <v>0.8</v>
      </c>
      <c r="V132" t="s">
        <v>171</v>
      </c>
      <c r="X132" t="s">
        <v>149</v>
      </c>
      <c r="Y132" t="s">
        <v>150</v>
      </c>
      <c r="Z132">
        <v>1040</v>
      </c>
      <c r="AB132" t="s">
        <v>154</v>
      </c>
    </row>
    <row r="133" spans="1:28" x14ac:dyDescent="0.3">
      <c r="A133" t="s">
        <v>292</v>
      </c>
      <c r="B133" t="s">
        <v>547</v>
      </c>
      <c r="C133">
        <v>1648010</v>
      </c>
      <c r="D133" t="s">
        <v>151</v>
      </c>
      <c r="E133" s="1">
        <v>41752</v>
      </c>
      <c r="F133" s="1" t="s">
        <v>304</v>
      </c>
      <c r="G133" s="1"/>
      <c r="H133" t="s">
        <v>170</v>
      </c>
      <c r="I133" s="1" t="s">
        <v>289</v>
      </c>
      <c r="J133" s="1" t="s">
        <v>510</v>
      </c>
      <c r="K133" s="1"/>
      <c r="L133" t="s">
        <v>223</v>
      </c>
      <c r="M133">
        <v>0.156</v>
      </c>
      <c r="U133">
        <v>0.04</v>
      </c>
      <c r="V133" t="s">
        <v>171</v>
      </c>
      <c r="X133" t="s">
        <v>149</v>
      </c>
      <c r="Y133" t="s">
        <v>150</v>
      </c>
      <c r="Z133">
        <v>1049</v>
      </c>
      <c r="AB133" t="s">
        <v>154</v>
      </c>
    </row>
    <row r="134" spans="1:28" x14ac:dyDescent="0.3">
      <c r="A134" t="s">
        <v>292</v>
      </c>
      <c r="B134" t="s">
        <v>547</v>
      </c>
      <c r="C134">
        <v>1648010</v>
      </c>
      <c r="D134" t="s">
        <v>151</v>
      </c>
      <c r="E134" s="1">
        <v>41752</v>
      </c>
      <c r="F134" s="1" t="s">
        <v>304</v>
      </c>
      <c r="G134" s="1"/>
      <c r="H134" t="s">
        <v>172</v>
      </c>
      <c r="I134" s="1" t="s">
        <v>289</v>
      </c>
      <c r="J134" s="1" t="s">
        <v>511</v>
      </c>
      <c r="K134" s="1"/>
      <c r="L134" t="s">
        <v>223</v>
      </c>
      <c r="M134">
        <v>2.5</v>
      </c>
      <c r="U134">
        <v>2</v>
      </c>
      <c r="V134" t="s">
        <v>171</v>
      </c>
      <c r="X134" t="s">
        <v>149</v>
      </c>
      <c r="Y134" t="s">
        <v>150</v>
      </c>
      <c r="Z134">
        <v>1090</v>
      </c>
      <c r="AA134" t="s">
        <v>168</v>
      </c>
      <c r="AB134" t="s">
        <v>154</v>
      </c>
    </row>
    <row r="135" spans="1:28" x14ac:dyDescent="0.3">
      <c r="A135" t="s">
        <v>292</v>
      </c>
      <c r="B135" t="s">
        <v>548</v>
      </c>
      <c r="C135">
        <v>1648010</v>
      </c>
      <c r="D135" t="s">
        <v>151</v>
      </c>
      <c r="E135" s="1">
        <v>41759</v>
      </c>
      <c r="F135" s="1" t="s">
        <v>327</v>
      </c>
      <c r="G135" s="1"/>
      <c r="H135" t="s">
        <v>172</v>
      </c>
      <c r="I135" s="1" t="s">
        <v>289</v>
      </c>
      <c r="J135" s="1" t="s">
        <v>509</v>
      </c>
      <c r="K135" s="1"/>
      <c r="L135" t="s">
        <v>223</v>
      </c>
      <c r="M135">
        <v>4.2</v>
      </c>
      <c r="U135">
        <v>0.8</v>
      </c>
      <c r="V135" t="s">
        <v>171</v>
      </c>
      <c r="X135" t="s">
        <v>149</v>
      </c>
      <c r="Y135" t="s">
        <v>150</v>
      </c>
      <c r="Z135">
        <v>1040</v>
      </c>
      <c r="AB135" t="s">
        <v>154</v>
      </c>
    </row>
    <row r="136" spans="1:28" x14ac:dyDescent="0.3">
      <c r="A136" t="s">
        <v>292</v>
      </c>
      <c r="B136" t="s">
        <v>548</v>
      </c>
      <c r="C136">
        <v>1648010</v>
      </c>
      <c r="D136" t="s">
        <v>151</v>
      </c>
      <c r="E136" s="1">
        <v>41759</v>
      </c>
      <c r="F136" s="1" t="s">
        <v>327</v>
      </c>
      <c r="G136" s="1"/>
      <c r="H136" t="s">
        <v>170</v>
      </c>
      <c r="I136" s="1" t="s">
        <v>289</v>
      </c>
      <c r="J136" s="1" t="s">
        <v>510</v>
      </c>
      <c r="K136" s="1"/>
      <c r="L136" t="s">
        <v>223</v>
      </c>
      <c r="M136">
        <v>0.69499999999999995</v>
      </c>
      <c r="U136">
        <v>0.04</v>
      </c>
      <c r="V136" t="s">
        <v>171</v>
      </c>
      <c r="X136" t="s">
        <v>149</v>
      </c>
      <c r="Y136" t="s">
        <v>150</v>
      </c>
      <c r="Z136">
        <v>1049</v>
      </c>
      <c r="AB136" t="s">
        <v>154</v>
      </c>
    </row>
    <row r="137" spans="1:28" x14ac:dyDescent="0.3">
      <c r="A137" t="s">
        <v>292</v>
      </c>
      <c r="B137" t="s">
        <v>548</v>
      </c>
      <c r="C137">
        <v>1648010</v>
      </c>
      <c r="D137" t="s">
        <v>151</v>
      </c>
      <c r="E137" s="1">
        <v>41759</v>
      </c>
      <c r="F137" s="1" t="s">
        <v>327</v>
      </c>
      <c r="G137" s="1"/>
      <c r="H137" t="s">
        <v>172</v>
      </c>
      <c r="I137" s="1" t="s">
        <v>289</v>
      </c>
      <c r="J137" s="1" t="s">
        <v>511</v>
      </c>
      <c r="K137" s="1"/>
      <c r="L137" t="s">
        <v>223</v>
      </c>
      <c r="M137">
        <v>4.3</v>
      </c>
      <c r="U137">
        <v>2</v>
      </c>
      <c r="V137" t="s">
        <v>171</v>
      </c>
      <c r="X137" t="s">
        <v>149</v>
      </c>
      <c r="Y137" t="s">
        <v>150</v>
      </c>
      <c r="Z137">
        <v>1090</v>
      </c>
      <c r="AB137" t="s">
        <v>154</v>
      </c>
    </row>
    <row r="138" spans="1:28" x14ac:dyDescent="0.3">
      <c r="A138" t="s">
        <v>292</v>
      </c>
      <c r="B138" t="s">
        <v>549</v>
      </c>
      <c r="C138">
        <v>1648010</v>
      </c>
      <c r="D138" t="s">
        <v>151</v>
      </c>
      <c r="E138" s="1">
        <v>41760</v>
      </c>
      <c r="F138" s="1" t="s">
        <v>316</v>
      </c>
      <c r="G138" s="1"/>
      <c r="H138" t="s">
        <v>172</v>
      </c>
      <c r="I138" s="1" t="s">
        <v>289</v>
      </c>
      <c r="J138" s="1" t="s">
        <v>509</v>
      </c>
      <c r="K138" s="1"/>
      <c r="L138" t="s">
        <v>223</v>
      </c>
      <c r="M138">
        <v>3.1</v>
      </c>
      <c r="U138">
        <v>0.8</v>
      </c>
      <c r="V138" t="s">
        <v>171</v>
      </c>
      <c r="X138" t="s">
        <v>149</v>
      </c>
      <c r="Y138" t="s">
        <v>150</v>
      </c>
      <c r="Z138">
        <v>1040</v>
      </c>
      <c r="AB138" t="s">
        <v>154</v>
      </c>
    </row>
    <row r="139" spans="1:28" x14ac:dyDescent="0.3">
      <c r="A139" t="s">
        <v>292</v>
      </c>
      <c r="B139" t="s">
        <v>549</v>
      </c>
      <c r="C139">
        <v>1648010</v>
      </c>
      <c r="D139" t="s">
        <v>151</v>
      </c>
      <c r="E139" s="1">
        <v>41760</v>
      </c>
      <c r="F139" s="1" t="s">
        <v>316</v>
      </c>
      <c r="G139" s="1"/>
      <c r="H139" t="s">
        <v>170</v>
      </c>
      <c r="I139" s="1" t="s">
        <v>289</v>
      </c>
      <c r="J139" s="1" t="s">
        <v>510</v>
      </c>
      <c r="K139" s="1"/>
      <c r="L139" t="s">
        <v>223</v>
      </c>
      <c r="M139">
        <v>0.64300000000000002</v>
      </c>
      <c r="U139">
        <v>0.04</v>
      </c>
      <c r="V139" t="s">
        <v>171</v>
      </c>
      <c r="X139" t="s">
        <v>149</v>
      </c>
      <c r="Y139" t="s">
        <v>150</v>
      </c>
      <c r="Z139">
        <v>1049</v>
      </c>
      <c r="AB139" t="s">
        <v>154</v>
      </c>
    </row>
    <row r="140" spans="1:28" x14ac:dyDescent="0.3">
      <c r="A140" t="s">
        <v>292</v>
      </c>
      <c r="B140" t="s">
        <v>549</v>
      </c>
      <c r="C140">
        <v>1648010</v>
      </c>
      <c r="D140" t="s">
        <v>151</v>
      </c>
      <c r="E140" s="1">
        <v>41760</v>
      </c>
      <c r="F140" s="1" t="s">
        <v>316</v>
      </c>
      <c r="G140" s="1"/>
      <c r="H140" t="s">
        <v>172</v>
      </c>
      <c r="I140" s="1" t="s">
        <v>289</v>
      </c>
      <c r="J140" s="1" t="s">
        <v>511</v>
      </c>
      <c r="K140" s="1"/>
      <c r="L140" t="s">
        <v>223</v>
      </c>
      <c r="M140">
        <v>2.7</v>
      </c>
      <c r="U140">
        <v>2</v>
      </c>
      <c r="V140" t="s">
        <v>171</v>
      </c>
      <c r="X140" t="s">
        <v>149</v>
      </c>
      <c r="Y140" t="s">
        <v>150</v>
      </c>
      <c r="Z140">
        <v>1090</v>
      </c>
      <c r="AA140" t="s">
        <v>168</v>
      </c>
      <c r="AB140" t="s">
        <v>154</v>
      </c>
    </row>
    <row r="141" spans="1:28" x14ac:dyDescent="0.3">
      <c r="A141" t="s">
        <v>292</v>
      </c>
      <c r="B141" t="s">
        <v>550</v>
      </c>
      <c r="C141">
        <v>1648010</v>
      </c>
      <c r="D141" t="s">
        <v>151</v>
      </c>
      <c r="E141" s="1">
        <v>41775</v>
      </c>
      <c r="F141" s="1" t="s">
        <v>328</v>
      </c>
      <c r="G141" s="1"/>
      <c r="H141" t="s">
        <v>172</v>
      </c>
      <c r="I141" s="1" t="s">
        <v>289</v>
      </c>
      <c r="J141" s="1" t="s">
        <v>509</v>
      </c>
      <c r="K141" s="1"/>
      <c r="L141" t="s">
        <v>223</v>
      </c>
      <c r="M141">
        <v>4.4000000000000004</v>
      </c>
      <c r="U141">
        <v>0.8</v>
      </c>
      <c r="V141" t="s">
        <v>171</v>
      </c>
      <c r="X141" t="s">
        <v>149</v>
      </c>
      <c r="Y141" t="s">
        <v>150</v>
      </c>
      <c r="Z141">
        <v>1040</v>
      </c>
      <c r="AB141" t="s">
        <v>154</v>
      </c>
    </row>
    <row r="142" spans="1:28" x14ac:dyDescent="0.3">
      <c r="A142" t="s">
        <v>292</v>
      </c>
      <c r="B142" t="s">
        <v>550</v>
      </c>
      <c r="C142">
        <v>1648010</v>
      </c>
      <c r="D142" t="s">
        <v>151</v>
      </c>
      <c r="E142" s="1">
        <v>41775</v>
      </c>
      <c r="F142" s="1" t="s">
        <v>328</v>
      </c>
      <c r="G142" s="1"/>
      <c r="H142" t="s">
        <v>170</v>
      </c>
      <c r="I142" s="1" t="s">
        <v>289</v>
      </c>
      <c r="J142" s="1" t="s">
        <v>510</v>
      </c>
      <c r="K142" s="1"/>
      <c r="L142" t="s">
        <v>223</v>
      </c>
      <c r="M142">
        <v>0.85599999999999998</v>
      </c>
      <c r="U142">
        <v>0.04</v>
      </c>
      <c r="V142" t="s">
        <v>171</v>
      </c>
      <c r="X142" t="s">
        <v>149</v>
      </c>
      <c r="Y142" t="s">
        <v>150</v>
      </c>
      <c r="Z142">
        <v>1049</v>
      </c>
      <c r="AB142" t="s">
        <v>154</v>
      </c>
    </row>
    <row r="143" spans="1:28" x14ac:dyDescent="0.3">
      <c r="A143" t="s">
        <v>292</v>
      </c>
      <c r="B143" t="s">
        <v>550</v>
      </c>
      <c r="C143">
        <v>1648010</v>
      </c>
      <c r="D143" t="s">
        <v>151</v>
      </c>
      <c r="E143" s="1">
        <v>41775</v>
      </c>
      <c r="F143" s="1" t="s">
        <v>328</v>
      </c>
      <c r="G143" s="1"/>
      <c r="H143" t="s">
        <v>172</v>
      </c>
      <c r="I143" s="1" t="s">
        <v>289</v>
      </c>
      <c r="J143" s="1" t="s">
        <v>511</v>
      </c>
      <c r="K143" s="1"/>
      <c r="L143" t="s">
        <v>223</v>
      </c>
      <c r="M143">
        <v>3.9</v>
      </c>
      <c r="U143">
        <v>2</v>
      </c>
      <c r="V143" t="s">
        <v>171</v>
      </c>
      <c r="X143" t="s">
        <v>149</v>
      </c>
      <c r="Y143" t="s">
        <v>150</v>
      </c>
      <c r="Z143">
        <v>1090</v>
      </c>
      <c r="AA143" t="s">
        <v>168</v>
      </c>
      <c r="AB143" t="s">
        <v>154</v>
      </c>
    </row>
    <row r="144" spans="1:28" x14ac:dyDescent="0.3">
      <c r="A144" t="s">
        <v>292</v>
      </c>
      <c r="B144" t="s">
        <v>551</v>
      </c>
      <c r="C144">
        <v>1648010</v>
      </c>
      <c r="D144" t="s">
        <v>151</v>
      </c>
      <c r="E144" s="1">
        <v>41787</v>
      </c>
      <c r="F144" s="1" t="s">
        <v>312</v>
      </c>
      <c r="G144" s="1"/>
      <c r="H144" t="s">
        <v>172</v>
      </c>
      <c r="I144" s="1" t="s">
        <v>289</v>
      </c>
      <c r="J144" s="1" t="s">
        <v>509</v>
      </c>
      <c r="K144" s="1"/>
      <c r="L144" t="s">
        <v>223</v>
      </c>
      <c r="M144">
        <v>3.9</v>
      </c>
      <c r="U144">
        <v>0.8</v>
      </c>
      <c r="V144" t="s">
        <v>171</v>
      </c>
      <c r="X144" t="s">
        <v>149</v>
      </c>
      <c r="Y144" t="s">
        <v>150</v>
      </c>
      <c r="Z144">
        <v>1040</v>
      </c>
      <c r="AB144" t="s">
        <v>154</v>
      </c>
    </row>
    <row r="145" spans="1:28" x14ac:dyDescent="0.3">
      <c r="A145" t="s">
        <v>292</v>
      </c>
      <c r="B145" t="s">
        <v>551</v>
      </c>
      <c r="C145">
        <v>1648010</v>
      </c>
      <c r="D145" t="s">
        <v>151</v>
      </c>
      <c r="E145" s="1">
        <v>41787</v>
      </c>
      <c r="F145" s="1" t="s">
        <v>312</v>
      </c>
      <c r="G145" s="1"/>
      <c r="H145" t="s">
        <v>170</v>
      </c>
      <c r="I145" s="1" t="s">
        <v>289</v>
      </c>
      <c r="J145" s="1" t="s">
        <v>510</v>
      </c>
      <c r="K145" s="1"/>
      <c r="L145" t="s">
        <v>223</v>
      </c>
      <c r="M145">
        <v>0.438</v>
      </c>
      <c r="U145">
        <v>0.04</v>
      </c>
      <c r="V145" t="s">
        <v>171</v>
      </c>
      <c r="X145" t="s">
        <v>149</v>
      </c>
      <c r="Y145" t="s">
        <v>150</v>
      </c>
      <c r="Z145">
        <v>1049</v>
      </c>
      <c r="AB145" t="s">
        <v>154</v>
      </c>
    </row>
    <row r="146" spans="1:28" x14ac:dyDescent="0.3">
      <c r="A146" t="s">
        <v>292</v>
      </c>
      <c r="B146" t="s">
        <v>551</v>
      </c>
      <c r="C146">
        <v>1648010</v>
      </c>
      <c r="D146" t="s">
        <v>151</v>
      </c>
      <c r="E146" s="1">
        <v>41787</v>
      </c>
      <c r="F146" s="1" t="s">
        <v>312</v>
      </c>
      <c r="G146" s="1"/>
      <c r="H146" t="s">
        <v>172</v>
      </c>
      <c r="I146" s="1" t="s">
        <v>289</v>
      </c>
      <c r="J146" s="1" t="s">
        <v>511</v>
      </c>
      <c r="K146" s="1"/>
      <c r="L146" t="s">
        <v>223</v>
      </c>
      <c r="M146">
        <v>2.2999999999999998</v>
      </c>
      <c r="U146">
        <v>2</v>
      </c>
      <c r="V146" t="s">
        <v>171</v>
      </c>
      <c r="X146" t="s">
        <v>149</v>
      </c>
      <c r="Y146" t="s">
        <v>150</v>
      </c>
      <c r="Z146">
        <v>1090</v>
      </c>
      <c r="AA146" t="s">
        <v>168</v>
      </c>
      <c r="AB146" t="s">
        <v>154</v>
      </c>
    </row>
    <row r="147" spans="1:28" x14ac:dyDescent="0.3">
      <c r="A147" t="s">
        <v>292</v>
      </c>
      <c r="B147" t="s">
        <v>552</v>
      </c>
      <c r="C147">
        <v>1648010</v>
      </c>
      <c r="D147" t="s">
        <v>151</v>
      </c>
      <c r="E147" s="1">
        <v>41815</v>
      </c>
      <c r="F147" s="1" t="s">
        <v>314</v>
      </c>
      <c r="G147" s="1"/>
      <c r="H147" t="s">
        <v>172</v>
      </c>
      <c r="I147" s="1" t="s">
        <v>289</v>
      </c>
      <c r="J147" s="1" t="s">
        <v>509</v>
      </c>
      <c r="K147" s="1"/>
      <c r="L147" t="s">
        <v>223</v>
      </c>
      <c r="M147">
        <v>1.8</v>
      </c>
      <c r="U147">
        <v>0.8</v>
      </c>
      <c r="V147" t="s">
        <v>171</v>
      </c>
      <c r="X147" t="s">
        <v>149</v>
      </c>
      <c r="Y147" t="s">
        <v>150</v>
      </c>
      <c r="Z147">
        <v>1040</v>
      </c>
      <c r="AB147" t="s">
        <v>154</v>
      </c>
    </row>
    <row r="148" spans="1:28" x14ac:dyDescent="0.3">
      <c r="A148" t="s">
        <v>292</v>
      </c>
      <c r="B148" t="s">
        <v>552</v>
      </c>
      <c r="C148">
        <v>1648010</v>
      </c>
      <c r="D148" t="s">
        <v>151</v>
      </c>
      <c r="E148" s="1">
        <v>41815</v>
      </c>
      <c r="F148" s="1" t="s">
        <v>314</v>
      </c>
      <c r="G148" s="1"/>
      <c r="H148" t="s">
        <v>170</v>
      </c>
      <c r="I148" s="1" t="s">
        <v>289</v>
      </c>
      <c r="J148" s="1" t="s">
        <v>510</v>
      </c>
      <c r="K148" s="1"/>
      <c r="L148" t="s">
        <v>223</v>
      </c>
      <c r="M148">
        <v>9.9000000000000005E-2</v>
      </c>
      <c r="U148">
        <v>0.04</v>
      </c>
      <c r="V148" t="s">
        <v>171</v>
      </c>
      <c r="X148" t="s">
        <v>149</v>
      </c>
      <c r="Y148" t="s">
        <v>150</v>
      </c>
      <c r="Z148">
        <v>1049</v>
      </c>
      <c r="AB148" t="s">
        <v>154</v>
      </c>
    </row>
    <row r="149" spans="1:28" x14ac:dyDescent="0.3">
      <c r="A149" t="s">
        <v>292</v>
      </c>
      <c r="B149" t="s">
        <v>552</v>
      </c>
      <c r="C149">
        <v>1648010</v>
      </c>
      <c r="D149" t="s">
        <v>151</v>
      </c>
      <c r="E149" s="1">
        <v>41815</v>
      </c>
      <c r="F149" s="1" t="s">
        <v>314</v>
      </c>
      <c r="G149" s="1"/>
      <c r="H149" t="s">
        <v>172</v>
      </c>
      <c r="I149" s="1" t="s">
        <v>289</v>
      </c>
      <c r="J149" s="1" t="s">
        <v>511</v>
      </c>
      <c r="K149" s="1"/>
      <c r="L149" t="s">
        <v>223</v>
      </c>
      <c r="M149">
        <v>2</v>
      </c>
      <c r="N149" t="s">
        <v>1094</v>
      </c>
      <c r="U149">
        <v>2</v>
      </c>
      <c r="V149" t="s">
        <v>171</v>
      </c>
      <c r="X149" t="s">
        <v>149</v>
      </c>
      <c r="Y149" t="s">
        <v>150</v>
      </c>
      <c r="Z149">
        <v>1090</v>
      </c>
      <c r="AB149" t="s">
        <v>154</v>
      </c>
    </row>
    <row r="150" spans="1:28" x14ac:dyDescent="0.3">
      <c r="A150" t="s">
        <v>292</v>
      </c>
      <c r="B150" t="s">
        <v>553</v>
      </c>
      <c r="C150">
        <v>1648010</v>
      </c>
      <c r="D150" t="s">
        <v>151</v>
      </c>
      <c r="E150" s="1">
        <v>41843</v>
      </c>
      <c r="F150" s="1" t="s">
        <v>329</v>
      </c>
      <c r="G150" s="1"/>
      <c r="H150" t="s">
        <v>172</v>
      </c>
      <c r="I150" s="1" t="s">
        <v>289</v>
      </c>
      <c r="J150" s="1" t="s">
        <v>509</v>
      </c>
      <c r="K150" s="1"/>
      <c r="L150" t="s">
        <v>223</v>
      </c>
      <c r="M150">
        <v>2</v>
      </c>
      <c r="U150">
        <v>0.8</v>
      </c>
      <c r="V150" t="s">
        <v>171</v>
      </c>
      <c r="X150" t="s">
        <v>149</v>
      </c>
      <c r="Y150" t="s">
        <v>150</v>
      </c>
      <c r="Z150">
        <v>1040</v>
      </c>
      <c r="AB150" t="s">
        <v>154</v>
      </c>
    </row>
    <row r="151" spans="1:28" x14ac:dyDescent="0.3">
      <c r="A151" t="s">
        <v>292</v>
      </c>
      <c r="B151" t="s">
        <v>553</v>
      </c>
      <c r="C151">
        <v>1648010</v>
      </c>
      <c r="D151" t="s">
        <v>151</v>
      </c>
      <c r="E151" s="1">
        <v>41843</v>
      </c>
      <c r="F151" s="1" t="s">
        <v>329</v>
      </c>
      <c r="G151" s="1"/>
      <c r="H151" t="s">
        <v>170</v>
      </c>
      <c r="I151" s="1" t="s">
        <v>289</v>
      </c>
      <c r="J151" s="1" t="s">
        <v>510</v>
      </c>
      <c r="K151" s="1"/>
      <c r="L151" t="s">
        <v>223</v>
      </c>
      <c r="M151">
        <v>0.10299999999999999</v>
      </c>
      <c r="U151">
        <v>0.04</v>
      </c>
      <c r="V151" t="s">
        <v>171</v>
      </c>
      <c r="X151" t="s">
        <v>149</v>
      </c>
      <c r="Y151" t="s">
        <v>150</v>
      </c>
      <c r="Z151">
        <v>1049</v>
      </c>
      <c r="AB151" t="s">
        <v>154</v>
      </c>
    </row>
    <row r="152" spans="1:28" x14ac:dyDescent="0.3">
      <c r="A152" t="s">
        <v>292</v>
      </c>
      <c r="B152" t="s">
        <v>553</v>
      </c>
      <c r="C152">
        <v>1648010</v>
      </c>
      <c r="D152" t="s">
        <v>151</v>
      </c>
      <c r="E152" s="1">
        <v>41843</v>
      </c>
      <c r="F152" s="1" t="s">
        <v>329</v>
      </c>
      <c r="G152" s="1"/>
      <c r="H152" t="s">
        <v>172</v>
      </c>
      <c r="I152" s="1" t="s">
        <v>289</v>
      </c>
      <c r="J152" s="1" t="s">
        <v>511</v>
      </c>
      <c r="K152" s="1"/>
      <c r="L152" t="s">
        <v>223</v>
      </c>
      <c r="M152">
        <v>2</v>
      </c>
      <c r="N152" t="s">
        <v>1094</v>
      </c>
      <c r="U152">
        <v>2</v>
      </c>
      <c r="V152" t="s">
        <v>171</v>
      </c>
      <c r="X152" t="s">
        <v>149</v>
      </c>
      <c r="Y152" t="s">
        <v>150</v>
      </c>
      <c r="Z152">
        <v>1090</v>
      </c>
      <c r="AB152" t="s">
        <v>154</v>
      </c>
    </row>
    <row r="153" spans="1:28" x14ac:dyDescent="0.3">
      <c r="A153" t="s">
        <v>292</v>
      </c>
      <c r="B153" t="s">
        <v>554</v>
      </c>
      <c r="C153">
        <v>1648010</v>
      </c>
      <c r="D153" t="s">
        <v>151</v>
      </c>
      <c r="E153" s="1">
        <v>41863</v>
      </c>
      <c r="F153" s="1" t="s">
        <v>315</v>
      </c>
      <c r="G153" s="1"/>
      <c r="H153" t="s">
        <v>172</v>
      </c>
      <c r="I153" s="1" t="s">
        <v>289</v>
      </c>
      <c r="J153" s="1" t="s">
        <v>509</v>
      </c>
      <c r="K153" s="1"/>
      <c r="L153" t="s">
        <v>223</v>
      </c>
      <c r="M153">
        <v>3.1</v>
      </c>
      <c r="U153">
        <v>0.8</v>
      </c>
      <c r="V153" t="s">
        <v>171</v>
      </c>
      <c r="X153" t="s">
        <v>149</v>
      </c>
      <c r="Y153" t="s">
        <v>150</v>
      </c>
      <c r="Z153">
        <v>1040</v>
      </c>
      <c r="AB153" t="s">
        <v>154</v>
      </c>
    </row>
    <row r="154" spans="1:28" x14ac:dyDescent="0.3">
      <c r="A154" t="s">
        <v>292</v>
      </c>
      <c r="B154" t="s">
        <v>554</v>
      </c>
      <c r="C154">
        <v>1648010</v>
      </c>
      <c r="D154" t="s">
        <v>151</v>
      </c>
      <c r="E154" s="1">
        <v>41863</v>
      </c>
      <c r="F154" s="1" t="s">
        <v>315</v>
      </c>
      <c r="G154" s="1"/>
      <c r="H154" t="s">
        <v>170</v>
      </c>
      <c r="I154" s="1" t="s">
        <v>289</v>
      </c>
      <c r="J154" s="1" t="s">
        <v>510</v>
      </c>
      <c r="K154" s="1"/>
      <c r="L154" t="s">
        <v>223</v>
      </c>
      <c r="M154">
        <v>0.58799999999999997</v>
      </c>
      <c r="U154">
        <v>0.04</v>
      </c>
      <c r="V154" t="s">
        <v>171</v>
      </c>
      <c r="X154" t="s">
        <v>149</v>
      </c>
      <c r="Y154" t="s">
        <v>150</v>
      </c>
      <c r="Z154">
        <v>1049</v>
      </c>
      <c r="AB154" t="s">
        <v>154</v>
      </c>
    </row>
    <row r="155" spans="1:28" x14ac:dyDescent="0.3">
      <c r="A155" t="s">
        <v>292</v>
      </c>
      <c r="B155" t="s">
        <v>554</v>
      </c>
      <c r="C155">
        <v>1648010</v>
      </c>
      <c r="D155" t="s">
        <v>151</v>
      </c>
      <c r="E155" s="1">
        <v>41863</v>
      </c>
      <c r="F155" s="1" t="s">
        <v>315</v>
      </c>
      <c r="G155" s="1"/>
      <c r="H155" t="s">
        <v>172</v>
      </c>
      <c r="I155" s="1" t="s">
        <v>289</v>
      </c>
      <c r="J155" s="1" t="s">
        <v>511</v>
      </c>
      <c r="K155" s="1"/>
      <c r="L155" t="s">
        <v>223</v>
      </c>
      <c r="M155">
        <v>2.4</v>
      </c>
      <c r="U155">
        <v>2</v>
      </c>
      <c r="V155" t="s">
        <v>171</v>
      </c>
      <c r="X155" t="s">
        <v>149</v>
      </c>
      <c r="Y155" t="s">
        <v>150</v>
      </c>
      <c r="Z155">
        <v>1090</v>
      </c>
      <c r="AA155" t="s">
        <v>168</v>
      </c>
      <c r="AB155" t="s">
        <v>154</v>
      </c>
    </row>
    <row r="156" spans="1:28" x14ac:dyDescent="0.3">
      <c r="A156" t="s">
        <v>292</v>
      </c>
      <c r="B156" t="s">
        <v>555</v>
      </c>
      <c r="C156">
        <v>1648010</v>
      </c>
      <c r="D156" t="s">
        <v>151</v>
      </c>
      <c r="E156" s="1">
        <v>41877</v>
      </c>
      <c r="F156" s="1" t="s">
        <v>302</v>
      </c>
      <c r="G156" s="1"/>
      <c r="H156" t="s">
        <v>172</v>
      </c>
      <c r="I156" s="1" t="s">
        <v>289</v>
      </c>
      <c r="J156" s="1" t="s">
        <v>509</v>
      </c>
      <c r="K156" s="1"/>
      <c r="L156" t="s">
        <v>223</v>
      </c>
      <c r="M156">
        <v>2.4</v>
      </c>
      <c r="U156">
        <v>0.8</v>
      </c>
      <c r="V156" t="s">
        <v>171</v>
      </c>
      <c r="X156" t="s">
        <v>149</v>
      </c>
      <c r="Y156" t="s">
        <v>150</v>
      </c>
      <c r="Z156">
        <v>1040</v>
      </c>
      <c r="AB156" t="s">
        <v>154</v>
      </c>
    </row>
    <row r="157" spans="1:28" x14ac:dyDescent="0.3">
      <c r="A157" t="s">
        <v>292</v>
      </c>
      <c r="B157" t="s">
        <v>555</v>
      </c>
      <c r="C157">
        <v>1648010</v>
      </c>
      <c r="D157" t="s">
        <v>151</v>
      </c>
      <c r="E157" s="1">
        <v>41877</v>
      </c>
      <c r="F157" s="1" t="s">
        <v>302</v>
      </c>
      <c r="G157" s="1"/>
      <c r="H157" t="s">
        <v>170</v>
      </c>
      <c r="I157" s="1" t="s">
        <v>289</v>
      </c>
      <c r="J157" s="1" t="s">
        <v>510</v>
      </c>
      <c r="K157" s="1"/>
      <c r="L157" t="s">
        <v>223</v>
      </c>
      <c r="M157">
        <v>0.127</v>
      </c>
      <c r="U157">
        <v>0.04</v>
      </c>
      <c r="V157" t="s">
        <v>171</v>
      </c>
      <c r="X157" t="s">
        <v>149</v>
      </c>
      <c r="Y157" t="s">
        <v>150</v>
      </c>
      <c r="Z157">
        <v>1049</v>
      </c>
      <c r="AB157" t="s">
        <v>154</v>
      </c>
    </row>
    <row r="158" spans="1:28" x14ac:dyDescent="0.3">
      <c r="A158" t="s">
        <v>292</v>
      </c>
      <c r="B158" t="s">
        <v>555</v>
      </c>
      <c r="C158">
        <v>1648010</v>
      </c>
      <c r="D158" t="s">
        <v>151</v>
      </c>
      <c r="E158" s="1">
        <v>41877</v>
      </c>
      <c r="F158" s="1" t="s">
        <v>302</v>
      </c>
      <c r="G158" s="1"/>
      <c r="H158" t="s">
        <v>172</v>
      </c>
      <c r="I158" s="1" t="s">
        <v>289</v>
      </c>
      <c r="J158" s="1" t="s">
        <v>511</v>
      </c>
      <c r="K158" s="1"/>
      <c r="L158" t="s">
        <v>223</v>
      </c>
      <c r="M158">
        <v>2</v>
      </c>
      <c r="N158" t="s">
        <v>1094</v>
      </c>
      <c r="U158">
        <v>2</v>
      </c>
      <c r="V158" t="s">
        <v>171</v>
      </c>
      <c r="X158" t="s">
        <v>149</v>
      </c>
      <c r="Y158" t="s">
        <v>150</v>
      </c>
      <c r="Z158">
        <v>1090</v>
      </c>
      <c r="AB158" t="s">
        <v>154</v>
      </c>
    </row>
    <row r="159" spans="1:28" x14ac:dyDescent="0.3">
      <c r="A159" t="s">
        <v>292</v>
      </c>
      <c r="B159" t="s">
        <v>556</v>
      </c>
      <c r="C159">
        <v>1648010</v>
      </c>
      <c r="D159" t="s">
        <v>151</v>
      </c>
      <c r="E159" s="1">
        <v>41906</v>
      </c>
      <c r="F159" s="1" t="s">
        <v>326</v>
      </c>
      <c r="G159" s="1"/>
      <c r="H159" t="s">
        <v>172</v>
      </c>
      <c r="I159" s="1" t="s">
        <v>289</v>
      </c>
      <c r="J159" s="1" t="s">
        <v>509</v>
      </c>
      <c r="K159" s="1"/>
      <c r="L159" t="s">
        <v>223</v>
      </c>
      <c r="M159">
        <v>1.7</v>
      </c>
      <c r="U159">
        <v>0.8</v>
      </c>
      <c r="V159" t="s">
        <v>171</v>
      </c>
      <c r="X159" t="s">
        <v>149</v>
      </c>
      <c r="Y159" t="s">
        <v>150</v>
      </c>
      <c r="Z159">
        <v>1040</v>
      </c>
      <c r="AB159" t="s">
        <v>154</v>
      </c>
    </row>
    <row r="160" spans="1:28" x14ac:dyDescent="0.3">
      <c r="A160" t="s">
        <v>292</v>
      </c>
      <c r="B160" t="s">
        <v>556</v>
      </c>
      <c r="C160">
        <v>1648010</v>
      </c>
      <c r="D160" t="s">
        <v>151</v>
      </c>
      <c r="E160" s="1">
        <v>41906</v>
      </c>
      <c r="F160" s="1" t="s">
        <v>326</v>
      </c>
      <c r="G160" s="1"/>
      <c r="H160" t="s">
        <v>170</v>
      </c>
      <c r="I160" s="1" t="s">
        <v>289</v>
      </c>
      <c r="J160" s="1" t="s">
        <v>510</v>
      </c>
      <c r="K160" s="1"/>
      <c r="L160" t="s">
        <v>223</v>
      </c>
      <c r="M160">
        <v>6.4000000000000001E-2</v>
      </c>
      <c r="U160">
        <v>0.04</v>
      </c>
      <c r="V160" t="s">
        <v>171</v>
      </c>
      <c r="X160" t="s">
        <v>149</v>
      </c>
      <c r="Y160" t="s">
        <v>150</v>
      </c>
      <c r="Z160">
        <v>1049</v>
      </c>
      <c r="AA160" t="s">
        <v>168</v>
      </c>
      <c r="AB160" t="s">
        <v>154</v>
      </c>
    </row>
    <row r="161" spans="1:28" x14ac:dyDescent="0.3">
      <c r="A161" t="s">
        <v>292</v>
      </c>
      <c r="B161" t="s">
        <v>556</v>
      </c>
      <c r="C161">
        <v>1648010</v>
      </c>
      <c r="D161" t="s">
        <v>151</v>
      </c>
      <c r="E161" s="1">
        <v>41906</v>
      </c>
      <c r="F161" s="1" t="s">
        <v>326</v>
      </c>
      <c r="G161" s="1"/>
      <c r="H161" t="s">
        <v>172</v>
      </c>
      <c r="I161" s="1" t="s">
        <v>289</v>
      </c>
      <c r="J161" s="1" t="s">
        <v>511</v>
      </c>
      <c r="K161" s="1"/>
      <c r="L161" t="s">
        <v>223</v>
      </c>
      <c r="M161">
        <v>2</v>
      </c>
      <c r="N161" t="s">
        <v>1094</v>
      </c>
      <c r="U161">
        <v>2</v>
      </c>
      <c r="V161" t="s">
        <v>171</v>
      </c>
      <c r="X161" t="s">
        <v>149</v>
      </c>
      <c r="Y161" t="s">
        <v>150</v>
      </c>
      <c r="Z161">
        <v>1090</v>
      </c>
      <c r="AB161" t="s">
        <v>154</v>
      </c>
    </row>
    <row r="162" spans="1:28" x14ac:dyDescent="0.3">
      <c r="A162" t="s">
        <v>292</v>
      </c>
      <c r="B162" t="s">
        <v>557</v>
      </c>
      <c r="C162">
        <v>1648010</v>
      </c>
      <c r="D162" t="s">
        <v>151</v>
      </c>
      <c r="E162" s="1">
        <v>41907</v>
      </c>
      <c r="F162" s="1" t="s">
        <v>328</v>
      </c>
      <c r="G162" s="1"/>
      <c r="H162" t="s">
        <v>172</v>
      </c>
      <c r="I162" s="1" t="s">
        <v>289</v>
      </c>
      <c r="J162" s="1" t="s">
        <v>509</v>
      </c>
      <c r="K162" s="1"/>
      <c r="L162" t="s">
        <v>223</v>
      </c>
      <c r="M162">
        <v>4.4000000000000004</v>
      </c>
      <c r="U162">
        <v>0.8</v>
      </c>
      <c r="V162" t="s">
        <v>171</v>
      </c>
      <c r="X162" t="s">
        <v>149</v>
      </c>
      <c r="Y162" t="s">
        <v>150</v>
      </c>
      <c r="Z162">
        <v>1040</v>
      </c>
      <c r="AB162" t="s">
        <v>154</v>
      </c>
    </row>
    <row r="163" spans="1:28" x14ac:dyDescent="0.3">
      <c r="A163" t="s">
        <v>292</v>
      </c>
      <c r="B163" t="s">
        <v>557</v>
      </c>
      <c r="C163">
        <v>1648010</v>
      </c>
      <c r="D163" t="s">
        <v>151</v>
      </c>
      <c r="E163" s="1">
        <v>41907</v>
      </c>
      <c r="F163" s="1" t="s">
        <v>328</v>
      </c>
      <c r="G163" s="1"/>
      <c r="H163" t="s">
        <v>170</v>
      </c>
      <c r="I163" s="1" t="s">
        <v>289</v>
      </c>
      <c r="J163" s="1" t="s">
        <v>510</v>
      </c>
      <c r="K163" s="1"/>
      <c r="L163" t="s">
        <v>223</v>
      </c>
      <c r="M163">
        <v>0.3</v>
      </c>
      <c r="U163">
        <v>0.04</v>
      </c>
      <c r="V163" t="s">
        <v>171</v>
      </c>
      <c r="X163" t="s">
        <v>149</v>
      </c>
      <c r="Y163" t="s">
        <v>150</v>
      </c>
      <c r="Z163">
        <v>1049</v>
      </c>
      <c r="AB163" t="s">
        <v>154</v>
      </c>
    </row>
    <row r="164" spans="1:28" x14ac:dyDescent="0.3">
      <c r="A164" t="s">
        <v>292</v>
      </c>
      <c r="B164" t="s">
        <v>557</v>
      </c>
      <c r="C164">
        <v>1648010</v>
      </c>
      <c r="D164" t="s">
        <v>151</v>
      </c>
      <c r="E164" s="1">
        <v>41907</v>
      </c>
      <c r="F164" s="1" t="s">
        <v>328</v>
      </c>
      <c r="G164" s="1"/>
      <c r="H164" t="s">
        <v>172</v>
      </c>
      <c r="I164" s="1" t="s">
        <v>289</v>
      </c>
      <c r="J164" s="1" t="s">
        <v>511</v>
      </c>
      <c r="K164" s="1"/>
      <c r="L164" t="s">
        <v>223</v>
      </c>
      <c r="M164">
        <v>4.5</v>
      </c>
      <c r="U164">
        <v>2</v>
      </c>
      <c r="V164" t="s">
        <v>171</v>
      </c>
      <c r="X164" t="s">
        <v>149</v>
      </c>
      <c r="Y164" t="s">
        <v>150</v>
      </c>
      <c r="Z164">
        <v>1090</v>
      </c>
      <c r="AB164" t="s">
        <v>154</v>
      </c>
    </row>
    <row r="165" spans="1:28" x14ac:dyDescent="0.3">
      <c r="A165" t="s">
        <v>292</v>
      </c>
      <c r="B165" t="s">
        <v>558</v>
      </c>
      <c r="C165">
        <v>1648010</v>
      </c>
      <c r="D165" t="s">
        <v>151</v>
      </c>
      <c r="E165" s="1">
        <v>41927</v>
      </c>
      <c r="F165" s="1" t="s">
        <v>325</v>
      </c>
      <c r="G165" s="1"/>
      <c r="H165" t="s">
        <v>172</v>
      </c>
      <c r="I165" s="1" t="s">
        <v>289</v>
      </c>
      <c r="J165" s="1" t="s">
        <v>509</v>
      </c>
      <c r="K165" s="1"/>
      <c r="L165" t="s">
        <v>223</v>
      </c>
      <c r="M165">
        <v>3.9</v>
      </c>
      <c r="U165">
        <v>0.8</v>
      </c>
      <c r="V165" t="s">
        <v>173</v>
      </c>
      <c r="X165" t="s">
        <v>149</v>
      </c>
      <c r="Y165" t="s">
        <v>150</v>
      </c>
      <c r="Z165">
        <v>1040</v>
      </c>
      <c r="AB165" t="s">
        <v>154</v>
      </c>
    </row>
    <row r="166" spans="1:28" x14ac:dyDescent="0.3">
      <c r="A166" t="s">
        <v>292</v>
      </c>
      <c r="B166" t="s">
        <v>558</v>
      </c>
      <c r="C166">
        <v>1648010</v>
      </c>
      <c r="D166" t="s">
        <v>151</v>
      </c>
      <c r="E166" s="1">
        <v>41927</v>
      </c>
      <c r="F166" s="1" t="s">
        <v>325</v>
      </c>
      <c r="G166" s="1"/>
      <c r="H166" t="s">
        <v>170</v>
      </c>
      <c r="I166" s="1" t="s">
        <v>289</v>
      </c>
      <c r="J166" s="1" t="s">
        <v>510</v>
      </c>
      <c r="K166" s="1"/>
      <c r="L166" t="s">
        <v>223</v>
      </c>
      <c r="M166">
        <v>0.54800000000000004</v>
      </c>
      <c r="U166">
        <v>0.04</v>
      </c>
      <c r="V166" t="s">
        <v>173</v>
      </c>
      <c r="X166" t="s">
        <v>149</v>
      </c>
      <c r="Y166" t="s">
        <v>150</v>
      </c>
      <c r="Z166">
        <v>1049</v>
      </c>
      <c r="AB166" t="s">
        <v>154</v>
      </c>
    </row>
    <row r="167" spans="1:28" x14ac:dyDescent="0.3">
      <c r="A167" t="s">
        <v>292</v>
      </c>
      <c r="B167" t="s">
        <v>558</v>
      </c>
      <c r="C167">
        <v>1648010</v>
      </c>
      <c r="D167" t="s">
        <v>151</v>
      </c>
      <c r="E167" s="1">
        <v>41927</v>
      </c>
      <c r="F167" s="1" t="s">
        <v>325</v>
      </c>
      <c r="G167" s="1"/>
      <c r="H167" t="s">
        <v>172</v>
      </c>
      <c r="I167" s="1" t="s">
        <v>289</v>
      </c>
      <c r="J167" s="1" t="s">
        <v>511</v>
      </c>
      <c r="K167" s="1"/>
      <c r="L167" t="s">
        <v>223</v>
      </c>
      <c r="M167">
        <v>3</v>
      </c>
      <c r="U167">
        <v>2</v>
      </c>
      <c r="V167" t="s">
        <v>173</v>
      </c>
      <c r="X167" t="s">
        <v>149</v>
      </c>
      <c r="Y167" t="s">
        <v>150</v>
      </c>
      <c r="Z167">
        <v>1090</v>
      </c>
      <c r="AA167" t="s">
        <v>168</v>
      </c>
      <c r="AB167" t="s">
        <v>154</v>
      </c>
    </row>
    <row r="168" spans="1:28" x14ac:dyDescent="0.3">
      <c r="A168" t="s">
        <v>292</v>
      </c>
      <c r="B168" t="s">
        <v>559</v>
      </c>
      <c r="C168">
        <v>1648010</v>
      </c>
      <c r="D168" t="s">
        <v>151</v>
      </c>
      <c r="E168" s="1">
        <v>41934</v>
      </c>
      <c r="F168" s="1" t="s">
        <v>330</v>
      </c>
      <c r="G168" s="1"/>
      <c r="H168" t="s">
        <v>172</v>
      </c>
      <c r="I168" s="1" t="s">
        <v>289</v>
      </c>
      <c r="J168" s="1" t="s">
        <v>509</v>
      </c>
      <c r="K168" s="1"/>
      <c r="L168" t="s">
        <v>223</v>
      </c>
      <c r="M168">
        <v>5.3</v>
      </c>
      <c r="U168">
        <v>0.8</v>
      </c>
      <c r="V168" t="s">
        <v>173</v>
      </c>
      <c r="X168" t="s">
        <v>149</v>
      </c>
      <c r="Y168" t="s">
        <v>150</v>
      </c>
      <c r="Z168">
        <v>1040</v>
      </c>
      <c r="AB168" t="s">
        <v>154</v>
      </c>
    </row>
    <row r="169" spans="1:28" x14ac:dyDescent="0.3">
      <c r="A169" t="s">
        <v>292</v>
      </c>
      <c r="B169" t="s">
        <v>559</v>
      </c>
      <c r="C169">
        <v>1648010</v>
      </c>
      <c r="D169" t="s">
        <v>151</v>
      </c>
      <c r="E169" s="1">
        <v>41934</v>
      </c>
      <c r="F169" s="1" t="s">
        <v>330</v>
      </c>
      <c r="G169" s="1"/>
      <c r="H169" t="s">
        <v>170</v>
      </c>
      <c r="I169" s="1" t="s">
        <v>289</v>
      </c>
      <c r="J169" s="1" t="s">
        <v>510</v>
      </c>
      <c r="K169" s="1"/>
      <c r="L169" t="s">
        <v>223</v>
      </c>
      <c r="M169">
        <v>0.48499999999999999</v>
      </c>
      <c r="U169">
        <v>0.04</v>
      </c>
      <c r="V169" t="s">
        <v>173</v>
      </c>
      <c r="X169" t="s">
        <v>149</v>
      </c>
      <c r="Y169" t="s">
        <v>150</v>
      </c>
      <c r="Z169">
        <v>1049</v>
      </c>
      <c r="AB169" t="s">
        <v>154</v>
      </c>
    </row>
    <row r="170" spans="1:28" x14ac:dyDescent="0.3">
      <c r="A170" t="s">
        <v>292</v>
      </c>
      <c r="B170" t="s">
        <v>559</v>
      </c>
      <c r="C170">
        <v>1648010</v>
      </c>
      <c r="D170" t="s">
        <v>151</v>
      </c>
      <c r="E170" s="1">
        <v>41934</v>
      </c>
      <c r="F170" s="1" t="s">
        <v>330</v>
      </c>
      <c r="G170" s="1"/>
      <c r="H170" t="s">
        <v>172</v>
      </c>
      <c r="I170" s="1" t="s">
        <v>289</v>
      </c>
      <c r="J170" s="1" t="s">
        <v>511</v>
      </c>
      <c r="K170" s="1"/>
      <c r="L170" t="s">
        <v>223</v>
      </c>
      <c r="M170">
        <v>4.7</v>
      </c>
      <c r="U170">
        <v>2</v>
      </c>
      <c r="V170" t="s">
        <v>173</v>
      </c>
      <c r="X170" t="s">
        <v>149</v>
      </c>
      <c r="Y170" t="s">
        <v>150</v>
      </c>
      <c r="Z170">
        <v>1090</v>
      </c>
      <c r="AB170" t="s">
        <v>154</v>
      </c>
    </row>
    <row r="171" spans="1:28" x14ac:dyDescent="0.3">
      <c r="A171" t="s">
        <v>292</v>
      </c>
      <c r="B171" t="s">
        <v>560</v>
      </c>
      <c r="C171">
        <v>1648010</v>
      </c>
      <c r="D171" t="s">
        <v>151</v>
      </c>
      <c r="E171" s="1">
        <v>41941</v>
      </c>
      <c r="F171" s="1" t="s">
        <v>331</v>
      </c>
      <c r="G171" s="1"/>
      <c r="H171" t="s">
        <v>172</v>
      </c>
      <c r="I171" s="1" t="s">
        <v>289</v>
      </c>
      <c r="J171" s="1" t="s">
        <v>509</v>
      </c>
      <c r="K171" s="1"/>
      <c r="L171" t="s">
        <v>223</v>
      </c>
      <c r="M171">
        <v>2</v>
      </c>
      <c r="U171">
        <v>0.8</v>
      </c>
      <c r="V171" t="s">
        <v>173</v>
      </c>
      <c r="X171" t="s">
        <v>149</v>
      </c>
      <c r="Y171" t="s">
        <v>150</v>
      </c>
      <c r="Z171">
        <v>1040</v>
      </c>
      <c r="AB171" t="s">
        <v>154</v>
      </c>
    </row>
    <row r="172" spans="1:28" x14ac:dyDescent="0.3">
      <c r="A172" t="s">
        <v>292</v>
      </c>
      <c r="B172" t="s">
        <v>560</v>
      </c>
      <c r="C172">
        <v>1648010</v>
      </c>
      <c r="D172" t="s">
        <v>151</v>
      </c>
      <c r="E172" s="1">
        <v>41941</v>
      </c>
      <c r="F172" s="1" t="s">
        <v>331</v>
      </c>
      <c r="G172" s="1"/>
      <c r="H172" t="s">
        <v>170</v>
      </c>
      <c r="I172" s="1" t="s">
        <v>289</v>
      </c>
      <c r="J172" s="1" t="s">
        <v>510</v>
      </c>
      <c r="K172" s="1"/>
      <c r="L172" t="s">
        <v>223</v>
      </c>
      <c r="M172">
        <v>0.04</v>
      </c>
      <c r="N172" t="s">
        <v>1094</v>
      </c>
      <c r="U172">
        <v>0.04</v>
      </c>
      <c r="V172" t="s">
        <v>173</v>
      </c>
      <c r="X172" t="s">
        <v>149</v>
      </c>
      <c r="Y172" t="s">
        <v>150</v>
      </c>
      <c r="Z172">
        <v>1049</v>
      </c>
      <c r="AB172" t="s">
        <v>154</v>
      </c>
    </row>
    <row r="173" spans="1:28" x14ac:dyDescent="0.3">
      <c r="A173" t="s">
        <v>292</v>
      </c>
      <c r="B173" t="s">
        <v>560</v>
      </c>
      <c r="C173">
        <v>1648010</v>
      </c>
      <c r="D173" t="s">
        <v>151</v>
      </c>
      <c r="E173" s="1">
        <v>41941</v>
      </c>
      <c r="F173" s="1" t="s">
        <v>331</v>
      </c>
      <c r="G173" s="1"/>
      <c r="H173" t="s">
        <v>172</v>
      </c>
      <c r="I173" s="1" t="s">
        <v>289</v>
      </c>
      <c r="J173" s="1" t="s">
        <v>511</v>
      </c>
      <c r="K173" s="1"/>
      <c r="L173" t="s">
        <v>223</v>
      </c>
      <c r="M173">
        <v>2</v>
      </c>
      <c r="N173" t="s">
        <v>1094</v>
      </c>
      <c r="U173">
        <v>2</v>
      </c>
      <c r="V173" t="s">
        <v>173</v>
      </c>
      <c r="X173" t="s">
        <v>149</v>
      </c>
      <c r="Y173" t="s">
        <v>150</v>
      </c>
      <c r="Z173">
        <v>1090</v>
      </c>
      <c r="AB173" t="s">
        <v>154</v>
      </c>
    </row>
    <row r="174" spans="1:28" x14ac:dyDescent="0.3">
      <c r="A174" t="s">
        <v>292</v>
      </c>
      <c r="B174" t="s">
        <v>561</v>
      </c>
      <c r="C174">
        <v>1648010</v>
      </c>
      <c r="D174" t="s">
        <v>151</v>
      </c>
      <c r="E174" s="1">
        <v>41949</v>
      </c>
      <c r="F174" s="1" t="s">
        <v>332</v>
      </c>
      <c r="G174" s="1"/>
      <c r="H174" t="s">
        <v>172</v>
      </c>
      <c r="I174" s="1" t="s">
        <v>289</v>
      </c>
      <c r="J174" s="1" t="s">
        <v>509</v>
      </c>
      <c r="K174" s="1"/>
      <c r="L174" t="s">
        <v>223</v>
      </c>
      <c r="M174">
        <v>3.6</v>
      </c>
      <c r="U174">
        <v>0.8</v>
      </c>
      <c r="V174" t="s">
        <v>173</v>
      </c>
      <c r="X174" t="s">
        <v>149</v>
      </c>
      <c r="Y174" t="s">
        <v>150</v>
      </c>
      <c r="Z174">
        <v>1040</v>
      </c>
      <c r="AB174" t="s">
        <v>154</v>
      </c>
    </row>
    <row r="175" spans="1:28" x14ac:dyDescent="0.3">
      <c r="A175" t="s">
        <v>292</v>
      </c>
      <c r="B175" t="s">
        <v>561</v>
      </c>
      <c r="C175">
        <v>1648010</v>
      </c>
      <c r="D175" t="s">
        <v>151</v>
      </c>
      <c r="E175" s="1">
        <v>41949</v>
      </c>
      <c r="F175" s="1" t="s">
        <v>332</v>
      </c>
      <c r="G175" s="1"/>
      <c r="H175" t="s">
        <v>170</v>
      </c>
      <c r="I175" s="1" t="s">
        <v>289</v>
      </c>
      <c r="J175" s="1" t="s">
        <v>510</v>
      </c>
      <c r="K175" s="1"/>
      <c r="L175" t="s">
        <v>223</v>
      </c>
      <c r="M175">
        <v>0.17899999999999999</v>
      </c>
      <c r="U175">
        <v>0.04</v>
      </c>
      <c r="V175" t="s">
        <v>173</v>
      </c>
      <c r="X175" t="s">
        <v>149</v>
      </c>
      <c r="Y175" t="s">
        <v>150</v>
      </c>
      <c r="Z175">
        <v>1049</v>
      </c>
      <c r="AB175" t="s">
        <v>154</v>
      </c>
    </row>
    <row r="176" spans="1:28" x14ac:dyDescent="0.3">
      <c r="A176" t="s">
        <v>292</v>
      </c>
      <c r="B176" t="s">
        <v>561</v>
      </c>
      <c r="C176">
        <v>1648010</v>
      </c>
      <c r="D176" t="s">
        <v>151</v>
      </c>
      <c r="E176" s="1">
        <v>41949</v>
      </c>
      <c r="F176" s="1" t="s">
        <v>332</v>
      </c>
      <c r="G176" s="1"/>
      <c r="H176" t="s">
        <v>172</v>
      </c>
      <c r="I176" s="1" t="s">
        <v>289</v>
      </c>
      <c r="J176" s="1" t="s">
        <v>511</v>
      </c>
      <c r="K176" s="1"/>
      <c r="L176" t="s">
        <v>223</v>
      </c>
      <c r="M176">
        <v>5.2</v>
      </c>
      <c r="U176">
        <v>2</v>
      </c>
      <c r="V176" t="s">
        <v>173</v>
      </c>
      <c r="X176" t="s">
        <v>149</v>
      </c>
      <c r="Y176" t="s">
        <v>150</v>
      </c>
      <c r="Z176">
        <v>1090</v>
      </c>
      <c r="AB176" t="s">
        <v>154</v>
      </c>
    </row>
    <row r="177" spans="1:28" x14ac:dyDescent="0.3">
      <c r="A177" t="s">
        <v>292</v>
      </c>
      <c r="B177" t="s">
        <v>562</v>
      </c>
      <c r="C177">
        <v>1648010</v>
      </c>
      <c r="D177" t="s">
        <v>151</v>
      </c>
      <c r="E177" s="1">
        <v>41960</v>
      </c>
      <c r="F177" s="1" t="s">
        <v>333</v>
      </c>
      <c r="G177" s="1"/>
      <c r="H177" t="s">
        <v>172</v>
      </c>
      <c r="I177" s="1" t="s">
        <v>289</v>
      </c>
      <c r="J177" s="1" t="s">
        <v>509</v>
      </c>
      <c r="K177" s="1"/>
      <c r="L177" t="s">
        <v>223</v>
      </c>
      <c r="M177">
        <v>4.5999999999999996</v>
      </c>
      <c r="U177">
        <v>0.8</v>
      </c>
      <c r="V177" t="s">
        <v>173</v>
      </c>
      <c r="X177" t="s">
        <v>149</v>
      </c>
      <c r="Y177" t="s">
        <v>150</v>
      </c>
      <c r="Z177">
        <v>1040</v>
      </c>
      <c r="AB177" t="s">
        <v>154</v>
      </c>
    </row>
    <row r="178" spans="1:28" x14ac:dyDescent="0.3">
      <c r="A178" t="s">
        <v>292</v>
      </c>
      <c r="B178" t="s">
        <v>562</v>
      </c>
      <c r="C178">
        <v>1648010</v>
      </c>
      <c r="D178" t="s">
        <v>151</v>
      </c>
      <c r="E178" s="1">
        <v>41960</v>
      </c>
      <c r="F178" s="1" t="s">
        <v>333</v>
      </c>
      <c r="G178" s="1"/>
      <c r="H178" t="s">
        <v>170</v>
      </c>
      <c r="I178" s="1" t="s">
        <v>289</v>
      </c>
      <c r="J178" s="1" t="s">
        <v>510</v>
      </c>
      <c r="K178" s="1"/>
      <c r="L178" t="s">
        <v>223</v>
      </c>
      <c r="M178">
        <v>0.37</v>
      </c>
      <c r="U178">
        <v>0.04</v>
      </c>
      <c r="V178" t="s">
        <v>173</v>
      </c>
      <c r="X178" t="s">
        <v>149</v>
      </c>
      <c r="Y178" t="s">
        <v>150</v>
      </c>
      <c r="Z178">
        <v>1049</v>
      </c>
      <c r="AB178" t="s">
        <v>154</v>
      </c>
    </row>
    <row r="179" spans="1:28" x14ac:dyDescent="0.3">
      <c r="A179" t="s">
        <v>292</v>
      </c>
      <c r="B179" t="s">
        <v>562</v>
      </c>
      <c r="C179">
        <v>1648010</v>
      </c>
      <c r="D179" t="s">
        <v>151</v>
      </c>
      <c r="E179" s="1">
        <v>41960</v>
      </c>
      <c r="F179" s="1" t="s">
        <v>333</v>
      </c>
      <c r="G179" s="1"/>
      <c r="H179" t="s">
        <v>172</v>
      </c>
      <c r="I179" s="1" t="s">
        <v>289</v>
      </c>
      <c r="J179" s="1" t="s">
        <v>511</v>
      </c>
      <c r="K179" s="1"/>
      <c r="L179" t="s">
        <v>223</v>
      </c>
      <c r="M179">
        <v>5.6</v>
      </c>
      <c r="U179">
        <v>2</v>
      </c>
      <c r="V179" t="s">
        <v>173</v>
      </c>
      <c r="X179" t="s">
        <v>149</v>
      </c>
      <c r="Y179" t="s">
        <v>150</v>
      </c>
      <c r="Z179">
        <v>1090</v>
      </c>
      <c r="AB179" t="s">
        <v>154</v>
      </c>
    </row>
    <row r="180" spans="1:28" x14ac:dyDescent="0.3">
      <c r="A180" t="s">
        <v>292</v>
      </c>
      <c r="B180" t="s">
        <v>563</v>
      </c>
      <c r="C180">
        <v>1648010</v>
      </c>
      <c r="D180" t="s">
        <v>151</v>
      </c>
      <c r="E180" s="1">
        <v>41969</v>
      </c>
      <c r="F180" s="1" t="s">
        <v>314</v>
      </c>
      <c r="G180" s="1"/>
      <c r="H180" t="s">
        <v>172</v>
      </c>
      <c r="I180" s="1" t="s">
        <v>289</v>
      </c>
      <c r="J180" s="1" t="s">
        <v>509</v>
      </c>
      <c r="K180" s="1"/>
      <c r="L180" t="s">
        <v>223</v>
      </c>
      <c r="M180">
        <v>3.8</v>
      </c>
      <c r="U180">
        <v>0.8</v>
      </c>
      <c r="V180" t="s">
        <v>173</v>
      </c>
      <c r="X180" t="s">
        <v>149</v>
      </c>
      <c r="Y180" t="s">
        <v>150</v>
      </c>
      <c r="Z180">
        <v>1040</v>
      </c>
      <c r="AB180" t="s">
        <v>154</v>
      </c>
    </row>
    <row r="181" spans="1:28" x14ac:dyDescent="0.3">
      <c r="A181" t="s">
        <v>292</v>
      </c>
      <c r="B181" t="s">
        <v>563</v>
      </c>
      <c r="C181">
        <v>1648010</v>
      </c>
      <c r="D181" t="s">
        <v>151</v>
      </c>
      <c r="E181" s="1">
        <v>41969</v>
      </c>
      <c r="F181" s="1" t="s">
        <v>314</v>
      </c>
      <c r="G181" s="1"/>
      <c r="H181" t="s">
        <v>170</v>
      </c>
      <c r="I181" s="1" t="s">
        <v>289</v>
      </c>
      <c r="J181" s="1" t="s">
        <v>510</v>
      </c>
      <c r="K181" s="1"/>
      <c r="L181" t="s">
        <v>223</v>
      </c>
      <c r="M181">
        <v>0.63100000000000001</v>
      </c>
      <c r="U181">
        <v>0.04</v>
      </c>
      <c r="V181" t="s">
        <v>173</v>
      </c>
      <c r="X181" t="s">
        <v>149</v>
      </c>
      <c r="Y181" t="s">
        <v>150</v>
      </c>
      <c r="Z181">
        <v>1049</v>
      </c>
      <c r="AB181" t="s">
        <v>154</v>
      </c>
    </row>
    <row r="182" spans="1:28" x14ac:dyDescent="0.3">
      <c r="A182" t="s">
        <v>292</v>
      </c>
      <c r="B182" t="s">
        <v>563</v>
      </c>
      <c r="C182">
        <v>1648010</v>
      </c>
      <c r="D182" t="s">
        <v>151</v>
      </c>
      <c r="E182" s="1">
        <v>41969</v>
      </c>
      <c r="F182" s="1" t="s">
        <v>314</v>
      </c>
      <c r="G182" s="1"/>
      <c r="H182" t="s">
        <v>172</v>
      </c>
      <c r="I182" s="1" t="s">
        <v>289</v>
      </c>
      <c r="J182" s="1" t="s">
        <v>511</v>
      </c>
      <c r="K182" s="1"/>
      <c r="L182" t="s">
        <v>223</v>
      </c>
      <c r="M182">
        <v>6.5</v>
      </c>
      <c r="U182">
        <v>2</v>
      </c>
      <c r="V182" t="s">
        <v>173</v>
      </c>
      <c r="X182" t="s">
        <v>149</v>
      </c>
      <c r="Y182" t="s">
        <v>150</v>
      </c>
      <c r="Z182">
        <v>1090</v>
      </c>
      <c r="AB182" t="s">
        <v>154</v>
      </c>
    </row>
    <row r="183" spans="1:28" x14ac:dyDescent="0.3">
      <c r="A183" t="s">
        <v>292</v>
      </c>
      <c r="B183" t="s">
        <v>564</v>
      </c>
      <c r="C183">
        <v>1648010</v>
      </c>
      <c r="D183" t="s">
        <v>151</v>
      </c>
      <c r="E183" s="1">
        <v>41991</v>
      </c>
      <c r="F183" s="1" t="s">
        <v>314</v>
      </c>
      <c r="G183" s="1"/>
      <c r="H183" t="s">
        <v>172</v>
      </c>
      <c r="I183" s="1" t="s">
        <v>289</v>
      </c>
      <c r="J183" s="1" t="s">
        <v>509</v>
      </c>
      <c r="K183" s="1"/>
      <c r="L183" t="s">
        <v>223</v>
      </c>
      <c r="M183">
        <v>2.2000000000000002</v>
      </c>
      <c r="U183">
        <v>0.8</v>
      </c>
      <c r="V183" t="s">
        <v>173</v>
      </c>
      <c r="X183" t="s">
        <v>149</v>
      </c>
      <c r="Y183" t="s">
        <v>150</v>
      </c>
      <c r="Z183">
        <v>1040</v>
      </c>
      <c r="AB183" t="s">
        <v>154</v>
      </c>
    </row>
    <row r="184" spans="1:28" x14ac:dyDescent="0.3">
      <c r="A184" t="s">
        <v>292</v>
      </c>
      <c r="B184" t="s">
        <v>564</v>
      </c>
      <c r="C184">
        <v>1648010</v>
      </c>
      <c r="D184" t="s">
        <v>151</v>
      </c>
      <c r="E184" s="1">
        <v>41991</v>
      </c>
      <c r="F184" s="1" t="s">
        <v>314</v>
      </c>
      <c r="G184" s="1"/>
      <c r="H184" t="s">
        <v>170</v>
      </c>
      <c r="I184" s="1" t="s">
        <v>289</v>
      </c>
      <c r="J184" s="1" t="s">
        <v>510</v>
      </c>
      <c r="K184" s="1"/>
      <c r="L184" t="s">
        <v>223</v>
      </c>
      <c r="M184">
        <v>0.222</v>
      </c>
      <c r="U184">
        <v>0.04</v>
      </c>
      <c r="V184" t="s">
        <v>173</v>
      </c>
      <c r="X184" t="s">
        <v>149</v>
      </c>
      <c r="Y184" t="s">
        <v>150</v>
      </c>
      <c r="Z184">
        <v>1049</v>
      </c>
      <c r="AB184" t="s">
        <v>154</v>
      </c>
    </row>
    <row r="185" spans="1:28" x14ac:dyDescent="0.3">
      <c r="A185" t="s">
        <v>292</v>
      </c>
      <c r="B185" t="s">
        <v>564</v>
      </c>
      <c r="C185">
        <v>1648010</v>
      </c>
      <c r="D185" t="s">
        <v>151</v>
      </c>
      <c r="E185" s="1">
        <v>41991</v>
      </c>
      <c r="F185" s="1" t="s">
        <v>314</v>
      </c>
      <c r="G185" s="1"/>
      <c r="H185" t="s">
        <v>172</v>
      </c>
      <c r="I185" s="1" t="s">
        <v>289</v>
      </c>
      <c r="J185" s="1" t="s">
        <v>511</v>
      </c>
      <c r="K185" s="1"/>
      <c r="L185" t="s">
        <v>223</v>
      </c>
      <c r="M185">
        <v>3.8</v>
      </c>
      <c r="U185">
        <v>2</v>
      </c>
      <c r="V185" t="s">
        <v>173</v>
      </c>
      <c r="X185" t="s">
        <v>149</v>
      </c>
      <c r="Y185" t="s">
        <v>150</v>
      </c>
      <c r="Z185">
        <v>1090</v>
      </c>
      <c r="AA185" t="s">
        <v>168</v>
      </c>
      <c r="AB185" t="s">
        <v>154</v>
      </c>
    </row>
    <row r="186" spans="1:28" x14ac:dyDescent="0.3">
      <c r="A186" t="s">
        <v>292</v>
      </c>
      <c r="B186" t="s">
        <v>565</v>
      </c>
      <c r="C186">
        <v>1648010</v>
      </c>
      <c r="D186" t="s">
        <v>151</v>
      </c>
      <c r="E186" s="1">
        <v>42033</v>
      </c>
      <c r="F186" s="1" t="s">
        <v>334</v>
      </c>
      <c r="G186" s="1"/>
      <c r="H186" t="s">
        <v>172</v>
      </c>
      <c r="I186" s="1" t="s">
        <v>289</v>
      </c>
      <c r="J186" s="1" t="s">
        <v>509</v>
      </c>
      <c r="K186" s="1"/>
      <c r="L186" t="s">
        <v>223</v>
      </c>
      <c r="M186">
        <v>2.8</v>
      </c>
      <c r="U186">
        <v>0.8</v>
      </c>
      <c r="V186" t="s">
        <v>173</v>
      </c>
      <c r="X186" t="s">
        <v>149</v>
      </c>
      <c r="Y186" t="s">
        <v>150</v>
      </c>
      <c r="Z186">
        <v>1040</v>
      </c>
      <c r="AB186" t="s">
        <v>154</v>
      </c>
    </row>
    <row r="187" spans="1:28" x14ac:dyDescent="0.3">
      <c r="A187" t="s">
        <v>292</v>
      </c>
      <c r="B187" t="s">
        <v>565</v>
      </c>
      <c r="C187">
        <v>1648010</v>
      </c>
      <c r="D187" t="s">
        <v>151</v>
      </c>
      <c r="E187" s="1">
        <v>42033</v>
      </c>
      <c r="F187" s="1" t="s">
        <v>334</v>
      </c>
      <c r="G187" s="1"/>
      <c r="H187" t="s">
        <v>170</v>
      </c>
      <c r="I187" s="1" t="s">
        <v>289</v>
      </c>
      <c r="J187" s="1" t="s">
        <v>510</v>
      </c>
      <c r="K187" s="1"/>
      <c r="L187" t="s">
        <v>223</v>
      </c>
      <c r="M187">
        <v>0.13500000000000001</v>
      </c>
      <c r="U187">
        <v>0.04</v>
      </c>
      <c r="V187" t="s">
        <v>173</v>
      </c>
      <c r="X187" t="s">
        <v>149</v>
      </c>
      <c r="Y187" t="s">
        <v>150</v>
      </c>
      <c r="Z187">
        <v>1049</v>
      </c>
      <c r="AB187" t="s">
        <v>154</v>
      </c>
    </row>
    <row r="188" spans="1:28" x14ac:dyDescent="0.3">
      <c r="A188" t="s">
        <v>292</v>
      </c>
      <c r="B188" t="s">
        <v>565</v>
      </c>
      <c r="C188">
        <v>1648010</v>
      </c>
      <c r="D188" t="s">
        <v>151</v>
      </c>
      <c r="E188" s="1">
        <v>42033</v>
      </c>
      <c r="F188" s="1" t="s">
        <v>334</v>
      </c>
      <c r="G188" s="1"/>
      <c r="H188" t="s">
        <v>172</v>
      </c>
      <c r="I188" s="1" t="s">
        <v>289</v>
      </c>
      <c r="J188" s="1" t="s">
        <v>511</v>
      </c>
      <c r="K188" s="1"/>
      <c r="L188" t="s">
        <v>223</v>
      </c>
      <c r="M188">
        <v>6.3</v>
      </c>
      <c r="U188">
        <v>2</v>
      </c>
      <c r="V188" t="s">
        <v>173</v>
      </c>
      <c r="X188" t="s">
        <v>149</v>
      </c>
      <c r="Y188" t="s">
        <v>150</v>
      </c>
      <c r="Z188">
        <v>1090</v>
      </c>
      <c r="AB188" t="s">
        <v>154</v>
      </c>
    </row>
    <row r="189" spans="1:28" x14ac:dyDescent="0.3">
      <c r="A189" t="s">
        <v>292</v>
      </c>
      <c r="B189" t="s">
        <v>566</v>
      </c>
      <c r="C189">
        <v>1648010</v>
      </c>
      <c r="D189" t="s">
        <v>151</v>
      </c>
      <c r="E189" s="1">
        <v>42073</v>
      </c>
      <c r="F189" s="1" t="s">
        <v>328</v>
      </c>
      <c r="G189" s="1"/>
      <c r="H189" t="s">
        <v>172</v>
      </c>
      <c r="I189" s="1" t="s">
        <v>289</v>
      </c>
      <c r="J189" s="1" t="s">
        <v>509</v>
      </c>
      <c r="K189" s="1"/>
      <c r="L189" t="s">
        <v>223</v>
      </c>
      <c r="M189">
        <v>2.5</v>
      </c>
      <c r="U189">
        <v>0.8</v>
      </c>
      <c r="V189" t="s">
        <v>173</v>
      </c>
      <c r="X189" t="s">
        <v>149</v>
      </c>
      <c r="Y189" t="s">
        <v>150</v>
      </c>
      <c r="Z189">
        <v>1040</v>
      </c>
      <c r="AB189" t="s">
        <v>154</v>
      </c>
    </row>
    <row r="190" spans="1:28" x14ac:dyDescent="0.3">
      <c r="A190" t="s">
        <v>292</v>
      </c>
      <c r="B190" t="s">
        <v>566</v>
      </c>
      <c r="C190">
        <v>1648010</v>
      </c>
      <c r="D190" t="s">
        <v>151</v>
      </c>
      <c r="E190" s="1">
        <v>42073</v>
      </c>
      <c r="F190" s="1" t="s">
        <v>328</v>
      </c>
      <c r="G190" s="1"/>
      <c r="H190" t="s">
        <v>170</v>
      </c>
      <c r="I190" s="1" t="s">
        <v>289</v>
      </c>
      <c r="J190" s="1" t="s">
        <v>510</v>
      </c>
      <c r="K190" s="1"/>
      <c r="L190" t="s">
        <v>223</v>
      </c>
      <c r="M190">
        <v>0.215</v>
      </c>
      <c r="U190">
        <v>0.04</v>
      </c>
      <c r="V190" t="s">
        <v>173</v>
      </c>
      <c r="X190" t="s">
        <v>149</v>
      </c>
      <c r="Y190" t="s">
        <v>150</v>
      </c>
      <c r="Z190">
        <v>1049</v>
      </c>
      <c r="AB190" t="s">
        <v>154</v>
      </c>
    </row>
    <row r="191" spans="1:28" x14ac:dyDescent="0.3">
      <c r="A191" t="s">
        <v>292</v>
      </c>
      <c r="B191" t="s">
        <v>566</v>
      </c>
      <c r="C191">
        <v>1648010</v>
      </c>
      <c r="D191" t="s">
        <v>151</v>
      </c>
      <c r="E191" s="1">
        <v>42073</v>
      </c>
      <c r="F191" s="1" t="s">
        <v>328</v>
      </c>
      <c r="G191" s="1"/>
      <c r="H191" t="s">
        <v>172</v>
      </c>
      <c r="I191" s="1" t="s">
        <v>289</v>
      </c>
      <c r="J191" s="1" t="s">
        <v>511</v>
      </c>
      <c r="K191" s="1"/>
      <c r="L191" t="s">
        <v>223</v>
      </c>
      <c r="M191">
        <v>4.5</v>
      </c>
      <c r="U191">
        <v>2</v>
      </c>
      <c r="V191" t="s">
        <v>173</v>
      </c>
      <c r="X191" t="s">
        <v>149</v>
      </c>
      <c r="Y191" t="s">
        <v>150</v>
      </c>
      <c r="Z191">
        <v>1090</v>
      </c>
      <c r="AB191" t="s">
        <v>154</v>
      </c>
    </row>
    <row r="192" spans="1:28" x14ac:dyDescent="0.3">
      <c r="A192" t="s">
        <v>292</v>
      </c>
      <c r="B192" t="s">
        <v>567</v>
      </c>
      <c r="C192">
        <v>1648010</v>
      </c>
      <c r="D192" t="s">
        <v>151</v>
      </c>
      <c r="E192" s="1">
        <v>42074</v>
      </c>
      <c r="F192" s="1" t="s">
        <v>313</v>
      </c>
      <c r="G192" s="1"/>
      <c r="H192" t="s">
        <v>172</v>
      </c>
      <c r="I192" s="1" t="s">
        <v>289</v>
      </c>
      <c r="J192" s="1" t="s">
        <v>509</v>
      </c>
      <c r="K192" s="1"/>
      <c r="L192" t="s">
        <v>223</v>
      </c>
      <c r="M192">
        <v>3.6</v>
      </c>
      <c r="U192">
        <v>0.8</v>
      </c>
      <c r="V192" t="s">
        <v>173</v>
      </c>
      <c r="X192" t="s">
        <v>149</v>
      </c>
      <c r="Y192" t="s">
        <v>150</v>
      </c>
      <c r="Z192">
        <v>1040</v>
      </c>
      <c r="AB192" t="s">
        <v>154</v>
      </c>
    </row>
    <row r="193" spans="1:28" x14ac:dyDescent="0.3">
      <c r="A193" t="s">
        <v>292</v>
      </c>
      <c r="B193" t="s">
        <v>567</v>
      </c>
      <c r="C193">
        <v>1648010</v>
      </c>
      <c r="D193" t="s">
        <v>151</v>
      </c>
      <c r="E193" s="1">
        <v>42074</v>
      </c>
      <c r="F193" s="1" t="s">
        <v>313</v>
      </c>
      <c r="G193" s="1"/>
      <c r="H193" t="s">
        <v>170</v>
      </c>
      <c r="I193" s="1" t="s">
        <v>289</v>
      </c>
      <c r="J193" s="1" t="s">
        <v>510</v>
      </c>
      <c r="K193" s="1"/>
      <c r="L193" t="s">
        <v>223</v>
      </c>
      <c r="M193">
        <v>0.30299999999999999</v>
      </c>
      <c r="U193">
        <v>0.04</v>
      </c>
      <c r="V193" t="s">
        <v>173</v>
      </c>
      <c r="X193" t="s">
        <v>149</v>
      </c>
      <c r="Y193" t="s">
        <v>150</v>
      </c>
      <c r="Z193">
        <v>1049</v>
      </c>
      <c r="AB193" t="s">
        <v>154</v>
      </c>
    </row>
    <row r="194" spans="1:28" x14ac:dyDescent="0.3">
      <c r="A194" t="s">
        <v>292</v>
      </c>
      <c r="B194" t="s">
        <v>567</v>
      </c>
      <c r="C194">
        <v>1648010</v>
      </c>
      <c r="D194" t="s">
        <v>151</v>
      </c>
      <c r="E194" s="1">
        <v>42074</v>
      </c>
      <c r="F194" s="1" t="s">
        <v>313</v>
      </c>
      <c r="G194" s="1"/>
      <c r="H194" t="s">
        <v>172</v>
      </c>
      <c r="I194" s="1" t="s">
        <v>289</v>
      </c>
      <c r="J194" s="1" t="s">
        <v>511</v>
      </c>
      <c r="K194" s="1"/>
      <c r="L194" t="s">
        <v>223</v>
      </c>
      <c r="M194">
        <v>4.5</v>
      </c>
      <c r="U194">
        <v>2</v>
      </c>
      <c r="V194" t="s">
        <v>173</v>
      </c>
      <c r="X194" t="s">
        <v>149</v>
      </c>
      <c r="Y194" t="s">
        <v>150</v>
      </c>
      <c r="Z194">
        <v>1090</v>
      </c>
      <c r="AB194" t="s">
        <v>154</v>
      </c>
    </row>
    <row r="195" spans="1:28" x14ac:dyDescent="0.3">
      <c r="A195" t="s">
        <v>292</v>
      </c>
      <c r="B195" t="s">
        <v>568</v>
      </c>
      <c r="C195">
        <v>1648010</v>
      </c>
      <c r="D195" t="s">
        <v>151</v>
      </c>
      <c r="E195" s="1">
        <v>42087</v>
      </c>
      <c r="F195" s="1" t="s">
        <v>313</v>
      </c>
      <c r="G195" s="1"/>
      <c r="H195" t="s">
        <v>172</v>
      </c>
      <c r="I195" s="1" t="s">
        <v>289</v>
      </c>
      <c r="J195" s="1" t="s">
        <v>509</v>
      </c>
      <c r="K195" s="1"/>
      <c r="L195" t="s">
        <v>223</v>
      </c>
      <c r="M195">
        <v>1.6</v>
      </c>
      <c r="U195">
        <v>0.8</v>
      </c>
      <c r="V195" t="s">
        <v>173</v>
      </c>
      <c r="X195" t="s">
        <v>149</v>
      </c>
      <c r="Y195" t="s">
        <v>150</v>
      </c>
      <c r="Z195">
        <v>1040</v>
      </c>
      <c r="AB195" t="s">
        <v>154</v>
      </c>
    </row>
    <row r="196" spans="1:28" x14ac:dyDescent="0.3">
      <c r="A196" t="s">
        <v>292</v>
      </c>
      <c r="B196" t="s">
        <v>568</v>
      </c>
      <c r="C196">
        <v>1648010</v>
      </c>
      <c r="D196" t="s">
        <v>151</v>
      </c>
      <c r="E196" s="1">
        <v>42087</v>
      </c>
      <c r="F196" s="1" t="s">
        <v>313</v>
      </c>
      <c r="G196" s="1"/>
      <c r="H196" t="s">
        <v>170</v>
      </c>
      <c r="I196" s="1" t="s">
        <v>289</v>
      </c>
      <c r="J196" s="1" t="s">
        <v>510</v>
      </c>
      <c r="K196" s="1"/>
      <c r="L196" t="s">
        <v>223</v>
      </c>
      <c r="M196">
        <v>9.4E-2</v>
      </c>
      <c r="U196">
        <v>0.04</v>
      </c>
      <c r="V196" t="s">
        <v>173</v>
      </c>
      <c r="X196" t="s">
        <v>149</v>
      </c>
      <c r="Y196" t="s">
        <v>150</v>
      </c>
      <c r="Z196">
        <v>1049</v>
      </c>
      <c r="AB196" t="s">
        <v>154</v>
      </c>
    </row>
    <row r="197" spans="1:28" x14ac:dyDescent="0.3">
      <c r="A197" t="s">
        <v>292</v>
      </c>
      <c r="B197" t="s">
        <v>568</v>
      </c>
      <c r="C197">
        <v>1648010</v>
      </c>
      <c r="D197" t="s">
        <v>151</v>
      </c>
      <c r="E197" s="1">
        <v>42087</v>
      </c>
      <c r="F197" s="1" t="s">
        <v>313</v>
      </c>
      <c r="G197" s="1"/>
      <c r="H197" t="s">
        <v>172</v>
      </c>
      <c r="I197" s="1" t="s">
        <v>289</v>
      </c>
      <c r="J197" s="1" t="s">
        <v>511</v>
      </c>
      <c r="K197" s="1"/>
      <c r="L197" t="s">
        <v>223</v>
      </c>
      <c r="M197">
        <v>2.7</v>
      </c>
      <c r="U197">
        <v>2</v>
      </c>
      <c r="V197" t="s">
        <v>173</v>
      </c>
      <c r="X197" t="s">
        <v>149</v>
      </c>
      <c r="Y197" t="s">
        <v>150</v>
      </c>
      <c r="Z197">
        <v>1090</v>
      </c>
      <c r="AA197" t="s">
        <v>168</v>
      </c>
      <c r="AB197" t="s">
        <v>154</v>
      </c>
    </row>
    <row r="198" spans="1:28" x14ac:dyDescent="0.3">
      <c r="A198" t="s">
        <v>292</v>
      </c>
      <c r="B198" t="s">
        <v>569</v>
      </c>
      <c r="C198">
        <v>1648010</v>
      </c>
      <c r="D198" t="s">
        <v>151</v>
      </c>
      <c r="E198" s="1">
        <v>42114</v>
      </c>
      <c r="F198" s="1" t="s">
        <v>335</v>
      </c>
      <c r="G198" s="1"/>
      <c r="H198" t="s">
        <v>172</v>
      </c>
      <c r="I198" s="1" t="s">
        <v>289</v>
      </c>
      <c r="J198" s="1" t="s">
        <v>509</v>
      </c>
      <c r="K198" s="1"/>
      <c r="L198" t="s">
        <v>223</v>
      </c>
      <c r="M198">
        <v>3.5</v>
      </c>
      <c r="U198">
        <v>0.8</v>
      </c>
      <c r="V198" t="s">
        <v>173</v>
      </c>
      <c r="X198" t="s">
        <v>149</v>
      </c>
      <c r="Y198" t="s">
        <v>150</v>
      </c>
      <c r="Z198">
        <v>1040</v>
      </c>
      <c r="AB198" t="s">
        <v>154</v>
      </c>
    </row>
    <row r="199" spans="1:28" x14ac:dyDescent="0.3">
      <c r="A199" t="s">
        <v>292</v>
      </c>
      <c r="B199" t="s">
        <v>569</v>
      </c>
      <c r="C199">
        <v>1648010</v>
      </c>
      <c r="D199" t="s">
        <v>151</v>
      </c>
      <c r="E199" s="1">
        <v>42114</v>
      </c>
      <c r="F199" s="1" t="s">
        <v>335</v>
      </c>
      <c r="G199" s="1"/>
      <c r="H199" t="s">
        <v>170</v>
      </c>
      <c r="I199" s="1" t="s">
        <v>289</v>
      </c>
      <c r="J199" s="1" t="s">
        <v>510</v>
      </c>
      <c r="K199" s="1"/>
      <c r="L199" t="s">
        <v>223</v>
      </c>
      <c r="M199">
        <v>0.57899999999999996</v>
      </c>
      <c r="U199">
        <v>0.04</v>
      </c>
      <c r="V199" t="s">
        <v>173</v>
      </c>
      <c r="X199" t="s">
        <v>149</v>
      </c>
      <c r="Y199" t="s">
        <v>150</v>
      </c>
      <c r="Z199">
        <v>1049</v>
      </c>
      <c r="AB199" t="s">
        <v>154</v>
      </c>
    </row>
    <row r="200" spans="1:28" x14ac:dyDescent="0.3">
      <c r="A200" t="s">
        <v>292</v>
      </c>
      <c r="B200" t="s">
        <v>569</v>
      </c>
      <c r="C200">
        <v>1648010</v>
      </c>
      <c r="D200" t="s">
        <v>151</v>
      </c>
      <c r="E200" s="1">
        <v>42114</v>
      </c>
      <c r="F200" s="1" t="s">
        <v>335</v>
      </c>
      <c r="G200" s="1"/>
      <c r="H200" t="s">
        <v>172</v>
      </c>
      <c r="I200" s="1" t="s">
        <v>289</v>
      </c>
      <c r="J200" s="1" t="s">
        <v>511</v>
      </c>
      <c r="K200" s="1"/>
      <c r="L200" t="s">
        <v>223</v>
      </c>
      <c r="M200">
        <v>3</v>
      </c>
      <c r="U200">
        <v>2</v>
      </c>
      <c r="V200" t="s">
        <v>173</v>
      </c>
      <c r="X200" t="s">
        <v>149</v>
      </c>
      <c r="Y200" t="s">
        <v>150</v>
      </c>
      <c r="Z200">
        <v>1090</v>
      </c>
      <c r="AA200" t="s">
        <v>168</v>
      </c>
      <c r="AB200" t="s">
        <v>154</v>
      </c>
    </row>
    <row r="201" spans="1:28" x14ac:dyDescent="0.3">
      <c r="A201" t="s">
        <v>292</v>
      </c>
      <c r="B201" t="s">
        <v>570</v>
      </c>
      <c r="C201">
        <v>1648010</v>
      </c>
      <c r="D201" t="s">
        <v>151</v>
      </c>
      <c r="E201" s="1">
        <v>42124</v>
      </c>
      <c r="F201" s="1" t="s">
        <v>335</v>
      </c>
      <c r="G201" s="1"/>
      <c r="H201" t="s">
        <v>172</v>
      </c>
      <c r="I201" s="1" t="s">
        <v>289</v>
      </c>
      <c r="J201" s="1" t="s">
        <v>509</v>
      </c>
      <c r="K201" s="1"/>
      <c r="L201" t="s">
        <v>223</v>
      </c>
      <c r="M201">
        <v>1.9</v>
      </c>
      <c r="U201">
        <v>0.8</v>
      </c>
      <c r="V201" t="s">
        <v>173</v>
      </c>
      <c r="X201" t="s">
        <v>149</v>
      </c>
      <c r="Y201" t="s">
        <v>150</v>
      </c>
      <c r="Z201">
        <v>1040</v>
      </c>
      <c r="AB201" t="s">
        <v>154</v>
      </c>
    </row>
    <row r="202" spans="1:28" x14ac:dyDescent="0.3">
      <c r="A202" t="s">
        <v>292</v>
      </c>
      <c r="B202" t="s">
        <v>570</v>
      </c>
      <c r="C202">
        <v>1648010</v>
      </c>
      <c r="D202" t="s">
        <v>151</v>
      </c>
      <c r="E202" s="1">
        <v>42124</v>
      </c>
      <c r="F202" s="1" t="s">
        <v>335</v>
      </c>
      <c r="G202" s="1"/>
      <c r="H202" t="s">
        <v>170</v>
      </c>
      <c r="I202" s="1" t="s">
        <v>289</v>
      </c>
      <c r="J202" s="1" t="s">
        <v>510</v>
      </c>
      <c r="K202" s="1"/>
      <c r="L202" t="s">
        <v>223</v>
      </c>
      <c r="M202">
        <v>0.08</v>
      </c>
      <c r="U202">
        <v>0.04</v>
      </c>
      <c r="V202" t="s">
        <v>173</v>
      </c>
      <c r="X202" t="s">
        <v>149</v>
      </c>
      <c r="Y202" t="s">
        <v>150</v>
      </c>
      <c r="Z202">
        <v>1049</v>
      </c>
      <c r="AA202" t="s">
        <v>168</v>
      </c>
      <c r="AB202" t="s">
        <v>154</v>
      </c>
    </row>
    <row r="203" spans="1:28" x14ac:dyDescent="0.3">
      <c r="A203" t="s">
        <v>292</v>
      </c>
      <c r="B203" t="s">
        <v>570</v>
      </c>
      <c r="C203">
        <v>1648010</v>
      </c>
      <c r="D203" t="s">
        <v>151</v>
      </c>
      <c r="E203" s="1">
        <v>42124</v>
      </c>
      <c r="F203" s="1" t="s">
        <v>335</v>
      </c>
      <c r="G203" s="1"/>
      <c r="H203" t="s">
        <v>172</v>
      </c>
      <c r="I203" s="1" t="s">
        <v>289</v>
      </c>
      <c r="J203" s="1" t="s">
        <v>511</v>
      </c>
      <c r="K203" s="1"/>
      <c r="L203" t="s">
        <v>223</v>
      </c>
      <c r="M203">
        <v>2</v>
      </c>
      <c r="N203" t="s">
        <v>1094</v>
      </c>
      <c r="U203">
        <v>2</v>
      </c>
      <c r="V203" t="s">
        <v>173</v>
      </c>
      <c r="X203" t="s">
        <v>149</v>
      </c>
      <c r="Y203" t="s">
        <v>150</v>
      </c>
      <c r="Z203">
        <v>1090</v>
      </c>
      <c r="AB203" t="s">
        <v>154</v>
      </c>
    </row>
    <row r="204" spans="1:28" x14ac:dyDescent="0.3">
      <c r="A204" t="s">
        <v>292</v>
      </c>
      <c r="B204" t="s">
        <v>571</v>
      </c>
      <c r="C204">
        <v>1648010</v>
      </c>
      <c r="D204" t="s">
        <v>151</v>
      </c>
      <c r="E204" s="1">
        <v>42143</v>
      </c>
      <c r="F204" s="1" t="s">
        <v>316</v>
      </c>
      <c r="G204" s="1"/>
      <c r="H204" t="s">
        <v>172</v>
      </c>
      <c r="I204" s="1" t="s">
        <v>289</v>
      </c>
      <c r="J204" s="1" t="s">
        <v>509</v>
      </c>
      <c r="K204" s="1"/>
      <c r="L204" t="s">
        <v>223</v>
      </c>
      <c r="M204">
        <v>4.3</v>
      </c>
      <c r="U204">
        <v>0.8</v>
      </c>
      <c r="V204" t="s">
        <v>173</v>
      </c>
      <c r="X204" t="s">
        <v>149</v>
      </c>
      <c r="Y204" t="s">
        <v>150</v>
      </c>
      <c r="Z204">
        <v>1040</v>
      </c>
      <c r="AB204" t="s">
        <v>154</v>
      </c>
    </row>
    <row r="205" spans="1:28" x14ac:dyDescent="0.3">
      <c r="A205" t="s">
        <v>292</v>
      </c>
      <c r="B205" t="s">
        <v>571</v>
      </c>
      <c r="C205">
        <v>1648010</v>
      </c>
      <c r="D205" t="s">
        <v>151</v>
      </c>
      <c r="E205" s="1">
        <v>42143</v>
      </c>
      <c r="F205" s="1" t="s">
        <v>316</v>
      </c>
      <c r="G205" s="1"/>
      <c r="H205" t="s">
        <v>170</v>
      </c>
      <c r="I205" s="1" t="s">
        <v>289</v>
      </c>
      <c r="J205" s="1" t="s">
        <v>510</v>
      </c>
      <c r="K205" s="1"/>
      <c r="L205" t="s">
        <v>223</v>
      </c>
      <c r="M205">
        <v>0.39900000000000002</v>
      </c>
      <c r="U205">
        <v>0.04</v>
      </c>
      <c r="V205" t="s">
        <v>173</v>
      </c>
      <c r="X205" t="s">
        <v>149</v>
      </c>
      <c r="Y205" t="s">
        <v>150</v>
      </c>
      <c r="Z205">
        <v>1049</v>
      </c>
      <c r="AB205" t="s">
        <v>154</v>
      </c>
    </row>
    <row r="206" spans="1:28" x14ac:dyDescent="0.3">
      <c r="A206" t="s">
        <v>292</v>
      </c>
      <c r="B206" t="s">
        <v>571</v>
      </c>
      <c r="C206">
        <v>1648010</v>
      </c>
      <c r="D206" t="s">
        <v>151</v>
      </c>
      <c r="E206" s="1">
        <v>42143</v>
      </c>
      <c r="F206" s="1" t="s">
        <v>316</v>
      </c>
      <c r="G206" s="1"/>
      <c r="H206" t="s">
        <v>172</v>
      </c>
      <c r="I206" s="1" t="s">
        <v>289</v>
      </c>
      <c r="J206" s="1" t="s">
        <v>511</v>
      </c>
      <c r="K206" s="1"/>
      <c r="L206" t="s">
        <v>223</v>
      </c>
      <c r="M206">
        <v>2</v>
      </c>
      <c r="N206" t="s">
        <v>1094</v>
      </c>
      <c r="U206">
        <v>2</v>
      </c>
      <c r="V206" t="s">
        <v>173</v>
      </c>
      <c r="X206" t="s">
        <v>149</v>
      </c>
      <c r="Y206" t="s">
        <v>150</v>
      </c>
      <c r="Z206">
        <v>1090</v>
      </c>
      <c r="AB206" t="s">
        <v>154</v>
      </c>
    </row>
    <row r="207" spans="1:28" x14ac:dyDescent="0.3">
      <c r="A207" t="s">
        <v>292</v>
      </c>
      <c r="B207" t="s">
        <v>572</v>
      </c>
      <c r="C207">
        <v>1648010</v>
      </c>
      <c r="D207" t="s">
        <v>151</v>
      </c>
      <c r="E207" s="1">
        <v>42152</v>
      </c>
      <c r="F207" s="1" t="s">
        <v>313</v>
      </c>
      <c r="G207" s="1"/>
      <c r="H207" t="s">
        <v>172</v>
      </c>
      <c r="I207" s="1" t="s">
        <v>289</v>
      </c>
      <c r="J207" s="1" t="s">
        <v>509</v>
      </c>
      <c r="K207" s="1"/>
      <c r="L207" t="s">
        <v>223</v>
      </c>
      <c r="M207">
        <v>3.3</v>
      </c>
      <c r="U207">
        <v>0.8</v>
      </c>
      <c r="V207" t="s">
        <v>173</v>
      </c>
      <c r="X207" t="s">
        <v>149</v>
      </c>
      <c r="Y207" t="s">
        <v>150</v>
      </c>
      <c r="Z207">
        <v>1040</v>
      </c>
      <c r="AB207" t="s">
        <v>154</v>
      </c>
    </row>
    <row r="208" spans="1:28" x14ac:dyDescent="0.3">
      <c r="A208" t="s">
        <v>292</v>
      </c>
      <c r="B208" t="s">
        <v>572</v>
      </c>
      <c r="C208">
        <v>1648010</v>
      </c>
      <c r="D208" t="s">
        <v>151</v>
      </c>
      <c r="E208" s="1">
        <v>42152</v>
      </c>
      <c r="F208" s="1" t="s">
        <v>313</v>
      </c>
      <c r="G208" s="1"/>
      <c r="H208" t="s">
        <v>170</v>
      </c>
      <c r="I208" s="1" t="s">
        <v>289</v>
      </c>
      <c r="J208" s="1" t="s">
        <v>510</v>
      </c>
      <c r="K208" s="1"/>
      <c r="L208" t="s">
        <v>223</v>
      </c>
      <c r="M208">
        <v>0.188</v>
      </c>
      <c r="U208">
        <v>0.04</v>
      </c>
      <c r="V208" t="s">
        <v>173</v>
      </c>
      <c r="X208" t="s">
        <v>149</v>
      </c>
      <c r="Y208" t="s">
        <v>150</v>
      </c>
      <c r="Z208">
        <v>1049</v>
      </c>
      <c r="AB208" t="s">
        <v>154</v>
      </c>
    </row>
    <row r="209" spans="1:28" x14ac:dyDescent="0.3">
      <c r="A209" t="s">
        <v>292</v>
      </c>
      <c r="B209" t="s">
        <v>572</v>
      </c>
      <c r="C209">
        <v>1648010</v>
      </c>
      <c r="D209" t="s">
        <v>151</v>
      </c>
      <c r="E209" s="1">
        <v>42152</v>
      </c>
      <c r="F209" s="1" t="s">
        <v>313</v>
      </c>
      <c r="G209" s="1"/>
      <c r="H209" t="s">
        <v>172</v>
      </c>
      <c r="I209" s="1" t="s">
        <v>289</v>
      </c>
      <c r="J209" s="1" t="s">
        <v>511</v>
      </c>
      <c r="K209" s="1"/>
      <c r="L209" t="s">
        <v>223</v>
      </c>
      <c r="M209">
        <v>2.9</v>
      </c>
      <c r="U209">
        <v>2</v>
      </c>
      <c r="V209" t="s">
        <v>173</v>
      </c>
      <c r="X209" t="s">
        <v>149</v>
      </c>
      <c r="Y209" t="s">
        <v>150</v>
      </c>
      <c r="Z209">
        <v>1090</v>
      </c>
      <c r="AA209" t="s">
        <v>168</v>
      </c>
      <c r="AB209" t="s">
        <v>154</v>
      </c>
    </row>
    <row r="210" spans="1:28" x14ac:dyDescent="0.3">
      <c r="A210" t="s">
        <v>292</v>
      </c>
      <c r="B210" t="s">
        <v>573</v>
      </c>
      <c r="C210">
        <v>1648010</v>
      </c>
      <c r="D210" t="s">
        <v>151</v>
      </c>
      <c r="E210" s="1">
        <v>42157</v>
      </c>
      <c r="F210" s="1" t="s">
        <v>336</v>
      </c>
      <c r="G210" s="1"/>
      <c r="H210" t="s">
        <v>172</v>
      </c>
      <c r="I210" s="1" t="s">
        <v>289</v>
      </c>
      <c r="J210" s="1" t="s">
        <v>509</v>
      </c>
      <c r="K210" s="1"/>
      <c r="L210" t="s">
        <v>223</v>
      </c>
      <c r="M210">
        <v>5.4</v>
      </c>
      <c r="U210">
        <v>0.8</v>
      </c>
      <c r="V210" t="s">
        <v>173</v>
      </c>
      <c r="X210" t="s">
        <v>149</v>
      </c>
      <c r="Y210" t="s">
        <v>150</v>
      </c>
      <c r="Z210">
        <v>1040</v>
      </c>
      <c r="AB210" t="s">
        <v>154</v>
      </c>
    </row>
    <row r="211" spans="1:28" x14ac:dyDescent="0.3">
      <c r="A211" t="s">
        <v>292</v>
      </c>
      <c r="B211" t="s">
        <v>573</v>
      </c>
      <c r="C211">
        <v>1648010</v>
      </c>
      <c r="D211" t="s">
        <v>151</v>
      </c>
      <c r="E211" s="1">
        <v>42157</v>
      </c>
      <c r="F211" s="1" t="s">
        <v>336</v>
      </c>
      <c r="G211" s="1"/>
      <c r="H211" t="s">
        <v>170</v>
      </c>
      <c r="I211" s="1" t="s">
        <v>289</v>
      </c>
      <c r="J211" s="1" t="s">
        <v>510</v>
      </c>
      <c r="K211" s="1"/>
      <c r="L211" t="s">
        <v>223</v>
      </c>
      <c r="M211">
        <v>0.27800000000000002</v>
      </c>
      <c r="U211">
        <v>0.04</v>
      </c>
      <c r="V211" t="s">
        <v>173</v>
      </c>
      <c r="X211" t="s">
        <v>149</v>
      </c>
      <c r="Y211" t="s">
        <v>150</v>
      </c>
      <c r="Z211">
        <v>1049</v>
      </c>
      <c r="AB211" t="s">
        <v>154</v>
      </c>
    </row>
    <row r="212" spans="1:28" x14ac:dyDescent="0.3">
      <c r="A212" t="s">
        <v>292</v>
      </c>
      <c r="B212" t="s">
        <v>573</v>
      </c>
      <c r="C212">
        <v>1648010</v>
      </c>
      <c r="D212" t="s">
        <v>151</v>
      </c>
      <c r="E212" s="1">
        <v>42157</v>
      </c>
      <c r="F212" s="1" t="s">
        <v>336</v>
      </c>
      <c r="G212" s="1"/>
      <c r="H212" t="s">
        <v>172</v>
      </c>
      <c r="I212" s="1" t="s">
        <v>289</v>
      </c>
      <c r="J212" s="1" t="s">
        <v>511</v>
      </c>
      <c r="K212" s="1"/>
      <c r="L212" t="s">
        <v>223</v>
      </c>
      <c r="M212">
        <v>2.8</v>
      </c>
      <c r="U212">
        <v>2</v>
      </c>
      <c r="V212" t="s">
        <v>173</v>
      </c>
      <c r="X212" t="s">
        <v>149</v>
      </c>
      <c r="Y212" t="s">
        <v>150</v>
      </c>
      <c r="Z212">
        <v>1090</v>
      </c>
      <c r="AA212" t="s">
        <v>168</v>
      </c>
      <c r="AB212" t="s">
        <v>154</v>
      </c>
    </row>
    <row r="213" spans="1:28" x14ac:dyDescent="0.3">
      <c r="A213" t="s">
        <v>292</v>
      </c>
      <c r="B213" t="s">
        <v>574</v>
      </c>
      <c r="C213">
        <v>1648010</v>
      </c>
      <c r="D213" t="s">
        <v>151</v>
      </c>
      <c r="E213" s="1">
        <v>42179</v>
      </c>
      <c r="F213" s="1" t="s">
        <v>336</v>
      </c>
      <c r="G213" s="1"/>
      <c r="H213" t="s">
        <v>172</v>
      </c>
      <c r="I213" s="1" t="s">
        <v>289</v>
      </c>
      <c r="J213" s="1" t="s">
        <v>509</v>
      </c>
      <c r="K213" s="1"/>
      <c r="L213" t="s">
        <v>223</v>
      </c>
      <c r="M213">
        <v>3.4</v>
      </c>
      <c r="U213">
        <v>0.8</v>
      </c>
      <c r="V213" t="s">
        <v>173</v>
      </c>
      <c r="X213" t="s">
        <v>149</v>
      </c>
      <c r="Y213" t="s">
        <v>150</v>
      </c>
      <c r="Z213">
        <v>1040</v>
      </c>
      <c r="AB213" t="s">
        <v>154</v>
      </c>
    </row>
    <row r="214" spans="1:28" x14ac:dyDescent="0.3">
      <c r="A214" t="s">
        <v>292</v>
      </c>
      <c r="B214" t="s">
        <v>574</v>
      </c>
      <c r="C214">
        <v>1648010</v>
      </c>
      <c r="D214" t="s">
        <v>151</v>
      </c>
      <c r="E214" s="1">
        <v>42179</v>
      </c>
      <c r="F214" s="1" t="s">
        <v>336</v>
      </c>
      <c r="G214" s="1"/>
      <c r="H214" t="s">
        <v>170</v>
      </c>
      <c r="I214" s="1" t="s">
        <v>289</v>
      </c>
      <c r="J214" s="1" t="s">
        <v>510</v>
      </c>
      <c r="K214" s="1"/>
      <c r="L214" t="s">
        <v>223</v>
      </c>
      <c r="M214">
        <v>0.36699999999999999</v>
      </c>
      <c r="U214">
        <v>0.04</v>
      </c>
      <c r="V214" t="s">
        <v>173</v>
      </c>
      <c r="X214" t="s">
        <v>149</v>
      </c>
      <c r="Y214" t="s">
        <v>150</v>
      </c>
      <c r="Z214">
        <v>1049</v>
      </c>
      <c r="AB214" t="s">
        <v>154</v>
      </c>
    </row>
    <row r="215" spans="1:28" x14ac:dyDescent="0.3">
      <c r="A215" t="s">
        <v>292</v>
      </c>
      <c r="B215" t="s">
        <v>574</v>
      </c>
      <c r="C215">
        <v>1648010</v>
      </c>
      <c r="D215" t="s">
        <v>151</v>
      </c>
      <c r="E215" s="1">
        <v>42179</v>
      </c>
      <c r="F215" s="1" t="s">
        <v>336</v>
      </c>
      <c r="G215" s="1"/>
      <c r="H215" t="s">
        <v>172</v>
      </c>
      <c r="I215" s="1" t="s">
        <v>289</v>
      </c>
      <c r="J215" s="1" t="s">
        <v>511</v>
      </c>
      <c r="K215" s="1"/>
      <c r="L215" t="s">
        <v>223</v>
      </c>
      <c r="M215">
        <v>2</v>
      </c>
      <c r="N215" t="s">
        <v>1094</v>
      </c>
      <c r="U215">
        <v>2</v>
      </c>
      <c r="V215" t="s">
        <v>173</v>
      </c>
      <c r="X215" t="s">
        <v>149</v>
      </c>
      <c r="Y215" t="s">
        <v>150</v>
      </c>
      <c r="Z215">
        <v>1090</v>
      </c>
      <c r="AB215" t="s">
        <v>154</v>
      </c>
    </row>
    <row r="216" spans="1:28" x14ac:dyDescent="0.3">
      <c r="A216" t="s">
        <v>292</v>
      </c>
      <c r="B216" t="s">
        <v>575</v>
      </c>
      <c r="C216">
        <v>1648010</v>
      </c>
      <c r="D216" t="s">
        <v>151</v>
      </c>
      <c r="E216" s="1">
        <v>42214</v>
      </c>
      <c r="F216" s="1" t="s">
        <v>304</v>
      </c>
      <c r="G216" s="1"/>
      <c r="H216" t="s">
        <v>172</v>
      </c>
      <c r="I216" s="1" t="s">
        <v>289</v>
      </c>
      <c r="J216" s="1" t="s">
        <v>509</v>
      </c>
      <c r="K216" s="1"/>
      <c r="L216" t="s">
        <v>223</v>
      </c>
      <c r="M216">
        <v>5.9</v>
      </c>
      <c r="U216">
        <v>0.8</v>
      </c>
      <c r="V216" t="s">
        <v>173</v>
      </c>
      <c r="X216" t="s">
        <v>149</v>
      </c>
      <c r="Y216" t="s">
        <v>150</v>
      </c>
      <c r="Z216">
        <v>1040</v>
      </c>
      <c r="AB216" t="s">
        <v>154</v>
      </c>
    </row>
    <row r="217" spans="1:28" x14ac:dyDescent="0.3">
      <c r="A217" t="s">
        <v>292</v>
      </c>
      <c r="B217" t="s">
        <v>575</v>
      </c>
      <c r="C217">
        <v>1648010</v>
      </c>
      <c r="D217" t="s">
        <v>151</v>
      </c>
      <c r="E217" s="1">
        <v>42214</v>
      </c>
      <c r="F217" s="1" t="s">
        <v>304</v>
      </c>
      <c r="G217" s="1"/>
      <c r="H217" t="s">
        <v>170</v>
      </c>
      <c r="I217" s="1" t="s">
        <v>289</v>
      </c>
      <c r="J217" s="1" t="s">
        <v>510</v>
      </c>
      <c r="K217" s="1"/>
      <c r="L217" t="s">
        <v>223</v>
      </c>
      <c r="M217">
        <v>0.24199999999999999</v>
      </c>
      <c r="U217">
        <v>0.04</v>
      </c>
      <c r="V217" t="s">
        <v>173</v>
      </c>
      <c r="X217" t="s">
        <v>149</v>
      </c>
      <c r="Y217" t="s">
        <v>150</v>
      </c>
      <c r="Z217">
        <v>1049</v>
      </c>
      <c r="AB217" t="s">
        <v>154</v>
      </c>
    </row>
    <row r="218" spans="1:28" x14ac:dyDescent="0.3">
      <c r="A218" t="s">
        <v>292</v>
      </c>
      <c r="B218" t="s">
        <v>575</v>
      </c>
      <c r="C218">
        <v>1648010</v>
      </c>
      <c r="D218" t="s">
        <v>151</v>
      </c>
      <c r="E218" s="1">
        <v>42214</v>
      </c>
      <c r="F218" s="1" t="s">
        <v>304</v>
      </c>
      <c r="G218" s="1"/>
      <c r="H218" t="s">
        <v>172</v>
      </c>
      <c r="I218" s="1" t="s">
        <v>289</v>
      </c>
      <c r="J218" s="1" t="s">
        <v>511</v>
      </c>
      <c r="K218" s="1"/>
      <c r="L218" t="s">
        <v>223</v>
      </c>
      <c r="M218">
        <v>2</v>
      </c>
      <c r="N218" t="s">
        <v>1094</v>
      </c>
      <c r="U218">
        <v>2</v>
      </c>
      <c r="V218" t="s">
        <v>173</v>
      </c>
      <c r="X218" t="s">
        <v>149</v>
      </c>
      <c r="Y218" t="s">
        <v>150</v>
      </c>
      <c r="Z218">
        <v>1090</v>
      </c>
      <c r="AB218" t="s">
        <v>154</v>
      </c>
    </row>
    <row r="219" spans="1:28" x14ac:dyDescent="0.3">
      <c r="A219" t="s">
        <v>292</v>
      </c>
      <c r="B219" t="s">
        <v>576</v>
      </c>
      <c r="C219">
        <v>1648010</v>
      </c>
      <c r="D219" t="s">
        <v>151</v>
      </c>
      <c r="E219" s="1">
        <v>42243</v>
      </c>
      <c r="F219" s="1" t="s">
        <v>337</v>
      </c>
      <c r="G219" s="1"/>
      <c r="H219" t="s">
        <v>172</v>
      </c>
      <c r="I219" s="1" t="s">
        <v>289</v>
      </c>
      <c r="J219" s="1" t="s">
        <v>509</v>
      </c>
      <c r="K219" s="1"/>
      <c r="L219" t="s">
        <v>223</v>
      </c>
      <c r="M219">
        <v>3.5</v>
      </c>
      <c r="U219">
        <v>0.8</v>
      </c>
      <c r="V219" t="s">
        <v>173</v>
      </c>
      <c r="X219" t="s">
        <v>149</v>
      </c>
      <c r="Y219" t="s">
        <v>150</v>
      </c>
      <c r="Z219">
        <v>1040</v>
      </c>
      <c r="AB219" t="s">
        <v>154</v>
      </c>
    </row>
    <row r="220" spans="1:28" x14ac:dyDescent="0.3">
      <c r="A220" t="s">
        <v>292</v>
      </c>
      <c r="B220" t="s">
        <v>576</v>
      </c>
      <c r="C220">
        <v>1648010</v>
      </c>
      <c r="D220" t="s">
        <v>151</v>
      </c>
      <c r="E220" s="1">
        <v>42243</v>
      </c>
      <c r="F220" s="1" t="s">
        <v>337</v>
      </c>
      <c r="G220" s="1"/>
      <c r="H220" t="s">
        <v>170</v>
      </c>
      <c r="I220" s="1" t="s">
        <v>289</v>
      </c>
      <c r="J220" s="1" t="s">
        <v>510</v>
      </c>
      <c r="K220" s="1"/>
      <c r="L220" t="s">
        <v>223</v>
      </c>
      <c r="M220">
        <v>9.0999999999999998E-2</v>
      </c>
      <c r="U220">
        <v>0.04</v>
      </c>
      <c r="V220" t="s">
        <v>173</v>
      </c>
      <c r="X220" t="s">
        <v>149</v>
      </c>
      <c r="Y220" t="s">
        <v>150</v>
      </c>
      <c r="Z220">
        <v>1049</v>
      </c>
      <c r="AB220" t="s">
        <v>154</v>
      </c>
    </row>
    <row r="221" spans="1:28" x14ac:dyDescent="0.3">
      <c r="A221" t="s">
        <v>292</v>
      </c>
      <c r="B221" t="s">
        <v>576</v>
      </c>
      <c r="C221">
        <v>1648010</v>
      </c>
      <c r="D221" t="s">
        <v>151</v>
      </c>
      <c r="E221" s="1">
        <v>42243</v>
      </c>
      <c r="F221" s="1" t="s">
        <v>337</v>
      </c>
      <c r="G221" s="1"/>
      <c r="H221" t="s">
        <v>172</v>
      </c>
      <c r="I221" s="1" t="s">
        <v>289</v>
      </c>
      <c r="J221" s="1" t="s">
        <v>511</v>
      </c>
      <c r="K221" s="1"/>
      <c r="L221" t="s">
        <v>223</v>
      </c>
      <c r="M221">
        <v>2</v>
      </c>
      <c r="N221" t="s">
        <v>1094</v>
      </c>
      <c r="U221">
        <v>2</v>
      </c>
      <c r="V221" t="s">
        <v>173</v>
      </c>
      <c r="X221" t="s">
        <v>149</v>
      </c>
      <c r="Y221" t="s">
        <v>150</v>
      </c>
      <c r="Z221">
        <v>1090</v>
      </c>
      <c r="AB221" t="s">
        <v>154</v>
      </c>
    </row>
    <row r="222" spans="1:28" x14ac:dyDescent="0.3">
      <c r="A222" t="s">
        <v>292</v>
      </c>
      <c r="B222" t="s">
        <v>577</v>
      </c>
      <c r="C222">
        <v>1648010</v>
      </c>
      <c r="D222" t="s">
        <v>151</v>
      </c>
      <c r="E222" s="1">
        <v>42263</v>
      </c>
      <c r="F222" s="1" t="s">
        <v>307</v>
      </c>
      <c r="G222" s="1"/>
      <c r="H222" t="s">
        <v>172</v>
      </c>
      <c r="I222" s="1" t="s">
        <v>289</v>
      </c>
      <c r="J222" s="1" t="s">
        <v>509</v>
      </c>
      <c r="K222" s="1"/>
      <c r="L222" t="s">
        <v>223</v>
      </c>
      <c r="M222">
        <v>3.5</v>
      </c>
      <c r="U222">
        <v>0.8</v>
      </c>
      <c r="V222" t="s">
        <v>173</v>
      </c>
      <c r="X222" t="s">
        <v>149</v>
      </c>
      <c r="Y222" t="s">
        <v>150</v>
      </c>
      <c r="Z222">
        <v>1040</v>
      </c>
      <c r="AB222" t="s">
        <v>154</v>
      </c>
    </row>
    <row r="223" spans="1:28" x14ac:dyDescent="0.3">
      <c r="A223" t="s">
        <v>292</v>
      </c>
      <c r="B223" t="s">
        <v>577</v>
      </c>
      <c r="C223">
        <v>1648010</v>
      </c>
      <c r="D223" t="s">
        <v>151</v>
      </c>
      <c r="E223" s="1">
        <v>42263</v>
      </c>
      <c r="F223" s="1" t="s">
        <v>307</v>
      </c>
      <c r="G223" s="1"/>
      <c r="H223" t="s">
        <v>170</v>
      </c>
      <c r="I223" s="1" t="s">
        <v>289</v>
      </c>
      <c r="J223" s="1" t="s">
        <v>510</v>
      </c>
      <c r="K223" s="1"/>
      <c r="L223" t="s">
        <v>223</v>
      </c>
      <c r="M223">
        <v>0.129</v>
      </c>
      <c r="U223">
        <v>0.04</v>
      </c>
      <c r="V223" t="s">
        <v>173</v>
      </c>
      <c r="X223" t="s">
        <v>149</v>
      </c>
      <c r="Y223" t="s">
        <v>150</v>
      </c>
      <c r="Z223">
        <v>1049</v>
      </c>
      <c r="AB223" t="s">
        <v>154</v>
      </c>
    </row>
    <row r="224" spans="1:28" x14ac:dyDescent="0.3">
      <c r="A224" t="s">
        <v>292</v>
      </c>
      <c r="B224" t="s">
        <v>577</v>
      </c>
      <c r="C224">
        <v>1648010</v>
      </c>
      <c r="D224" t="s">
        <v>151</v>
      </c>
      <c r="E224" s="1">
        <v>42263</v>
      </c>
      <c r="F224" s="1" t="s">
        <v>307</v>
      </c>
      <c r="G224" s="1"/>
      <c r="H224" t="s">
        <v>172</v>
      </c>
      <c r="I224" s="1" t="s">
        <v>289</v>
      </c>
      <c r="J224" s="1" t="s">
        <v>511</v>
      </c>
      <c r="K224" s="1"/>
      <c r="L224" t="s">
        <v>223</v>
      </c>
      <c r="M224">
        <v>2</v>
      </c>
      <c r="N224" t="s">
        <v>1094</v>
      </c>
      <c r="U224">
        <v>2</v>
      </c>
      <c r="V224" t="s">
        <v>173</v>
      </c>
      <c r="X224" t="s">
        <v>149</v>
      </c>
      <c r="Y224" t="s">
        <v>150</v>
      </c>
      <c r="Z224">
        <v>1090</v>
      </c>
      <c r="AB224" t="s">
        <v>154</v>
      </c>
    </row>
    <row r="225" spans="1:28" x14ac:dyDescent="0.3">
      <c r="A225" t="s">
        <v>292</v>
      </c>
      <c r="B225" t="s">
        <v>578</v>
      </c>
      <c r="C225">
        <v>1648010</v>
      </c>
      <c r="D225" t="s">
        <v>151</v>
      </c>
      <c r="E225" s="1">
        <v>42303</v>
      </c>
      <c r="F225" s="1" t="s">
        <v>304</v>
      </c>
      <c r="G225" s="1"/>
      <c r="H225" t="s">
        <v>172</v>
      </c>
      <c r="I225" s="1" t="s">
        <v>289</v>
      </c>
      <c r="J225" s="1" t="s">
        <v>509</v>
      </c>
      <c r="K225" s="1"/>
      <c r="L225" t="s">
        <v>223</v>
      </c>
      <c r="M225">
        <v>1.8</v>
      </c>
      <c r="U225">
        <v>0.8</v>
      </c>
      <c r="V225" t="s">
        <v>173</v>
      </c>
      <c r="X225" t="s">
        <v>149</v>
      </c>
      <c r="Y225" t="s">
        <v>150</v>
      </c>
      <c r="Z225">
        <v>1040</v>
      </c>
      <c r="AB225" t="s">
        <v>154</v>
      </c>
    </row>
    <row r="226" spans="1:28" x14ac:dyDescent="0.3">
      <c r="A226" t="s">
        <v>292</v>
      </c>
      <c r="B226" t="s">
        <v>578</v>
      </c>
      <c r="C226">
        <v>1648010</v>
      </c>
      <c r="D226" t="s">
        <v>151</v>
      </c>
      <c r="E226" s="1">
        <v>42303</v>
      </c>
      <c r="F226" s="1" t="s">
        <v>304</v>
      </c>
      <c r="G226" s="1"/>
      <c r="H226" t="s">
        <v>170</v>
      </c>
      <c r="I226" s="1" t="s">
        <v>289</v>
      </c>
      <c r="J226" s="1" t="s">
        <v>510</v>
      </c>
      <c r="K226" s="1"/>
      <c r="L226" t="s">
        <v>223</v>
      </c>
      <c r="M226">
        <v>0.04</v>
      </c>
      <c r="N226" t="s">
        <v>1094</v>
      </c>
      <c r="U226">
        <v>0.04</v>
      </c>
      <c r="V226" t="s">
        <v>173</v>
      </c>
      <c r="X226" t="s">
        <v>149</v>
      </c>
      <c r="Y226" t="s">
        <v>150</v>
      </c>
      <c r="Z226">
        <v>1049</v>
      </c>
      <c r="AB226" t="s">
        <v>154</v>
      </c>
    </row>
    <row r="227" spans="1:28" x14ac:dyDescent="0.3">
      <c r="A227" t="s">
        <v>292</v>
      </c>
      <c r="B227" t="s">
        <v>578</v>
      </c>
      <c r="C227">
        <v>1648010</v>
      </c>
      <c r="D227" t="s">
        <v>151</v>
      </c>
      <c r="E227" s="1">
        <v>42303</v>
      </c>
      <c r="F227" s="1" t="s">
        <v>304</v>
      </c>
      <c r="G227" s="1"/>
      <c r="H227" t="s">
        <v>172</v>
      </c>
      <c r="I227" s="1" t="s">
        <v>289</v>
      </c>
      <c r="J227" s="1" t="s">
        <v>511</v>
      </c>
      <c r="K227" s="1"/>
      <c r="L227" t="s">
        <v>223</v>
      </c>
      <c r="M227">
        <v>2</v>
      </c>
      <c r="N227" t="s">
        <v>1094</v>
      </c>
      <c r="U227">
        <v>2</v>
      </c>
      <c r="V227" t="s">
        <v>173</v>
      </c>
      <c r="X227" t="s">
        <v>149</v>
      </c>
      <c r="Y227" t="s">
        <v>150</v>
      </c>
      <c r="Z227">
        <v>1090</v>
      </c>
      <c r="AB227" t="s">
        <v>154</v>
      </c>
    </row>
    <row r="228" spans="1:28" x14ac:dyDescent="0.3">
      <c r="A228" t="s">
        <v>292</v>
      </c>
      <c r="B228" t="s">
        <v>579</v>
      </c>
      <c r="C228">
        <v>1648010</v>
      </c>
      <c r="D228" t="s">
        <v>151</v>
      </c>
      <c r="E228" s="1">
        <v>42318</v>
      </c>
      <c r="F228" s="1" t="s">
        <v>315</v>
      </c>
      <c r="G228" s="1"/>
      <c r="H228" t="s">
        <v>172</v>
      </c>
      <c r="I228" s="1" t="s">
        <v>289</v>
      </c>
      <c r="J228" s="1" t="s">
        <v>509</v>
      </c>
      <c r="K228" s="1"/>
      <c r="L228" t="s">
        <v>223</v>
      </c>
      <c r="M228">
        <v>4.0999999999999996</v>
      </c>
      <c r="U228">
        <v>0.8</v>
      </c>
      <c r="V228" t="s">
        <v>173</v>
      </c>
      <c r="X228" t="s">
        <v>149</v>
      </c>
      <c r="Y228" t="s">
        <v>150</v>
      </c>
      <c r="Z228">
        <v>1040</v>
      </c>
      <c r="AB228" t="s">
        <v>154</v>
      </c>
    </row>
    <row r="229" spans="1:28" x14ac:dyDescent="0.3">
      <c r="A229" t="s">
        <v>292</v>
      </c>
      <c r="B229" t="s">
        <v>579</v>
      </c>
      <c r="C229">
        <v>1648010</v>
      </c>
      <c r="D229" t="s">
        <v>151</v>
      </c>
      <c r="E229" s="1">
        <v>42318</v>
      </c>
      <c r="F229" s="1" t="s">
        <v>315</v>
      </c>
      <c r="G229" s="1"/>
      <c r="H229" t="s">
        <v>170</v>
      </c>
      <c r="I229" s="1" t="s">
        <v>289</v>
      </c>
      <c r="J229" s="1" t="s">
        <v>510</v>
      </c>
      <c r="K229" s="1"/>
      <c r="L229" t="s">
        <v>223</v>
      </c>
      <c r="M229">
        <v>0.53300000000000003</v>
      </c>
      <c r="U229">
        <v>0.04</v>
      </c>
      <c r="V229" t="s">
        <v>173</v>
      </c>
      <c r="X229" t="s">
        <v>149</v>
      </c>
      <c r="Y229" t="s">
        <v>150</v>
      </c>
      <c r="Z229">
        <v>1049</v>
      </c>
      <c r="AB229" t="s">
        <v>154</v>
      </c>
    </row>
    <row r="230" spans="1:28" x14ac:dyDescent="0.3">
      <c r="A230" t="s">
        <v>292</v>
      </c>
      <c r="B230" t="s">
        <v>579</v>
      </c>
      <c r="C230">
        <v>1648010</v>
      </c>
      <c r="D230" t="s">
        <v>151</v>
      </c>
      <c r="E230" s="1">
        <v>42318</v>
      </c>
      <c r="F230" s="1" t="s">
        <v>315</v>
      </c>
      <c r="G230" s="1"/>
      <c r="H230" t="s">
        <v>172</v>
      </c>
      <c r="I230" s="1" t="s">
        <v>289</v>
      </c>
      <c r="J230" s="1" t="s">
        <v>511</v>
      </c>
      <c r="K230" s="1"/>
      <c r="L230" t="s">
        <v>223</v>
      </c>
      <c r="M230">
        <v>4.2</v>
      </c>
      <c r="U230">
        <v>2</v>
      </c>
      <c r="V230" t="s">
        <v>173</v>
      </c>
      <c r="X230" t="s">
        <v>149</v>
      </c>
      <c r="Y230" t="s">
        <v>150</v>
      </c>
      <c r="Z230">
        <v>1090</v>
      </c>
      <c r="AB230" t="s">
        <v>154</v>
      </c>
    </row>
    <row r="231" spans="1:28" x14ac:dyDescent="0.3">
      <c r="A231" t="s">
        <v>292</v>
      </c>
      <c r="B231" t="s">
        <v>580</v>
      </c>
      <c r="C231">
        <v>1648010</v>
      </c>
      <c r="D231" t="s">
        <v>151</v>
      </c>
      <c r="E231" s="1">
        <v>42331</v>
      </c>
      <c r="F231" s="1" t="s">
        <v>306</v>
      </c>
      <c r="G231" s="1"/>
      <c r="H231" t="s">
        <v>172</v>
      </c>
      <c r="I231" s="1" t="s">
        <v>289</v>
      </c>
      <c r="J231" s="1" t="s">
        <v>509</v>
      </c>
      <c r="K231" s="1"/>
      <c r="L231" t="s">
        <v>223</v>
      </c>
      <c r="M231">
        <v>1.8</v>
      </c>
      <c r="U231">
        <v>0.8</v>
      </c>
      <c r="V231" t="s">
        <v>173</v>
      </c>
      <c r="X231" t="s">
        <v>149</v>
      </c>
      <c r="Y231" t="s">
        <v>150</v>
      </c>
      <c r="Z231">
        <v>1040</v>
      </c>
      <c r="AB231" t="s">
        <v>154</v>
      </c>
    </row>
    <row r="232" spans="1:28" x14ac:dyDescent="0.3">
      <c r="A232" t="s">
        <v>292</v>
      </c>
      <c r="B232" t="s">
        <v>580</v>
      </c>
      <c r="C232">
        <v>1648010</v>
      </c>
      <c r="D232" t="s">
        <v>151</v>
      </c>
      <c r="E232" s="1">
        <v>42331</v>
      </c>
      <c r="F232" s="1" t="s">
        <v>306</v>
      </c>
      <c r="G232" s="1"/>
      <c r="H232" t="s">
        <v>170</v>
      </c>
      <c r="I232" s="1" t="s">
        <v>289</v>
      </c>
      <c r="J232" s="1" t="s">
        <v>510</v>
      </c>
      <c r="K232" s="1"/>
      <c r="L232" t="s">
        <v>223</v>
      </c>
      <c r="M232">
        <v>7.8E-2</v>
      </c>
      <c r="U232">
        <v>0.04</v>
      </c>
      <c r="V232" t="s">
        <v>173</v>
      </c>
      <c r="X232" t="s">
        <v>149</v>
      </c>
      <c r="Y232" t="s">
        <v>150</v>
      </c>
      <c r="Z232">
        <v>1049</v>
      </c>
      <c r="AA232" t="s">
        <v>168</v>
      </c>
      <c r="AB232" t="s">
        <v>154</v>
      </c>
    </row>
    <row r="233" spans="1:28" x14ac:dyDescent="0.3">
      <c r="A233" t="s">
        <v>292</v>
      </c>
      <c r="B233" t="s">
        <v>580</v>
      </c>
      <c r="C233">
        <v>1648010</v>
      </c>
      <c r="D233" t="s">
        <v>151</v>
      </c>
      <c r="E233" s="1">
        <v>42331</v>
      </c>
      <c r="F233" s="1" t="s">
        <v>306</v>
      </c>
      <c r="G233" s="1"/>
      <c r="H233" t="s">
        <v>172</v>
      </c>
      <c r="I233" s="1" t="s">
        <v>289</v>
      </c>
      <c r="J233" s="1" t="s">
        <v>511</v>
      </c>
      <c r="K233" s="1"/>
      <c r="L233" t="s">
        <v>223</v>
      </c>
      <c r="M233">
        <v>2</v>
      </c>
      <c r="N233" t="s">
        <v>1094</v>
      </c>
      <c r="U233">
        <v>2</v>
      </c>
      <c r="V233" t="s">
        <v>173</v>
      </c>
      <c r="X233" t="s">
        <v>149</v>
      </c>
      <c r="Y233" t="s">
        <v>150</v>
      </c>
      <c r="Z233">
        <v>1090</v>
      </c>
      <c r="AB233" t="s">
        <v>154</v>
      </c>
    </row>
    <row r="234" spans="1:28" x14ac:dyDescent="0.3">
      <c r="A234" t="s">
        <v>292</v>
      </c>
      <c r="B234" t="s">
        <v>581</v>
      </c>
      <c r="C234">
        <v>1648010</v>
      </c>
      <c r="D234" t="s">
        <v>151</v>
      </c>
      <c r="E234" s="1">
        <v>42340</v>
      </c>
      <c r="F234" s="1" t="s">
        <v>315</v>
      </c>
      <c r="G234" s="1"/>
      <c r="H234" t="s">
        <v>172</v>
      </c>
      <c r="I234" s="1" t="s">
        <v>289</v>
      </c>
      <c r="J234" s="1" t="s">
        <v>509</v>
      </c>
      <c r="K234" s="1"/>
      <c r="L234" t="s">
        <v>223</v>
      </c>
      <c r="M234">
        <v>2.7</v>
      </c>
      <c r="U234">
        <v>0.8</v>
      </c>
      <c r="V234" t="s">
        <v>173</v>
      </c>
      <c r="X234" t="s">
        <v>149</v>
      </c>
      <c r="Y234" t="s">
        <v>150</v>
      </c>
      <c r="Z234">
        <v>1040</v>
      </c>
      <c r="AB234" t="s">
        <v>154</v>
      </c>
    </row>
    <row r="235" spans="1:28" x14ac:dyDescent="0.3">
      <c r="A235" t="s">
        <v>292</v>
      </c>
      <c r="B235" t="s">
        <v>581</v>
      </c>
      <c r="C235">
        <v>1648010</v>
      </c>
      <c r="D235" t="s">
        <v>151</v>
      </c>
      <c r="E235" s="1">
        <v>42340</v>
      </c>
      <c r="F235" s="1" t="s">
        <v>315</v>
      </c>
      <c r="G235" s="1"/>
      <c r="H235" t="s">
        <v>170</v>
      </c>
      <c r="I235" s="1" t="s">
        <v>289</v>
      </c>
      <c r="J235" s="1" t="s">
        <v>510</v>
      </c>
      <c r="K235" s="1"/>
      <c r="L235" t="s">
        <v>223</v>
      </c>
      <c r="M235">
        <v>0.20599999999999999</v>
      </c>
      <c r="U235">
        <v>0.04</v>
      </c>
      <c r="V235" t="s">
        <v>173</v>
      </c>
      <c r="X235" t="s">
        <v>149</v>
      </c>
      <c r="Y235" t="s">
        <v>150</v>
      </c>
      <c r="Z235">
        <v>1049</v>
      </c>
      <c r="AB235" t="s">
        <v>154</v>
      </c>
    </row>
    <row r="236" spans="1:28" x14ac:dyDescent="0.3">
      <c r="A236" t="s">
        <v>292</v>
      </c>
      <c r="B236" t="s">
        <v>581</v>
      </c>
      <c r="C236">
        <v>1648010</v>
      </c>
      <c r="D236" t="s">
        <v>151</v>
      </c>
      <c r="E236" s="1">
        <v>42340</v>
      </c>
      <c r="F236" s="1" t="s">
        <v>315</v>
      </c>
      <c r="G236" s="1"/>
      <c r="H236" t="s">
        <v>172</v>
      </c>
      <c r="I236" s="1" t="s">
        <v>289</v>
      </c>
      <c r="J236" s="1" t="s">
        <v>511</v>
      </c>
      <c r="K236" s="1"/>
      <c r="L236" t="s">
        <v>223</v>
      </c>
      <c r="M236">
        <v>2</v>
      </c>
      <c r="U236">
        <v>2</v>
      </c>
      <c r="V236" t="s">
        <v>173</v>
      </c>
      <c r="X236" t="s">
        <v>149</v>
      </c>
      <c r="Y236" t="s">
        <v>150</v>
      </c>
      <c r="Z236">
        <v>1090</v>
      </c>
      <c r="AA236" t="s">
        <v>168</v>
      </c>
      <c r="AB236" t="s">
        <v>154</v>
      </c>
    </row>
    <row r="237" spans="1:28" x14ac:dyDescent="0.3">
      <c r="A237" t="s">
        <v>292</v>
      </c>
      <c r="B237" t="s">
        <v>582</v>
      </c>
      <c r="C237">
        <v>1648010</v>
      </c>
      <c r="D237" t="s">
        <v>151</v>
      </c>
      <c r="E237" s="1">
        <v>42352</v>
      </c>
      <c r="F237" s="1" t="s">
        <v>313</v>
      </c>
      <c r="G237" s="1"/>
      <c r="H237" t="s">
        <v>172</v>
      </c>
      <c r="I237" s="1" t="s">
        <v>289</v>
      </c>
      <c r="J237" s="1" t="s">
        <v>509</v>
      </c>
      <c r="K237" s="1"/>
      <c r="L237" t="s">
        <v>223</v>
      </c>
      <c r="M237">
        <v>1.3</v>
      </c>
      <c r="U237">
        <v>0.8</v>
      </c>
      <c r="V237" t="s">
        <v>173</v>
      </c>
      <c r="X237" t="s">
        <v>149</v>
      </c>
      <c r="Y237" t="s">
        <v>150</v>
      </c>
      <c r="Z237">
        <v>1040</v>
      </c>
      <c r="AA237" t="s">
        <v>168</v>
      </c>
      <c r="AB237" t="s">
        <v>154</v>
      </c>
    </row>
    <row r="238" spans="1:28" x14ac:dyDescent="0.3">
      <c r="A238" t="s">
        <v>292</v>
      </c>
      <c r="B238" t="s">
        <v>582</v>
      </c>
      <c r="C238">
        <v>1648010</v>
      </c>
      <c r="D238" t="s">
        <v>151</v>
      </c>
      <c r="E238" s="1">
        <v>42352</v>
      </c>
      <c r="F238" s="1" t="s">
        <v>313</v>
      </c>
      <c r="G238" s="1"/>
      <c r="H238" t="s">
        <v>170</v>
      </c>
      <c r="I238" s="1" t="s">
        <v>289</v>
      </c>
      <c r="J238" s="1" t="s">
        <v>510</v>
      </c>
      <c r="K238" s="1"/>
      <c r="L238" t="s">
        <v>223</v>
      </c>
      <c r="M238">
        <v>0.04</v>
      </c>
      <c r="N238" t="s">
        <v>1094</v>
      </c>
      <c r="U238">
        <v>0.04</v>
      </c>
      <c r="V238" t="s">
        <v>173</v>
      </c>
      <c r="X238" t="s">
        <v>149</v>
      </c>
      <c r="Y238" t="s">
        <v>150</v>
      </c>
      <c r="Z238">
        <v>1049</v>
      </c>
      <c r="AB238" t="s">
        <v>154</v>
      </c>
    </row>
    <row r="239" spans="1:28" x14ac:dyDescent="0.3">
      <c r="A239" t="s">
        <v>292</v>
      </c>
      <c r="B239" t="s">
        <v>582</v>
      </c>
      <c r="C239">
        <v>1648010</v>
      </c>
      <c r="D239" t="s">
        <v>151</v>
      </c>
      <c r="E239" s="1">
        <v>42352</v>
      </c>
      <c r="F239" s="1" t="s">
        <v>313</v>
      </c>
      <c r="G239" s="1"/>
      <c r="H239" t="s">
        <v>172</v>
      </c>
      <c r="I239" s="1" t="s">
        <v>289</v>
      </c>
      <c r="J239" s="1" t="s">
        <v>511</v>
      </c>
      <c r="K239" s="1"/>
      <c r="L239" t="s">
        <v>223</v>
      </c>
      <c r="M239">
        <v>2</v>
      </c>
      <c r="N239" t="s">
        <v>1094</v>
      </c>
      <c r="U239">
        <v>2</v>
      </c>
      <c r="V239" t="s">
        <v>173</v>
      </c>
      <c r="X239" t="s">
        <v>149</v>
      </c>
      <c r="Y239" t="s">
        <v>150</v>
      </c>
      <c r="Z239">
        <v>1090</v>
      </c>
      <c r="AB239" t="s">
        <v>154</v>
      </c>
    </row>
    <row r="240" spans="1:28" x14ac:dyDescent="0.3">
      <c r="A240" t="s">
        <v>292</v>
      </c>
      <c r="B240" t="s">
        <v>583</v>
      </c>
      <c r="C240">
        <v>1648010</v>
      </c>
      <c r="D240" t="s">
        <v>151</v>
      </c>
      <c r="E240" s="1">
        <v>42397</v>
      </c>
      <c r="F240" s="1" t="s">
        <v>304</v>
      </c>
      <c r="G240" s="1"/>
      <c r="H240" t="s">
        <v>172</v>
      </c>
      <c r="I240" s="1" t="s">
        <v>289</v>
      </c>
      <c r="J240" s="1" t="s">
        <v>509</v>
      </c>
      <c r="K240" s="1"/>
      <c r="L240" t="s">
        <v>223</v>
      </c>
      <c r="M240">
        <v>2.2000000000000002</v>
      </c>
      <c r="U240">
        <v>0.8</v>
      </c>
      <c r="V240" t="s">
        <v>173</v>
      </c>
      <c r="X240" t="s">
        <v>149</v>
      </c>
      <c r="Y240" t="s">
        <v>150</v>
      </c>
      <c r="Z240">
        <v>1040</v>
      </c>
      <c r="AA240" t="s">
        <v>175</v>
      </c>
      <c r="AB240" t="s">
        <v>154</v>
      </c>
    </row>
    <row r="241" spans="1:28" x14ac:dyDescent="0.3">
      <c r="A241" t="s">
        <v>292</v>
      </c>
      <c r="B241" t="s">
        <v>583</v>
      </c>
      <c r="C241">
        <v>1648010</v>
      </c>
      <c r="D241" t="s">
        <v>151</v>
      </c>
      <c r="E241" s="1">
        <v>42397</v>
      </c>
      <c r="F241" s="1" t="s">
        <v>304</v>
      </c>
      <c r="G241" s="1"/>
      <c r="H241" t="s">
        <v>170</v>
      </c>
      <c r="I241" s="1" t="s">
        <v>289</v>
      </c>
      <c r="J241" s="1" t="s">
        <v>510</v>
      </c>
      <c r="K241" s="1"/>
      <c r="L241" t="s">
        <v>223</v>
      </c>
      <c r="M241">
        <v>0.08</v>
      </c>
      <c r="N241" t="s">
        <v>1094</v>
      </c>
      <c r="U241">
        <v>0.04</v>
      </c>
      <c r="V241" t="s">
        <v>173</v>
      </c>
      <c r="X241" t="s">
        <v>149</v>
      </c>
      <c r="Y241" t="s">
        <v>150</v>
      </c>
      <c r="Z241">
        <v>1049</v>
      </c>
      <c r="AA241" t="s">
        <v>174</v>
      </c>
      <c r="AB241" t="s">
        <v>154</v>
      </c>
    </row>
    <row r="242" spans="1:28" x14ac:dyDescent="0.3">
      <c r="A242" t="s">
        <v>292</v>
      </c>
      <c r="B242" t="s">
        <v>583</v>
      </c>
      <c r="C242">
        <v>1648010</v>
      </c>
      <c r="D242" t="s">
        <v>151</v>
      </c>
      <c r="E242" s="1">
        <v>42397</v>
      </c>
      <c r="F242" s="1" t="s">
        <v>304</v>
      </c>
      <c r="G242" s="1"/>
      <c r="H242" t="s">
        <v>172</v>
      </c>
      <c r="I242" s="1" t="s">
        <v>289</v>
      </c>
      <c r="J242" s="1" t="s">
        <v>511</v>
      </c>
      <c r="K242" s="1"/>
      <c r="L242" t="s">
        <v>223</v>
      </c>
      <c r="M242">
        <v>7</v>
      </c>
      <c r="U242">
        <v>2</v>
      </c>
      <c r="V242" t="s">
        <v>173</v>
      </c>
      <c r="X242" t="s">
        <v>149</v>
      </c>
      <c r="Y242" t="s">
        <v>150</v>
      </c>
      <c r="Z242">
        <v>1090</v>
      </c>
      <c r="AA242" t="s">
        <v>175</v>
      </c>
      <c r="AB242" t="s">
        <v>154</v>
      </c>
    </row>
    <row r="243" spans="1:28" x14ac:dyDescent="0.3">
      <c r="A243" t="s">
        <v>292</v>
      </c>
      <c r="B243" t="s">
        <v>584</v>
      </c>
      <c r="C243">
        <v>1648010</v>
      </c>
      <c r="D243" t="s">
        <v>151</v>
      </c>
      <c r="E243" s="1">
        <v>42424</v>
      </c>
      <c r="F243" s="1" t="s">
        <v>338</v>
      </c>
      <c r="G243" s="1"/>
      <c r="H243" t="s">
        <v>172</v>
      </c>
      <c r="I243" s="1" t="s">
        <v>289</v>
      </c>
      <c r="J243" s="1" t="s">
        <v>509</v>
      </c>
      <c r="K243" s="1"/>
      <c r="L243" t="s">
        <v>223</v>
      </c>
      <c r="M243">
        <v>3.2</v>
      </c>
      <c r="U243">
        <v>0.8</v>
      </c>
      <c r="V243" t="s">
        <v>173</v>
      </c>
      <c r="X243" t="s">
        <v>149</v>
      </c>
      <c r="Y243" t="s">
        <v>150</v>
      </c>
      <c r="Z243">
        <v>1040</v>
      </c>
      <c r="AB243" t="s">
        <v>154</v>
      </c>
    </row>
    <row r="244" spans="1:28" x14ac:dyDescent="0.3">
      <c r="A244" t="s">
        <v>292</v>
      </c>
      <c r="B244" t="s">
        <v>584</v>
      </c>
      <c r="C244">
        <v>1648010</v>
      </c>
      <c r="D244" t="s">
        <v>151</v>
      </c>
      <c r="E244" s="1">
        <v>42424</v>
      </c>
      <c r="F244" s="1" t="s">
        <v>338</v>
      </c>
      <c r="G244" s="1"/>
      <c r="H244" t="s">
        <v>170</v>
      </c>
      <c r="I244" s="1" t="s">
        <v>289</v>
      </c>
      <c r="J244" s="1" t="s">
        <v>510</v>
      </c>
      <c r="K244" s="1"/>
      <c r="L244" t="s">
        <v>223</v>
      </c>
      <c r="M244">
        <v>0.22800000000000001</v>
      </c>
      <c r="U244">
        <v>0.04</v>
      </c>
      <c r="V244" t="s">
        <v>173</v>
      </c>
      <c r="X244" t="s">
        <v>149</v>
      </c>
      <c r="Y244" t="s">
        <v>150</v>
      </c>
      <c r="Z244">
        <v>1049</v>
      </c>
      <c r="AB244" t="s">
        <v>154</v>
      </c>
    </row>
    <row r="245" spans="1:28" x14ac:dyDescent="0.3">
      <c r="A245" t="s">
        <v>292</v>
      </c>
      <c r="B245" t="s">
        <v>584</v>
      </c>
      <c r="C245">
        <v>1648010</v>
      </c>
      <c r="D245" t="s">
        <v>151</v>
      </c>
      <c r="E245" s="1">
        <v>42424</v>
      </c>
      <c r="F245" s="1" t="s">
        <v>338</v>
      </c>
      <c r="G245" s="1"/>
      <c r="H245" t="s">
        <v>172</v>
      </c>
      <c r="I245" s="1" t="s">
        <v>289</v>
      </c>
      <c r="J245" s="1" t="s">
        <v>511</v>
      </c>
      <c r="K245" s="1"/>
      <c r="L245" t="s">
        <v>223</v>
      </c>
      <c r="M245">
        <v>4.5</v>
      </c>
      <c r="U245">
        <v>2</v>
      </c>
      <c r="V245" t="s">
        <v>173</v>
      </c>
      <c r="X245" t="s">
        <v>149</v>
      </c>
      <c r="Y245" t="s">
        <v>150</v>
      </c>
      <c r="Z245">
        <v>1090</v>
      </c>
      <c r="AB245" t="s">
        <v>154</v>
      </c>
    </row>
    <row r="246" spans="1:28" x14ac:dyDescent="0.3">
      <c r="A246" t="s">
        <v>292</v>
      </c>
      <c r="B246" t="s">
        <v>585</v>
      </c>
      <c r="C246">
        <v>1648010</v>
      </c>
      <c r="D246" t="s">
        <v>151</v>
      </c>
      <c r="E246" s="1">
        <v>42451</v>
      </c>
      <c r="F246" s="1" t="s">
        <v>308</v>
      </c>
      <c r="G246" s="1"/>
      <c r="H246" t="s">
        <v>172</v>
      </c>
      <c r="I246" s="1" t="s">
        <v>289</v>
      </c>
      <c r="J246" s="1" t="s">
        <v>509</v>
      </c>
      <c r="K246" s="1"/>
      <c r="L246" t="s">
        <v>223</v>
      </c>
      <c r="M246">
        <v>1.5</v>
      </c>
      <c r="U246">
        <v>0.8</v>
      </c>
      <c r="V246" t="s">
        <v>173</v>
      </c>
      <c r="X246" t="s">
        <v>149</v>
      </c>
      <c r="Y246" t="s">
        <v>150</v>
      </c>
      <c r="Z246">
        <v>1040</v>
      </c>
      <c r="AA246" t="s">
        <v>168</v>
      </c>
      <c r="AB246" t="s">
        <v>154</v>
      </c>
    </row>
    <row r="247" spans="1:28" x14ac:dyDescent="0.3">
      <c r="A247" t="s">
        <v>292</v>
      </c>
      <c r="B247" t="s">
        <v>585</v>
      </c>
      <c r="C247">
        <v>1648010</v>
      </c>
      <c r="D247" t="s">
        <v>151</v>
      </c>
      <c r="E247" s="1">
        <v>42451</v>
      </c>
      <c r="F247" s="1" t="s">
        <v>308</v>
      </c>
      <c r="G247" s="1"/>
      <c r="H247" t="s">
        <v>170</v>
      </c>
      <c r="I247" s="1" t="s">
        <v>289</v>
      </c>
      <c r="J247" s="1" t="s">
        <v>510</v>
      </c>
      <c r="K247" s="1"/>
      <c r="L247" t="s">
        <v>223</v>
      </c>
      <c r="M247">
        <v>5.7000000000000002E-2</v>
      </c>
      <c r="U247">
        <v>0.04</v>
      </c>
      <c r="V247" t="s">
        <v>173</v>
      </c>
      <c r="X247" t="s">
        <v>149</v>
      </c>
      <c r="Y247" t="s">
        <v>150</v>
      </c>
      <c r="Z247">
        <v>1049</v>
      </c>
      <c r="AA247" t="s">
        <v>168</v>
      </c>
      <c r="AB247" t="s">
        <v>154</v>
      </c>
    </row>
    <row r="248" spans="1:28" x14ac:dyDescent="0.3">
      <c r="A248" t="s">
        <v>292</v>
      </c>
      <c r="B248" t="s">
        <v>585</v>
      </c>
      <c r="C248">
        <v>1648010</v>
      </c>
      <c r="D248" t="s">
        <v>151</v>
      </c>
      <c r="E248" s="1">
        <v>42451</v>
      </c>
      <c r="F248" s="1" t="s">
        <v>308</v>
      </c>
      <c r="G248" s="1"/>
      <c r="H248" t="s">
        <v>172</v>
      </c>
      <c r="I248" s="1" t="s">
        <v>289</v>
      </c>
      <c r="J248" s="1" t="s">
        <v>511</v>
      </c>
      <c r="K248" s="1"/>
      <c r="L248" t="s">
        <v>223</v>
      </c>
      <c r="M248">
        <v>2</v>
      </c>
      <c r="N248" t="s">
        <v>1094</v>
      </c>
      <c r="U248">
        <v>2</v>
      </c>
      <c r="V248" t="s">
        <v>173</v>
      </c>
      <c r="X248" t="s">
        <v>149</v>
      </c>
      <c r="Y248" t="s">
        <v>150</v>
      </c>
      <c r="Z248">
        <v>1090</v>
      </c>
      <c r="AB248" t="s">
        <v>154</v>
      </c>
    </row>
    <row r="249" spans="1:28" x14ac:dyDescent="0.3">
      <c r="A249" t="s">
        <v>292</v>
      </c>
      <c r="B249" t="s">
        <v>586</v>
      </c>
      <c r="C249">
        <v>1648010</v>
      </c>
      <c r="D249" t="s">
        <v>151</v>
      </c>
      <c r="E249" s="1">
        <v>42486</v>
      </c>
      <c r="F249" s="1" t="s">
        <v>314</v>
      </c>
      <c r="G249" s="1"/>
      <c r="H249" t="s">
        <v>172</v>
      </c>
      <c r="I249" s="1" t="s">
        <v>289</v>
      </c>
      <c r="J249" s="1" t="s">
        <v>509</v>
      </c>
      <c r="K249" s="1"/>
      <c r="L249" t="s">
        <v>223</v>
      </c>
      <c r="M249">
        <v>2</v>
      </c>
      <c r="U249">
        <v>0.8</v>
      </c>
      <c r="V249" t="s">
        <v>173</v>
      </c>
      <c r="X249" t="s">
        <v>149</v>
      </c>
      <c r="Y249" t="s">
        <v>150</v>
      </c>
      <c r="Z249">
        <v>1040</v>
      </c>
      <c r="AB249" t="s">
        <v>154</v>
      </c>
    </row>
    <row r="250" spans="1:28" x14ac:dyDescent="0.3">
      <c r="A250" t="s">
        <v>292</v>
      </c>
      <c r="B250" t="s">
        <v>586</v>
      </c>
      <c r="C250">
        <v>1648010</v>
      </c>
      <c r="D250" t="s">
        <v>151</v>
      </c>
      <c r="E250" s="1">
        <v>42486</v>
      </c>
      <c r="F250" s="1" t="s">
        <v>314</v>
      </c>
      <c r="G250" s="1"/>
      <c r="H250" t="s">
        <v>170</v>
      </c>
      <c r="I250" s="1" t="s">
        <v>289</v>
      </c>
      <c r="J250" s="1" t="s">
        <v>510</v>
      </c>
      <c r="K250" s="1"/>
      <c r="L250" t="s">
        <v>223</v>
      </c>
      <c r="M250">
        <v>5.7000000000000002E-2</v>
      </c>
      <c r="U250">
        <v>0.04</v>
      </c>
      <c r="V250" t="s">
        <v>173</v>
      </c>
      <c r="X250" t="s">
        <v>149</v>
      </c>
      <c r="Y250" t="s">
        <v>150</v>
      </c>
      <c r="Z250">
        <v>1049</v>
      </c>
      <c r="AA250" t="s">
        <v>168</v>
      </c>
      <c r="AB250" t="s">
        <v>154</v>
      </c>
    </row>
    <row r="251" spans="1:28" x14ac:dyDescent="0.3">
      <c r="A251" t="s">
        <v>292</v>
      </c>
      <c r="B251" t="s">
        <v>586</v>
      </c>
      <c r="C251">
        <v>1648010</v>
      </c>
      <c r="D251" t="s">
        <v>151</v>
      </c>
      <c r="E251" s="1">
        <v>42486</v>
      </c>
      <c r="F251" s="1" t="s">
        <v>314</v>
      </c>
      <c r="G251" s="1"/>
      <c r="H251" t="s">
        <v>172</v>
      </c>
      <c r="I251" s="1" t="s">
        <v>289</v>
      </c>
      <c r="J251" s="1" t="s">
        <v>511</v>
      </c>
      <c r="K251" s="1"/>
      <c r="L251" t="s">
        <v>223</v>
      </c>
      <c r="M251">
        <v>2</v>
      </c>
      <c r="N251" t="s">
        <v>1094</v>
      </c>
      <c r="U251">
        <v>2</v>
      </c>
      <c r="V251" t="s">
        <v>173</v>
      </c>
      <c r="X251" t="s">
        <v>149</v>
      </c>
      <c r="Y251" t="s">
        <v>150</v>
      </c>
      <c r="Z251">
        <v>1090</v>
      </c>
      <c r="AB251" t="s">
        <v>154</v>
      </c>
    </row>
    <row r="252" spans="1:28" x14ac:dyDescent="0.3">
      <c r="A252" t="s">
        <v>292</v>
      </c>
      <c r="B252" t="s">
        <v>587</v>
      </c>
      <c r="C252">
        <v>1648010</v>
      </c>
      <c r="D252" t="s">
        <v>151</v>
      </c>
      <c r="E252" s="1">
        <v>42513</v>
      </c>
      <c r="F252" s="1" t="s">
        <v>339</v>
      </c>
      <c r="G252" s="1"/>
      <c r="H252" t="s">
        <v>172</v>
      </c>
      <c r="I252" s="1" t="s">
        <v>289</v>
      </c>
      <c r="J252" s="1" t="s">
        <v>509</v>
      </c>
      <c r="K252" s="1"/>
      <c r="L252" t="s">
        <v>223</v>
      </c>
      <c r="M252">
        <v>2.8</v>
      </c>
      <c r="U252">
        <v>0.8</v>
      </c>
      <c r="V252" t="s">
        <v>173</v>
      </c>
      <c r="X252" t="s">
        <v>149</v>
      </c>
      <c r="Y252" t="s">
        <v>150</v>
      </c>
      <c r="Z252">
        <v>1040</v>
      </c>
      <c r="AB252" t="s">
        <v>154</v>
      </c>
    </row>
    <row r="253" spans="1:28" x14ac:dyDescent="0.3">
      <c r="A253" t="s">
        <v>292</v>
      </c>
      <c r="B253" t="s">
        <v>587</v>
      </c>
      <c r="C253">
        <v>1648010</v>
      </c>
      <c r="D253" t="s">
        <v>151</v>
      </c>
      <c r="E253" s="1">
        <v>42513</v>
      </c>
      <c r="F253" s="1" t="s">
        <v>339</v>
      </c>
      <c r="G253" s="1"/>
      <c r="H253" t="s">
        <v>170</v>
      </c>
      <c r="I253" s="1" t="s">
        <v>289</v>
      </c>
      <c r="J253" s="1" t="s">
        <v>510</v>
      </c>
      <c r="K253" s="1"/>
      <c r="L253" t="s">
        <v>223</v>
      </c>
      <c r="M253">
        <v>0.16200000000000001</v>
      </c>
      <c r="U253">
        <v>0.04</v>
      </c>
      <c r="V253" t="s">
        <v>173</v>
      </c>
      <c r="X253" t="s">
        <v>149</v>
      </c>
      <c r="Y253" t="s">
        <v>150</v>
      </c>
      <c r="Z253">
        <v>1049</v>
      </c>
      <c r="AB253" t="s">
        <v>154</v>
      </c>
    </row>
    <row r="254" spans="1:28" x14ac:dyDescent="0.3">
      <c r="A254" t="s">
        <v>292</v>
      </c>
      <c r="B254" t="s">
        <v>587</v>
      </c>
      <c r="C254">
        <v>1648010</v>
      </c>
      <c r="D254" t="s">
        <v>151</v>
      </c>
      <c r="E254" s="1">
        <v>42513</v>
      </c>
      <c r="F254" s="1" t="s">
        <v>339</v>
      </c>
      <c r="G254" s="1"/>
      <c r="H254" t="s">
        <v>172</v>
      </c>
      <c r="I254" s="1" t="s">
        <v>289</v>
      </c>
      <c r="J254" s="1" t="s">
        <v>511</v>
      </c>
      <c r="K254" s="1"/>
      <c r="L254" t="s">
        <v>223</v>
      </c>
      <c r="M254">
        <v>2</v>
      </c>
      <c r="N254" t="s">
        <v>1094</v>
      </c>
      <c r="U254">
        <v>2</v>
      </c>
      <c r="V254" t="s">
        <v>173</v>
      </c>
      <c r="X254" t="s">
        <v>149</v>
      </c>
      <c r="Y254" t="s">
        <v>150</v>
      </c>
      <c r="Z254">
        <v>1090</v>
      </c>
      <c r="AB254" t="s">
        <v>154</v>
      </c>
    </row>
    <row r="255" spans="1:28" x14ac:dyDescent="0.3">
      <c r="A255" t="s">
        <v>292</v>
      </c>
      <c r="B255" t="s">
        <v>588</v>
      </c>
      <c r="C255">
        <v>1648010</v>
      </c>
      <c r="D255" t="s">
        <v>151</v>
      </c>
      <c r="E255" s="1">
        <v>42538</v>
      </c>
      <c r="F255" s="1" t="s">
        <v>335</v>
      </c>
      <c r="G255" s="1"/>
      <c r="H255" t="s">
        <v>172</v>
      </c>
      <c r="I255" s="1" t="s">
        <v>289</v>
      </c>
      <c r="J255" s="1" t="s">
        <v>509</v>
      </c>
      <c r="K255" s="1"/>
      <c r="L255" t="s">
        <v>223</v>
      </c>
      <c r="M255">
        <v>3.5</v>
      </c>
      <c r="U255">
        <v>0.8</v>
      </c>
      <c r="V255" t="s">
        <v>173</v>
      </c>
      <c r="X255" t="s">
        <v>149</v>
      </c>
      <c r="Y255" t="s">
        <v>150</v>
      </c>
      <c r="Z255">
        <v>1040</v>
      </c>
      <c r="AB255" t="s">
        <v>154</v>
      </c>
    </row>
    <row r="256" spans="1:28" x14ac:dyDescent="0.3">
      <c r="A256" t="s">
        <v>292</v>
      </c>
      <c r="B256" t="s">
        <v>588</v>
      </c>
      <c r="C256">
        <v>1648010</v>
      </c>
      <c r="D256" t="s">
        <v>151</v>
      </c>
      <c r="E256" s="1">
        <v>42538</v>
      </c>
      <c r="F256" s="1" t="s">
        <v>335</v>
      </c>
      <c r="G256" s="1"/>
      <c r="H256" t="s">
        <v>170</v>
      </c>
      <c r="I256" s="1" t="s">
        <v>289</v>
      </c>
      <c r="J256" s="1" t="s">
        <v>510</v>
      </c>
      <c r="K256" s="1"/>
      <c r="L256" t="s">
        <v>223</v>
      </c>
      <c r="M256">
        <v>0.21</v>
      </c>
      <c r="U256">
        <v>0.04</v>
      </c>
      <c r="V256" t="s">
        <v>173</v>
      </c>
      <c r="X256" t="s">
        <v>149</v>
      </c>
      <c r="Y256" t="s">
        <v>150</v>
      </c>
      <c r="Z256">
        <v>1049</v>
      </c>
      <c r="AB256" t="s">
        <v>154</v>
      </c>
    </row>
    <row r="257" spans="1:28" x14ac:dyDescent="0.3">
      <c r="A257" t="s">
        <v>292</v>
      </c>
      <c r="B257" t="s">
        <v>588</v>
      </c>
      <c r="C257">
        <v>1648010</v>
      </c>
      <c r="D257" t="s">
        <v>151</v>
      </c>
      <c r="E257" s="1">
        <v>42538</v>
      </c>
      <c r="F257" s="1" t="s">
        <v>335</v>
      </c>
      <c r="G257" s="1"/>
      <c r="H257" t="s">
        <v>172</v>
      </c>
      <c r="I257" s="1" t="s">
        <v>289</v>
      </c>
      <c r="J257" s="1" t="s">
        <v>511</v>
      </c>
      <c r="K257" s="1"/>
      <c r="L257" t="s">
        <v>223</v>
      </c>
      <c r="M257">
        <v>2.2000000000000002</v>
      </c>
      <c r="U257">
        <v>2</v>
      </c>
      <c r="V257" t="s">
        <v>173</v>
      </c>
      <c r="X257" t="s">
        <v>149</v>
      </c>
      <c r="Y257" t="s">
        <v>150</v>
      </c>
      <c r="Z257">
        <v>1090</v>
      </c>
      <c r="AA257" t="s">
        <v>168</v>
      </c>
      <c r="AB257" t="s">
        <v>154</v>
      </c>
    </row>
    <row r="258" spans="1:28" x14ac:dyDescent="0.3">
      <c r="A258" t="s">
        <v>292</v>
      </c>
      <c r="B258" t="s">
        <v>589</v>
      </c>
      <c r="C258">
        <v>1648010</v>
      </c>
      <c r="D258" t="s">
        <v>151</v>
      </c>
      <c r="E258" s="1">
        <v>42543</v>
      </c>
      <c r="F258" s="1" t="s">
        <v>336</v>
      </c>
      <c r="G258" s="1"/>
      <c r="H258" t="s">
        <v>172</v>
      </c>
      <c r="I258" s="1" t="s">
        <v>289</v>
      </c>
      <c r="J258" s="1" t="s">
        <v>509</v>
      </c>
      <c r="K258" s="1"/>
      <c r="L258" t="s">
        <v>223</v>
      </c>
      <c r="M258">
        <v>3.3</v>
      </c>
      <c r="U258">
        <v>0.8</v>
      </c>
      <c r="V258" t="s">
        <v>173</v>
      </c>
      <c r="X258" t="s">
        <v>149</v>
      </c>
      <c r="Y258" t="s">
        <v>150</v>
      </c>
      <c r="Z258">
        <v>1040</v>
      </c>
      <c r="AB258" t="s">
        <v>154</v>
      </c>
    </row>
    <row r="259" spans="1:28" x14ac:dyDescent="0.3">
      <c r="A259" t="s">
        <v>292</v>
      </c>
      <c r="B259" t="s">
        <v>589</v>
      </c>
      <c r="C259">
        <v>1648010</v>
      </c>
      <c r="D259" t="s">
        <v>151</v>
      </c>
      <c r="E259" s="1">
        <v>42543</v>
      </c>
      <c r="F259" s="1" t="s">
        <v>336</v>
      </c>
      <c r="G259" s="1"/>
      <c r="H259" t="s">
        <v>170</v>
      </c>
      <c r="I259" s="1" t="s">
        <v>289</v>
      </c>
      <c r="J259" s="1" t="s">
        <v>510</v>
      </c>
      <c r="K259" s="1"/>
      <c r="L259" t="s">
        <v>223</v>
      </c>
      <c r="M259">
        <v>0.222</v>
      </c>
      <c r="U259">
        <v>0.04</v>
      </c>
      <c r="V259" t="s">
        <v>173</v>
      </c>
      <c r="X259" t="s">
        <v>149</v>
      </c>
      <c r="Y259" t="s">
        <v>150</v>
      </c>
      <c r="Z259">
        <v>1049</v>
      </c>
      <c r="AB259" t="s">
        <v>154</v>
      </c>
    </row>
    <row r="260" spans="1:28" x14ac:dyDescent="0.3">
      <c r="A260" t="s">
        <v>292</v>
      </c>
      <c r="B260" t="s">
        <v>589</v>
      </c>
      <c r="C260">
        <v>1648010</v>
      </c>
      <c r="D260" t="s">
        <v>151</v>
      </c>
      <c r="E260" s="1">
        <v>42543</v>
      </c>
      <c r="F260" s="1" t="s">
        <v>336</v>
      </c>
      <c r="G260" s="1"/>
      <c r="H260" t="s">
        <v>172</v>
      </c>
      <c r="I260" s="1" t="s">
        <v>289</v>
      </c>
      <c r="J260" s="1" t="s">
        <v>511</v>
      </c>
      <c r="K260" s="1"/>
      <c r="L260" t="s">
        <v>223</v>
      </c>
      <c r="M260">
        <v>2</v>
      </c>
      <c r="N260" t="s">
        <v>1094</v>
      </c>
      <c r="U260">
        <v>2</v>
      </c>
      <c r="V260" t="s">
        <v>173</v>
      </c>
      <c r="X260" t="s">
        <v>149</v>
      </c>
      <c r="Y260" t="s">
        <v>150</v>
      </c>
      <c r="Z260">
        <v>1090</v>
      </c>
      <c r="AB260" t="s">
        <v>154</v>
      </c>
    </row>
    <row r="261" spans="1:28" x14ac:dyDescent="0.3">
      <c r="A261" t="s">
        <v>292</v>
      </c>
      <c r="B261" t="s">
        <v>590</v>
      </c>
      <c r="C261">
        <v>1648010</v>
      </c>
      <c r="D261" t="s">
        <v>151</v>
      </c>
      <c r="E261" s="1">
        <v>42544</v>
      </c>
      <c r="F261" s="1" t="s">
        <v>313</v>
      </c>
      <c r="G261" s="1"/>
      <c r="H261" t="s">
        <v>172</v>
      </c>
      <c r="I261" s="1" t="s">
        <v>289</v>
      </c>
      <c r="J261" s="1" t="s">
        <v>509</v>
      </c>
      <c r="K261" s="1"/>
      <c r="L261" t="s">
        <v>223</v>
      </c>
      <c r="M261">
        <v>3.2</v>
      </c>
      <c r="U261">
        <v>0.8</v>
      </c>
      <c r="V261" t="s">
        <v>173</v>
      </c>
      <c r="X261" t="s">
        <v>149</v>
      </c>
      <c r="Y261" t="s">
        <v>150</v>
      </c>
      <c r="Z261">
        <v>1040</v>
      </c>
      <c r="AB261" t="s">
        <v>154</v>
      </c>
    </row>
    <row r="262" spans="1:28" x14ac:dyDescent="0.3">
      <c r="A262" t="s">
        <v>292</v>
      </c>
      <c r="B262" t="s">
        <v>590</v>
      </c>
      <c r="C262">
        <v>1648010</v>
      </c>
      <c r="D262" t="s">
        <v>151</v>
      </c>
      <c r="E262" s="1">
        <v>42544</v>
      </c>
      <c r="F262" s="1" t="s">
        <v>313</v>
      </c>
      <c r="G262" s="1"/>
      <c r="H262" t="s">
        <v>170</v>
      </c>
      <c r="I262" s="1" t="s">
        <v>289</v>
      </c>
      <c r="J262" s="1" t="s">
        <v>510</v>
      </c>
      <c r="K262" s="1"/>
      <c r="L262" t="s">
        <v>223</v>
      </c>
      <c r="M262">
        <v>0.17899999999999999</v>
      </c>
      <c r="U262">
        <v>0.04</v>
      </c>
      <c r="V262" t="s">
        <v>173</v>
      </c>
      <c r="X262" t="s">
        <v>149</v>
      </c>
      <c r="Y262" t="s">
        <v>150</v>
      </c>
      <c r="Z262">
        <v>1049</v>
      </c>
      <c r="AB262" t="s">
        <v>154</v>
      </c>
    </row>
    <row r="263" spans="1:28" x14ac:dyDescent="0.3">
      <c r="A263" t="s">
        <v>292</v>
      </c>
      <c r="B263" t="s">
        <v>590</v>
      </c>
      <c r="C263">
        <v>1648010</v>
      </c>
      <c r="D263" t="s">
        <v>151</v>
      </c>
      <c r="E263" s="1">
        <v>42544</v>
      </c>
      <c r="F263" s="1" t="s">
        <v>313</v>
      </c>
      <c r="G263" s="1"/>
      <c r="H263" t="s">
        <v>172</v>
      </c>
      <c r="I263" s="1" t="s">
        <v>289</v>
      </c>
      <c r="J263" s="1" t="s">
        <v>511</v>
      </c>
      <c r="K263" s="1"/>
      <c r="L263" t="s">
        <v>223</v>
      </c>
      <c r="M263">
        <v>2</v>
      </c>
      <c r="N263" t="s">
        <v>1094</v>
      </c>
      <c r="U263">
        <v>2</v>
      </c>
      <c r="V263" t="s">
        <v>173</v>
      </c>
      <c r="X263" t="s">
        <v>149</v>
      </c>
      <c r="Y263" t="s">
        <v>150</v>
      </c>
      <c r="Z263">
        <v>1090</v>
      </c>
      <c r="AB263" t="s">
        <v>154</v>
      </c>
    </row>
    <row r="264" spans="1:28" x14ac:dyDescent="0.3">
      <c r="A264" t="s">
        <v>292</v>
      </c>
      <c r="B264" t="s">
        <v>591</v>
      </c>
      <c r="C264">
        <v>1648010</v>
      </c>
      <c r="D264" t="s">
        <v>151</v>
      </c>
      <c r="E264" s="1">
        <v>42549</v>
      </c>
      <c r="F264" s="1" t="s">
        <v>327</v>
      </c>
      <c r="G264" s="1"/>
      <c r="H264" t="s">
        <v>172</v>
      </c>
      <c r="I264" s="1" t="s">
        <v>289</v>
      </c>
      <c r="J264" s="1" t="s">
        <v>509</v>
      </c>
      <c r="K264" s="1"/>
      <c r="L264" t="s">
        <v>223</v>
      </c>
      <c r="M264">
        <v>2.6</v>
      </c>
      <c r="U264">
        <v>0.8</v>
      </c>
      <c r="V264" t="s">
        <v>173</v>
      </c>
      <c r="X264" t="s">
        <v>149</v>
      </c>
      <c r="Y264" t="s">
        <v>150</v>
      </c>
      <c r="Z264">
        <v>1040</v>
      </c>
      <c r="AB264" t="s">
        <v>154</v>
      </c>
    </row>
    <row r="265" spans="1:28" x14ac:dyDescent="0.3">
      <c r="A265" t="s">
        <v>292</v>
      </c>
      <c r="B265" t="s">
        <v>591</v>
      </c>
      <c r="C265">
        <v>1648010</v>
      </c>
      <c r="D265" t="s">
        <v>151</v>
      </c>
      <c r="E265" s="1">
        <v>42549</v>
      </c>
      <c r="F265" s="1" t="s">
        <v>327</v>
      </c>
      <c r="G265" s="1"/>
      <c r="H265" t="s">
        <v>170</v>
      </c>
      <c r="I265" s="1" t="s">
        <v>289</v>
      </c>
      <c r="J265" s="1" t="s">
        <v>510</v>
      </c>
      <c r="K265" s="1"/>
      <c r="L265" t="s">
        <v>223</v>
      </c>
      <c r="M265">
        <v>0.18</v>
      </c>
      <c r="U265">
        <v>0.04</v>
      </c>
      <c r="V265" t="s">
        <v>173</v>
      </c>
      <c r="X265" t="s">
        <v>149</v>
      </c>
      <c r="Y265" t="s">
        <v>150</v>
      </c>
      <c r="Z265">
        <v>1049</v>
      </c>
      <c r="AB265" t="s">
        <v>154</v>
      </c>
    </row>
    <row r="266" spans="1:28" x14ac:dyDescent="0.3">
      <c r="A266" t="s">
        <v>292</v>
      </c>
      <c r="B266" t="s">
        <v>591</v>
      </c>
      <c r="C266">
        <v>1648010</v>
      </c>
      <c r="D266" t="s">
        <v>151</v>
      </c>
      <c r="E266" s="1">
        <v>42549</v>
      </c>
      <c r="F266" s="1" t="s">
        <v>327</v>
      </c>
      <c r="G266" s="1"/>
      <c r="H266" t="s">
        <v>172</v>
      </c>
      <c r="I266" s="1" t="s">
        <v>289</v>
      </c>
      <c r="J266" s="1" t="s">
        <v>511</v>
      </c>
      <c r="K266" s="1"/>
      <c r="L266" t="s">
        <v>223</v>
      </c>
      <c r="M266">
        <v>2</v>
      </c>
      <c r="N266" t="s">
        <v>1094</v>
      </c>
      <c r="U266">
        <v>2</v>
      </c>
      <c r="V266" t="s">
        <v>173</v>
      </c>
      <c r="X266" t="s">
        <v>149</v>
      </c>
      <c r="Y266" t="s">
        <v>150</v>
      </c>
      <c r="Z266">
        <v>1090</v>
      </c>
      <c r="AB266" t="s">
        <v>154</v>
      </c>
    </row>
    <row r="267" spans="1:28" x14ac:dyDescent="0.3">
      <c r="A267" t="s">
        <v>292</v>
      </c>
      <c r="B267" t="s">
        <v>591</v>
      </c>
      <c r="C267">
        <v>1648010</v>
      </c>
      <c r="D267" t="s">
        <v>151</v>
      </c>
      <c r="E267" s="1">
        <v>42549</v>
      </c>
      <c r="F267" s="1" t="s">
        <v>327</v>
      </c>
      <c r="G267" s="1"/>
      <c r="I267" s="1" t="s">
        <v>290</v>
      </c>
      <c r="J267" s="1" t="s">
        <v>287</v>
      </c>
      <c r="K267" s="1"/>
      <c r="L267" t="s">
        <v>286</v>
      </c>
      <c r="M267">
        <v>1.75</v>
      </c>
      <c r="U267">
        <v>0.17</v>
      </c>
      <c r="V267" t="s">
        <v>165</v>
      </c>
      <c r="X267" t="s">
        <v>149</v>
      </c>
      <c r="Y267" t="s">
        <v>150</v>
      </c>
      <c r="Z267">
        <v>50286</v>
      </c>
      <c r="AB267" t="s">
        <v>154</v>
      </c>
    </row>
    <row r="268" spans="1:28" x14ac:dyDescent="0.3">
      <c r="A268" t="s">
        <v>292</v>
      </c>
      <c r="B268" t="s">
        <v>592</v>
      </c>
      <c r="C268">
        <v>1648010</v>
      </c>
      <c r="D268" t="s">
        <v>151</v>
      </c>
      <c r="E268" s="1">
        <v>42556</v>
      </c>
      <c r="F268" s="1" t="s">
        <v>316</v>
      </c>
      <c r="G268" s="1"/>
      <c r="H268" t="s">
        <v>172</v>
      </c>
      <c r="I268" s="1" t="s">
        <v>289</v>
      </c>
      <c r="J268" s="1" t="s">
        <v>509</v>
      </c>
      <c r="K268" s="1"/>
      <c r="L268" t="s">
        <v>223</v>
      </c>
      <c r="M268">
        <v>3.2</v>
      </c>
      <c r="U268">
        <v>0.8</v>
      </c>
      <c r="V268" t="s">
        <v>173</v>
      </c>
      <c r="X268" t="s">
        <v>149</v>
      </c>
      <c r="Y268" t="s">
        <v>150</v>
      </c>
      <c r="Z268">
        <v>1040</v>
      </c>
      <c r="AB268" t="s">
        <v>154</v>
      </c>
    </row>
    <row r="269" spans="1:28" x14ac:dyDescent="0.3">
      <c r="A269" t="s">
        <v>292</v>
      </c>
      <c r="B269" t="s">
        <v>592</v>
      </c>
      <c r="C269">
        <v>1648010</v>
      </c>
      <c r="D269" t="s">
        <v>151</v>
      </c>
      <c r="E269" s="1">
        <v>42556</v>
      </c>
      <c r="F269" s="1" t="s">
        <v>316</v>
      </c>
      <c r="G269" s="1"/>
      <c r="H269" t="s">
        <v>170</v>
      </c>
      <c r="I269" s="1" t="s">
        <v>289</v>
      </c>
      <c r="J269" s="1" t="s">
        <v>510</v>
      </c>
      <c r="K269" s="1"/>
      <c r="L269" t="s">
        <v>223</v>
      </c>
      <c r="M269">
        <v>0.30499999999999999</v>
      </c>
      <c r="U269">
        <v>0.04</v>
      </c>
      <c r="V269" t="s">
        <v>173</v>
      </c>
      <c r="X269" t="s">
        <v>149</v>
      </c>
      <c r="Y269" t="s">
        <v>150</v>
      </c>
      <c r="Z269">
        <v>1049</v>
      </c>
      <c r="AB269" t="s">
        <v>154</v>
      </c>
    </row>
    <row r="270" spans="1:28" x14ac:dyDescent="0.3">
      <c r="A270" t="s">
        <v>292</v>
      </c>
      <c r="B270" t="s">
        <v>592</v>
      </c>
      <c r="C270">
        <v>1648010</v>
      </c>
      <c r="D270" t="s">
        <v>151</v>
      </c>
      <c r="E270" s="1">
        <v>42556</v>
      </c>
      <c r="F270" s="1" t="s">
        <v>316</v>
      </c>
      <c r="G270" s="1"/>
      <c r="H270" t="s">
        <v>172</v>
      </c>
      <c r="I270" s="1" t="s">
        <v>289</v>
      </c>
      <c r="J270" s="1" t="s">
        <v>511</v>
      </c>
      <c r="K270" s="1"/>
      <c r="L270" t="s">
        <v>223</v>
      </c>
      <c r="M270">
        <v>2</v>
      </c>
      <c r="N270" t="s">
        <v>1094</v>
      </c>
      <c r="U270">
        <v>2</v>
      </c>
      <c r="V270" t="s">
        <v>173</v>
      </c>
      <c r="X270" t="s">
        <v>149</v>
      </c>
      <c r="Y270" t="s">
        <v>150</v>
      </c>
      <c r="Z270">
        <v>1090</v>
      </c>
      <c r="AB270" t="s">
        <v>154</v>
      </c>
    </row>
    <row r="271" spans="1:28" x14ac:dyDescent="0.3">
      <c r="A271" t="s">
        <v>292</v>
      </c>
      <c r="B271" t="s">
        <v>592</v>
      </c>
      <c r="C271">
        <v>1648010</v>
      </c>
      <c r="D271" t="s">
        <v>151</v>
      </c>
      <c r="E271" s="1">
        <v>42556</v>
      </c>
      <c r="F271" s="1" t="s">
        <v>316</v>
      </c>
      <c r="G271" s="1"/>
      <c r="I271" s="1" t="s">
        <v>290</v>
      </c>
      <c r="J271" s="1" t="s">
        <v>287</v>
      </c>
      <c r="K271" s="1"/>
      <c r="L271" t="s">
        <v>286</v>
      </c>
      <c r="M271">
        <v>18.3</v>
      </c>
      <c r="U271">
        <v>0.17</v>
      </c>
      <c r="V271" t="s">
        <v>165</v>
      </c>
      <c r="X271" t="s">
        <v>149</v>
      </c>
      <c r="Y271" t="s">
        <v>150</v>
      </c>
      <c r="Z271">
        <v>50286</v>
      </c>
      <c r="AB271" t="s">
        <v>154</v>
      </c>
    </row>
    <row r="272" spans="1:28" x14ac:dyDescent="0.3">
      <c r="A272" t="s">
        <v>292</v>
      </c>
      <c r="B272" t="s">
        <v>593</v>
      </c>
      <c r="C272">
        <v>1648010</v>
      </c>
      <c r="D272" t="s">
        <v>151</v>
      </c>
      <c r="E272" s="1">
        <v>42578</v>
      </c>
      <c r="F272" s="1" t="s">
        <v>314</v>
      </c>
      <c r="G272" s="1"/>
      <c r="H272" t="s">
        <v>172</v>
      </c>
      <c r="I272" s="1" t="s">
        <v>289</v>
      </c>
      <c r="J272" s="1" t="s">
        <v>509</v>
      </c>
      <c r="K272" s="1"/>
      <c r="L272" t="s">
        <v>223</v>
      </c>
      <c r="M272">
        <v>0.2</v>
      </c>
      <c r="N272" t="s">
        <v>1094</v>
      </c>
      <c r="U272">
        <v>0.2</v>
      </c>
      <c r="V272" t="s">
        <v>176</v>
      </c>
      <c r="X272" t="s">
        <v>149</v>
      </c>
      <c r="Y272" t="s">
        <v>150</v>
      </c>
      <c r="Z272">
        <v>1040</v>
      </c>
      <c r="AB272" t="s">
        <v>154</v>
      </c>
    </row>
    <row r="273" spans="1:28" x14ac:dyDescent="0.3">
      <c r="A273" t="s">
        <v>292</v>
      </c>
      <c r="B273" t="s">
        <v>593</v>
      </c>
      <c r="C273">
        <v>1648010</v>
      </c>
      <c r="D273" t="s">
        <v>151</v>
      </c>
      <c r="E273" s="1">
        <v>42578</v>
      </c>
      <c r="F273" s="1" t="s">
        <v>314</v>
      </c>
      <c r="G273" s="1"/>
      <c r="H273" t="s">
        <v>170</v>
      </c>
      <c r="I273" s="1" t="s">
        <v>289</v>
      </c>
      <c r="J273" s="1" t="s">
        <v>510</v>
      </c>
      <c r="K273" s="1"/>
      <c r="L273" t="s">
        <v>223</v>
      </c>
      <c r="M273">
        <v>0.02</v>
      </c>
      <c r="N273" t="s">
        <v>1094</v>
      </c>
      <c r="U273">
        <v>0.02</v>
      </c>
      <c r="V273" t="s">
        <v>176</v>
      </c>
      <c r="X273" t="s">
        <v>149</v>
      </c>
      <c r="Y273" t="s">
        <v>150</v>
      </c>
      <c r="Z273">
        <v>1049</v>
      </c>
      <c r="AB273" t="s">
        <v>154</v>
      </c>
    </row>
    <row r="274" spans="1:28" x14ac:dyDescent="0.3">
      <c r="A274" t="s">
        <v>292</v>
      </c>
      <c r="B274" t="s">
        <v>593</v>
      </c>
      <c r="C274">
        <v>1648010</v>
      </c>
      <c r="D274" t="s">
        <v>151</v>
      </c>
      <c r="E274" s="1">
        <v>42578</v>
      </c>
      <c r="F274" s="1" t="s">
        <v>314</v>
      </c>
      <c r="G274" s="1"/>
      <c r="H274" t="s">
        <v>172</v>
      </c>
      <c r="I274" s="1" t="s">
        <v>289</v>
      </c>
      <c r="J274" s="1" t="s">
        <v>511</v>
      </c>
      <c r="K274" s="1"/>
      <c r="L274" t="s">
        <v>223</v>
      </c>
      <c r="M274">
        <v>2</v>
      </c>
      <c r="N274" t="s">
        <v>1094</v>
      </c>
      <c r="U274">
        <v>2</v>
      </c>
      <c r="V274" t="s">
        <v>176</v>
      </c>
      <c r="X274" t="s">
        <v>149</v>
      </c>
      <c r="Y274" t="s">
        <v>150</v>
      </c>
      <c r="Z274">
        <v>1090</v>
      </c>
      <c r="AB274" t="s">
        <v>154</v>
      </c>
    </row>
    <row r="275" spans="1:28" x14ac:dyDescent="0.3">
      <c r="A275" t="s">
        <v>292</v>
      </c>
      <c r="B275" t="s">
        <v>593</v>
      </c>
      <c r="C275">
        <v>1648010</v>
      </c>
      <c r="D275" t="s">
        <v>151</v>
      </c>
      <c r="E275" s="1">
        <v>42578</v>
      </c>
      <c r="F275" s="1" t="s">
        <v>314</v>
      </c>
      <c r="G275" s="1"/>
      <c r="I275" s="1" t="s">
        <v>290</v>
      </c>
      <c r="J275" s="1" t="s">
        <v>287</v>
      </c>
      <c r="K275" s="1"/>
      <c r="L275" t="s">
        <v>286</v>
      </c>
      <c r="M275">
        <v>1.01</v>
      </c>
      <c r="U275">
        <v>0.17</v>
      </c>
      <c r="V275" t="s">
        <v>165</v>
      </c>
      <c r="X275" t="s">
        <v>149</v>
      </c>
      <c r="Y275" t="s">
        <v>150</v>
      </c>
      <c r="Z275">
        <v>50286</v>
      </c>
      <c r="AB275" t="s">
        <v>154</v>
      </c>
    </row>
    <row r="276" spans="1:28" x14ac:dyDescent="0.3">
      <c r="A276" t="s">
        <v>292</v>
      </c>
      <c r="B276" t="s">
        <v>594</v>
      </c>
      <c r="C276">
        <v>1648010</v>
      </c>
      <c r="D276" t="s">
        <v>151</v>
      </c>
      <c r="E276" s="1">
        <v>42580</v>
      </c>
      <c r="F276" s="1" t="s">
        <v>302</v>
      </c>
      <c r="G276" s="1"/>
      <c r="H276" t="s">
        <v>172</v>
      </c>
      <c r="I276" s="1" t="s">
        <v>289</v>
      </c>
      <c r="J276" s="1" t="s">
        <v>509</v>
      </c>
      <c r="K276" s="1"/>
      <c r="L276" t="s">
        <v>223</v>
      </c>
      <c r="M276">
        <v>3.2</v>
      </c>
      <c r="U276">
        <v>0.8</v>
      </c>
      <c r="V276" t="s">
        <v>173</v>
      </c>
      <c r="X276" t="s">
        <v>149</v>
      </c>
      <c r="Y276" t="s">
        <v>150</v>
      </c>
      <c r="Z276">
        <v>1040</v>
      </c>
      <c r="AB276" t="s">
        <v>154</v>
      </c>
    </row>
    <row r="277" spans="1:28" x14ac:dyDescent="0.3">
      <c r="A277" t="s">
        <v>292</v>
      </c>
      <c r="B277" t="s">
        <v>594</v>
      </c>
      <c r="C277">
        <v>1648010</v>
      </c>
      <c r="D277" t="s">
        <v>151</v>
      </c>
      <c r="E277" s="1">
        <v>42580</v>
      </c>
      <c r="F277" s="1" t="s">
        <v>302</v>
      </c>
      <c r="G277" s="1"/>
      <c r="H277" t="s">
        <v>170</v>
      </c>
      <c r="I277" s="1" t="s">
        <v>289</v>
      </c>
      <c r="J277" s="1" t="s">
        <v>510</v>
      </c>
      <c r="K277" s="1"/>
      <c r="L277" t="s">
        <v>223</v>
      </c>
      <c r="M277">
        <v>0.33800000000000002</v>
      </c>
      <c r="U277">
        <v>0.04</v>
      </c>
      <c r="V277" t="s">
        <v>173</v>
      </c>
      <c r="X277" t="s">
        <v>149</v>
      </c>
      <c r="Y277" t="s">
        <v>150</v>
      </c>
      <c r="Z277">
        <v>1049</v>
      </c>
      <c r="AB277" t="s">
        <v>154</v>
      </c>
    </row>
    <row r="278" spans="1:28" x14ac:dyDescent="0.3">
      <c r="A278" t="s">
        <v>292</v>
      </c>
      <c r="B278" t="s">
        <v>594</v>
      </c>
      <c r="C278">
        <v>1648010</v>
      </c>
      <c r="D278" t="s">
        <v>151</v>
      </c>
      <c r="E278" s="1">
        <v>42580</v>
      </c>
      <c r="F278" s="1" t="s">
        <v>302</v>
      </c>
      <c r="G278" s="1"/>
      <c r="H278" t="s">
        <v>172</v>
      </c>
      <c r="I278" s="1" t="s">
        <v>289</v>
      </c>
      <c r="J278" s="1" t="s">
        <v>511</v>
      </c>
      <c r="K278" s="1"/>
      <c r="L278" t="s">
        <v>223</v>
      </c>
      <c r="M278">
        <v>2</v>
      </c>
      <c r="N278" t="s">
        <v>1094</v>
      </c>
      <c r="U278">
        <v>2</v>
      </c>
      <c r="V278" t="s">
        <v>173</v>
      </c>
      <c r="X278" t="s">
        <v>149</v>
      </c>
      <c r="Y278" t="s">
        <v>150</v>
      </c>
      <c r="Z278">
        <v>1090</v>
      </c>
      <c r="AB278" t="s">
        <v>154</v>
      </c>
    </row>
    <row r="279" spans="1:28" x14ac:dyDescent="0.3">
      <c r="A279" t="s">
        <v>292</v>
      </c>
      <c r="B279" t="s">
        <v>594</v>
      </c>
      <c r="C279">
        <v>1648010</v>
      </c>
      <c r="D279" t="s">
        <v>151</v>
      </c>
      <c r="E279" s="1">
        <v>42580</v>
      </c>
      <c r="F279" s="1" t="s">
        <v>302</v>
      </c>
      <c r="G279" s="1"/>
      <c r="I279" s="1" t="s">
        <v>290</v>
      </c>
      <c r="J279" s="1" t="s">
        <v>287</v>
      </c>
      <c r="K279" s="1"/>
      <c r="L279" t="s">
        <v>286</v>
      </c>
      <c r="M279">
        <v>26</v>
      </c>
      <c r="U279">
        <v>0.17</v>
      </c>
      <c r="V279" t="s">
        <v>165</v>
      </c>
      <c r="X279" t="s">
        <v>149</v>
      </c>
      <c r="Y279" t="s">
        <v>150</v>
      </c>
      <c r="Z279">
        <v>50286</v>
      </c>
      <c r="AB279" t="s">
        <v>154</v>
      </c>
    </row>
    <row r="280" spans="1:28" x14ac:dyDescent="0.3">
      <c r="A280" t="s">
        <v>292</v>
      </c>
      <c r="B280" t="s">
        <v>595</v>
      </c>
      <c r="C280">
        <v>1648010</v>
      </c>
      <c r="D280" t="s">
        <v>151</v>
      </c>
      <c r="E280" s="1">
        <v>42598</v>
      </c>
      <c r="F280" s="1" t="s">
        <v>308</v>
      </c>
      <c r="G280" s="1"/>
      <c r="H280" t="s">
        <v>172</v>
      </c>
      <c r="I280" s="1" t="s">
        <v>289</v>
      </c>
      <c r="J280" s="1" t="s">
        <v>509</v>
      </c>
      <c r="K280" s="1"/>
      <c r="L280" t="s">
        <v>223</v>
      </c>
      <c r="M280">
        <v>3.7</v>
      </c>
      <c r="U280">
        <v>0.2</v>
      </c>
      <c r="V280" t="s">
        <v>176</v>
      </c>
      <c r="X280" t="s">
        <v>149</v>
      </c>
      <c r="Y280" t="s">
        <v>150</v>
      </c>
      <c r="Z280">
        <v>1040</v>
      </c>
      <c r="AB280" t="s">
        <v>154</v>
      </c>
    </row>
    <row r="281" spans="1:28" x14ac:dyDescent="0.3">
      <c r="A281" t="s">
        <v>292</v>
      </c>
      <c r="B281" t="s">
        <v>595</v>
      </c>
      <c r="C281">
        <v>1648010</v>
      </c>
      <c r="D281" t="s">
        <v>151</v>
      </c>
      <c r="E281" s="1">
        <v>42598</v>
      </c>
      <c r="F281" s="1" t="s">
        <v>308</v>
      </c>
      <c r="G281" s="1"/>
      <c r="H281" t="s">
        <v>170</v>
      </c>
      <c r="I281" s="1" t="s">
        <v>289</v>
      </c>
      <c r="J281" s="1" t="s">
        <v>510</v>
      </c>
      <c r="K281" s="1"/>
      <c r="L281" t="s">
        <v>223</v>
      </c>
      <c r="M281">
        <v>0.34</v>
      </c>
      <c r="U281">
        <v>0.02</v>
      </c>
      <c r="V281" t="s">
        <v>176</v>
      </c>
      <c r="X281" t="s">
        <v>149</v>
      </c>
      <c r="Y281" t="s">
        <v>150</v>
      </c>
      <c r="Z281">
        <v>1049</v>
      </c>
      <c r="AB281" t="s">
        <v>154</v>
      </c>
    </row>
    <row r="282" spans="1:28" x14ac:dyDescent="0.3">
      <c r="A282" t="s">
        <v>292</v>
      </c>
      <c r="B282" t="s">
        <v>595</v>
      </c>
      <c r="C282">
        <v>1648010</v>
      </c>
      <c r="D282" t="s">
        <v>151</v>
      </c>
      <c r="E282" s="1">
        <v>42598</v>
      </c>
      <c r="F282" s="1" t="s">
        <v>308</v>
      </c>
      <c r="G282" s="1"/>
      <c r="H282" t="s">
        <v>172</v>
      </c>
      <c r="I282" s="1" t="s">
        <v>289</v>
      </c>
      <c r="J282" s="1" t="s">
        <v>511</v>
      </c>
      <c r="K282" s="1"/>
      <c r="L282" t="s">
        <v>223</v>
      </c>
      <c r="M282">
        <v>2</v>
      </c>
      <c r="N282" t="s">
        <v>1094</v>
      </c>
      <c r="U282">
        <v>2</v>
      </c>
      <c r="V282" t="s">
        <v>176</v>
      </c>
      <c r="X282" t="s">
        <v>149</v>
      </c>
      <c r="Y282" t="s">
        <v>150</v>
      </c>
      <c r="Z282">
        <v>1090</v>
      </c>
      <c r="AB282" t="s">
        <v>154</v>
      </c>
    </row>
    <row r="283" spans="1:28" x14ac:dyDescent="0.3">
      <c r="A283" t="s">
        <v>292</v>
      </c>
      <c r="B283" t="s">
        <v>595</v>
      </c>
      <c r="C283">
        <v>1648010</v>
      </c>
      <c r="D283" t="s">
        <v>151</v>
      </c>
      <c r="E283" s="1">
        <v>42598</v>
      </c>
      <c r="F283" s="1" t="s">
        <v>308</v>
      </c>
      <c r="G283" s="1"/>
      <c r="I283" s="1" t="s">
        <v>290</v>
      </c>
      <c r="J283" s="1" t="s">
        <v>287</v>
      </c>
      <c r="K283" s="1"/>
      <c r="L283" t="s">
        <v>286</v>
      </c>
      <c r="M283">
        <v>19</v>
      </c>
      <c r="U283">
        <v>0.17</v>
      </c>
      <c r="V283" t="s">
        <v>165</v>
      </c>
      <c r="X283" t="s">
        <v>149</v>
      </c>
      <c r="Y283" t="s">
        <v>150</v>
      </c>
      <c r="Z283">
        <v>50286</v>
      </c>
      <c r="AB283" t="s">
        <v>154</v>
      </c>
    </row>
    <row r="284" spans="1:28" x14ac:dyDescent="0.3">
      <c r="A284" t="s">
        <v>292</v>
      </c>
      <c r="B284" t="s">
        <v>596</v>
      </c>
      <c r="C284">
        <v>1648010</v>
      </c>
      <c r="D284" t="s">
        <v>151</v>
      </c>
      <c r="E284" s="1">
        <v>42606</v>
      </c>
      <c r="F284" s="1" t="s">
        <v>328</v>
      </c>
      <c r="G284" s="1"/>
      <c r="H284" t="s">
        <v>172</v>
      </c>
      <c r="I284" s="1" t="s">
        <v>289</v>
      </c>
      <c r="J284" s="1" t="s">
        <v>509</v>
      </c>
      <c r="K284" s="1"/>
      <c r="L284" t="s">
        <v>223</v>
      </c>
      <c r="M284">
        <v>1.6</v>
      </c>
      <c r="U284">
        <v>0.2</v>
      </c>
      <c r="V284" t="s">
        <v>176</v>
      </c>
      <c r="X284" t="s">
        <v>149</v>
      </c>
      <c r="Y284" t="s">
        <v>150</v>
      </c>
      <c r="Z284">
        <v>1040</v>
      </c>
      <c r="AB284" t="s">
        <v>154</v>
      </c>
    </row>
    <row r="285" spans="1:28" x14ac:dyDescent="0.3">
      <c r="A285" t="s">
        <v>292</v>
      </c>
      <c r="B285" t="s">
        <v>596</v>
      </c>
      <c r="C285">
        <v>1648010</v>
      </c>
      <c r="D285" t="s">
        <v>151</v>
      </c>
      <c r="E285" s="1">
        <v>42606</v>
      </c>
      <c r="F285" s="1" t="s">
        <v>328</v>
      </c>
      <c r="G285" s="1"/>
      <c r="H285" t="s">
        <v>170</v>
      </c>
      <c r="I285" s="1" t="s">
        <v>289</v>
      </c>
      <c r="J285" s="1" t="s">
        <v>510</v>
      </c>
      <c r="K285" s="1"/>
      <c r="L285" t="s">
        <v>223</v>
      </c>
      <c r="M285">
        <v>0.08</v>
      </c>
      <c r="U285">
        <v>0.02</v>
      </c>
      <c r="V285" t="s">
        <v>176</v>
      </c>
      <c r="X285" t="s">
        <v>149</v>
      </c>
      <c r="Y285" t="s">
        <v>150</v>
      </c>
      <c r="Z285">
        <v>1049</v>
      </c>
      <c r="AB285" t="s">
        <v>154</v>
      </c>
    </row>
    <row r="286" spans="1:28" x14ac:dyDescent="0.3">
      <c r="A286" t="s">
        <v>292</v>
      </c>
      <c r="B286" t="s">
        <v>596</v>
      </c>
      <c r="C286">
        <v>1648010</v>
      </c>
      <c r="D286" t="s">
        <v>151</v>
      </c>
      <c r="E286" s="1">
        <v>42606</v>
      </c>
      <c r="F286" s="1" t="s">
        <v>328</v>
      </c>
      <c r="G286" s="1"/>
      <c r="H286" t="s">
        <v>172</v>
      </c>
      <c r="I286" s="1" t="s">
        <v>289</v>
      </c>
      <c r="J286" s="1" t="s">
        <v>511</v>
      </c>
      <c r="K286" s="1"/>
      <c r="L286" t="s">
        <v>223</v>
      </c>
      <c r="M286">
        <v>2</v>
      </c>
      <c r="N286" t="s">
        <v>1094</v>
      </c>
      <c r="U286">
        <v>2</v>
      </c>
      <c r="V286" t="s">
        <v>176</v>
      </c>
      <c r="X286" t="s">
        <v>149</v>
      </c>
      <c r="Y286" t="s">
        <v>150</v>
      </c>
      <c r="Z286">
        <v>1090</v>
      </c>
      <c r="AB286" t="s">
        <v>154</v>
      </c>
    </row>
    <row r="287" spans="1:28" x14ac:dyDescent="0.3">
      <c r="A287" t="s">
        <v>292</v>
      </c>
      <c r="B287" t="s">
        <v>596</v>
      </c>
      <c r="C287">
        <v>1648010</v>
      </c>
      <c r="D287" t="s">
        <v>151</v>
      </c>
      <c r="E287" s="1">
        <v>42606</v>
      </c>
      <c r="F287" s="1" t="s">
        <v>328</v>
      </c>
      <c r="G287" s="1"/>
      <c r="I287" s="1" t="s">
        <v>290</v>
      </c>
      <c r="J287" s="1" t="s">
        <v>287</v>
      </c>
      <c r="K287" s="1"/>
      <c r="L287" t="s">
        <v>286</v>
      </c>
      <c r="M287">
        <v>1.3</v>
      </c>
      <c r="U287">
        <v>0.17</v>
      </c>
      <c r="V287" t="s">
        <v>165</v>
      </c>
      <c r="X287" t="s">
        <v>149</v>
      </c>
      <c r="Y287" t="s">
        <v>150</v>
      </c>
      <c r="Z287">
        <v>50286</v>
      </c>
      <c r="AB287" t="s">
        <v>154</v>
      </c>
    </row>
    <row r="288" spans="1:28" x14ac:dyDescent="0.3">
      <c r="A288" t="s">
        <v>292</v>
      </c>
      <c r="B288" t="s">
        <v>597</v>
      </c>
      <c r="C288">
        <v>1648010</v>
      </c>
      <c r="D288" t="s">
        <v>151</v>
      </c>
      <c r="E288" s="1">
        <v>42621</v>
      </c>
      <c r="F288" s="1" t="s">
        <v>313</v>
      </c>
      <c r="G288" s="1"/>
      <c r="H288" t="s">
        <v>172</v>
      </c>
      <c r="I288" s="1" t="s">
        <v>289</v>
      </c>
      <c r="J288" s="1" t="s">
        <v>509</v>
      </c>
      <c r="K288" s="1"/>
      <c r="L288" t="s">
        <v>223</v>
      </c>
      <c r="M288">
        <v>5</v>
      </c>
      <c r="U288">
        <v>0.2</v>
      </c>
      <c r="V288" t="s">
        <v>176</v>
      </c>
      <c r="X288" t="s">
        <v>149</v>
      </c>
      <c r="Y288" t="s">
        <v>150</v>
      </c>
      <c r="Z288">
        <v>1040</v>
      </c>
      <c r="AB288" t="s">
        <v>154</v>
      </c>
    </row>
    <row r="289" spans="1:28" x14ac:dyDescent="0.3">
      <c r="A289" t="s">
        <v>292</v>
      </c>
      <c r="B289" t="s">
        <v>597</v>
      </c>
      <c r="C289">
        <v>1648010</v>
      </c>
      <c r="D289" t="s">
        <v>151</v>
      </c>
      <c r="E289" s="1">
        <v>42621</v>
      </c>
      <c r="F289" s="1" t="s">
        <v>313</v>
      </c>
      <c r="G289" s="1"/>
      <c r="H289" t="s">
        <v>170</v>
      </c>
      <c r="I289" s="1" t="s">
        <v>289</v>
      </c>
      <c r="J289" s="1" t="s">
        <v>510</v>
      </c>
      <c r="K289" s="1"/>
      <c r="L289" t="s">
        <v>223</v>
      </c>
      <c r="M289">
        <v>0.26</v>
      </c>
      <c r="U289">
        <v>0.02</v>
      </c>
      <c r="V289" t="s">
        <v>176</v>
      </c>
      <c r="X289" t="s">
        <v>149</v>
      </c>
      <c r="Y289" t="s">
        <v>150</v>
      </c>
      <c r="Z289">
        <v>1049</v>
      </c>
      <c r="AB289" t="s">
        <v>154</v>
      </c>
    </row>
    <row r="290" spans="1:28" x14ac:dyDescent="0.3">
      <c r="A290" t="s">
        <v>292</v>
      </c>
      <c r="B290" t="s">
        <v>597</v>
      </c>
      <c r="C290">
        <v>1648010</v>
      </c>
      <c r="D290" t="s">
        <v>151</v>
      </c>
      <c r="E290" s="1">
        <v>42621</v>
      </c>
      <c r="F290" s="1" t="s">
        <v>313</v>
      </c>
      <c r="G290" s="1"/>
      <c r="H290" t="s">
        <v>172</v>
      </c>
      <c r="I290" s="1" t="s">
        <v>289</v>
      </c>
      <c r="J290" s="1" t="s">
        <v>511</v>
      </c>
      <c r="K290" s="1"/>
      <c r="L290" t="s">
        <v>223</v>
      </c>
      <c r="M290">
        <v>2</v>
      </c>
      <c r="N290" t="s">
        <v>1094</v>
      </c>
      <c r="U290">
        <v>2</v>
      </c>
      <c r="V290" t="s">
        <v>176</v>
      </c>
      <c r="X290" t="s">
        <v>149</v>
      </c>
      <c r="Y290" t="s">
        <v>150</v>
      </c>
      <c r="Z290">
        <v>1090</v>
      </c>
      <c r="AB290" t="s">
        <v>154</v>
      </c>
    </row>
    <row r="291" spans="1:28" x14ac:dyDescent="0.3">
      <c r="A291" t="s">
        <v>292</v>
      </c>
      <c r="B291" t="s">
        <v>597</v>
      </c>
      <c r="C291">
        <v>1648010</v>
      </c>
      <c r="D291" t="s">
        <v>151</v>
      </c>
      <c r="E291" s="1">
        <v>42621</v>
      </c>
      <c r="F291" s="1" t="s">
        <v>313</v>
      </c>
      <c r="G291" s="1"/>
      <c r="I291" s="1" t="s">
        <v>290</v>
      </c>
      <c r="J291" s="1" t="s">
        <v>287</v>
      </c>
      <c r="K291" s="1"/>
      <c r="L291" t="s">
        <v>286</v>
      </c>
      <c r="M291">
        <v>3.33</v>
      </c>
      <c r="U291">
        <v>0.17</v>
      </c>
      <c r="V291" t="s">
        <v>165</v>
      </c>
      <c r="X291" t="s">
        <v>149</v>
      </c>
      <c r="Y291" t="s">
        <v>150</v>
      </c>
      <c r="Z291">
        <v>50286</v>
      </c>
      <c r="AB291" t="s">
        <v>154</v>
      </c>
    </row>
    <row r="292" spans="1:28" x14ac:dyDescent="0.3">
      <c r="A292" t="s">
        <v>292</v>
      </c>
      <c r="B292" t="s">
        <v>598</v>
      </c>
      <c r="C292">
        <v>1648010</v>
      </c>
      <c r="D292" t="s">
        <v>151</v>
      </c>
      <c r="E292" s="1">
        <v>42632</v>
      </c>
      <c r="F292" s="1" t="s">
        <v>340</v>
      </c>
      <c r="G292" s="1"/>
      <c r="H292" t="s">
        <v>172</v>
      </c>
      <c r="I292" s="1" t="s">
        <v>289</v>
      </c>
      <c r="J292" s="1" t="s">
        <v>509</v>
      </c>
      <c r="K292" s="1"/>
      <c r="L292" t="s">
        <v>223</v>
      </c>
      <c r="M292">
        <v>3.3</v>
      </c>
      <c r="U292">
        <v>0.2</v>
      </c>
      <c r="V292" t="s">
        <v>176</v>
      </c>
      <c r="X292" t="s">
        <v>149</v>
      </c>
      <c r="Y292" t="s">
        <v>150</v>
      </c>
      <c r="Z292">
        <v>1040</v>
      </c>
      <c r="AB292" t="s">
        <v>154</v>
      </c>
    </row>
    <row r="293" spans="1:28" x14ac:dyDescent="0.3">
      <c r="A293" t="s">
        <v>292</v>
      </c>
      <c r="B293" t="s">
        <v>598</v>
      </c>
      <c r="C293">
        <v>1648010</v>
      </c>
      <c r="D293" t="s">
        <v>151</v>
      </c>
      <c r="E293" s="1">
        <v>42632</v>
      </c>
      <c r="F293" s="1" t="s">
        <v>340</v>
      </c>
      <c r="G293" s="1"/>
      <c r="H293" t="s">
        <v>170</v>
      </c>
      <c r="I293" s="1" t="s">
        <v>289</v>
      </c>
      <c r="J293" s="1" t="s">
        <v>510</v>
      </c>
      <c r="K293" s="1"/>
      <c r="L293" t="s">
        <v>223</v>
      </c>
      <c r="M293">
        <v>0.09</v>
      </c>
      <c r="U293">
        <v>0.02</v>
      </c>
      <c r="V293" t="s">
        <v>176</v>
      </c>
      <c r="X293" t="s">
        <v>149</v>
      </c>
      <c r="Y293" t="s">
        <v>150</v>
      </c>
      <c r="Z293">
        <v>1049</v>
      </c>
      <c r="AB293" t="s">
        <v>154</v>
      </c>
    </row>
    <row r="294" spans="1:28" x14ac:dyDescent="0.3">
      <c r="A294" t="s">
        <v>292</v>
      </c>
      <c r="B294" t="s">
        <v>598</v>
      </c>
      <c r="C294">
        <v>1648010</v>
      </c>
      <c r="D294" t="s">
        <v>151</v>
      </c>
      <c r="E294" s="1">
        <v>42632</v>
      </c>
      <c r="F294" s="1" t="s">
        <v>340</v>
      </c>
      <c r="G294" s="1"/>
      <c r="H294" t="s">
        <v>172</v>
      </c>
      <c r="I294" s="1" t="s">
        <v>289</v>
      </c>
      <c r="J294" s="1" t="s">
        <v>511</v>
      </c>
      <c r="K294" s="1"/>
      <c r="L294" t="s">
        <v>223</v>
      </c>
      <c r="M294">
        <v>2</v>
      </c>
      <c r="N294" t="s">
        <v>1094</v>
      </c>
      <c r="U294">
        <v>2</v>
      </c>
      <c r="V294" t="s">
        <v>176</v>
      </c>
      <c r="X294" t="s">
        <v>149</v>
      </c>
      <c r="Y294" t="s">
        <v>150</v>
      </c>
      <c r="Z294">
        <v>1090</v>
      </c>
      <c r="AB294" t="s">
        <v>154</v>
      </c>
    </row>
    <row r="295" spans="1:28" x14ac:dyDescent="0.3">
      <c r="A295" t="s">
        <v>292</v>
      </c>
      <c r="B295" t="s">
        <v>598</v>
      </c>
      <c r="C295">
        <v>1648010</v>
      </c>
      <c r="D295" t="s">
        <v>151</v>
      </c>
      <c r="E295" s="1">
        <v>42632</v>
      </c>
      <c r="F295" s="1" t="s">
        <v>340</v>
      </c>
      <c r="G295" s="1"/>
      <c r="I295" s="1" t="s">
        <v>290</v>
      </c>
      <c r="J295" s="1" t="s">
        <v>287</v>
      </c>
      <c r="K295" s="1"/>
      <c r="L295" t="s">
        <v>286</v>
      </c>
      <c r="M295">
        <v>1.32</v>
      </c>
      <c r="U295">
        <v>0.17</v>
      </c>
      <c r="V295" t="s">
        <v>165</v>
      </c>
      <c r="X295" t="s">
        <v>149</v>
      </c>
      <c r="Y295" t="s">
        <v>150</v>
      </c>
      <c r="Z295">
        <v>50286</v>
      </c>
      <c r="AB295" t="s">
        <v>154</v>
      </c>
    </row>
    <row r="296" spans="1:28" x14ac:dyDescent="0.3">
      <c r="A296" t="s">
        <v>292</v>
      </c>
      <c r="B296" t="s">
        <v>599</v>
      </c>
      <c r="C296">
        <v>1648010</v>
      </c>
      <c r="D296" t="s">
        <v>151</v>
      </c>
      <c r="E296" s="1">
        <v>42640</v>
      </c>
      <c r="F296" s="1" t="s">
        <v>313</v>
      </c>
      <c r="G296" s="1"/>
      <c r="H296" t="s">
        <v>172</v>
      </c>
      <c r="I296" s="1" t="s">
        <v>289</v>
      </c>
      <c r="J296" s="1" t="s">
        <v>509</v>
      </c>
      <c r="K296" s="1"/>
      <c r="L296" t="s">
        <v>223</v>
      </c>
      <c r="M296">
        <v>3.6</v>
      </c>
      <c r="U296">
        <v>0.2</v>
      </c>
      <c r="V296" t="s">
        <v>176</v>
      </c>
      <c r="X296" t="s">
        <v>149</v>
      </c>
      <c r="Y296" t="s">
        <v>150</v>
      </c>
      <c r="Z296">
        <v>1040</v>
      </c>
      <c r="AB296" t="s">
        <v>154</v>
      </c>
    </row>
    <row r="297" spans="1:28" x14ac:dyDescent="0.3">
      <c r="A297" t="s">
        <v>292</v>
      </c>
      <c r="B297" t="s">
        <v>599</v>
      </c>
      <c r="C297">
        <v>1648010</v>
      </c>
      <c r="D297" t="s">
        <v>151</v>
      </c>
      <c r="E297" s="1">
        <v>42640</v>
      </c>
      <c r="F297" s="1" t="s">
        <v>313</v>
      </c>
      <c r="G297" s="1"/>
      <c r="H297" t="s">
        <v>170</v>
      </c>
      <c r="I297" s="1" t="s">
        <v>289</v>
      </c>
      <c r="J297" s="1" t="s">
        <v>510</v>
      </c>
      <c r="K297" s="1"/>
      <c r="L297" t="s">
        <v>223</v>
      </c>
      <c r="M297">
        <v>0.08</v>
      </c>
      <c r="U297">
        <v>0.02</v>
      </c>
      <c r="V297" t="s">
        <v>176</v>
      </c>
      <c r="X297" t="s">
        <v>149</v>
      </c>
      <c r="Y297" t="s">
        <v>150</v>
      </c>
      <c r="Z297">
        <v>1049</v>
      </c>
      <c r="AB297" t="s">
        <v>154</v>
      </c>
    </row>
    <row r="298" spans="1:28" x14ac:dyDescent="0.3">
      <c r="A298" t="s">
        <v>292</v>
      </c>
      <c r="B298" t="s">
        <v>599</v>
      </c>
      <c r="C298">
        <v>1648010</v>
      </c>
      <c r="D298" t="s">
        <v>151</v>
      </c>
      <c r="E298" s="1">
        <v>42640</v>
      </c>
      <c r="F298" s="1" t="s">
        <v>313</v>
      </c>
      <c r="G298" s="1"/>
      <c r="H298" t="s">
        <v>172</v>
      </c>
      <c r="I298" s="1" t="s">
        <v>289</v>
      </c>
      <c r="J298" s="1" t="s">
        <v>511</v>
      </c>
      <c r="K298" s="1"/>
      <c r="L298" t="s">
        <v>223</v>
      </c>
      <c r="M298">
        <v>2</v>
      </c>
      <c r="N298" t="s">
        <v>1094</v>
      </c>
      <c r="U298">
        <v>2</v>
      </c>
      <c r="V298" t="s">
        <v>176</v>
      </c>
      <c r="X298" t="s">
        <v>149</v>
      </c>
      <c r="Y298" t="s">
        <v>150</v>
      </c>
      <c r="Z298">
        <v>1090</v>
      </c>
      <c r="AB298" t="s">
        <v>154</v>
      </c>
    </row>
    <row r="299" spans="1:28" x14ac:dyDescent="0.3">
      <c r="A299" t="s">
        <v>292</v>
      </c>
      <c r="B299" t="s">
        <v>599</v>
      </c>
      <c r="C299">
        <v>1648010</v>
      </c>
      <c r="D299" t="s">
        <v>151</v>
      </c>
      <c r="E299" s="1">
        <v>42640</v>
      </c>
      <c r="F299" s="1" t="s">
        <v>313</v>
      </c>
      <c r="G299" s="1"/>
      <c r="I299" s="1" t="s">
        <v>290</v>
      </c>
      <c r="J299" s="1" t="s">
        <v>287</v>
      </c>
      <c r="K299" s="1"/>
      <c r="L299" t="s">
        <v>286</v>
      </c>
      <c r="M299">
        <v>1.27</v>
      </c>
      <c r="U299">
        <v>0.17</v>
      </c>
      <c r="V299" t="s">
        <v>165</v>
      </c>
      <c r="X299" t="s">
        <v>149</v>
      </c>
      <c r="Y299" t="s">
        <v>150</v>
      </c>
      <c r="Z299">
        <v>50286</v>
      </c>
      <c r="AB299" t="s">
        <v>154</v>
      </c>
    </row>
    <row r="300" spans="1:28" x14ac:dyDescent="0.3">
      <c r="A300" t="s">
        <v>292</v>
      </c>
      <c r="B300" t="s">
        <v>600</v>
      </c>
      <c r="C300">
        <v>1648010</v>
      </c>
      <c r="D300" t="s">
        <v>151</v>
      </c>
      <c r="E300" s="1">
        <v>42642</v>
      </c>
      <c r="F300" s="1" t="s">
        <v>311</v>
      </c>
      <c r="G300" s="1"/>
      <c r="H300" t="s">
        <v>172</v>
      </c>
      <c r="I300" s="1" t="s">
        <v>289</v>
      </c>
      <c r="J300" s="1" t="s">
        <v>509</v>
      </c>
      <c r="K300" s="1"/>
      <c r="L300" t="s">
        <v>223</v>
      </c>
      <c r="M300">
        <v>3.8</v>
      </c>
      <c r="U300">
        <v>0.2</v>
      </c>
      <c r="V300" t="s">
        <v>176</v>
      </c>
      <c r="X300" t="s">
        <v>149</v>
      </c>
      <c r="Y300" t="s">
        <v>150</v>
      </c>
      <c r="Z300">
        <v>1040</v>
      </c>
      <c r="AB300" t="s">
        <v>154</v>
      </c>
    </row>
    <row r="301" spans="1:28" x14ac:dyDescent="0.3">
      <c r="A301" t="s">
        <v>292</v>
      </c>
      <c r="B301" t="s">
        <v>600</v>
      </c>
      <c r="C301">
        <v>1648010</v>
      </c>
      <c r="D301" t="s">
        <v>151</v>
      </c>
      <c r="E301" s="1">
        <v>42642</v>
      </c>
      <c r="F301" s="1" t="s">
        <v>311</v>
      </c>
      <c r="G301" s="1"/>
      <c r="H301" t="s">
        <v>170</v>
      </c>
      <c r="I301" s="1" t="s">
        <v>289</v>
      </c>
      <c r="J301" s="1" t="s">
        <v>510</v>
      </c>
      <c r="K301" s="1"/>
      <c r="L301" t="s">
        <v>223</v>
      </c>
      <c r="M301">
        <v>0.38</v>
      </c>
      <c r="U301">
        <v>0.02</v>
      </c>
      <c r="V301" t="s">
        <v>176</v>
      </c>
      <c r="X301" t="s">
        <v>149</v>
      </c>
      <c r="Y301" t="s">
        <v>150</v>
      </c>
      <c r="Z301">
        <v>1049</v>
      </c>
      <c r="AB301" t="s">
        <v>154</v>
      </c>
    </row>
    <row r="302" spans="1:28" x14ac:dyDescent="0.3">
      <c r="A302" t="s">
        <v>292</v>
      </c>
      <c r="B302" t="s">
        <v>600</v>
      </c>
      <c r="C302">
        <v>1648010</v>
      </c>
      <c r="D302" t="s">
        <v>151</v>
      </c>
      <c r="E302" s="1">
        <v>42642</v>
      </c>
      <c r="F302" s="1" t="s">
        <v>311</v>
      </c>
      <c r="G302" s="1"/>
      <c r="H302" t="s">
        <v>172</v>
      </c>
      <c r="I302" s="1" t="s">
        <v>289</v>
      </c>
      <c r="J302" s="1" t="s">
        <v>511</v>
      </c>
      <c r="K302" s="1"/>
      <c r="L302" t="s">
        <v>223</v>
      </c>
      <c r="M302">
        <v>2</v>
      </c>
      <c r="N302" t="s">
        <v>1094</v>
      </c>
      <c r="U302">
        <v>2</v>
      </c>
      <c r="V302" t="s">
        <v>176</v>
      </c>
      <c r="X302" t="s">
        <v>149</v>
      </c>
      <c r="Y302" t="s">
        <v>150</v>
      </c>
      <c r="Z302">
        <v>1090</v>
      </c>
      <c r="AB302" t="s">
        <v>154</v>
      </c>
    </row>
    <row r="303" spans="1:28" x14ac:dyDescent="0.3">
      <c r="A303" t="s">
        <v>292</v>
      </c>
      <c r="B303" t="s">
        <v>600</v>
      </c>
      <c r="C303">
        <v>1648010</v>
      </c>
      <c r="D303" t="s">
        <v>151</v>
      </c>
      <c r="E303" s="1">
        <v>42642</v>
      </c>
      <c r="F303" s="1" t="s">
        <v>311</v>
      </c>
      <c r="G303" s="1"/>
      <c r="I303" s="1" t="s">
        <v>290</v>
      </c>
      <c r="J303" s="1" t="s">
        <v>287</v>
      </c>
      <c r="K303" s="1"/>
      <c r="L303" t="s">
        <v>286</v>
      </c>
      <c r="M303">
        <v>19.7</v>
      </c>
      <c r="U303">
        <v>0.17</v>
      </c>
      <c r="V303" t="s">
        <v>165</v>
      </c>
      <c r="X303" t="s">
        <v>149</v>
      </c>
      <c r="Y303" t="s">
        <v>150</v>
      </c>
      <c r="Z303">
        <v>50286</v>
      </c>
      <c r="AB303" t="s">
        <v>154</v>
      </c>
    </row>
    <row r="304" spans="1:28" x14ac:dyDescent="0.3">
      <c r="A304" t="s">
        <v>292</v>
      </c>
      <c r="B304" t="s">
        <v>601</v>
      </c>
      <c r="C304">
        <v>1648010</v>
      </c>
      <c r="D304" t="s">
        <v>151</v>
      </c>
      <c r="E304" s="1">
        <v>42669</v>
      </c>
      <c r="F304" s="1" t="s">
        <v>316</v>
      </c>
      <c r="G304" s="1"/>
      <c r="H304" t="s">
        <v>172</v>
      </c>
      <c r="I304" s="1" t="s">
        <v>289</v>
      </c>
      <c r="J304" s="1" t="s">
        <v>509</v>
      </c>
      <c r="K304" s="1"/>
      <c r="L304" t="s">
        <v>223</v>
      </c>
      <c r="M304">
        <v>3.3</v>
      </c>
      <c r="U304">
        <v>0.2</v>
      </c>
      <c r="V304" t="s">
        <v>176</v>
      </c>
      <c r="X304" t="s">
        <v>149</v>
      </c>
      <c r="Y304" t="s">
        <v>150</v>
      </c>
      <c r="Z304">
        <v>1040</v>
      </c>
      <c r="AB304" t="s">
        <v>154</v>
      </c>
    </row>
    <row r="305" spans="1:28" x14ac:dyDescent="0.3">
      <c r="A305" t="s">
        <v>292</v>
      </c>
      <c r="B305" t="s">
        <v>601</v>
      </c>
      <c r="C305">
        <v>1648010</v>
      </c>
      <c r="D305" t="s">
        <v>151</v>
      </c>
      <c r="E305" s="1">
        <v>42669</v>
      </c>
      <c r="F305" s="1" t="s">
        <v>316</v>
      </c>
      <c r="G305" s="1"/>
      <c r="H305" t="s">
        <v>170</v>
      </c>
      <c r="I305" s="1" t="s">
        <v>289</v>
      </c>
      <c r="J305" s="1" t="s">
        <v>510</v>
      </c>
      <c r="K305" s="1"/>
      <c r="L305" t="s">
        <v>223</v>
      </c>
      <c r="M305">
        <v>6.9000000000000006E-2</v>
      </c>
      <c r="U305">
        <v>0.02</v>
      </c>
      <c r="V305" t="s">
        <v>176</v>
      </c>
      <c r="X305" t="s">
        <v>149</v>
      </c>
      <c r="Y305" t="s">
        <v>150</v>
      </c>
      <c r="Z305">
        <v>1049</v>
      </c>
      <c r="AB305" t="s">
        <v>154</v>
      </c>
    </row>
    <row r="306" spans="1:28" x14ac:dyDescent="0.3">
      <c r="A306" t="s">
        <v>292</v>
      </c>
      <c r="B306" t="s">
        <v>601</v>
      </c>
      <c r="C306">
        <v>1648010</v>
      </c>
      <c r="D306" t="s">
        <v>151</v>
      </c>
      <c r="E306" s="1">
        <v>42669</v>
      </c>
      <c r="F306" s="1" t="s">
        <v>316</v>
      </c>
      <c r="G306" s="1"/>
      <c r="H306" t="s">
        <v>172</v>
      </c>
      <c r="I306" s="1" t="s">
        <v>289</v>
      </c>
      <c r="J306" s="1" t="s">
        <v>511</v>
      </c>
      <c r="K306" s="1"/>
      <c r="L306" t="s">
        <v>223</v>
      </c>
      <c r="M306">
        <v>2</v>
      </c>
      <c r="N306" t="s">
        <v>1094</v>
      </c>
      <c r="U306">
        <v>2</v>
      </c>
      <c r="V306" t="s">
        <v>176</v>
      </c>
      <c r="X306" t="s">
        <v>149</v>
      </c>
      <c r="Y306" t="s">
        <v>150</v>
      </c>
      <c r="Z306">
        <v>1090</v>
      </c>
      <c r="AB306" t="s">
        <v>154</v>
      </c>
    </row>
    <row r="307" spans="1:28" x14ac:dyDescent="0.3">
      <c r="A307" t="s">
        <v>292</v>
      </c>
      <c r="B307" t="s">
        <v>601</v>
      </c>
      <c r="C307">
        <v>1648010</v>
      </c>
      <c r="D307" t="s">
        <v>151</v>
      </c>
      <c r="E307" s="1">
        <v>42669</v>
      </c>
      <c r="F307" s="1" t="s">
        <v>316</v>
      </c>
      <c r="G307" s="1"/>
      <c r="I307" s="1" t="s">
        <v>290</v>
      </c>
      <c r="J307" s="1" t="s">
        <v>287</v>
      </c>
      <c r="K307" s="1"/>
      <c r="L307" t="s">
        <v>286</v>
      </c>
      <c r="M307">
        <v>0.68</v>
      </c>
      <c r="U307">
        <v>0.17</v>
      </c>
      <c r="V307" t="s">
        <v>165</v>
      </c>
      <c r="X307" t="s">
        <v>149</v>
      </c>
      <c r="Y307" t="s">
        <v>150</v>
      </c>
      <c r="Z307">
        <v>50286</v>
      </c>
      <c r="AB307" t="s">
        <v>154</v>
      </c>
    </row>
    <row r="308" spans="1:28" x14ac:dyDescent="0.3">
      <c r="A308" t="s">
        <v>292</v>
      </c>
      <c r="B308" t="s">
        <v>602</v>
      </c>
      <c r="C308">
        <v>1648010</v>
      </c>
      <c r="D308" t="s">
        <v>151</v>
      </c>
      <c r="E308" s="1">
        <v>42702</v>
      </c>
      <c r="F308" s="1" t="s">
        <v>308</v>
      </c>
      <c r="G308" s="1"/>
      <c r="H308" t="s">
        <v>172</v>
      </c>
      <c r="I308" s="1" t="s">
        <v>289</v>
      </c>
      <c r="J308" s="1" t="s">
        <v>509</v>
      </c>
      <c r="K308" s="1"/>
      <c r="L308" t="s">
        <v>223</v>
      </c>
      <c r="M308">
        <v>3.9</v>
      </c>
      <c r="U308">
        <v>0.2</v>
      </c>
      <c r="V308" t="s">
        <v>176</v>
      </c>
      <c r="X308" t="s">
        <v>149</v>
      </c>
      <c r="Y308" t="s">
        <v>150</v>
      </c>
      <c r="Z308">
        <v>1040</v>
      </c>
      <c r="AB308" t="s">
        <v>154</v>
      </c>
    </row>
    <row r="309" spans="1:28" x14ac:dyDescent="0.3">
      <c r="A309" t="s">
        <v>292</v>
      </c>
      <c r="B309" t="s">
        <v>602</v>
      </c>
      <c r="C309">
        <v>1648010</v>
      </c>
      <c r="D309" t="s">
        <v>151</v>
      </c>
      <c r="E309" s="1">
        <v>42702</v>
      </c>
      <c r="F309" s="1" t="s">
        <v>308</v>
      </c>
      <c r="G309" s="1"/>
      <c r="H309" t="s">
        <v>170</v>
      </c>
      <c r="I309" s="1" t="s">
        <v>289</v>
      </c>
      <c r="J309" s="1" t="s">
        <v>510</v>
      </c>
      <c r="K309" s="1"/>
      <c r="L309" t="s">
        <v>223</v>
      </c>
      <c r="M309">
        <v>4.8000000000000001E-2</v>
      </c>
      <c r="U309">
        <v>0.02</v>
      </c>
      <c r="V309" t="s">
        <v>176</v>
      </c>
      <c r="X309" t="s">
        <v>149</v>
      </c>
      <c r="Y309" t="s">
        <v>150</v>
      </c>
      <c r="Z309">
        <v>1049</v>
      </c>
      <c r="AB309" t="s">
        <v>154</v>
      </c>
    </row>
    <row r="310" spans="1:28" x14ac:dyDescent="0.3">
      <c r="A310" t="s">
        <v>292</v>
      </c>
      <c r="B310" t="s">
        <v>602</v>
      </c>
      <c r="C310">
        <v>1648010</v>
      </c>
      <c r="D310" t="s">
        <v>151</v>
      </c>
      <c r="E310" s="1">
        <v>42702</v>
      </c>
      <c r="F310" s="1" t="s">
        <v>308</v>
      </c>
      <c r="G310" s="1"/>
      <c r="H310" t="s">
        <v>172</v>
      </c>
      <c r="I310" s="1" t="s">
        <v>289</v>
      </c>
      <c r="J310" s="1" t="s">
        <v>511</v>
      </c>
      <c r="K310" s="1"/>
      <c r="L310" t="s">
        <v>223</v>
      </c>
      <c r="M310">
        <v>2</v>
      </c>
      <c r="N310" t="s">
        <v>1094</v>
      </c>
      <c r="U310">
        <v>2</v>
      </c>
      <c r="V310" t="s">
        <v>176</v>
      </c>
      <c r="X310" t="s">
        <v>149</v>
      </c>
      <c r="Y310" t="s">
        <v>150</v>
      </c>
      <c r="Z310">
        <v>1090</v>
      </c>
      <c r="AB310" t="s">
        <v>154</v>
      </c>
    </row>
    <row r="311" spans="1:28" x14ac:dyDescent="0.3">
      <c r="A311" t="s">
        <v>292</v>
      </c>
      <c r="B311" t="s">
        <v>602</v>
      </c>
      <c r="C311">
        <v>1648010</v>
      </c>
      <c r="D311" t="s">
        <v>151</v>
      </c>
      <c r="E311" s="1">
        <v>42702</v>
      </c>
      <c r="F311" s="1" t="s">
        <v>308</v>
      </c>
      <c r="G311" s="1"/>
      <c r="I311" s="1" t="s">
        <v>290</v>
      </c>
      <c r="J311" s="1" t="s">
        <v>287</v>
      </c>
      <c r="K311" s="1"/>
      <c r="L311" t="s">
        <v>286</v>
      </c>
      <c r="M311">
        <v>0.65</v>
      </c>
      <c r="U311">
        <v>0.17</v>
      </c>
      <c r="V311" t="s">
        <v>165</v>
      </c>
      <c r="X311" t="s">
        <v>149</v>
      </c>
      <c r="Y311" t="s">
        <v>150</v>
      </c>
      <c r="Z311">
        <v>50286</v>
      </c>
      <c r="AB311" t="s">
        <v>154</v>
      </c>
    </row>
    <row r="312" spans="1:28" x14ac:dyDescent="0.3">
      <c r="A312" t="s">
        <v>292</v>
      </c>
      <c r="B312" t="s">
        <v>603</v>
      </c>
      <c r="C312">
        <v>1648010</v>
      </c>
      <c r="D312" t="s">
        <v>151</v>
      </c>
      <c r="E312" s="1">
        <v>42704</v>
      </c>
      <c r="F312" s="1" t="s">
        <v>341</v>
      </c>
      <c r="G312" s="1"/>
      <c r="H312" t="s">
        <v>172</v>
      </c>
      <c r="I312" s="1" t="s">
        <v>289</v>
      </c>
      <c r="J312" s="1" t="s">
        <v>509</v>
      </c>
      <c r="K312" s="1"/>
      <c r="L312" t="s">
        <v>223</v>
      </c>
      <c r="M312">
        <v>5.9</v>
      </c>
      <c r="U312">
        <v>0.2</v>
      </c>
      <c r="V312" t="s">
        <v>176</v>
      </c>
      <c r="X312" t="s">
        <v>149</v>
      </c>
      <c r="Y312" t="s">
        <v>150</v>
      </c>
      <c r="Z312">
        <v>1040</v>
      </c>
      <c r="AB312" t="s">
        <v>154</v>
      </c>
    </row>
    <row r="313" spans="1:28" x14ac:dyDescent="0.3">
      <c r="A313" t="s">
        <v>292</v>
      </c>
      <c r="B313" t="s">
        <v>603</v>
      </c>
      <c r="C313">
        <v>1648010</v>
      </c>
      <c r="D313" t="s">
        <v>151</v>
      </c>
      <c r="E313" s="1">
        <v>42704</v>
      </c>
      <c r="F313" s="1" t="s">
        <v>341</v>
      </c>
      <c r="G313" s="1"/>
      <c r="H313" t="s">
        <v>170</v>
      </c>
      <c r="I313" s="1" t="s">
        <v>289</v>
      </c>
      <c r="J313" s="1" t="s">
        <v>510</v>
      </c>
      <c r="K313" s="1"/>
      <c r="L313" t="s">
        <v>223</v>
      </c>
      <c r="M313">
        <v>0.38100000000000001</v>
      </c>
      <c r="U313">
        <v>0.02</v>
      </c>
      <c r="V313" t="s">
        <v>176</v>
      </c>
      <c r="X313" t="s">
        <v>149</v>
      </c>
      <c r="Y313" t="s">
        <v>150</v>
      </c>
      <c r="Z313">
        <v>1049</v>
      </c>
      <c r="AB313" t="s">
        <v>154</v>
      </c>
    </row>
    <row r="314" spans="1:28" x14ac:dyDescent="0.3">
      <c r="A314" t="s">
        <v>292</v>
      </c>
      <c r="B314" t="s">
        <v>603</v>
      </c>
      <c r="C314">
        <v>1648010</v>
      </c>
      <c r="D314" t="s">
        <v>151</v>
      </c>
      <c r="E314" s="1">
        <v>42704</v>
      </c>
      <c r="F314" s="1" t="s">
        <v>341</v>
      </c>
      <c r="G314" s="1"/>
      <c r="H314" t="s">
        <v>172</v>
      </c>
      <c r="I314" s="1" t="s">
        <v>289</v>
      </c>
      <c r="J314" s="1" t="s">
        <v>511</v>
      </c>
      <c r="K314" s="1"/>
      <c r="L314" t="s">
        <v>223</v>
      </c>
      <c r="M314">
        <v>4.5</v>
      </c>
      <c r="U314">
        <v>2</v>
      </c>
      <c r="V314" t="s">
        <v>176</v>
      </c>
      <c r="X314" t="s">
        <v>149</v>
      </c>
      <c r="Y314" t="s">
        <v>150</v>
      </c>
      <c r="Z314">
        <v>1090</v>
      </c>
      <c r="AB314" t="s">
        <v>154</v>
      </c>
    </row>
    <row r="315" spans="1:28" x14ac:dyDescent="0.3">
      <c r="A315" t="s">
        <v>292</v>
      </c>
      <c r="B315" t="s">
        <v>603</v>
      </c>
      <c r="C315">
        <v>1648010</v>
      </c>
      <c r="D315" t="s">
        <v>151</v>
      </c>
      <c r="E315" s="1">
        <v>42704</v>
      </c>
      <c r="F315" s="1" t="s">
        <v>341</v>
      </c>
      <c r="G315" s="1"/>
      <c r="I315" s="1" t="s">
        <v>290</v>
      </c>
      <c r="J315" s="1" t="s">
        <v>287</v>
      </c>
      <c r="K315" s="1"/>
      <c r="L315" t="s">
        <v>286</v>
      </c>
      <c r="M315">
        <v>7.25</v>
      </c>
      <c r="U315">
        <v>0.17</v>
      </c>
      <c r="V315" t="s">
        <v>165</v>
      </c>
      <c r="X315" t="s">
        <v>149</v>
      </c>
      <c r="Y315" t="s">
        <v>150</v>
      </c>
      <c r="Z315">
        <v>50286</v>
      </c>
      <c r="AB315" t="s">
        <v>154</v>
      </c>
    </row>
    <row r="316" spans="1:28" x14ac:dyDescent="0.3">
      <c r="A316" t="s">
        <v>292</v>
      </c>
      <c r="B316" t="s">
        <v>604</v>
      </c>
      <c r="C316">
        <v>1648010</v>
      </c>
      <c r="D316" t="s">
        <v>151</v>
      </c>
      <c r="E316" s="1">
        <v>42711</v>
      </c>
      <c r="F316" s="1" t="s">
        <v>331</v>
      </c>
      <c r="G316" s="1"/>
      <c r="H316" t="s">
        <v>172</v>
      </c>
      <c r="I316" s="1" t="s">
        <v>289</v>
      </c>
      <c r="J316" s="1" t="s">
        <v>509</v>
      </c>
      <c r="K316" s="1"/>
      <c r="L316" t="s">
        <v>223</v>
      </c>
      <c r="M316">
        <v>3.5</v>
      </c>
      <c r="U316">
        <v>0.2</v>
      </c>
      <c r="V316" t="s">
        <v>176</v>
      </c>
      <c r="X316" t="s">
        <v>149</v>
      </c>
      <c r="Y316" t="s">
        <v>150</v>
      </c>
      <c r="Z316">
        <v>1040</v>
      </c>
      <c r="AB316" t="s">
        <v>154</v>
      </c>
    </row>
    <row r="317" spans="1:28" x14ac:dyDescent="0.3">
      <c r="A317" t="s">
        <v>292</v>
      </c>
      <c r="B317" t="s">
        <v>604</v>
      </c>
      <c r="C317">
        <v>1648010</v>
      </c>
      <c r="D317" t="s">
        <v>151</v>
      </c>
      <c r="E317" s="1">
        <v>42711</v>
      </c>
      <c r="F317" s="1" t="s">
        <v>331</v>
      </c>
      <c r="G317" s="1"/>
      <c r="H317" t="s">
        <v>170</v>
      </c>
      <c r="I317" s="1" t="s">
        <v>289</v>
      </c>
      <c r="J317" s="1" t="s">
        <v>510</v>
      </c>
      <c r="K317" s="1"/>
      <c r="L317" t="s">
        <v>223</v>
      </c>
      <c r="M317">
        <v>0.31900000000000001</v>
      </c>
      <c r="U317">
        <v>0.02</v>
      </c>
      <c r="V317" t="s">
        <v>176</v>
      </c>
      <c r="X317" t="s">
        <v>149</v>
      </c>
      <c r="Y317" t="s">
        <v>150</v>
      </c>
      <c r="Z317">
        <v>1049</v>
      </c>
      <c r="AB317" t="s">
        <v>154</v>
      </c>
    </row>
    <row r="318" spans="1:28" x14ac:dyDescent="0.3">
      <c r="A318" t="s">
        <v>292</v>
      </c>
      <c r="B318" t="s">
        <v>604</v>
      </c>
      <c r="C318">
        <v>1648010</v>
      </c>
      <c r="D318" t="s">
        <v>151</v>
      </c>
      <c r="E318" s="1">
        <v>42711</v>
      </c>
      <c r="F318" s="1" t="s">
        <v>331</v>
      </c>
      <c r="G318" s="1"/>
      <c r="H318" t="s">
        <v>172</v>
      </c>
      <c r="I318" s="1" t="s">
        <v>289</v>
      </c>
      <c r="J318" s="1" t="s">
        <v>511</v>
      </c>
      <c r="K318" s="1"/>
      <c r="L318" t="s">
        <v>223</v>
      </c>
      <c r="M318">
        <v>2.5</v>
      </c>
      <c r="U318">
        <v>2</v>
      </c>
      <c r="V318" t="s">
        <v>176</v>
      </c>
      <c r="X318" t="s">
        <v>149</v>
      </c>
      <c r="Y318" t="s">
        <v>150</v>
      </c>
      <c r="Z318">
        <v>1090</v>
      </c>
      <c r="AA318" t="s">
        <v>168</v>
      </c>
      <c r="AB318" t="s">
        <v>154</v>
      </c>
    </row>
    <row r="319" spans="1:28" x14ac:dyDescent="0.3">
      <c r="A319" t="s">
        <v>292</v>
      </c>
      <c r="B319" t="s">
        <v>604</v>
      </c>
      <c r="C319">
        <v>1648010</v>
      </c>
      <c r="D319" t="s">
        <v>151</v>
      </c>
      <c r="E319" s="1">
        <v>42711</v>
      </c>
      <c r="F319" s="1" t="s">
        <v>331</v>
      </c>
      <c r="G319" s="1"/>
      <c r="I319" s="1" t="s">
        <v>290</v>
      </c>
      <c r="J319" s="1" t="s">
        <v>287</v>
      </c>
      <c r="K319" s="1"/>
      <c r="L319" t="s">
        <v>286</v>
      </c>
      <c r="M319">
        <v>6.07</v>
      </c>
      <c r="U319">
        <v>0.17</v>
      </c>
      <c r="V319" t="s">
        <v>165</v>
      </c>
      <c r="X319" t="s">
        <v>149</v>
      </c>
      <c r="Y319" t="s">
        <v>150</v>
      </c>
      <c r="Z319">
        <v>50286</v>
      </c>
      <c r="AA319" t="s">
        <v>231</v>
      </c>
      <c r="AB319" t="s">
        <v>154</v>
      </c>
    </row>
    <row r="320" spans="1:28" x14ac:dyDescent="0.3">
      <c r="A320" t="s">
        <v>292</v>
      </c>
      <c r="B320" t="s">
        <v>605</v>
      </c>
      <c r="C320">
        <v>1648010</v>
      </c>
      <c r="D320" t="s">
        <v>151</v>
      </c>
      <c r="E320" s="1">
        <v>42718</v>
      </c>
      <c r="F320" s="1" t="s">
        <v>339</v>
      </c>
      <c r="G320" s="1"/>
      <c r="H320" t="s">
        <v>172</v>
      </c>
      <c r="I320" s="1" t="s">
        <v>289</v>
      </c>
      <c r="J320" s="1" t="s">
        <v>509</v>
      </c>
      <c r="K320" s="1"/>
      <c r="L320" t="s">
        <v>223</v>
      </c>
      <c r="M320">
        <v>3.3</v>
      </c>
      <c r="U320">
        <v>0.2</v>
      </c>
      <c r="V320" t="s">
        <v>176</v>
      </c>
      <c r="X320" t="s">
        <v>149</v>
      </c>
      <c r="Y320" t="s">
        <v>150</v>
      </c>
      <c r="Z320">
        <v>1040</v>
      </c>
      <c r="AB320" t="s">
        <v>154</v>
      </c>
    </row>
    <row r="321" spans="1:28" x14ac:dyDescent="0.3">
      <c r="A321" t="s">
        <v>292</v>
      </c>
      <c r="B321" t="s">
        <v>605</v>
      </c>
      <c r="C321">
        <v>1648010</v>
      </c>
      <c r="D321" t="s">
        <v>151</v>
      </c>
      <c r="E321" s="1">
        <v>42718</v>
      </c>
      <c r="F321" s="1" t="s">
        <v>339</v>
      </c>
      <c r="G321" s="1"/>
      <c r="H321" t="s">
        <v>170</v>
      </c>
      <c r="I321" s="1" t="s">
        <v>289</v>
      </c>
      <c r="J321" s="1" t="s">
        <v>510</v>
      </c>
      <c r="K321" s="1"/>
      <c r="L321" t="s">
        <v>223</v>
      </c>
      <c r="M321">
        <v>0.17</v>
      </c>
      <c r="U321">
        <v>0.02</v>
      </c>
      <c r="V321" t="s">
        <v>176</v>
      </c>
      <c r="X321" t="s">
        <v>149</v>
      </c>
      <c r="Y321" t="s">
        <v>150</v>
      </c>
      <c r="Z321">
        <v>1049</v>
      </c>
      <c r="AB321" t="s">
        <v>154</v>
      </c>
    </row>
    <row r="322" spans="1:28" x14ac:dyDescent="0.3">
      <c r="A322" t="s">
        <v>292</v>
      </c>
      <c r="B322" t="s">
        <v>605</v>
      </c>
      <c r="C322">
        <v>1648010</v>
      </c>
      <c r="D322" t="s">
        <v>151</v>
      </c>
      <c r="E322" s="1">
        <v>42718</v>
      </c>
      <c r="F322" s="1" t="s">
        <v>339</v>
      </c>
      <c r="G322" s="1"/>
      <c r="H322" t="s">
        <v>172</v>
      </c>
      <c r="I322" s="1" t="s">
        <v>289</v>
      </c>
      <c r="J322" s="1" t="s">
        <v>511</v>
      </c>
      <c r="K322" s="1"/>
      <c r="L322" t="s">
        <v>223</v>
      </c>
      <c r="M322">
        <v>2.7</v>
      </c>
      <c r="U322">
        <v>2</v>
      </c>
      <c r="V322" t="s">
        <v>176</v>
      </c>
      <c r="X322" t="s">
        <v>149</v>
      </c>
      <c r="Y322" t="s">
        <v>150</v>
      </c>
      <c r="Z322">
        <v>1090</v>
      </c>
      <c r="AA322" t="s">
        <v>168</v>
      </c>
      <c r="AB322" t="s">
        <v>154</v>
      </c>
    </row>
    <row r="323" spans="1:28" x14ac:dyDescent="0.3">
      <c r="A323" t="s">
        <v>292</v>
      </c>
      <c r="B323" t="s">
        <v>605</v>
      </c>
      <c r="C323">
        <v>1648010</v>
      </c>
      <c r="D323" t="s">
        <v>151</v>
      </c>
      <c r="E323" s="1">
        <v>42718</v>
      </c>
      <c r="F323" s="1" t="s">
        <v>339</v>
      </c>
      <c r="G323" s="1"/>
      <c r="I323" s="1" t="s">
        <v>290</v>
      </c>
      <c r="J323" s="1" t="s">
        <v>287</v>
      </c>
      <c r="K323" s="1"/>
      <c r="L323" t="s">
        <v>286</v>
      </c>
      <c r="M323">
        <v>1.1399999999999999</v>
      </c>
      <c r="U323">
        <v>0.17</v>
      </c>
      <c r="V323" t="s">
        <v>165</v>
      </c>
      <c r="X323" t="s">
        <v>149</v>
      </c>
      <c r="Y323" t="s">
        <v>150</v>
      </c>
      <c r="Z323">
        <v>50286</v>
      </c>
      <c r="AB323" t="s">
        <v>154</v>
      </c>
    </row>
    <row r="324" spans="1:28" x14ac:dyDescent="0.3">
      <c r="A324" t="s">
        <v>292</v>
      </c>
      <c r="B324" t="s">
        <v>606</v>
      </c>
      <c r="C324">
        <v>1648010</v>
      </c>
      <c r="D324" t="s">
        <v>151</v>
      </c>
      <c r="E324" s="1">
        <v>42738</v>
      </c>
      <c r="F324" s="1" t="s">
        <v>342</v>
      </c>
      <c r="G324" s="1"/>
      <c r="H324" t="s">
        <v>172</v>
      </c>
      <c r="I324" s="1" t="s">
        <v>289</v>
      </c>
      <c r="J324" s="1" t="s">
        <v>509</v>
      </c>
      <c r="K324" s="1"/>
      <c r="L324" t="s">
        <v>223</v>
      </c>
      <c r="M324">
        <v>3</v>
      </c>
      <c r="U324">
        <v>0.2</v>
      </c>
      <c r="V324" t="s">
        <v>176</v>
      </c>
      <c r="X324" t="s">
        <v>149</v>
      </c>
      <c r="Y324" t="s">
        <v>150</v>
      </c>
      <c r="Z324">
        <v>1040</v>
      </c>
      <c r="AB324" t="s">
        <v>154</v>
      </c>
    </row>
    <row r="325" spans="1:28" x14ac:dyDescent="0.3">
      <c r="A325" t="s">
        <v>292</v>
      </c>
      <c r="B325" t="s">
        <v>606</v>
      </c>
      <c r="C325">
        <v>1648010</v>
      </c>
      <c r="D325" t="s">
        <v>151</v>
      </c>
      <c r="E325" s="1">
        <v>42738</v>
      </c>
      <c r="F325" s="1" t="s">
        <v>342</v>
      </c>
      <c r="G325" s="1"/>
      <c r="H325" t="s">
        <v>170</v>
      </c>
      <c r="I325" s="1" t="s">
        <v>289</v>
      </c>
      <c r="J325" s="1" t="s">
        <v>510</v>
      </c>
      <c r="K325" s="1"/>
      <c r="L325" t="s">
        <v>223</v>
      </c>
      <c r="M325">
        <v>0.28199999999999997</v>
      </c>
      <c r="U325">
        <v>0.02</v>
      </c>
      <c r="V325" t="s">
        <v>176</v>
      </c>
      <c r="X325" t="s">
        <v>149</v>
      </c>
      <c r="Y325" t="s">
        <v>150</v>
      </c>
      <c r="Z325">
        <v>1049</v>
      </c>
      <c r="AB325" t="s">
        <v>154</v>
      </c>
    </row>
    <row r="326" spans="1:28" x14ac:dyDescent="0.3">
      <c r="A326" t="s">
        <v>292</v>
      </c>
      <c r="B326" t="s">
        <v>606</v>
      </c>
      <c r="C326">
        <v>1648010</v>
      </c>
      <c r="D326" t="s">
        <v>151</v>
      </c>
      <c r="E326" s="1">
        <v>42738</v>
      </c>
      <c r="F326" s="1" t="s">
        <v>342</v>
      </c>
      <c r="G326" s="1"/>
      <c r="H326" t="s">
        <v>172</v>
      </c>
      <c r="I326" s="1" t="s">
        <v>289</v>
      </c>
      <c r="J326" s="1" t="s">
        <v>511</v>
      </c>
      <c r="K326" s="1"/>
      <c r="L326" t="s">
        <v>223</v>
      </c>
      <c r="M326">
        <v>2.5</v>
      </c>
      <c r="U326">
        <v>2</v>
      </c>
      <c r="V326" t="s">
        <v>176</v>
      </c>
      <c r="X326" t="s">
        <v>149</v>
      </c>
      <c r="Y326" t="s">
        <v>150</v>
      </c>
      <c r="Z326">
        <v>1090</v>
      </c>
      <c r="AA326" t="s">
        <v>168</v>
      </c>
      <c r="AB326" t="s">
        <v>154</v>
      </c>
    </row>
    <row r="327" spans="1:28" x14ac:dyDescent="0.3">
      <c r="A327" t="s">
        <v>292</v>
      </c>
      <c r="B327" t="s">
        <v>606</v>
      </c>
      <c r="C327">
        <v>1648010</v>
      </c>
      <c r="D327" t="s">
        <v>151</v>
      </c>
      <c r="E327" s="1">
        <v>42738</v>
      </c>
      <c r="F327" s="1" t="s">
        <v>342</v>
      </c>
      <c r="G327" s="1"/>
      <c r="I327" s="1" t="s">
        <v>290</v>
      </c>
      <c r="J327" s="1" t="s">
        <v>287</v>
      </c>
      <c r="K327" s="1"/>
      <c r="L327" t="s">
        <v>286</v>
      </c>
      <c r="M327">
        <v>23.5</v>
      </c>
      <c r="U327">
        <v>0.17</v>
      </c>
      <c r="V327" t="s">
        <v>165</v>
      </c>
      <c r="X327" t="s">
        <v>149</v>
      </c>
      <c r="Y327" t="s">
        <v>150</v>
      </c>
      <c r="Z327">
        <v>50286</v>
      </c>
      <c r="AB327" t="s">
        <v>154</v>
      </c>
    </row>
    <row r="328" spans="1:28" x14ac:dyDescent="0.3">
      <c r="A328" t="s">
        <v>292</v>
      </c>
      <c r="B328" t="s">
        <v>607</v>
      </c>
      <c r="C328">
        <v>1648010</v>
      </c>
      <c r="D328" t="s">
        <v>151</v>
      </c>
      <c r="E328" s="1">
        <v>42766</v>
      </c>
      <c r="F328" s="1" t="s">
        <v>302</v>
      </c>
      <c r="G328" s="1"/>
      <c r="H328" t="s">
        <v>172</v>
      </c>
      <c r="I328" s="1" t="s">
        <v>289</v>
      </c>
      <c r="J328" s="1" t="s">
        <v>509</v>
      </c>
      <c r="K328" s="1"/>
      <c r="L328" t="s">
        <v>223</v>
      </c>
      <c r="M328">
        <v>1.4</v>
      </c>
      <c r="U328">
        <v>0.2</v>
      </c>
      <c r="V328" t="s">
        <v>176</v>
      </c>
      <c r="X328" t="s">
        <v>149</v>
      </c>
      <c r="Y328" t="s">
        <v>150</v>
      </c>
      <c r="Z328">
        <v>1040</v>
      </c>
      <c r="AB328" t="s">
        <v>154</v>
      </c>
    </row>
    <row r="329" spans="1:28" x14ac:dyDescent="0.3">
      <c r="A329" t="s">
        <v>292</v>
      </c>
      <c r="B329" t="s">
        <v>607</v>
      </c>
      <c r="C329">
        <v>1648010</v>
      </c>
      <c r="D329" t="s">
        <v>151</v>
      </c>
      <c r="E329" s="1">
        <v>42766</v>
      </c>
      <c r="F329" s="1" t="s">
        <v>302</v>
      </c>
      <c r="G329" s="1"/>
      <c r="H329" t="s">
        <v>170</v>
      </c>
      <c r="I329" s="1" t="s">
        <v>289</v>
      </c>
      <c r="J329" s="1" t="s">
        <v>510</v>
      </c>
      <c r="K329" s="1"/>
      <c r="L329" t="s">
        <v>223</v>
      </c>
      <c r="M329">
        <v>7.5999999999999998E-2</v>
      </c>
      <c r="U329">
        <v>0.02</v>
      </c>
      <c r="V329" t="s">
        <v>176</v>
      </c>
      <c r="X329" t="s">
        <v>149</v>
      </c>
      <c r="Y329" t="s">
        <v>150</v>
      </c>
      <c r="Z329">
        <v>1049</v>
      </c>
      <c r="AB329" t="s">
        <v>154</v>
      </c>
    </row>
    <row r="330" spans="1:28" x14ac:dyDescent="0.3">
      <c r="A330" t="s">
        <v>292</v>
      </c>
      <c r="B330" t="s">
        <v>607</v>
      </c>
      <c r="C330">
        <v>1648010</v>
      </c>
      <c r="D330" t="s">
        <v>151</v>
      </c>
      <c r="E330" s="1">
        <v>42766</v>
      </c>
      <c r="F330" s="1" t="s">
        <v>302</v>
      </c>
      <c r="G330" s="1"/>
      <c r="H330" t="s">
        <v>172</v>
      </c>
      <c r="I330" s="1" t="s">
        <v>289</v>
      </c>
      <c r="J330" s="1" t="s">
        <v>511</v>
      </c>
      <c r="K330" s="1"/>
      <c r="L330" t="s">
        <v>223</v>
      </c>
      <c r="M330">
        <v>2</v>
      </c>
      <c r="N330" t="s">
        <v>1094</v>
      </c>
      <c r="U330">
        <v>2</v>
      </c>
      <c r="V330" t="s">
        <v>176</v>
      </c>
      <c r="X330" t="s">
        <v>149</v>
      </c>
      <c r="Y330" t="s">
        <v>150</v>
      </c>
      <c r="Z330">
        <v>1090</v>
      </c>
      <c r="AB330" t="s">
        <v>154</v>
      </c>
    </row>
    <row r="331" spans="1:28" x14ac:dyDescent="0.3">
      <c r="A331" t="s">
        <v>292</v>
      </c>
      <c r="B331" t="s">
        <v>607</v>
      </c>
      <c r="C331">
        <v>1648010</v>
      </c>
      <c r="D331" t="s">
        <v>151</v>
      </c>
      <c r="E331" s="1">
        <v>42766</v>
      </c>
      <c r="F331" s="1" t="s">
        <v>302</v>
      </c>
      <c r="G331" s="1"/>
      <c r="I331" s="1" t="s">
        <v>290</v>
      </c>
      <c r="J331" s="1" t="s">
        <v>287</v>
      </c>
      <c r="K331" s="1"/>
      <c r="L331" t="s">
        <v>286</v>
      </c>
      <c r="M331">
        <v>0.93</v>
      </c>
      <c r="U331">
        <v>0.17</v>
      </c>
      <c r="V331" t="s">
        <v>165</v>
      </c>
      <c r="X331" t="s">
        <v>149</v>
      </c>
      <c r="Y331" t="s">
        <v>150</v>
      </c>
      <c r="Z331">
        <v>50286</v>
      </c>
      <c r="AB331" t="s">
        <v>154</v>
      </c>
    </row>
    <row r="332" spans="1:28" x14ac:dyDescent="0.3">
      <c r="A332" t="s">
        <v>292</v>
      </c>
      <c r="B332" t="s">
        <v>608</v>
      </c>
      <c r="C332">
        <v>1648010</v>
      </c>
      <c r="D332" t="s">
        <v>151</v>
      </c>
      <c r="E332" s="1">
        <v>42794</v>
      </c>
      <c r="F332" s="1" t="s">
        <v>302</v>
      </c>
      <c r="G332" s="1"/>
      <c r="H332" t="s">
        <v>172</v>
      </c>
      <c r="I332" s="1" t="s">
        <v>289</v>
      </c>
      <c r="J332" s="1" t="s">
        <v>509</v>
      </c>
      <c r="K332" s="1"/>
      <c r="L332" t="s">
        <v>223</v>
      </c>
      <c r="M332">
        <v>2.9</v>
      </c>
      <c r="U332">
        <v>0.2</v>
      </c>
      <c r="V332" t="s">
        <v>176</v>
      </c>
      <c r="X332" t="s">
        <v>149</v>
      </c>
      <c r="Y332" t="s">
        <v>150</v>
      </c>
      <c r="Z332">
        <v>1040</v>
      </c>
      <c r="AB332" t="s">
        <v>154</v>
      </c>
    </row>
    <row r="333" spans="1:28" x14ac:dyDescent="0.3">
      <c r="A333" t="s">
        <v>292</v>
      </c>
      <c r="B333" t="s">
        <v>608</v>
      </c>
      <c r="C333">
        <v>1648010</v>
      </c>
      <c r="D333" t="s">
        <v>151</v>
      </c>
      <c r="E333" s="1">
        <v>42794</v>
      </c>
      <c r="F333" s="1" t="s">
        <v>302</v>
      </c>
      <c r="G333" s="1"/>
      <c r="H333" t="s">
        <v>170</v>
      </c>
      <c r="I333" s="1" t="s">
        <v>289</v>
      </c>
      <c r="J333" s="1" t="s">
        <v>510</v>
      </c>
      <c r="K333" s="1"/>
      <c r="L333" t="s">
        <v>223</v>
      </c>
      <c r="M333">
        <v>4.4999999999999998E-2</v>
      </c>
      <c r="U333">
        <v>0.02</v>
      </c>
      <c r="V333" t="s">
        <v>176</v>
      </c>
      <c r="X333" t="s">
        <v>149</v>
      </c>
      <c r="Y333" t="s">
        <v>150</v>
      </c>
      <c r="Z333">
        <v>1049</v>
      </c>
      <c r="AB333" t="s">
        <v>154</v>
      </c>
    </row>
    <row r="334" spans="1:28" x14ac:dyDescent="0.3">
      <c r="A334" t="s">
        <v>292</v>
      </c>
      <c r="B334" t="s">
        <v>608</v>
      </c>
      <c r="C334">
        <v>1648010</v>
      </c>
      <c r="D334" t="s">
        <v>151</v>
      </c>
      <c r="E334" s="1">
        <v>42794</v>
      </c>
      <c r="F334" s="1" t="s">
        <v>302</v>
      </c>
      <c r="G334" s="1"/>
      <c r="H334" t="s">
        <v>172</v>
      </c>
      <c r="I334" s="1" t="s">
        <v>289</v>
      </c>
      <c r="J334" s="1" t="s">
        <v>511</v>
      </c>
      <c r="K334" s="1"/>
      <c r="L334" t="s">
        <v>223</v>
      </c>
      <c r="M334">
        <v>2.5</v>
      </c>
      <c r="U334">
        <v>2</v>
      </c>
      <c r="V334" t="s">
        <v>176</v>
      </c>
      <c r="X334" t="s">
        <v>149</v>
      </c>
      <c r="Y334" t="s">
        <v>150</v>
      </c>
      <c r="Z334">
        <v>1090</v>
      </c>
      <c r="AA334" t="s">
        <v>168</v>
      </c>
      <c r="AB334" t="s">
        <v>154</v>
      </c>
    </row>
    <row r="335" spans="1:28" x14ac:dyDescent="0.3">
      <c r="A335" t="s">
        <v>292</v>
      </c>
      <c r="B335" t="s">
        <v>608</v>
      </c>
      <c r="C335">
        <v>1648010</v>
      </c>
      <c r="D335" t="s">
        <v>151</v>
      </c>
      <c r="E335" s="1">
        <v>42794</v>
      </c>
      <c r="F335" s="1" t="s">
        <v>302</v>
      </c>
      <c r="G335" s="1"/>
      <c r="I335" s="1" t="s">
        <v>290</v>
      </c>
      <c r="J335" s="1" t="s">
        <v>287</v>
      </c>
      <c r="K335" s="1"/>
      <c r="L335" t="s">
        <v>286</v>
      </c>
      <c r="M335">
        <v>1.1200000000000001</v>
      </c>
      <c r="U335">
        <v>0.17</v>
      </c>
      <c r="V335" t="s">
        <v>165</v>
      </c>
      <c r="X335" t="s">
        <v>149</v>
      </c>
      <c r="Y335" t="s">
        <v>150</v>
      </c>
      <c r="Z335">
        <v>50286</v>
      </c>
      <c r="AB335" t="s">
        <v>154</v>
      </c>
    </row>
    <row r="336" spans="1:28" x14ac:dyDescent="0.3">
      <c r="A336" t="s">
        <v>292</v>
      </c>
      <c r="B336" t="s">
        <v>609</v>
      </c>
      <c r="C336">
        <v>1648010</v>
      </c>
      <c r="D336" t="s">
        <v>151</v>
      </c>
      <c r="E336" s="1">
        <v>42822</v>
      </c>
      <c r="F336" s="1" t="s">
        <v>307</v>
      </c>
      <c r="G336" s="1"/>
      <c r="H336" t="s">
        <v>172</v>
      </c>
      <c r="I336" s="1" t="s">
        <v>289</v>
      </c>
      <c r="J336" s="1" t="s">
        <v>509</v>
      </c>
      <c r="K336" s="1"/>
      <c r="L336" t="s">
        <v>223</v>
      </c>
      <c r="M336">
        <v>2.6</v>
      </c>
      <c r="U336">
        <v>0.2</v>
      </c>
      <c r="V336" t="s">
        <v>176</v>
      </c>
      <c r="X336" t="s">
        <v>149</v>
      </c>
      <c r="Y336" t="s">
        <v>150</v>
      </c>
      <c r="Z336">
        <v>1040</v>
      </c>
      <c r="AB336" t="s">
        <v>154</v>
      </c>
    </row>
    <row r="337" spans="1:28" x14ac:dyDescent="0.3">
      <c r="A337" t="s">
        <v>292</v>
      </c>
      <c r="B337" t="s">
        <v>609</v>
      </c>
      <c r="C337">
        <v>1648010</v>
      </c>
      <c r="D337" t="s">
        <v>151</v>
      </c>
      <c r="E337" s="1">
        <v>42822</v>
      </c>
      <c r="F337" s="1" t="s">
        <v>307</v>
      </c>
      <c r="G337" s="1"/>
      <c r="H337" t="s">
        <v>170</v>
      </c>
      <c r="I337" s="1" t="s">
        <v>289</v>
      </c>
      <c r="J337" s="1" t="s">
        <v>510</v>
      </c>
      <c r="K337" s="1"/>
      <c r="L337" t="s">
        <v>223</v>
      </c>
      <c r="M337">
        <v>6.9000000000000006E-2</v>
      </c>
      <c r="U337">
        <v>0.02</v>
      </c>
      <c r="V337" t="s">
        <v>176</v>
      </c>
      <c r="X337" t="s">
        <v>149</v>
      </c>
      <c r="Y337" t="s">
        <v>150</v>
      </c>
      <c r="Z337">
        <v>1049</v>
      </c>
      <c r="AB337" t="s">
        <v>154</v>
      </c>
    </row>
    <row r="338" spans="1:28" x14ac:dyDescent="0.3">
      <c r="A338" t="s">
        <v>292</v>
      </c>
      <c r="B338" t="s">
        <v>609</v>
      </c>
      <c r="C338">
        <v>1648010</v>
      </c>
      <c r="D338" t="s">
        <v>151</v>
      </c>
      <c r="E338" s="1">
        <v>42822</v>
      </c>
      <c r="F338" s="1" t="s">
        <v>307</v>
      </c>
      <c r="G338" s="1"/>
      <c r="H338" t="s">
        <v>172</v>
      </c>
      <c r="I338" s="1" t="s">
        <v>289</v>
      </c>
      <c r="J338" s="1" t="s">
        <v>511</v>
      </c>
      <c r="K338" s="1"/>
      <c r="L338" t="s">
        <v>223</v>
      </c>
      <c r="M338">
        <v>2</v>
      </c>
      <c r="N338" t="s">
        <v>1094</v>
      </c>
      <c r="U338">
        <v>2</v>
      </c>
      <c r="V338" t="s">
        <v>176</v>
      </c>
      <c r="X338" t="s">
        <v>149</v>
      </c>
      <c r="Y338" t="s">
        <v>150</v>
      </c>
      <c r="Z338">
        <v>1090</v>
      </c>
      <c r="AB338" t="s">
        <v>154</v>
      </c>
    </row>
    <row r="339" spans="1:28" x14ac:dyDescent="0.3">
      <c r="A339" t="s">
        <v>292</v>
      </c>
      <c r="B339" t="s">
        <v>609</v>
      </c>
      <c r="C339">
        <v>1648010</v>
      </c>
      <c r="D339" t="s">
        <v>151</v>
      </c>
      <c r="E339" s="1">
        <v>42822</v>
      </c>
      <c r="F339" s="1" t="s">
        <v>307</v>
      </c>
      <c r="G339" s="1"/>
      <c r="I339" s="1" t="s">
        <v>290</v>
      </c>
      <c r="J339" s="1" t="s">
        <v>287</v>
      </c>
      <c r="K339" s="1"/>
      <c r="L339" t="s">
        <v>286</v>
      </c>
      <c r="M339">
        <v>1.47</v>
      </c>
      <c r="U339">
        <v>0.17</v>
      </c>
      <c r="V339" t="s">
        <v>165</v>
      </c>
      <c r="X339" t="s">
        <v>149</v>
      </c>
      <c r="Y339" t="s">
        <v>150</v>
      </c>
      <c r="Z339">
        <v>50286</v>
      </c>
      <c r="AB339" t="s">
        <v>154</v>
      </c>
    </row>
    <row r="340" spans="1:28" x14ac:dyDescent="0.3">
      <c r="A340" t="s">
        <v>292</v>
      </c>
      <c r="B340" t="s">
        <v>610</v>
      </c>
      <c r="C340">
        <v>1648010</v>
      </c>
      <c r="D340" t="s">
        <v>151</v>
      </c>
      <c r="E340" s="1">
        <v>42825</v>
      </c>
      <c r="F340" s="1" t="s">
        <v>333</v>
      </c>
      <c r="G340" s="1"/>
      <c r="H340" t="s">
        <v>172</v>
      </c>
      <c r="I340" s="1" t="s">
        <v>289</v>
      </c>
      <c r="J340" s="1" t="s">
        <v>509</v>
      </c>
      <c r="K340" s="1"/>
      <c r="L340" t="s">
        <v>223</v>
      </c>
      <c r="M340">
        <v>3</v>
      </c>
      <c r="U340">
        <v>0.2</v>
      </c>
      <c r="V340" t="s">
        <v>176</v>
      </c>
      <c r="X340" t="s">
        <v>149</v>
      </c>
      <c r="Y340" t="s">
        <v>150</v>
      </c>
      <c r="Z340">
        <v>1040</v>
      </c>
      <c r="AB340" t="s">
        <v>154</v>
      </c>
    </row>
    <row r="341" spans="1:28" x14ac:dyDescent="0.3">
      <c r="A341" t="s">
        <v>292</v>
      </c>
      <c r="B341" t="s">
        <v>610</v>
      </c>
      <c r="C341">
        <v>1648010</v>
      </c>
      <c r="D341" t="s">
        <v>151</v>
      </c>
      <c r="E341" s="1">
        <v>42825</v>
      </c>
      <c r="F341" s="1" t="s">
        <v>333</v>
      </c>
      <c r="G341" s="1"/>
      <c r="H341" t="s">
        <v>170</v>
      </c>
      <c r="I341" s="1" t="s">
        <v>289</v>
      </c>
      <c r="J341" s="1" t="s">
        <v>510</v>
      </c>
      <c r="K341" s="1"/>
      <c r="L341" t="s">
        <v>223</v>
      </c>
      <c r="M341">
        <v>0.33500000000000002</v>
      </c>
      <c r="U341">
        <v>0.02</v>
      </c>
      <c r="V341" t="s">
        <v>176</v>
      </c>
      <c r="X341" t="s">
        <v>149</v>
      </c>
      <c r="Y341" t="s">
        <v>150</v>
      </c>
      <c r="Z341">
        <v>1049</v>
      </c>
      <c r="AB341" t="s">
        <v>154</v>
      </c>
    </row>
    <row r="342" spans="1:28" x14ac:dyDescent="0.3">
      <c r="A342" t="s">
        <v>292</v>
      </c>
      <c r="B342" t="s">
        <v>610</v>
      </c>
      <c r="C342">
        <v>1648010</v>
      </c>
      <c r="D342" t="s">
        <v>151</v>
      </c>
      <c r="E342" s="1">
        <v>42825</v>
      </c>
      <c r="F342" s="1" t="s">
        <v>333</v>
      </c>
      <c r="G342" s="1"/>
      <c r="H342" t="s">
        <v>172</v>
      </c>
      <c r="I342" s="1" t="s">
        <v>289</v>
      </c>
      <c r="J342" s="1" t="s">
        <v>511</v>
      </c>
      <c r="K342" s="1"/>
      <c r="L342" t="s">
        <v>223</v>
      </c>
      <c r="M342">
        <v>3</v>
      </c>
      <c r="U342">
        <v>2</v>
      </c>
      <c r="V342" t="s">
        <v>176</v>
      </c>
      <c r="X342" t="s">
        <v>149</v>
      </c>
      <c r="Y342" t="s">
        <v>150</v>
      </c>
      <c r="Z342">
        <v>1090</v>
      </c>
      <c r="AA342" t="s">
        <v>168</v>
      </c>
      <c r="AB342" t="s">
        <v>154</v>
      </c>
    </row>
    <row r="343" spans="1:28" x14ac:dyDescent="0.3">
      <c r="A343" t="s">
        <v>292</v>
      </c>
      <c r="B343" t="s">
        <v>610</v>
      </c>
      <c r="C343">
        <v>1648010</v>
      </c>
      <c r="D343" t="s">
        <v>151</v>
      </c>
      <c r="E343" s="1">
        <v>42825</v>
      </c>
      <c r="F343" s="1" t="s">
        <v>333</v>
      </c>
      <c r="G343" s="1"/>
      <c r="I343" s="1" t="s">
        <v>290</v>
      </c>
      <c r="J343" s="1" t="s">
        <v>287</v>
      </c>
      <c r="K343" s="1"/>
      <c r="L343" t="s">
        <v>286</v>
      </c>
      <c r="M343">
        <v>32.1</v>
      </c>
      <c r="U343">
        <v>0.17</v>
      </c>
      <c r="V343" t="s">
        <v>165</v>
      </c>
      <c r="X343" t="s">
        <v>149</v>
      </c>
      <c r="Y343" t="s">
        <v>150</v>
      </c>
      <c r="Z343">
        <v>50286</v>
      </c>
      <c r="AB343" t="s">
        <v>154</v>
      </c>
    </row>
    <row r="344" spans="1:28" x14ac:dyDescent="0.3">
      <c r="A344" t="s">
        <v>292</v>
      </c>
      <c r="B344" t="s">
        <v>611</v>
      </c>
      <c r="C344">
        <v>1648010</v>
      </c>
      <c r="D344" t="s">
        <v>151</v>
      </c>
      <c r="E344" s="1">
        <v>42851</v>
      </c>
      <c r="F344" s="1" t="s">
        <v>302</v>
      </c>
      <c r="G344" s="1"/>
      <c r="H344" t="s">
        <v>172</v>
      </c>
      <c r="I344" s="1" t="s">
        <v>289</v>
      </c>
      <c r="J344" s="1" t="s">
        <v>509</v>
      </c>
      <c r="K344" s="1"/>
      <c r="L344" t="s">
        <v>223</v>
      </c>
      <c r="M344">
        <v>2.8</v>
      </c>
      <c r="U344">
        <v>0.2</v>
      </c>
      <c r="V344" t="s">
        <v>176</v>
      </c>
      <c r="X344" t="s">
        <v>149</v>
      </c>
      <c r="Y344" t="s">
        <v>150</v>
      </c>
      <c r="Z344">
        <v>1040</v>
      </c>
      <c r="AB344" t="s">
        <v>154</v>
      </c>
    </row>
    <row r="345" spans="1:28" x14ac:dyDescent="0.3">
      <c r="A345" t="s">
        <v>292</v>
      </c>
      <c r="B345" t="s">
        <v>611</v>
      </c>
      <c r="C345">
        <v>1648010</v>
      </c>
      <c r="D345" t="s">
        <v>151</v>
      </c>
      <c r="E345" s="1">
        <v>42851</v>
      </c>
      <c r="F345" s="1" t="s">
        <v>302</v>
      </c>
      <c r="G345" s="1"/>
      <c r="H345" t="s">
        <v>170</v>
      </c>
      <c r="I345" s="1" t="s">
        <v>289</v>
      </c>
      <c r="J345" s="1" t="s">
        <v>510</v>
      </c>
      <c r="K345" s="1"/>
      <c r="L345" t="s">
        <v>223</v>
      </c>
      <c r="M345">
        <v>9.8000000000000004E-2</v>
      </c>
      <c r="U345">
        <v>0.02</v>
      </c>
      <c r="V345" t="s">
        <v>176</v>
      </c>
      <c r="X345" t="s">
        <v>149</v>
      </c>
      <c r="Y345" t="s">
        <v>150</v>
      </c>
      <c r="Z345">
        <v>1049</v>
      </c>
      <c r="AB345" t="s">
        <v>154</v>
      </c>
    </row>
    <row r="346" spans="1:28" x14ac:dyDescent="0.3">
      <c r="A346" t="s">
        <v>292</v>
      </c>
      <c r="B346" t="s">
        <v>611</v>
      </c>
      <c r="C346">
        <v>1648010</v>
      </c>
      <c r="D346" t="s">
        <v>151</v>
      </c>
      <c r="E346" s="1">
        <v>42851</v>
      </c>
      <c r="F346" s="1" t="s">
        <v>302</v>
      </c>
      <c r="G346" s="1"/>
      <c r="H346" t="s">
        <v>172</v>
      </c>
      <c r="I346" s="1" t="s">
        <v>289</v>
      </c>
      <c r="J346" s="1" t="s">
        <v>511</v>
      </c>
      <c r="K346" s="1"/>
      <c r="L346" t="s">
        <v>223</v>
      </c>
      <c r="M346">
        <v>2</v>
      </c>
      <c r="N346" t="s">
        <v>1094</v>
      </c>
      <c r="U346">
        <v>2</v>
      </c>
      <c r="V346" t="s">
        <v>176</v>
      </c>
      <c r="X346" t="s">
        <v>149</v>
      </c>
      <c r="Y346" t="s">
        <v>150</v>
      </c>
      <c r="Z346">
        <v>1090</v>
      </c>
      <c r="AB346" t="s">
        <v>154</v>
      </c>
    </row>
    <row r="347" spans="1:28" x14ac:dyDescent="0.3">
      <c r="A347" t="s">
        <v>292</v>
      </c>
      <c r="B347" t="s">
        <v>611</v>
      </c>
      <c r="C347">
        <v>1648010</v>
      </c>
      <c r="D347" t="s">
        <v>151</v>
      </c>
      <c r="E347" s="1">
        <v>42851</v>
      </c>
      <c r="F347" s="1" t="s">
        <v>302</v>
      </c>
      <c r="G347" s="1"/>
      <c r="I347" s="1" t="s">
        <v>290</v>
      </c>
      <c r="J347" s="1" t="s">
        <v>287</v>
      </c>
      <c r="K347" s="1"/>
      <c r="L347" t="s">
        <v>286</v>
      </c>
      <c r="M347">
        <v>1.69</v>
      </c>
      <c r="U347">
        <v>0.17</v>
      </c>
      <c r="V347" t="s">
        <v>165</v>
      </c>
      <c r="X347" t="s">
        <v>149</v>
      </c>
      <c r="Y347" t="s">
        <v>150</v>
      </c>
      <c r="Z347">
        <v>50286</v>
      </c>
      <c r="AB347" t="s">
        <v>154</v>
      </c>
    </row>
    <row r="348" spans="1:28" x14ac:dyDescent="0.3">
      <c r="A348" t="s">
        <v>292</v>
      </c>
      <c r="B348" t="s">
        <v>612</v>
      </c>
      <c r="C348">
        <v>1648010</v>
      </c>
      <c r="D348" t="s">
        <v>151</v>
      </c>
      <c r="E348" s="1">
        <v>42860</v>
      </c>
      <c r="F348" s="1" t="s">
        <v>343</v>
      </c>
      <c r="G348" s="1"/>
      <c r="H348" t="s">
        <v>172</v>
      </c>
      <c r="I348" s="1" t="s">
        <v>289</v>
      </c>
      <c r="J348" s="1" t="s">
        <v>509</v>
      </c>
      <c r="K348" s="1"/>
      <c r="L348" t="s">
        <v>223</v>
      </c>
      <c r="M348">
        <v>3.5</v>
      </c>
      <c r="U348">
        <v>0.2</v>
      </c>
      <c r="V348" t="s">
        <v>176</v>
      </c>
      <c r="X348" t="s">
        <v>149</v>
      </c>
      <c r="Y348" t="s">
        <v>150</v>
      </c>
      <c r="Z348">
        <v>1040</v>
      </c>
      <c r="AB348" t="s">
        <v>154</v>
      </c>
    </row>
    <row r="349" spans="1:28" x14ac:dyDescent="0.3">
      <c r="A349" t="s">
        <v>292</v>
      </c>
      <c r="B349" t="s">
        <v>612</v>
      </c>
      <c r="C349">
        <v>1648010</v>
      </c>
      <c r="D349" t="s">
        <v>151</v>
      </c>
      <c r="E349" s="1">
        <v>42860</v>
      </c>
      <c r="F349" s="1" t="s">
        <v>343</v>
      </c>
      <c r="G349" s="1"/>
      <c r="H349" t="s">
        <v>170</v>
      </c>
      <c r="I349" s="1" t="s">
        <v>289</v>
      </c>
      <c r="J349" s="1" t="s">
        <v>510</v>
      </c>
      <c r="K349" s="1"/>
      <c r="L349" t="s">
        <v>223</v>
      </c>
      <c r="M349">
        <v>0.71499999999999997</v>
      </c>
      <c r="U349">
        <v>0.02</v>
      </c>
      <c r="V349" t="s">
        <v>176</v>
      </c>
      <c r="X349" t="s">
        <v>149</v>
      </c>
      <c r="Y349" t="s">
        <v>150</v>
      </c>
      <c r="Z349">
        <v>1049</v>
      </c>
      <c r="AB349" t="s">
        <v>154</v>
      </c>
    </row>
    <row r="350" spans="1:28" x14ac:dyDescent="0.3">
      <c r="A350" t="s">
        <v>292</v>
      </c>
      <c r="B350" t="s">
        <v>612</v>
      </c>
      <c r="C350">
        <v>1648010</v>
      </c>
      <c r="D350" t="s">
        <v>151</v>
      </c>
      <c r="E350" s="1">
        <v>42860</v>
      </c>
      <c r="F350" s="1" t="s">
        <v>343</v>
      </c>
      <c r="G350" s="1"/>
      <c r="H350" t="s">
        <v>172</v>
      </c>
      <c r="I350" s="1" t="s">
        <v>289</v>
      </c>
      <c r="J350" s="1" t="s">
        <v>511</v>
      </c>
      <c r="K350" s="1"/>
      <c r="L350" t="s">
        <v>223</v>
      </c>
      <c r="M350">
        <v>2.4</v>
      </c>
      <c r="U350">
        <v>2</v>
      </c>
      <c r="V350" t="s">
        <v>176</v>
      </c>
      <c r="X350" t="s">
        <v>149</v>
      </c>
      <c r="Y350" t="s">
        <v>150</v>
      </c>
      <c r="Z350">
        <v>1090</v>
      </c>
      <c r="AA350" t="s">
        <v>168</v>
      </c>
      <c r="AB350" t="s">
        <v>154</v>
      </c>
    </row>
    <row r="351" spans="1:28" x14ac:dyDescent="0.3">
      <c r="A351" t="s">
        <v>292</v>
      </c>
      <c r="B351" t="s">
        <v>612</v>
      </c>
      <c r="C351">
        <v>1648010</v>
      </c>
      <c r="D351" t="s">
        <v>151</v>
      </c>
      <c r="E351" s="1">
        <v>42860</v>
      </c>
      <c r="F351" s="1" t="s">
        <v>343</v>
      </c>
      <c r="G351" s="1"/>
      <c r="I351" s="1" t="s">
        <v>290</v>
      </c>
      <c r="J351" s="1" t="s">
        <v>287</v>
      </c>
      <c r="K351" s="1"/>
      <c r="L351" t="s">
        <v>286</v>
      </c>
      <c r="M351">
        <v>46.9</v>
      </c>
      <c r="U351">
        <v>0.17</v>
      </c>
      <c r="V351" t="s">
        <v>165</v>
      </c>
      <c r="X351" t="s">
        <v>149</v>
      </c>
      <c r="Y351" t="s">
        <v>150</v>
      </c>
      <c r="Z351">
        <v>50286</v>
      </c>
      <c r="AB351" t="s">
        <v>154</v>
      </c>
    </row>
    <row r="352" spans="1:28" x14ac:dyDescent="0.3">
      <c r="A352" t="s">
        <v>292</v>
      </c>
      <c r="B352" t="s">
        <v>613</v>
      </c>
      <c r="C352">
        <v>1648010</v>
      </c>
      <c r="D352" t="s">
        <v>151</v>
      </c>
      <c r="E352" s="1">
        <v>42887</v>
      </c>
      <c r="F352" s="1" t="s">
        <v>339</v>
      </c>
      <c r="G352" s="1"/>
      <c r="H352" t="s">
        <v>172</v>
      </c>
      <c r="I352" s="1" t="s">
        <v>289</v>
      </c>
      <c r="J352" s="1" t="s">
        <v>509</v>
      </c>
      <c r="K352" s="1"/>
      <c r="L352" t="s">
        <v>223</v>
      </c>
      <c r="M352">
        <v>3.1</v>
      </c>
      <c r="U352">
        <v>0.2</v>
      </c>
      <c r="V352" t="s">
        <v>176</v>
      </c>
      <c r="X352" t="s">
        <v>149</v>
      </c>
      <c r="Y352" t="s">
        <v>150</v>
      </c>
      <c r="Z352">
        <v>1040</v>
      </c>
      <c r="AB352" t="s">
        <v>154</v>
      </c>
    </row>
    <row r="353" spans="1:28" x14ac:dyDescent="0.3">
      <c r="A353" t="s">
        <v>292</v>
      </c>
      <c r="B353" t="s">
        <v>613</v>
      </c>
      <c r="C353">
        <v>1648010</v>
      </c>
      <c r="D353" t="s">
        <v>151</v>
      </c>
      <c r="E353" s="1">
        <v>42887</v>
      </c>
      <c r="F353" s="1" t="s">
        <v>339</v>
      </c>
      <c r="G353" s="1"/>
      <c r="H353" t="s">
        <v>170</v>
      </c>
      <c r="I353" s="1" t="s">
        <v>289</v>
      </c>
      <c r="J353" s="1" t="s">
        <v>510</v>
      </c>
      <c r="K353" s="1"/>
      <c r="L353" t="s">
        <v>223</v>
      </c>
      <c r="M353">
        <v>0.311</v>
      </c>
      <c r="U353">
        <v>0.02</v>
      </c>
      <c r="V353" t="s">
        <v>176</v>
      </c>
      <c r="X353" t="s">
        <v>149</v>
      </c>
      <c r="Y353" t="s">
        <v>150</v>
      </c>
      <c r="Z353">
        <v>1049</v>
      </c>
      <c r="AB353" t="s">
        <v>154</v>
      </c>
    </row>
    <row r="354" spans="1:28" x14ac:dyDescent="0.3">
      <c r="A354" t="s">
        <v>292</v>
      </c>
      <c r="B354" t="s">
        <v>613</v>
      </c>
      <c r="C354">
        <v>1648010</v>
      </c>
      <c r="D354" t="s">
        <v>151</v>
      </c>
      <c r="E354" s="1">
        <v>42887</v>
      </c>
      <c r="F354" s="1" t="s">
        <v>339</v>
      </c>
      <c r="G354" s="1"/>
      <c r="H354" t="s">
        <v>172</v>
      </c>
      <c r="I354" s="1" t="s">
        <v>289</v>
      </c>
      <c r="J354" s="1" t="s">
        <v>511</v>
      </c>
      <c r="K354" s="1"/>
      <c r="L354" t="s">
        <v>223</v>
      </c>
      <c r="M354">
        <v>2.1</v>
      </c>
      <c r="U354">
        <v>2</v>
      </c>
      <c r="V354" t="s">
        <v>176</v>
      </c>
      <c r="X354" t="s">
        <v>149</v>
      </c>
      <c r="Y354" t="s">
        <v>150</v>
      </c>
      <c r="Z354">
        <v>1090</v>
      </c>
      <c r="AA354" t="s">
        <v>168</v>
      </c>
      <c r="AB354" t="s">
        <v>154</v>
      </c>
    </row>
    <row r="355" spans="1:28" x14ac:dyDescent="0.3">
      <c r="A355" t="s">
        <v>292</v>
      </c>
      <c r="B355" t="s">
        <v>613</v>
      </c>
      <c r="C355">
        <v>1648010</v>
      </c>
      <c r="D355" t="s">
        <v>151</v>
      </c>
      <c r="E355" s="1">
        <v>42887</v>
      </c>
      <c r="F355" s="1" t="s">
        <v>339</v>
      </c>
      <c r="G355" s="1"/>
      <c r="I355" s="1" t="s">
        <v>290</v>
      </c>
      <c r="J355" s="1" t="s">
        <v>287</v>
      </c>
      <c r="K355" s="1"/>
      <c r="L355" t="s">
        <v>286</v>
      </c>
      <c r="M355">
        <v>6.2</v>
      </c>
      <c r="U355">
        <v>0.17</v>
      </c>
      <c r="V355" t="s">
        <v>165</v>
      </c>
      <c r="X355" t="s">
        <v>149</v>
      </c>
      <c r="Y355" t="s">
        <v>150</v>
      </c>
      <c r="Z355">
        <v>50286</v>
      </c>
      <c r="AB355" t="s">
        <v>154</v>
      </c>
    </row>
    <row r="356" spans="1:28" x14ac:dyDescent="0.3">
      <c r="A356" t="s">
        <v>292</v>
      </c>
      <c r="B356" t="s">
        <v>614</v>
      </c>
      <c r="C356">
        <v>1648010</v>
      </c>
      <c r="D356" t="s">
        <v>151</v>
      </c>
      <c r="E356" s="1">
        <v>42912</v>
      </c>
      <c r="F356" s="1" t="s">
        <v>330</v>
      </c>
      <c r="G356" s="1"/>
      <c r="H356" t="s">
        <v>172</v>
      </c>
      <c r="I356" s="1" t="s">
        <v>289</v>
      </c>
      <c r="J356" s="1" t="s">
        <v>509</v>
      </c>
      <c r="K356" s="1"/>
      <c r="L356" t="s">
        <v>223</v>
      </c>
      <c r="M356">
        <v>2.8</v>
      </c>
      <c r="U356">
        <v>0.2</v>
      </c>
      <c r="V356" t="s">
        <v>176</v>
      </c>
      <c r="X356" t="s">
        <v>149</v>
      </c>
      <c r="Y356" t="s">
        <v>150</v>
      </c>
      <c r="Z356">
        <v>1040</v>
      </c>
      <c r="AB356" t="s">
        <v>154</v>
      </c>
    </row>
    <row r="357" spans="1:28" x14ac:dyDescent="0.3">
      <c r="A357" t="s">
        <v>292</v>
      </c>
      <c r="B357" t="s">
        <v>614</v>
      </c>
      <c r="C357">
        <v>1648010</v>
      </c>
      <c r="D357" t="s">
        <v>151</v>
      </c>
      <c r="E357" s="1">
        <v>42912</v>
      </c>
      <c r="F357" s="1" t="s">
        <v>330</v>
      </c>
      <c r="G357" s="1"/>
      <c r="H357" t="s">
        <v>170</v>
      </c>
      <c r="I357" s="1" t="s">
        <v>289</v>
      </c>
      <c r="J357" s="1" t="s">
        <v>510</v>
      </c>
      <c r="K357" s="1"/>
      <c r="L357" t="s">
        <v>223</v>
      </c>
      <c r="M357">
        <v>0.16200000000000001</v>
      </c>
      <c r="U357">
        <v>0.02</v>
      </c>
      <c r="V357" t="s">
        <v>176</v>
      </c>
      <c r="X357" t="s">
        <v>149</v>
      </c>
      <c r="Y357" t="s">
        <v>150</v>
      </c>
      <c r="Z357">
        <v>1049</v>
      </c>
      <c r="AB357" t="s">
        <v>154</v>
      </c>
    </row>
    <row r="358" spans="1:28" x14ac:dyDescent="0.3">
      <c r="A358" t="s">
        <v>292</v>
      </c>
      <c r="B358" t="s">
        <v>614</v>
      </c>
      <c r="C358">
        <v>1648010</v>
      </c>
      <c r="D358" t="s">
        <v>151</v>
      </c>
      <c r="E358" s="1">
        <v>42912</v>
      </c>
      <c r="F358" s="1" t="s">
        <v>330</v>
      </c>
      <c r="G358" s="1"/>
      <c r="H358" t="s">
        <v>172</v>
      </c>
      <c r="I358" s="1" t="s">
        <v>289</v>
      </c>
      <c r="J358" s="1" t="s">
        <v>511</v>
      </c>
      <c r="K358" s="1"/>
      <c r="L358" t="s">
        <v>223</v>
      </c>
      <c r="M358">
        <v>2.9</v>
      </c>
      <c r="U358">
        <v>2</v>
      </c>
      <c r="V358" t="s">
        <v>176</v>
      </c>
      <c r="X358" t="s">
        <v>149</v>
      </c>
      <c r="Y358" t="s">
        <v>150</v>
      </c>
      <c r="Z358">
        <v>1090</v>
      </c>
      <c r="AA358" t="s">
        <v>168</v>
      </c>
      <c r="AB358" t="s">
        <v>154</v>
      </c>
    </row>
    <row r="359" spans="1:28" x14ac:dyDescent="0.3">
      <c r="A359" t="s">
        <v>292</v>
      </c>
      <c r="B359" t="s">
        <v>614</v>
      </c>
      <c r="C359">
        <v>1648010</v>
      </c>
      <c r="D359" t="s">
        <v>151</v>
      </c>
      <c r="E359" s="1">
        <v>42912</v>
      </c>
      <c r="F359" s="1" t="s">
        <v>330</v>
      </c>
      <c r="G359" s="1"/>
      <c r="I359" s="1" t="s">
        <v>290</v>
      </c>
      <c r="J359" s="1" t="s">
        <v>287</v>
      </c>
      <c r="K359" s="1"/>
      <c r="L359" t="s">
        <v>286</v>
      </c>
      <c r="M359">
        <v>1.37</v>
      </c>
      <c r="U359">
        <v>0.17</v>
      </c>
      <c r="V359" t="s">
        <v>165</v>
      </c>
      <c r="X359" t="s">
        <v>149</v>
      </c>
      <c r="Y359" t="s">
        <v>150</v>
      </c>
      <c r="Z359">
        <v>50286</v>
      </c>
      <c r="AB359" t="s">
        <v>154</v>
      </c>
    </row>
    <row r="360" spans="1:28" x14ac:dyDescent="0.3">
      <c r="A360" t="s">
        <v>292</v>
      </c>
      <c r="B360" t="s">
        <v>615</v>
      </c>
      <c r="C360">
        <v>1648010</v>
      </c>
      <c r="D360" t="s">
        <v>151</v>
      </c>
      <c r="E360" s="1">
        <v>42941</v>
      </c>
      <c r="F360" s="1" t="s">
        <v>331</v>
      </c>
      <c r="G360" s="1"/>
      <c r="H360" t="s">
        <v>172</v>
      </c>
      <c r="I360" s="1" t="s">
        <v>289</v>
      </c>
      <c r="J360" s="1" t="s">
        <v>509</v>
      </c>
      <c r="K360" s="1"/>
      <c r="L360" t="s">
        <v>223</v>
      </c>
      <c r="M360">
        <v>5.9</v>
      </c>
      <c r="U360">
        <v>0.2</v>
      </c>
      <c r="V360" t="s">
        <v>176</v>
      </c>
      <c r="X360" t="s">
        <v>149</v>
      </c>
      <c r="Y360" t="s">
        <v>150</v>
      </c>
      <c r="Z360">
        <v>1040</v>
      </c>
      <c r="AB360" t="s">
        <v>154</v>
      </c>
    </row>
    <row r="361" spans="1:28" x14ac:dyDescent="0.3">
      <c r="A361" t="s">
        <v>292</v>
      </c>
      <c r="B361" t="s">
        <v>615</v>
      </c>
      <c r="C361">
        <v>1648010</v>
      </c>
      <c r="D361" t="s">
        <v>151</v>
      </c>
      <c r="E361" s="1">
        <v>42941</v>
      </c>
      <c r="F361" s="1" t="s">
        <v>331</v>
      </c>
      <c r="G361" s="1"/>
      <c r="H361" t="s">
        <v>170</v>
      </c>
      <c r="I361" s="1" t="s">
        <v>289</v>
      </c>
      <c r="J361" s="1" t="s">
        <v>510</v>
      </c>
      <c r="K361" s="1"/>
      <c r="L361" t="s">
        <v>223</v>
      </c>
      <c r="M361">
        <v>0.254</v>
      </c>
      <c r="U361">
        <v>0.02</v>
      </c>
      <c r="V361" t="s">
        <v>176</v>
      </c>
      <c r="X361" t="s">
        <v>149</v>
      </c>
      <c r="Y361" t="s">
        <v>150</v>
      </c>
      <c r="Z361">
        <v>1049</v>
      </c>
      <c r="AB361" t="s">
        <v>154</v>
      </c>
    </row>
    <row r="362" spans="1:28" x14ac:dyDescent="0.3">
      <c r="A362" t="s">
        <v>292</v>
      </c>
      <c r="B362" t="s">
        <v>615</v>
      </c>
      <c r="C362">
        <v>1648010</v>
      </c>
      <c r="D362" t="s">
        <v>151</v>
      </c>
      <c r="E362" s="1">
        <v>42941</v>
      </c>
      <c r="F362" s="1" t="s">
        <v>331</v>
      </c>
      <c r="G362" s="1"/>
      <c r="H362" t="s">
        <v>172</v>
      </c>
      <c r="I362" s="1" t="s">
        <v>289</v>
      </c>
      <c r="J362" s="1" t="s">
        <v>511</v>
      </c>
      <c r="K362" s="1"/>
      <c r="L362" t="s">
        <v>223</v>
      </c>
      <c r="M362">
        <v>2</v>
      </c>
      <c r="N362" t="s">
        <v>1094</v>
      </c>
      <c r="U362">
        <v>2</v>
      </c>
      <c r="V362" t="s">
        <v>176</v>
      </c>
      <c r="X362" t="s">
        <v>149</v>
      </c>
      <c r="Y362" t="s">
        <v>150</v>
      </c>
      <c r="Z362">
        <v>1090</v>
      </c>
      <c r="AB362" t="s">
        <v>154</v>
      </c>
    </row>
    <row r="363" spans="1:28" x14ac:dyDescent="0.3">
      <c r="A363" t="s">
        <v>292</v>
      </c>
      <c r="B363" t="s">
        <v>615</v>
      </c>
      <c r="C363">
        <v>1648010</v>
      </c>
      <c r="D363" t="s">
        <v>151</v>
      </c>
      <c r="E363" s="1">
        <v>42941</v>
      </c>
      <c r="F363" s="1" t="s">
        <v>331</v>
      </c>
      <c r="G363" s="1"/>
      <c r="I363" s="1" t="s">
        <v>290</v>
      </c>
      <c r="J363" s="1" t="s">
        <v>287</v>
      </c>
      <c r="K363" s="1"/>
      <c r="L363" t="s">
        <v>286</v>
      </c>
      <c r="M363">
        <v>2.99</v>
      </c>
      <c r="U363">
        <v>0.17</v>
      </c>
      <c r="V363" t="s">
        <v>165</v>
      </c>
      <c r="X363" t="s">
        <v>149</v>
      </c>
      <c r="Y363" t="s">
        <v>150</v>
      </c>
      <c r="Z363">
        <v>50286</v>
      </c>
      <c r="AB363" t="s">
        <v>154</v>
      </c>
    </row>
    <row r="364" spans="1:28" x14ac:dyDescent="0.3">
      <c r="A364" t="s">
        <v>292</v>
      </c>
      <c r="B364" t="s">
        <v>616</v>
      </c>
      <c r="C364">
        <v>1648010</v>
      </c>
      <c r="D364" t="s">
        <v>151</v>
      </c>
      <c r="E364" s="1">
        <v>42944</v>
      </c>
      <c r="F364" s="1" t="s">
        <v>333</v>
      </c>
      <c r="G364" s="1"/>
      <c r="H364" t="s">
        <v>172</v>
      </c>
      <c r="I364" s="1" t="s">
        <v>289</v>
      </c>
      <c r="J364" s="1" t="s">
        <v>509</v>
      </c>
      <c r="K364" s="1"/>
      <c r="L364" t="s">
        <v>223</v>
      </c>
      <c r="M364">
        <v>3.3</v>
      </c>
      <c r="U364">
        <v>0.2</v>
      </c>
      <c r="V364" t="s">
        <v>176</v>
      </c>
      <c r="X364" t="s">
        <v>149</v>
      </c>
      <c r="Y364" t="s">
        <v>150</v>
      </c>
      <c r="Z364">
        <v>1040</v>
      </c>
      <c r="AB364" t="s">
        <v>154</v>
      </c>
    </row>
    <row r="365" spans="1:28" x14ac:dyDescent="0.3">
      <c r="A365" t="s">
        <v>292</v>
      </c>
      <c r="B365" t="s">
        <v>616</v>
      </c>
      <c r="C365">
        <v>1648010</v>
      </c>
      <c r="D365" t="s">
        <v>151</v>
      </c>
      <c r="E365" s="1">
        <v>42944</v>
      </c>
      <c r="F365" s="1" t="s">
        <v>333</v>
      </c>
      <c r="G365" s="1"/>
      <c r="H365" t="s">
        <v>170</v>
      </c>
      <c r="I365" s="1" t="s">
        <v>289</v>
      </c>
      <c r="J365" s="1" t="s">
        <v>510</v>
      </c>
      <c r="K365" s="1"/>
      <c r="L365" t="s">
        <v>223</v>
      </c>
      <c r="M365">
        <v>0.81899999999999995</v>
      </c>
      <c r="U365">
        <v>0.02</v>
      </c>
      <c r="V365" t="s">
        <v>176</v>
      </c>
      <c r="X365" t="s">
        <v>149</v>
      </c>
      <c r="Y365" t="s">
        <v>150</v>
      </c>
      <c r="Z365">
        <v>1049</v>
      </c>
      <c r="AB365" t="s">
        <v>154</v>
      </c>
    </row>
    <row r="366" spans="1:28" x14ac:dyDescent="0.3">
      <c r="A366" t="s">
        <v>292</v>
      </c>
      <c r="B366" t="s">
        <v>616</v>
      </c>
      <c r="C366">
        <v>1648010</v>
      </c>
      <c r="D366" t="s">
        <v>151</v>
      </c>
      <c r="E366" s="1">
        <v>42944</v>
      </c>
      <c r="F366" s="1" t="s">
        <v>333</v>
      </c>
      <c r="G366" s="1"/>
      <c r="H366" t="s">
        <v>172</v>
      </c>
      <c r="I366" s="1" t="s">
        <v>289</v>
      </c>
      <c r="J366" s="1" t="s">
        <v>511</v>
      </c>
      <c r="K366" s="1"/>
      <c r="L366" t="s">
        <v>223</v>
      </c>
      <c r="M366">
        <v>2.8</v>
      </c>
      <c r="U366">
        <v>2</v>
      </c>
      <c r="V366" t="s">
        <v>176</v>
      </c>
      <c r="X366" t="s">
        <v>149</v>
      </c>
      <c r="Y366" t="s">
        <v>150</v>
      </c>
      <c r="Z366">
        <v>1090</v>
      </c>
      <c r="AA366" t="s">
        <v>168</v>
      </c>
      <c r="AB366" t="s">
        <v>154</v>
      </c>
    </row>
    <row r="367" spans="1:28" x14ac:dyDescent="0.3">
      <c r="A367" t="s">
        <v>292</v>
      </c>
      <c r="B367" t="s">
        <v>616</v>
      </c>
      <c r="C367">
        <v>1648010</v>
      </c>
      <c r="D367" t="s">
        <v>151</v>
      </c>
      <c r="E367" s="1">
        <v>42944</v>
      </c>
      <c r="F367" s="1" t="s">
        <v>333</v>
      </c>
      <c r="G367" s="1"/>
      <c r="I367" s="1" t="s">
        <v>290</v>
      </c>
      <c r="J367" s="1" t="s">
        <v>287</v>
      </c>
      <c r="K367" s="1"/>
      <c r="L367" t="s">
        <v>286</v>
      </c>
      <c r="M367">
        <v>57.3</v>
      </c>
      <c r="U367">
        <v>0.17</v>
      </c>
      <c r="V367" t="s">
        <v>165</v>
      </c>
      <c r="X367" t="s">
        <v>149</v>
      </c>
      <c r="Y367" t="s">
        <v>150</v>
      </c>
      <c r="Z367">
        <v>50286</v>
      </c>
      <c r="AB367" t="s">
        <v>154</v>
      </c>
    </row>
    <row r="368" spans="1:28" x14ac:dyDescent="0.3">
      <c r="A368" t="s">
        <v>292</v>
      </c>
      <c r="B368" t="s">
        <v>617</v>
      </c>
      <c r="C368">
        <v>1648010</v>
      </c>
      <c r="D368" t="s">
        <v>151</v>
      </c>
      <c r="E368" s="1">
        <v>42945</v>
      </c>
      <c r="F368" s="1" t="s">
        <v>332</v>
      </c>
      <c r="G368" s="1"/>
      <c r="H368" t="s">
        <v>172</v>
      </c>
      <c r="I368" s="1" t="s">
        <v>289</v>
      </c>
      <c r="J368" s="1" t="s">
        <v>509</v>
      </c>
      <c r="K368" s="1"/>
      <c r="L368" t="s">
        <v>223</v>
      </c>
      <c r="M368">
        <v>3.3</v>
      </c>
      <c r="U368">
        <v>0.2</v>
      </c>
      <c r="V368" t="s">
        <v>176</v>
      </c>
      <c r="X368" t="s">
        <v>149</v>
      </c>
      <c r="Y368" t="s">
        <v>150</v>
      </c>
      <c r="Z368">
        <v>1040</v>
      </c>
      <c r="AB368" t="s">
        <v>154</v>
      </c>
    </row>
    <row r="369" spans="1:28" x14ac:dyDescent="0.3">
      <c r="A369" t="s">
        <v>292</v>
      </c>
      <c r="B369" t="s">
        <v>617</v>
      </c>
      <c r="C369">
        <v>1648010</v>
      </c>
      <c r="D369" t="s">
        <v>151</v>
      </c>
      <c r="E369" s="1">
        <v>42945</v>
      </c>
      <c r="F369" s="1" t="s">
        <v>332</v>
      </c>
      <c r="G369" s="1"/>
      <c r="H369" t="s">
        <v>170</v>
      </c>
      <c r="I369" s="1" t="s">
        <v>289</v>
      </c>
      <c r="J369" s="1" t="s">
        <v>510</v>
      </c>
      <c r="K369" s="1"/>
      <c r="L369" t="s">
        <v>223</v>
      </c>
      <c r="M369">
        <v>0.55100000000000005</v>
      </c>
      <c r="U369">
        <v>0.02</v>
      </c>
      <c r="V369" t="s">
        <v>176</v>
      </c>
      <c r="X369" t="s">
        <v>149</v>
      </c>
      <c r="Y369" t="s">
        <v>150</v>
      </c>
      <c r="Z369">
        <v>1049</v>
      </c>
      <c r="AB369" t="s">
        <v>154</v>
      </c>
    </row>
    <row r="370" spans="1:28" x14ac:dyDescent="0.3">
      <c r="A370" t="s">
        <v>292</v>
      </c>
      <c r="B370" t="s">
        <v>617</v>
      </c>
      <c r="C370">
        <v>1648010</v>
      </c>
      <c r="D370" t="s">
        <v>151</v>
      </c>
      <c r="E370" s="1">
        <v>42945</v>
      </c>
      <c r="F370" s="1" t="s">
        <v>332</v>
      </c>
      <c r="G370" s="1"/>
      <c r="H370" t="s">
        <v>172</v>
      </c>
      <c r="I370" s="1" t="s">
        <v>289</v>
      </c>
      <c r="J370" s="1" t="s">
        <v>511</v>
      </c>
      <c r="K370" s="1"/>
      <c r="L370" t="s">
        <v>223</v>
      </c>
      <c r="M370">
        <v>2.2999999999999998</v>
      </c>
      <c r="U370">
        <v>2</v>
      </c>
      <c r="V370" t="s">
        <v>176</v>
      </c>
      <c r="X370" t="s">
        <v>149</v>
      </c>
      <c r="Y370" t="s">
        <v>150</v>
      </c>
      <c r="Z370">
        <v>1090</v>
      </c>
      <c r="AA370" t="s">
        <v>168</v>
      </c>
      <c r="AB370" t="s">
        <v>154</v>
      </c>
    </row>
    <row r="371" spans="1:28" x14ac:dyDescent="0.3">
      <c r="A371" t="s">
        <v>292</v>
      </c>
      <c r="B371" t="s">
        <v>618</v>
      </c>
      <c r="C371">
        <v>1648010</v>
      </c>
      <c r="D371" t="s">
        <v>151</v>
      </c>
      <c r="E371" s="1">
        <v>42969</v>
      </c>
      <c r="F371" s="1" t="s">
        <v>331</v>
      </c>
      <c r="G371" s="1"/>
      <c r="H371" t="s">
        <v>172</v>
      </c>
      <c r="I371" s="1" t="s">
        <v>289</v>
      </c>
      <c r="J371" s="1" t="s">
        <v>509</v>
      </c>
      <c r="K371" s="1"/>
      <c r="L371" t="s">
        <v>223</v>
      </c>
      <c r="M371">
        <v>3</v>
      </c>
      <c r="U371">
        <v>0.2</v>
      </c>
      <c r="V371" t="s">
        <v>176</v>
      </c>
      <c r="X371" t="s">
        <v>149</v>
      </c>
      <c r="Y371" t="s">
        <v>150</v>
      </c>
      <c r="Z371">
        <v>1040</v>
      </c>
      <c r="AB371" t="s">
        <v>154</v>
      </c>
    </row>
    <row r="372" spans="1:28" x14ac:dyDescent="0.3">
      <c r="A372" t="s">
        <v>292</v>
      </c>
      <c r="B372" t="s">
        <v>618</v>
      </c>
      <c r="C372">
        <v>1648010</v>
      </c>
      <c r="D372" t="s">
        <v>151</v>
      </c>
      <c r="E372" s="1">
        <v>42969</v>
      </c>
      <c r="F372" s="1" t="s">
        <v>331</v>
      </c>
      <c r="G372" s="1"/>
      <c r="H372" t="s">
        <v>170</v>
      </c>
      <c r="I372" s="1" t="s">
        <v>289</v>
      </c>
      <c r="J372" s="1" t="s">
        <v>510</v>
      </c>
      <c r="K372" s="1"/>
      <c r="L372" t="s">
        <v>223</v>
      </c>
      <c r="M372">
        <v>0.157</v>
      </c>
      <c r="U372">
        <v>0.02</v>
      </c>
      <c r="V372" t="s">
        <v>176</v>
      </c>
      <c r="X372" t="s">
        <v>149</v>
      </c>
      <c r="Y372" t="s">
        <v>150</v>
      </c>
      <c r="Z372">
        <v>1049</v>
      </c>
      <c r="AB372" t="s">
        <v>154</v>
      </c>
    </row>
    <row r="373" spans="1:28" x14ac:dyDescent="0.3">
      <c r="A373" t="s">
        <v>292</v>
      </c>
      <c r="B373" t="s">
        <v>618</v>
      </c>
      <c r="C373">
        <v>1648010</v>
      </c>
      <c r="D373" t="s">
        <v>151</v>
      </c>
      <c r="E373" s="1">
        <v>42969</v>
      </c>
      <c r="F373" s="1" t="s">
        <v>331</v>
      </c>
      <c r="G373" s="1"/>
      <c r="H373" t="s">
        <v>172</v>
      </c>
      <c r="I373" s="1" t="s">
        <v>289</v>
      </c>
      <c r="J373" s="1" t="s">
        <v>511</v>
      </c>
      <c r="K373" s="1"/>
      <c r="L373" t="s">
        <v>223</v>
      </c>
      <c r="M373">
        <v>2</v>
      </c>
      <c r="N373" t="s">
        <v>1094</v>
      </c>
      <c r="U373">
        <v>2</v>
      </c>
      <c r="V373" t="s">
        <v>176</v>
      </c>
      <c r="X373" t="s">
        <v>149</v>
      </c>
      <c r="Y373" t="s">
        <v>150</v>
      </c>
      <c r="Z373">
        <v>1090</v>
      </c>
      <c r="AB373" t="s">
        <v>154</v>
      </c>
    </row>
    <row r="374" spans="1:28" x14ac:dyDescent="0.3">
      <c r="A374" t="s">
        <v>292</v>
      </c>
      <c r="B374" t="s">
        <v>618</v>
      </c>
      <c r="C374">
        <v>1648010</v>
      </c>
      <c r="D374" t="s">
        <v>151</v>
      </c>
      <c r="E374" s="1">
        <v>42969</v>
      </c>
      <c r="F374" s="1" t="s">
        <v>331</v>
      </c>
      <c r="G374" s="1"/>
      <c r="I374" s="1" t="s">
        <v>290</v>
      </c>
      <c r="J374" s="1" t="s">
        <v>287</v>
      </c>
      <c r="K374" s="1"/>
      <c r="L374" t="s">
        <v>286</v>
      </c>
      <c r="M374">
        <v>1.35</v>
      </c>
      <c r="U374">
        <v>0.17</v>
      </c>
      <c r="V374" t="s">
        <v>165</v>
      </c>
      <c r="X374" t="s">
        <v>149</v>
      </c>
      <c r="Y374" t="s">
        <v>150</v>
      </c>
      <c r="Z374">
        <v>50286</v>
      </c>
      <c r="AB374" t="s">
        <v>154</v>
      </c>
    </row>
    <row r="375" spans="1:28" x14ac:dyDescent="0.3">
      <c r="A375" t="s">
        <v>292</v>
      </c>
      <c r="B375" t="s">
        <v>619</v>
      </c>
      <c r="C375">
        <v>1648010</v>
      </c>
      <c r="D375" t="s">
        <v>151</v>
      </c>
      <c r="E375" s="1">
        <v>43005</v>
      </c>
      <c r="F375" s="1" t="s">
        <v>306</v>
      </c>
      <c r="G375" s="1"/>
      <c r="H375" t="s">
        <v>172</v>
      </c>
      <c r="I375" s="1" t="s">
        <v>289</v>
      </c>
      <c r="J375" s="1" t="s">
        <v>509</v>
      </c>
      <c r="K375" s="1"/>
      <c r="L375" t="s">
        <v>223</v>
      </c>
      <c r="M375">
        <v>3.2</v>
      </c>
      <c r="U375">
        <v>0.2</v>
      </c>
      <c r="V375" t="s">
        <v>176</v>
      </c>
      <c r="X375" t="s">
        <v>149</v>
      </c>
      <c r="Y375" t="s">
        <v>150</v>
      </c>
      <c r="Z375">
        <v>1040</v>
      </c>
      <c r="AB375" t="s">
        <v>154</v>
      </c>
    </row>
    <row r="376" spans="1:28" x14ac:dyDescent="0.3">
      <c r="A376" t="s">
        <v>292</v>
      </c>
      <c r="B376" t="s">
        <v>619</v>
      </c>
      <c r="C376">
        <v>1648010</v>
      </c>
      <c r="D376" t="s">
        <v>151</v>
      </c>
      <c r="E376" s="1">
        <v>43005</v>
      </c>
      <c r="F376" s="1" t="s">
        <v>306</v>
      </c>
      <c r="G376" s="1"/>
      <c r="H376" t="s">
        <v>170</v>
      </c>
      <c r="I376" s="1" t="s">
        <v>289</v>
      </c>
      <c r="J376" s="1" t="s">
        <v>510</v>
      </c>
      <c r="K376" s="1"/>
      <c r="L376" t="s">
        <v>223</v>
      </c>
      <c r="M376">
        <v>6.0999999999999999E-2</v>
      </c>
      <c r="U376">
        <v>0.02</v>
      </c>
      <c r="V376" t="s">
        <v>176</v>
      </c>
      <c r="X376" t="s">
        <v>149</v>
      </c>
      <c r="Y376" t="s">
        <v>150</v>
      </c>
      <c r="Z376">
        <v>1049</v>
      </c>
      <c r="AB376" t="s">
        <v>154</v>
      </c>
    </row>
    <row r="377" spans="1:28" x14ac:dyDescent="0.3">
      <c r="A377" t="s">
        <v>292</v>
      </c>
      <c r="B377" t="s">
        <v>619</v>
      </c>
      <c r="C377">
        <v>1648010</v>
      </c>
      <c r="D377" t="s">
        <v>151</v>
      </c>
      <c r="E377" s="1">
        <v>43005</v>
      </c>
      <c r="F377" s="1" t="s">
        <v>306</v>
      </c>
      <c r="G377" s="1"/>
      <c r="H377" t="s">
        <v>172</v>
      </c>
      <c r="I377" s="1" t="s">
        <v>289</v>
      </c>
      <c r="J377" s="1" t="s">
        <v>511</v>
      </c>
      <c r="K377" s="1"/>
      <c r="L377" t="s">
        <v>223</v>
      </c>
      <c r="M377">
        <v>2</v>
      </c>
      <c r="N377" t="s">
        <v>1094</v>
      </c>
      <c r="U377">
        <v>2</v>
      </c>
      <c r="V377" t="s">
        <v>176</v>
      </c>
      <c r="X377" t="s">
        <v>149</v>
      </c>
      <c r="Y377" t="s">
        <v>150</v>
      </c>
      <c r="Z377">
        <v>1090</v>
      </c>
      <c r="AB377" t="s">
        <v>154</v>
      </c>
    </row>
    <row r="378" spans="1:28" x14ac:dyDescent="0.3">
      <c r="A378" t="s">
        <v>292</v>
      </c>
      <c r="B378" t="s">
        <v>619</v>
      </c>
      <c r="C378">
        <v>1648010</v>
      </c>
      <c r="D378" t="s">
        <v>151</v>
      </c>
      <c r="E378" s="1">
        <v>43005</v>
      </c>
      <c r="F378" s="1" t="s">
        <v>306</v>
      </c>
      <c r="G378" s="1"/>
      <c r="I378" s="1" t="s">
        <v>290</v>
      </c>
      <c r="J378" s="1" t="s">
        <v>287</v>
      </c>
      <c r="K378" s="1"/>
      <c r="L378" t="s">
        <v>286</v>
      </c>
      <c r="M378">
        <v>0.78</v>
      </c>
      <c r="U378">
        <v>0.17</v>
      </c>
      <c r="V378" t="s">
        <v>165</v>
      </c>
      <c r="X378" t="s">
        <v>149</v>
      </c>
      <c r="Y378" t="s">
        <v>150</v>
      </c>
      <c r="Z378">
        <v>50286</v>
      </c>
      <c r="AB378" t="s">
        <v>154</v>
      </c>
    </row>
    <row r="379" spans="1:28" x14ac:dyDescent="0.3">
      <c r="A379" t="s">
        <v>292</v>
      </c>
      <c r="B379" t="s">
        <v>620</v>
      </c>
      <c r="C379">
        <v>1648010</v>
      </c>
      <c r="D379" t="s">
        <v>151</v>
      </c>
      <c r="E379" s="1">
        <v>43032</v>
      </c>
      <c r="F379" s="1" t="s">
        <v>308</v>
      </c>
      <c r="G379" s="1"/>
      <c r="H379" t="s">
        <v>172</v>
      </c>
      <c r="I379" s="1" t="s">
        <v>289</v>
      </c>
      <c r="J379" s="1" t="s">
        <v>509</v>
      </c>
      <c r="K379" s="1"/>
      <c r="L379" t="s">
        <v>223</v>
      </c>
      <c r="M379">
        <v>2.1</v>
      </c>
      <c r="U379">
        <v>0.2</v>
      </c>
      <c r="V379" t="s">
        <v>176</v>
      </c>
      <c r="X379" t="s">
        <v>149</v>
      </c>
      <c r="Y379" t="s">
        <v>150</v>
      </c>
      <c r="Z379">
        <v>1040</v>
      </c>
      <c r="AB379" t="s">
        <v>154</v>
      </c>
    </row>
    <row r="380" spans="1:28" x14ac:dyDescent="0.3">
      <c r="A380" t="s">
        <v>292</v>
      </c>
      <c r="B380" t="s">
        <v>620</v>
      </c>
      <c r="C380">
        <v>1648010</v>
      </c>
      <c r="D380" t="s">
        <v>151</v>
      </c>
      <c r="E380" s="1">
        <v>43032</v>
      </c>
      <c r="F380" s="1" t="s">
        <v>308</v>
      </c>
      <c r="G380" s="1"/>
      <c r="H380" t="s">
        <v>170</v>
      </c>
      <c r="I380" s="1" t="s">
        <v>289</v>
      </c>
      <c r="J380" s="1" t="s">
        <v>510</v>
      </c>
      <c r="K380" s="1"/>
      <c r="L380" t="s">
        <v>223</v>
      </c>
      <c r="M380">
        <v>6.2E-2</v>
      </c>
      <c r="U380">
        <v>0.02</v>
      </c>
      <c r="V380" t="s">
        <v>176</v>
      </c>
      <c r="X380" t="s">
        <v>149</v>
      </c>
      <c r="Y380" t="s">
        <v>150</v>
      </c>
      <c r="Z380">
        <v>1049</v>
      </c>
      <c r="AB380" t="s">
        <v>154</v>
      </c>
    </row>
    <row r="381" spans="1:28" x14ac:dyDescent="0.3">
      <c r="A381" t="s">
        <v>292</v>
      </c>
      <c r="B381" t="s">
        <v>620</v>
      </c>
      <c r="C381">
        <v>1648010</v>
      </c>
      <c r="D381" t="s">
        <v>151</v>
      </c>
      <c r="E381" s="1">
        <v>43032</v>
      </c>
      <c r="F381" s="1" t="s">
        <v>308</v>
      </c>
      <c r="G381" s="1"/>
      <c r="H381" t="s">
        <v>172</v>
      </c>
      <c r="I381" s="1" t="s">
        <v>289</v>
      </c>
      <c r="J381" s="1" t="s">
        <v>511</v>
      </c>
      <c r="K381" s="1"/>
      <c r="L381" t="s">
        <v>223</v>
      </c>
      <c r="M381">
        <v>2.2000000000000002</v>
      </c>
      <c r="U381">
        <v>2</v>
      </c>
      <c r="V381" t="s">
        <v>176</v>
      </c>
      <c r="X381" t="s">
        <v>149</v>
      </c>
      <c r="Y381" t="s">
        <v>150</v>
      </c>
      <c r="Z381">
        <v>1090</v>
      </c>
      <c r="AA381" t="s">
        <v>168</v>
      </c>
      <c r="AB381" t="s">
        <v>154</v>
      </c>
    </row>
    <row r="382" spans="1:28" x14ac:dyDescent="0.3">
      <c r="A382" t="s">
        <v>292</v>
      </c>
      <c r="B382" t="s">
        <v>620</v>
      </c>
      <c r="C382">
        <v>1648010</v>
      </c>
      <c r="D382" t="s">
        <v>151</v>
      </c>
      <c r="E382" s="1">
        <v>43032</v>
      </c>
      <c r="F382" s="1" t="s">
        <v>308</v>
      </c>
      <c r="G382" s="1"/>
      <c r="I382" s="1" t="s">
        <v>290</v>
      </c>
      <c r="J382" s="1" t="s">
        <v>287</v>
      </c>
      <c r="K382" s="1"/>
      <c r="L382" t="s">
        <v>286</v>
      </c>
      <c r="M382">
        <v>0.83</v>
      </c>
      <c r="U382">
        <v>0.17</v>
      </c>
      <c r="V382" t="s">
        <v>165</v>
      </c>
      <c r="X382" t="s">
        <v>149</v>
      </c>
      <c r="Y382" t="s">
        <v>150</v>
      </c>
      <c r="Z382">
        <v>50286</v>
      </c>
      <c r="AB382" t="s">
        <v>154</v>
      </c>
    </row>
    <row r="383" spans="1:28" x14ac:dyDescent="0.3">
      <c r="A383" t="s">
        <v>292</v>
      </c>
      <c r="B383" t="s">
        <v>621</v>
      </c>
      <c r="C383">
        <v>1648010</v>
      </c>
      <c r="D383" t="s">
        <v>151</v>
      </c>
      <c r="E383" s="1">
        <v>43038</v>
      </c>
      <c r="F383" s="1" t="s">
        <v>331</v>
      </c>
      <c r="G383" s="1"/>
      <c r="H383" t="s">
        <v>172</v>
      </c>
      <c r="I383" s="1" t="s">
        <v>289</v>
      </c>
      <c r="J383" s="1" t="s">
        <v>509</v>
      </c>
      <c r="K383" s="1"/>
      <c r="L383" t="s">
        <v>223</v>
      </c>
      <c r="M383">
        <v>3.5</v>
      </c>
      <c r="U383">
        <v>0.2</v>
      </c>
      <c r="V383" t="s">
        <v>176</v>
      </c>
      <c r="X383" t="s">
        <v>149</v>
      </c>
      <c r="Y383" t="s">
        <v>150</v>
      </c>
      <c r="Z383">
        <v>1040</v>
      </c>
      <c r="AB383" t="s">
        <v>154</v>
      </c>
    </row>
    <row r="384" spans="1:28" x14ac:dyDescent="0.3">
      <c r="A384" t="s">
        <v>292</v>
      </c>
      <c r="B384" t="s">
        <v>621</v>
      </c>
      <c r="C384">
        <v>1648010</v>
      </c>
      <c r="D384" t="s">
        <v>151</v>
      </c>
      <c r="E384" s="1">
        <v>43038</v>
      </c>
      <c r="F384" s="1" t="s">
        <v>331</v>
      </c>
      <c r="G384" s="1"/>
      <c r="H384" t="s">
        <v>170</v>
      </c>
      <c r="I384" s="1" t="s">
        <v>289</v>
      </c>
      <c r="J384" s="1" t="s">
        <v>510</v>
      </c>
      <c r="K384" s="1"/>
      <c r="L384" t="s">
        <v>223</v>
      </c>
      <c r="M384">
        <v>0.25900000000000001</v>
      </c>
      <c r="U384">
        <v>0.02</v>
      </c>
      <c r="V384" t="s">
        <v>176</v>
      </c>
      <c r="X384" t="s">
        <v>149</v>
      </c>
      <c r="Y384" t="s">
        <v>150</v>
      </c>
      <c r="Z384">
        <v>1049</v>
      </c>
      <c r="AB384" t="s">
        <v>154</v>
      </c>
    </row>
    <row r="385" spans="1:28" x14ac:dyDescent="0.3">
      <c r="A385" t="s">
        <v>292</v>
      </c>
      <c r="B385" t="s">
        <v>621</v>
      </c>
      <c r="C385">
        <v>1648010</v>
      </c>
      <c r="D385" t="s">
        <v>151</v>
      </c>
      <c r="E385" s="1">
        <v>43038</v>
      </c>
      <c r="F385" s="1" t="s">
        <v>331</v>
      </c>
      <c r="G385" s="1"/>
      <c r="H385" t="s">
        <v>172</v>
      </c>
      <c r="I385" s="1" t="s">
        <v>289</v>
      </c>
      <c r="J385" s="1" t="s">
        <v>511</v>
      </c>
      <c r="K385" s="1"/>
      <c r="L385" t="s">
        <v>223</v>
      </c>
      <c r="M385">
        <v>2.1</v>
      </c>
      <c r="U385">
        <v>2</v>
      </c>
      <c r="V385" t="s">
        <v>176</v>
      </c>
      <c r="X385" t="s">
        <v>149</v>
      </c>
      <c r="Y385" t="s">
        <v>150</v>
      </c>
      <c r="Z385">
        <v>1090</v>
      </c>
      <c r="AA385" t="s">
        <v>168</v>
      </c>
      <c r="AB385" t="s">
        <v>154</v>
      </c>
    </row>
    <row r="386" spans="1:28" x14ac:dyDescent="0.3">
      <c r="A386" t="s">
        <v>292</v>
      </c>
      <c r="B386" t="s">
        <v>621</v>
      </c>
      <c r="C386">
        <v>1648010</v>
      </c>
      <c r="D386" t="s">
        <v>151</v>
      </c>
      <c r="E386" s="1">
        <v>43038</v>
      </c>
      <c r="F386" s="1" t="s">
        <v>331</v>
      </c>
      <c r="G386" s="1"/>
      <c r="I386" s="1" t="s">
        <v>290</v>
      </c>
      <c r="J386" s="1" t="s">
        <v>287</v>
      </c>
      <c r="K386" s="1"/>
      <c r="L386" t="s">
        <v>286</v>
      </c>
      <c r="M386">
        <v>3.58</v>
      </c>
      <c r="U386">
        <v>0.17</v>
      </c>
      <c r="V386" t="s">
        <v>165</v>
      </c>
      <c r="X386" t="s">
        <v>149</v>
      </c>
      <c r="Y386" t="s">
        <v>150</v>
      </c>
      <c r="Z386">
        <v>50286</v>
      </c>
      <c r="AB386" t="s">
        <v>154</v>
      </c>
    </row>
    <row r="387" spans="1:28" x14ac:dyDescent="0.3">
      <c r="A387" t="s">
        <v>292</v>
      </c>
      <c r="B387" t="s">
        <v>622</v>
      </c>
      <c r="C387">
        <v>1648010</v>
      </c>
      <c r="D387" t="s">
        <v>151</v>
      </c>
      <c r="E387" s="1">
        <v>43069</v>
      </c>
      <c r="F387" s="1" t="s">
        <v>306</v>
      </c>
      <c r="G387" s="1"/>
      <c r="H387" t="s">
        <v>172</v>
      </c>
      <c r="I387" s="1" t="s">
        <v>289</v>
      </c>
      <c r="J387" s="1" t="s">
        <v>509</v>
      </c>
      <c r="K387" s="1"/>
      <c r="L387" t="s">
        <v>223</v>
      </c>
      <c r="M387">
        <v>1.3</v>
      </c>
      <c r="U387">
        <v>0.2</v>
      </c>
      <c r="V387" t="s">
        <v>176</v>
      </c>
      <c r="X387" t="s">
        <v>149</v>
      </c>
      <c r="Y387" t="s">
        <v>150</v>
      </c>
      <c r="Z387">
        <v>1040</v>
      </c>
      <c r="AB387" t="s">
        <v>154</v>
      </c>
    </row>
    <row r="388" spans="1:28" x14ac:dyDescent="0.3">
      <c r="A388" t="s">
        <v>292</v>
      </c>
      <c r="B388" t="s">
        <v>622</v>
      </c>
      <c r="C388">
        <v>1648010</v>
      </c>
      <c r="D388" t="s">
        <v>151</v>
      </c>
      <c r="E388" s="1">
        <v>43069</v>
      </c>
      <c r="F388" s="1" t="s">
        <v>306</v>
      </c>
      <c r="G388" s="1"/>
      <c r="H388" t="s">
        <v>170</v>
      </c>
      <c r="I388" s="1" t="s">
        <v>289</v>
      </c>
      <c r="J388" s="1" t="s">
        <v>510</v>
      </c>
      <c r="K388" s="1"/>
      <c r="L388" t="s">
        <v>223</v>
      </c>
      <c r="M388">
        <v>6.6000000000000003E-2</v>
      </c>
      <c r="U388">
        <v>0.02</v>
      </c>
      <c r="V388" t="s">
        <v>176</v>
      </c>
      <c r="X388" t="s">
        <v>149</v>
      </c>
      <c r="Y388" t="s">
        <v>150</v>
      </c>
      <c r="Z388">
        <v>1049</v>
      </c>
      <c r="AB388" t="s">
        <v>154</v>
      </c>
    </row>
    <row r="389" spans="1:28" x14ac:dyDescent="0.3">
      <c r="A389" t="s">
        <v>292</v>
      </c>
      <c r="B389" t="s">
        <v>622</v>
      </c>
      <c r="C389">
        <v>1648010</v>
      </c>
      <c r="D389" t="s">
        <v>151</v>
      </c>
      <c r="E389" s="1">
        <v>43069</v>
      </c>
      <c r="F389" s="1" t="s">
        <v>306</v>
      </c>
      <c r="G389" s="1"/>
      <c r="H389" t="s">
        <v>172</v>
      </c>
      <c r="I389" s="1" t="s">
        <v>289</v>
      </c>
      <c r="J389" s="1" t="s">
        <v>511</v>
      </c>
      <c r="K389" s="1"/>
      <c r="L389" t="s">
        <v>223</v>
      </c>
      <c r="M389">
        <v>2</v>
      </c>
      <c r="N389" t="s">
        <v>1094</v>
      </c>
      <c r="U389">
        <v>2</v>
      </c>
      <c r="V389" t="s">
        <v>176</v>
      </c>
      <c r="X389" t="s">
        <v>149</v>
      </c>
      <c r="Y389" t="s">
        <v>150</v>
      </c>
      <c r="Z389">
        <v>1090</v>
      </c>
      <c r="AB389" t="s">
        <v>154</v>
      </c>
    </row>
    <row r="390" spans="1:28" x14ac:dyDescent="0.3">
      <c r="A390" t="s">
        <v>292</v>
      </c>
      <c r="B390" t="s">
        <v>622</v>
      </c>
      <c r="C390">
        <v>1648010</v>
      </c>
      <c r="D390" t="s">
        <v>151</v>
      </c>
      <c r="E390" s="1">
        <v>43069</v>
      </c>
      <c r="F390" s="1" t="s">
        <v>306</v>
      </c>
      <c r="G390" s="1"/>
      <c r="I390" s="1" t="s">
        <v>290</v>
      </c>
      <c r="J390" s="1" t="s">
        <v>287</v>
      </c>
      <c r="K390" s="1"/>
      <c r="L390" t="s">
        <v>286</v>
      </c>
      <c r="M390">
        <v>0.56999999999999995</v>
      </c>
      <c r="U390">
        <v>0.17</v>
      </c>
      <c r="V390" t="s">
        <v>165</v>
      </c>
      <c r="X390" t="s">
        <v>149</v>
      </c>
      <c r="Y390" t="s">
        <v>150</v>
      </c>
      <c r="Z390">
        <v>50286</v>
      </c>
      <c r="AB390" t="s">
        <v>154</v>
      </c>
    </row>
    <row r="391" spans="1:28" x14ac:dyDescent="0.3">
      <c r="A391" t="s">
        <v>292</v>
      </c>
      <c r="B391" t="s">
        <v>623</v>
      </c>
      <c r="C391">
        <v>1648010</v>
      </c>
      <c r="D391" t="s">
        <v>151</v>
      </c>
      <c r="E391" s="1">
        <v>43090</v>
      </c>
      <c r="F391" s="1" t="s">
        <v>311</v>
      </c>
      <c r="G391" s="1"/>
      <c r="H391" t="s">
        <v>172</v>
      </c>
      <c r="I391" s="1" t="s">
        <v>289</v>
      </c>
      <c r="J391" s="1" t="s">
        <v>509</v>
      </c>
      <c r="K391" s="1"/>
      <c r="L391" t="s">
        <v>223</v>
      </c>
      <c r="M391">
        <v>1.3</v>
      </c>
      <c r="U391">
        <v>0.2</v>
      </c>
      <c r="V391" t="s">
        <v>176</v>
      </c>
      <c r="X391" t="s">
        <v>149</v>
      </c>
      <c r="Y391" t="s">
        <v>150</v>
      </c>
      <c r="Z391">
        <v>1040</v>
      </c>
      <c r="AA391" t="s">
        <v>177</v>
      </c>
      <c r="AB391" t="s">
        <v>154</v>
      </c>
    </row>
    <row r="392" spans="1:28" x14ac:dyDescent="0.3">
      <c r="A392" t="s">
        <v>292</v>
      </c>
      <c r="B392" t="s">
        <v>623</v>
      </c>
      <c r="C392">
        <v>1648010</v>
      </c>
      <c r="D392" t="s">
        <v>151</v>
      </c>
      <c r="E392" s="1">
        <v>43090</v>
      </c>
      <c r="F392" s="1" t="s">
        <v>311</v>
      </c>
      <c r="G392" s="1"/>
      <c r="H392" t="s">
        <v>170</v>
      </c>
      <c r="I392" s="1" t="s">
        <v>289</v>
      </c>
      <c r="J392" s="1" t="s">
        <v>510</v>
      </c>
      <c r="K392" s="1"/>
      <c r="L392" t="s">
        <v>223</v>
      </c>
      <c r="M392">
        <v>3.9E-2</v>
      </c>
      <c r="U392">
        <v>0.02</v>
      </c>
      <c r="V392" t="s">
        <v>176</v>
      </c>
      <c r="X392" t="s">
        <v>149</v>
      </c>
      <c r="Y392" t="s">
        <v>150</v>
      </c>
      <c r="Z392">
        <v>1049</v>
      </c>
      <c r="AA392" t="s">
        <v>168</v>
      </c>
      <c r="AB392" t="s">
        <v>154</v>
      </c>
    </row>
    <row r="393" spans="1:28" x14ac:dyDescent="0.3">
      <c r="A393" t="s">
        <v>292</v>
      </c>
      <c r="B393" t="s">
        <v>623</v>
      </c>
      <c r="C393">
        <v>1648010</v>
      </c>
      <c r="D393" t="s">
        <v>151</v>
      </c>
      <c r="E393" s="1">
        <v>43090</v>
      </c>
      <c r="F393" s="1" t="s">
        <v>311</v>
      </c>
      <c r="G393" s="1"/>
      <c r="H393" t="s">
        <v>172</v>
      </c>
      <c r="I393" s="1" t="s">
        <v>289</v>
      </c>
      <c r="J393" s="1" t="s">
        <v>511</v>
      </c>
      <c r="K393" s="1"/>
      <c r="L393" t="s">
        <v>223</v>
      </c>
      <c r="M393">
        <v>2</v>
      </c>
      <c r="N393" t="s">
        <v>1094</v>
      </c>
      <c r="U393">
        <v>2</v>
      </c>
      <c r="V393" t="s">
        <v>176</v>
      </c>
      <c r="X393" t="s">
        <v>149</v>
      </c>
      <c r="Y393" t="s">
        <v>150</v>
      </c>
      <c r="Z393">
        <v>1090</v>
      </c>
      <c r="AA393" t="s">
        <v>177</v>
      </c>
      <c r="AB393" t="s">
        <v>154</v>
      </c>
    </row>
    <row r="394" spans="1:28" x14ac:dyDescent="0.3">
      <c r="A394" t="s">
        <v>292</v>
      </c>
      <c r="B394" t="s">
        <v>623</v>
      </c>
      <c r="C394">
        <v>1648010</v>
      </c>
      <c r="D394" t="s">
        <v>151</v>
      </c>
      <c r="E394" s="1">
        <v>43090</v>
      </c>
      <c r="F394" s="1" t="s">
        <v>311</v>
      </c>
      <c r="G394" s="1"/>
      <c r="I394" s="1" t="s">
        <v>290</v>
      </c>
      <c r="J394" s="1" t="s">
        <v>287</v>
      </c>
      <c r="K394" s="1"/>
      <c r="L394" t="s">
        <v>286</v>
      </c>
      <c r="M394">
        <v>0.98</v>
      </c>
      <c r="U394">
        <v>0.17</v>
      </c>
      <c r="V394" t="s">
        <v>165</v>
      </c>
      <c r="X394" t="s">
        <v>149</v>
      </c>
      <c r="Y394" t="s">
        <v>150</v>
      </c>
      <c r="Z394">
        <v>50286</v>
      </c>
      <c r="AB394" t="s">
        <v>154</v>
      </c>
    </row>
    <row r="395" spans="1:28" x14ac:dyDescent="0.3">
      <c r="A395" t="s">
        <v>292</v>
      </c>
      <c r="B395" t="s">
        <v>624</v>
      </c>
      <c r="C395">
        <v>1648010</v>
      </c>
      <c r="D395" t="s">
        <v>151</v>
      </c>
      <c r="E395" s="1">
        <v>43125</v>
      </c>
      <c r="F395" s="1" t="s">
        <v>306</v>
      </c>
      <c r="G395" s="1"/>
      <c r="H395" t="s">
        <v>172</v>
      </c>
      <c r="I395" s="1" t="s">
        <v>289</v>
      </c>
      <c r="J395" s="1" t="s">
        <v>509</v>
      </c>
      <c r="K395" s="1"/>
      <c r="L395" t="s">
        <v>223</v>
      </c>
      <c r="M395">
        <v>1.9</v>
      </c>
      <c r="U395">
        <v>0.2</v>
      </c>
      <c r="V395" t="s">
        <v>176</v>
      </c>
      <c r="X395" t="s">
        <v>149</v>
      </c>
      <c r="Y395" t="s">
        <v>150</v>
      </c>
      <c r="Z395">
        <v>1040</v>
      </c>
      <c r="AA395" t="s">
        <v>175</v>
      </c>
      <c r="AB395" t="s">
        <v>154</v>
      </c>
    </row>
    <row r="396" spans="1:28" x14ac:dyDescent="0.3">
      <c r="A396" t="s">
        <v>292</v>
      </c>
      <c r="B396" t="s">
        <v>624</v>
      </c>
      <c r="C396">
        <v>1648010</v>
      </c>
      <c r="D396" t="s">
        <v>151</v>
      </c>
      <c r="E396" s="1">
        <v>43125</v>
      </c>
      <c r="F396" s="1" t="s">
        <v>306</v>
      </c>
      <c r="G396" s="1"/>
      <c r="H396" t="s">
        <v>170</v>
      </c>
      <c r="I396" s="1" t="s">
        <v>289</v>
      </c>
      <c r="J396" s="1" t="s">
        <v>510</v>
      </c>
      <c r="K396" s="1"/>
      <c r="L396" t="s">
        <v>223</v>
      </c>
      <c r="M396">
        <v>0.1</v>
      </c>
      <c r="N396" t="s">
        <v>1094</v>
      </c>
      <c r="U396">
        <v>0.02</v>
      </c>
      <c r="V396" t="s">
        <v>176</v>
      </c>
      <c r="X396" t="s">
        <v>149</v>
      </c>
      <c r="Y396" t="s">
        <v>150</v>
      </c>
      <c r="Z396">
        <v>1049</v>
      </c>
      <c r="AA396" t="s">
        <v>174</v>
      </c>
      <c r="AB396" t="s">
        <v>154</v>
      </c>
    </row>
    <row r="397" spans="1:28" x14ac:dyDescent="0.3">
      <c r="A397" t="s">
        <v>292</v>
      </c>
      <c r="B397" t="s">
        <v>624</v>
      </c>
      <c r="C397">
        <v>1648010</v>
      </c>
      <c r="D397" t="s">
        <v>151</v>
      </c>
      <c r="E397" s="1">
        <v>43125</v>
      </c>
      <c r="F397" s="1" t="s">
        <v>306</v>
      </c>
      <c r="G397" s="1"/>
      <c r="H397" t="s">
        <v>172</v>
      </c>
      <c r="I397" s="1" t="s">
        <v>289</v>
      </c>
      <c r="J397" s="1" t="s">
        <v>511</v>
      </c>
      <c r="K397" s="1"/>
      <c r="L397" t="s">
        <v>223</v>
      </c>
      <c r="M397">
        <v>10</v>
      </c>
      <c r="N397" t="s">
        <v>1094</v>
      </c>
      <c r="U397">
        <v>2</v>
      </c>
      <c r="V397" t="s">
        <v>176</v>
      </c>
      <c r="X397" t="s">
        <v>149</v>
      </c>
      <c r="Y397" t="s">
        <v>150</v>
      </c>
      <c r="Z397">
        <v>1090</v>
      </c>
      <c r="AA397" t="s">
        <v>174</v>
      </c>
      <c r="AB397" t="s">
        <v>154</v>
      </c>
    </row>
    <row r="398" spans="1:28" x14ac:dyDescent="0.3">
      <c r="A398" t="s">
        <v>292</v>
      </c>
      <c r="B398" t="s">
        <v>624</v>
      </c>
      <c r="C398">
        <v>1648010</v>
      </c>
      <c r="D398" t="s">
        <v>151</v>
      </c>
      <c r="E398" s="1">
        <v>43125</v>
      </c>
      <c r="F398" s="1" t="s">
        <v>306</v>
      </c>
      <c r="G398" s="1"/>
      <c r="I398" s="1" t="s">
        <v>290</v>
      </c>
      <c r="J398" s="1" t="s">
        <v>287</v>
      </c>
      <c r="K398" s="1"/>
      <c r="L398" t="s">
        <v>286</v>
      </c>
      <c r="M398">
        <v>1.35</v>
      </c>
      <c r="U398">
        <v>0.17</v>
      </c>
      <c r="V398" t="s">
        <v>165</v>
      </c>
      <c r="X398" t="s">
        <v>149</v>
      </c>
      <c r="Y398" t="s">
        <v>150</v>
      </c>
      <c r="Z398">
        <v>50286</v>
      </c>
      <c r="AB398" t="s">
        <v>154</v>
      </c>
    </row>
    <row r="399" spans="1:28" x14ac:dyDescent="0.3">
      <c r="A399" t="s">
        <v>292</v>
      </c>
      <c r="B399" t="s">
        <v>625</v>
      </c>
      <c r="C399">
        <v>1648010</v>
      </c>
      <c r="D399" t="s">
        <v>151</v>
      </c>
      <c r="E399" s="1">
        <v>43142</v>
      </c>
      <c r="F399" s="1" t="s">
        <v>330</v>
      </c>
      <c r="G399" s="1"/>
      <c r="H399" t="s">
        <v>172</v>
      </c>
      <c r="I399" s="1" t="s">
        <v>289</v>
      </c>
      <c r="J399" s="1" t="s">
        <v>509</v>
      </c>
      <c r="K399" s="1"/>
      <c r="L399" t="s">
        <v>223</v>
      </c>
      <c r="M399">
        <v>3.1</v>
      </c>
      <c r="U399">
        <v>0.2</v>
      </c>
      <c r="V399" t="s">
        <v>176</v>
      </c>
      <c r="X399" t="s">
        <v>149</v>
      </c>
      <c r="Y399" t="s">
        <v>150</v>
      </c>
      <c r="Z399">
        <v>1040</v>
      </c>
      <c r="AB399" t="s">
        <v>154</v>
      </c>
    </row>
    <row r="400" spans="1:28" x14ac:dyDescent="0.3">
      <c r="A400" t="s">
        <v>292</v>
      </c>
      <c r="B400" t="s">
        <v>625</v>
      </c>
      <c r="C400">
        <v>1648010</v>
      </c>
      <c r="D400" t="s">
        <v>151</v>
      </c>
      <c r="E400" s="1">
        <v>43142</v>
      </c>
      <c r="F400" s="1" t="s">
        <v>330</v>
      </c>
      <c r="G400" s="1"/>
      <c r="H400" t="s">
        <v>170</v>
      </c>
      <c r="I400" s="1" t="s">
        <v>289</v>
      </c>
      <c r="J400" s="1" t="s">
        <v>510</v>
      </c>
      <c r="K400" s="1"/>
      <c r="L400" t="s">
        <v>223</v>
      </c>
      <c r="M400">
        <v>0.372</v>
      </c>
      <c r="U400">
        <v>0.02</v>
      </c>
      <c r="V400" t="s">
        <v>176</v>
      </c>
      <c r="X400" t="s">
        <v>149</v>
      </c>
      <c r="Y400" t="s">
        <v>150</v>
      </c>
      <c r="Z400">
        <v>1049</v>
      </c>
      <c r="AB400" t="s">
        <v>154</v>
      </c>
    </row>
    <row r="401" spans="1:28" x14ac:dyDescent="0.3">
      <c r="A401" t="s">
        <v>292</v>
      </c>
      <c r="B401" t="s">
        <v>625</v>
      </c>
      <c r="C401">
        <v>1648010</v>
      </c>
      <c r="D401" t="s">
        <v>151</v>
      </c>
      <c r="E401" s="1">
        <v>43142</v>
      </c>
      <c r="F401" s="1" t="s">
        <v>330</v>
      </c>
      <c r="G401" s="1"/>
      <c r="H401" t="s">
        <v>172</v>
      </c>
      <c r="I401" s="1" t="s">
        <v>289</v>
      </c>
      <c r="J401" s="1" t="s">
        <v>511</v>
      </c>
      <c r="K401" s="1"/>
      <c r="L401" t="s">
        <v>223</v>
      </c>
      <c r="M401">
        <v>2.8</v>
      </c>
      <c r="U401">
        <v>2</v>
      </c>
      <c r="V401" t="s">
        <v>176</v>
      </c>
      <c r="X401" t="s">
        <v>149</v>
      </c>
      <c r="Y401" t="s">
        <v>150</v>
      </c>
      <c r="Z401">
        <v>1090</v>
      </c>
      <c r="AA401" t="s">
        <v>168</v>
      </c>
      <c r="AB401" t="s">
        <v>154</v>
      </c>
    </row>
    <row r="402" spans="1:28" x14ac:dyDescent="0.3">
      <c r="A402" t="s">
        <v>292</v>
      </c>
      <c r="B402" t="s">
        <v>625</v>
      </c>
      <c r="C402">
        <v>1648010</v>
      </c>
      <c r="D402" t="s">
        <v>151</v>
      </c>
      <c r="E402" s="1">
        <v>43142</v>
      </c>
      <c r="F402" s="1" t="s">
        <v>330</v>
      </c>
      <c r="G402" s="1"/>
      <c r="I402" s="1" t="s">
        <v>290</v>
      </c>
      <c r="J402" s="1" t="s">
        <v>287</v>
      </c>
      <c r="K402" s="1"/>
      <c r="L402" t="s">
        <v>286</v>
      </c>
      <c r="M402">
        <v>44.8</v>
      </c>
      <c r="U402">
        <v>0.17</v>
      </c>
      <c r="V402" t="s">
        <v>165</v>
      </c>
      <c r="X402" t="s">
        <v>149</v>
      </c>
      <c r="Y402" t="s">
        <v>150</v>
      </c>
      <c r="Z402">
        <v>50286</v>
      </c>
      <c r="AB402" t="s">
        <v>154</v>
      </c>
    </row>
    <row r="403" spans="1:28" x14ac:dyDescent="0.3">
      <c r="A403" t="s">
        <v>292</v>
      </c>
      <c r="B403" t="s">
        <v>626</v>
      </c>
      <c r="C403">
        <v>1648010</v>
      </c>
      <c r="D403" t="s">
        <v>151</v>
      </c>
      <c r="E403" s="1">
        <v>43152</v>
      </c>
      <c r="F403" s="1" t="s">
        <v>338</v>
      </c>
      <c r="G403" s="1"/>
      <c r="H403" t="s">
        <v>172</v>
      </c>
      <c r="I403" s="1" t="s">
        <v>289</v>
      </c>
      <c r="J403" s="1" t="s">
        <v>509</v>
      </c>
      <c r="K403" s="1"/>
      <c r="L403" t="s">
        <v>223</v>
      </c>
      <c r="M403">
        <v>2</v>
      </c>
      <c r="U403">
        <v>0.2</v>
      </c>
      <c r="V403" t="s">
        <v>176</v>
      </c>
      <c r="X403" t="s">
        <v>149</v>
      </c>
      <c r="Y403" t="s">
        <v>150</v>
      </c>
      <c r="Z403">
        <v>1040</v>
      </c>
      <c r="AB403" t="s">
        <v>154</v>
      </c>
    </row>
    <row r="404" spans="1:28" x14ac:dyDescent="0.3">
      <c r="A404" t="s">
        <v>292</v>
      </c>
      <c r="B404" t="s">
        <v>626</v>
      </c>
      <c r="C404">
        <v>1648010</v>
      </c>
      <c r="D404" t="s">
        <v>151</v>
      </c>
      <c r="E404" s="1">
        <v>43152</v>
      </c>
      <c r="F404" s="1" t="s">
        <v>338</v>
      </c>
      <c r="G404" s="1"/>
      <c r="H404" t="s">
        <v>170</v>
      </c>
      <c r="I404" s="1" t="s">
        <v>289</v>
      </c>
      <c r="J404" s="1" t="s">
        <v>510</v>
      </c>
      <c r="K404" s="1"/>
      <c r="L404" t="s">
        <v>223</v>
      </c>
      <c r="M404">
        <v>0.13400000000000001</v>
      </c>
      <c r="U404">
        <v>0.02</v>
      </c>
      <c r="V404" t="s">
        <v>176</v>
      </c>
      <c r="X404" t="s">
        <v>149</v>
      </c>
      <c r="Y404" t="s">
        <v>150</v>
      </c>
      <c r="Z404">
        <v>1049</v>
      </c>
      <c r="AB404" t="s">
        <v>154</v>
      </c>
    </row>
    <row r="405" spans="1:28" x14ac:dyDescent="0.3">
      <c r="A405" t="s">
        <v>292</v>
      </c>
      <c r="B405" t="s">
        <v>626</v>
      </c>
      <c r="C405">
        <v>1648010</v>
      </c>
      <c r="D405" t="s">
        <v>151</v>
      </c>
      <c r="E405" s="1">
        <v>43152</v>
      </c>
      <c r="F405" s="1" t="s">
        <v>338</v>
      </c>
      <c r="G405" s="1"/>
      <c r="H405" t="s">
        <v>172</v>
      </c>
      <c r="I405" s="1" t="s">
        <v>289</v>
      </c>
      <c r="J405" s="1" t="s">
        <v>511</v>
      </c>
      <c r="K405" s="1"/>
      <c r="L405" t="s">
        <v>223</v>
      </c>
      <c r="M405">
        <v>2.2000000000000002</v>
      </c>
      <c r="U405">
        <v>2</v>
      </c>
      <c r="V405" t="s">
        <v>176</v>
      </c>
      <c r="X405" t="s">
        <v>149</v>
      </c>
      <c r="Y405" t="s">
        <v>150</v>
      </c>
      <c r="Z405">
        <v>1090</v>
      </c>
      <c r="AA405" t="s">
        <v>168</v>
      </c>
      <c r="AB405" t="s">
        <v>154</v>
      </c>
    </row>
    <row r="406" spans="1:28" x14ac:dyDescent="0.3">
      <c r="A406" t="s">
        <v>292</v>
      </c>
      <c r="B406" t="s">
        <v>626</v>
      </c>
      <c r="C406">
        <v>1648010</v>
      </c>
      <c r="D406" t="s">
        <v>151</v>
      </c>
      <c r="E406" s="1">
        <v>43152</v>
      </c>
      <c r="F406" s="1" t="s">
        <v>338</v>
      </c>
      <c r="G406" s="1"/>
      <c r="I406" s="1" t="s">
        <v>290</v>
      </c>
      <c r="J406" s="1" t="s">
        <v>287</v>
      </c>
      <c r="K406" s="1"/>
      <c r="L406" t="s">
        <v>286</v>
      </c>
      <c r="M406">
        <v>2.54</v>
      </c>
      <c r="U406">
        <v>0.17</v>
      </c>
      <c r="V406" t="s">
        <v>165</v>
      </c>
      <c r="X406" t="s">
        <v>149</v>
      </c>
      <c r="Y406" t="s">
        <v>150</v>
      </c>
      <c r="Z406">
        <v>50286</v>
      </c>
      <c r="AB406" t="s">
        <v>154</v>
      </c>
    </row>
    <row r="407" spans="1:28" x14ac:dyDescent="0.3">
      <c r="A407" t="s">
        <v>292</v>
      </c>
      <c r="B407" t="s">
        <v>627</v>
      </c>
      <c r="C407">
        <v>1648010</v>
      </c>
      <c r="D407" t="s">
        <v>151</v>
      </c>
      <c r="E407" s="1">
        <v>43182</v>
      </c>
      <c r="F407" s="1" t="s">
        <v>332</v>
      </c>
      <c r="G407" s="1"/>
      <c r="H407" t="s">
        <v>172</v>
      </c>
      <c r="I407" s="1" t="s">
        <v>289</v>
      </c>
      <c r="J407" s="1" t="s">
        <v>509</v>
      </c>
      <c r="K407" s="1"/>
      <c r="L407" t="s">
        <v>223</v>
      </c>
      <c r="M407">
        <v>2.8</v>
      </c>
      <c r="U407">
        <v>0.2</v>
      </c>
      <c r="V407" t="s">
        <v>176</v>
      </c>
      <c r="X407" t="s">
        <v>149</v>
      </c>
      <c r="Y407" t="s">
        <v>150</v>
      </c>
      <c r="Z407">
        <v>1040</v>
      </c>
      <c r="AA407" t="s">
        <v>174</v>
      </c>
      <c r="AB407" t="s">
        <v>154</v>
      </c>
    </row>
    <row r="408" spans="1:28" x14ac:dyDescent="0.3">
      <c r="A408" t="s">
        <v>292</v>
      </c>
      <c r="B408" t="s">
        <v>627</v>
      </c>
      <c r="C408">
        <v>1648010</v>
      </c>
      <c r="D408" t="s">
        <v>151</v>
      </c>
      <c r="E408" s="1">
        <v>43182</v>
      </c>
      <c r="F408" s="1" t="s">
        <v>332</v>
      </c>
      <c r="G408" s="1"/>
      <c r="H408" t="s">
        <v>170</v>
      </c>
      <c r="I408" s="1" t="s">
        <v>289</v>
      </c>
      <c r="J408" s="1" t="s">
        <v>510</v>
      </c>
      <c r="K408" s="1"/>
      <c r="L408" t="s">
        <v>223</v>
      </c>
      <c r="M408">
        <v>0.11899999999999999</v>
      </c>
      <c r="U408">
        <v>0.02</v>
      </c>
      <c r="V408" t="s">
        <v>176</v>
      </c>
      <c r="X408" t="s">
        <v>149</v>
      </c>
      <c r="Y408" t="s">
        <v>150</v>
      </c>
      <c r="Z408">
        <v>1049</v>
      </c>
      <c r="AA408" t="s">
        <v>175</v>
      </c>
      <c r="AB408" t="s">
        <v>154</v>
      </c>
    </row>
    <row r="409" spans="1:28" x14ac:dyDescent="0.3">
      <c r="A409" t="s">
        <v>292</v>
      </c>
      <c r="B409" t="s">
        <v>627</v>
      </c>
      <c r="C409">
        <v>1648010</v>
      </c>
      <c r="D409" t="s">
        <v>151</v>
      </c>
      <c r="E409" s="1">
        <v>43182</v>
      </c>
      <c r="F409" s="1" t="s">
        <v>332</v>
      </c>
      <c r="G409" s="1"/>
      <c r="H409" t="s">
        <v>172</v>
      </c>
      <c r="I409" s="1" t="s">
        <v>289</v>
      </c>
      <c r="J409" s="1" t="s">
        <v>511</v>
      </c>
      <c r="K409" s="1"/>
      <c r="L409" t="s">
        <v>223</v>
      </c>
      <c r="M409">
        <v>4.5</v>
      </c>
      <c r="U409">
        <v>2</v>
      </c>
      <c r="V409" t="s">
        <v>176</v>
      </c>
      <c r="X409" t="s">
        <v>149</v>
      </c>
      <c r="Y409" t="s">
        <v>150</v>
      </c>
      <c r="Z409">
        <v>1090</v>
      </c>
      <c r="AA409" t="s">
        <v>175</v>
      </c>
      <c r="AB409" t="s">
        <v>154</v>
      </c>
    </row>
    <row r="410" spans="1:28" x14ac:dyDescent="0.3">
      <c r="A410" t="s">
        <v>292</v>
      </c>
      <c r="B410" t="s">
        <v>627</v>
      </c>
      <c r="C410">
        <v>1648010</v>
      </c>
      <c r="D410" t="s">
        <v>151</v>
      </c>
      <c r="E410" s="1">
        <v>43182</v>
      </c>
      <c r="F410" s="1" t="s">
        <v>332</v>
      </c>
      <c r="G410" s="1"/>
      <c r="I410" s="1" t="s">
        <v>290</v>
      </c>
      <c r="J410" s="1" t="s">
        <v>287</v>
      </c>
      <c r="K410" s="1"/>
      <c r="L410" t="s">
        <v>286</v>
      </c>
      <c r="M410">
        <v>2.73</v>
      </c>
      <c r="U410">
        <v>0.17</v>
      </c>
      <c r="V410" t="s">
        <v>165</v>
      </c>
      <c r="X410" t="s">
        <v>149</v>
      </c>
      <c r="Y410" t="s">
        <v>150</v>
      </c>
      <c r="Z410">
        <v>50286</v>
      </c>
      <c r="AB410" t="s">
        <v>154</v>
      </c>
    </row>
    <row r="411" spans="1:28" x14ac:dyDescent="0.3">
      <c r="A411" t="s">
        <v>292</v>
      </c>
      <c r="B411" t="s">
        <v>628</v>
      </c>
      <c r="C411">
        <v>1648010</v>
      </c>
      <c r="D411" t="s">
        <v>151</v>
      </c>
      <c r="E411" s="1">
        <v>43187</v>
      </c>
      <c r="F411" s="1" t="s">
        <v>339</v>
      </c>
      <c r="G411" s="1"/>
      <c r="H411" t="s">
        <v>172</v>
      </c>
      <c r="I411" s="1" t="s">
        <v>289</v>
      </c>
      <c r="J411" s="1" t="s">
        <v>509</v>
      </c>
      <c r="K411" s="1"/>
      <c r="L411" t="s">
        <v>223</v>
      </c>
      <c r="M411">
        <v>1.9</v>
      </c>
      <c r="U411">
        <v>0.4</v>
      </c>
      <c r="V411" t="s">
        <v>176</v>
      </c>
      <c r="X411" t="s">
        <v>149</v>
      </c>
      <c r="Y411" t="s">
        <v>150</v>
      </c>
      <c r="Z411">
        <v>1040</v>
      </c>
      <c r="AB411" t="s">
        <v>154</v>
      </c>
    </row>
    <row r="412" spans="1:28" x14ac:dyDescent="0.3">
      <c r="A412" t="s">
        <v>292</v>
      </c>
      <c r="B412" t="s">
        <v>628</v>
      </c>
      <c r="C412">
        <v>1648010</v>
      </c>
      <c r="D412" t="s">
        <v>151</v>
      </c>
      <c r="E412" s="1">
        <v>43187</v>
      </c>
      <c r="F412" s="1" t="s">
        <v>339</v>
      </c>
      <c r="G412" s="1"/>
      <c r="H412" t="s">
        <v>170</v>
      </c>
      <c r="I412" s="1" t="s">
        <v>289</v>
      </c>
      <c r="J412" s="1" t="s">
        <v>510</v>
      </c>
      <c r="K412" s="1"/>
      <c r="L412" t="s">
        <v>223</v>
      </c>
      <c r="M412">
        <v>4.1000000000000002E-2</v>
      </c>
      <c r="U412">
        <v>0.02</v>
      </c>
      <c r="V412" t="s">
        <v>176</v>
      </c>
      <c r="X412" t="s">
        <v>149</v>
      </c>
      <c r="Y412" t="s">
        <v>150</v>
      </c>
      <c r="Z412">
        <v>1049</v>
      </c>
      <c r="AB412" t="s">
        <v>154</v>
      </c>
    </row>
    <row r="413" spans="1:28" x14ac:dyDescent="0.3">
      <c r="A413" t="s">
        <v>292</v>
      </c>
      <c r="B413" t="s">
        <v>628</v>
      </c>
      <c r="C413">
        <v>1648010</v>
      </c>
      <c r="D413" t="s">
        <v>151</v>
      </c>
      <c r="E413" s="1">
        <v>43187</v>
      </c>
      <c r="F413" s="1" t="s">
        <v>339</v>
      </c>
      <c r="G413" s="1"/>
      <c r="H413" t="s">
        <v>172</v>
      </c>
      <c r="I413" s="1" t="s">
        <v>289</v>
      </c>
      <c r="J413" s="1" t="s">
        <v>511</v>
      </c>
      <c r="K413" s="1"/>
      <c r="L413" t="s">
        <v>223</v>
      </c>
      <c r="M413">
        <v>2</v>
      </c>
      <c r="N413" t="s">
        <v>1094</v>
      </c>
      <c r="U413">
        <v>2</v>
      </c>
      <c r="V413" t="s">
        <v>176</v>
      </c>
      <c r="X413" t="s">
        <v>149</v>
      </c>
      <c r="Y413" t="s">
        <v>150</v>
      </c>
      <c r="Z413">
        <v>1090</v>
      </c>
      <c r="AB413" t="s">
        <v>154</v>
      </c>
    </row>
    <row r="414" spans="1:28" x14ac:dyDescent="0.3">
      <c r="A414" t="s">
        <v>292</v>
      </c>
      <c r="B414" t="s">
        <v>628</v>
      </c>
      <c r="C414">
        <v>1648010</v>
      </c>
      <c r="D414" t="s">
        <v>151</v>
      </c>
      <c r="E414" s="1">
        <v>43187</v>
      </c>
      <c r="F414" s="1" t="s">
        <v>339</v>
      </c>
      <c r="G414" s="1"/>
      <c r="I414" s="1" t="s">
        <v>290</v>
      </c>
      <c r="J414" s="1" t="s">
        <v>287</v>
      </c>
      <c r="K414" s="1"/>
      <c r="L414" t="s">
        <v>286</v>
      </c>
      <c r="M414">
        <v>1.1000000000000001</v>
      </c>
      <c r="U414">
        <v>0.17</v>
      </c>
      <c r="V414" t="s">
        <v>165</v>
      </c>
      <c r="X414" t="s">
        <v>149</v>
      </c>
      <c r="Y414" t="s">
        <v>150</v>
      </c>
      <c r="Z414">
        <v>50286</v>
      </c>
      <c r="AB414" t="s">
        <v>154</v>
      </c>
    </row>
    <row r="415" spans="1:28" x14ac:dyDescent="0.3">
      <c r="A415" t="s">
        <v>292</v>
      </c>
      <c r="B415" t="s">
        <v>629</v>
      </c>
      <c r="C415">
        <v>1648010</v>
      </c>
      <c r="D415" t="s">
        <v>151</v>
      </c>
      <c r="E415" s="1">
        <v>43206</v>
      </c>
      <c r="F415" s="1" t="s">
        <v>311</v>
      </c>
      <c r="G415" s="1"/>
      <c r="H415" t="s">
        <v>172</v>
      </c>
      <c r="I415" s="1" t="s">
        <v>289</v>
      </c>
      <c r="J415" s="1" t="s">
        <v>509</v>
      </c>
      <c r="K415" s="1"/>
      <c r="L415" t="s">
        <v>223</v>
      </c>
      <c r="M415">
        <v>3.1</v>
      </c>
      <c r="U415">
        <v>0.4</v>
      </c>
      <c r="V415" t="s">
        <v>176</v>
      </c>
      <c r="X415" t="s">
        <v>149</v>
      </c>
      <c r="Y415" t="s">
        <v>150</v>
      </c>
      <c r="Z415">
        <v>1040</v>
      </c>
      <c r="AB415" t="s">
        <v>154</v>
      </c>
    </row>
    <row r="416" spans="1:28" x14ac:dyDescent="0.3">
      <c r="A416" t="s">
        <v>292</v>
      </c>
      <c r="B416" t="s">
        <v>629</v>
      </c>
      <c r="C416">
        <v>1648010</v>
      </c>
      <c r="D416" t="s">
        <v>151</v>
      </c>
      <c r="E416" s="1">
        <v>43206</v>
      </c>
      <c r="F416" s="1" t="s">
        <v>311</v>
      </c>
      <c r="G416" s="1"/>
      <c r="H416" t="s">
        <v>170</v>
      </c>
      <c r="I416" s="1" t="s">
        <v>289</v>
      </c>
      <c r="J416" s="1" t="s">
        <v>510</v>
      </c>
      <c r="K416" s="1"/>
      <c r="L416" t="s">
        <v>223</v>
      </c>
      <c r="M416">
        <v>0.54600000000000004</v>
      </c>
      <c r="U416">
        <v>0.02</v>
      </c>
      <c r="V416" t="s">
        <v>176</v>
      </c>
      <c r="X416" t="s">
        <v>149</v>
      </c>
      <c r="Y416" t="s">
        <v>150</v>
      </c>
      <c r="Z416">
        <v>1049</v>
      </c>
      <c r="AB416" t="s">
        <v>154</v>
      </c>
    </row>
    <row r="417" spans="1:28" x14ac:dyDescent="0.3">
      <c r="A417" t="s">
        <v>292</v>
      </c>
      <c r="B417" t="s">
        <v>629</v>
      </c>
      <c r="C417">
        <v>1648010</v>
      </c>
      <c r="D417" t="s">
        <v>151</v>
      </c>
      <c r="E417" s="1">
        <v>43206</v>
      </c>
      <c r="F417" s="1" t="s">
        <v>311</v>
      </c>
      <c r="G417" s="1"/>
      <c r="H417" t="s">
        <v>172</v>
      </c>
      <c r="I417" s="1" t="s">
        <v>289</v>
      </c>
      <c r="J417" s="1" t="s">
        <v>511</v>
      </c>
      <c r="K417" s="1"/>
      <c r="L417" t="s">
        <v>223</v>
      </c>
      <c r="M417">
        <v>2</v>
      </c>
      <c r="N417" t="s">
        <v>1094</v>
      </c>
      <c r="U417">
        <v>2</v>
      </c>
      <c r="V417" t="s">
        <v>176</v>
      </c>
      <c r="X417" t="s">
        <v>149</v>
      </c>
      <c r="Y417" t="s">
        <v>150</v>
      </c>
      <c r="Z417">
        <v>1090</v>
      </c>
      <c r="AB417" t="s">
        <v>154</v>
      </c>
    </row>
    <row r="418" spans="1:28" x14ac:dyDescent="0.3">
      <c r="A418" t="s">
        <v>292</v>
      </c>
      <c r="B418" t="s">
        <v>629</v>
      </c>
      <c r="C418">
        <v>1648010</v>
      </c>
      <c r="D418" t="s">
        <v>151</v>
      </c>
      <c r="E418" s="1">
        <v>43206</v>
      </c>
      <c r="F418" s="1" t="s">
        <v>311</v>
      </c>
      <c r="G418" s="1"/>
      <c r="I418" s="1" t="s">
        <v>290</v>
      </c>
      <c r="J418" s="1" t="s">
        <v>287</v>
      </c>
      <c r="K418" s="1"/>
      <c r="L418" t="s">
        <v>286</v>
      </c>
      <c r="M418">
        <v>3.61</v>
      </c>
      <c r="U418">
        <v>0.17</v>
      </c>
      <c r="V418" t="s">
        <v>165</v>
      </c>
      <c r="X418" t="s">
        <v>149</v>
      </c>
      <c r="Y418" t="s">
        <v>150</v>
      </c>
      <c r="Z418">
        <v>50286</v>
      </c>
      <c r="AB418" t="s">
        <v>154</v>
      </c>
    </row>
    <row r="419" spans="1:28" x14ac:dyDescent="0.3">
      <c r="A419" t="s">
        <v>292</v>
      </c>
      <c r="B419" t="s">
        <v>630</v>
      </c>
      <c r="C419">
        <v>1648010</v>
      </c>
      <c r="D419" t="s">
        <v>151</v>
      </c>
      <c r="E419" s="1">
        <v>43217</v>
      </c>
      <c r="F419" s="1" t="s">
        <v>307</v>
      </c>
      <c r="G419" s="1"/>
      <c r="H419" t="s">
        <v>172</v>
      </c>
      <c r="I419" s="1" t="s">
        <v>289</v>
      </c>
      <c r="J419" s="1" t="s">
        <v>509</v>
      </c>
      <c r="K419" s="1"/>
      <c r="L419" t="s">
        <v>223</v>
      </c>
      <c r="M419">
        <v>3.4</v>
      </c>
      <c r="U419">
        <v>0.4</v>
      </c>
      <c r="V419" t="s">
        <v>176</v>
      </c>
      <c r="X419" t="s">
        <v>149</v>
      </c>
      <c r="Y419" t="s">
        <v>150</v>
      </c>
      <c r="Z419">
        <v>1040</v>
      </c>
      <c r="AB419" t="s">
        <v>154</v>
      </c>
    </row>
    <row r="420" spans="1:28" x14ac:dyDescent="0.3">
      <c r="A420" t="s">
        <v>292</v>
      </c>
      <c r="B420" t="s">
        <v>630</v>
      </c>
      <c r="C420">
        <v>1648010</v>
      </c>
      <c r="D420" t="s">
        <v>151</v>
      </c>
      <c r="E420" s="1">
        <v>43217</v>
      </c>
      <c r="F420" s="1" t="s">
        <v>307</v>
      </c>
      <c r="G420" s="1"/>
      <c r="H420" t="s">
        <v>170</v>
      </c>
      <c r="I420" s="1" t="s">
        <v>289</v>
      </c>
      <c r="J420" s="1" t="s">
        <v>510</v>
      </c>
      <c r="K420" s="1"/>
      <c r="L420" t="s">
        <v>223</v>
      </c>
      <c r="M420">
        <v>0.29199999999999998</v>
      </c>
      <c r="U420">
        <v>0.02</v>
      </c>
      <c r="V420" t="s">
        <v>176</v>
      </c>
      <c r="X420" t="s">
        <v>149</v>
      </c>
      <c r="Y420" t="s">
        <v>150</v>
      </c>
      <c r="Z420">
        <v>1049</v>
      </c>
      <c r="AB420" t="s">
        <v>154</v>
      </c>
    </row>
    <row r="421" spans="1:28" x14ac:dyDescent="0.3">
      <c r="A421" t="s">
        <v>292</v>
      </c>
      <c r="B421" t="s">
        <v>630</v>
      </c>
      <c r="C421">
        <v>1648010</v>
      </c>
      <c r="D421" t="s">
        <v>151</v>
      </c>
      <c r="E421" s="1">
        <v>43217</v>
      </c>
      <c r="F421" s="1" t="s">
        <v>307</v>
      </c>
      <c r="G421" s="1"/>
      <c r="H421" t="s">
        <v>172</v>
      </c>
      <c r="I421" s="1" t="s">
        <v>289</v>
      </c>
      <c r="J421" s="1" t="s">
        <v>511</v>
      </c>
      <c r="K421" s="1"/>
      <c r="L421" t="s">
        <v>223</v>
      </c>
      <c r="M421">
        <v>2.2000000000000002</v>
      </c>
      <c r="U421">
        <v>2</v>
      </c>
      <c r="V421" t="s">
        <v>176</v>
      </c>
      <c r="X421" t="s">
        <v>149</v>
      </c>
      <c r="Y421" t="s">
        <v>150</v>
      </c>
      <c r="Z421">
        <v>1090</v>
      </c>
      <c r="AA421" t="s">
        <v>168</v>
      </c>
      <c r="AB421" t="s">
        <v>154</v>
      </c>
    </row>
    <row r="422" spans="1:28" x14ac:dyDescent="0.3">
      <c r="A422" t="s">
        <v>292</v>
      </c>
      <c r="B422" t="s">
        <v>630</v>
      </c>
      <c r="C422">
        <v>1648010</v>
      </c>
      <c r="D422" t="s">
        <v>151</v>
      </c>
      <c r="E422" s="1">
        <v>43217</v>
      </c>
      <c r="F422" s="1" t="s">
        <v>307</v>
      </c>
      <c r="G422" s="1"/>
      <c r="I422" s="1" t="s">
        <v>290</v>
      </c>
      <c r="J422" s="1" t="s">
        <v>287</v>
      </c>
      <c r="K422" s="1"/>
      <c r="L422" t="s">
        <v>286</v>
      </c>
      <c r="M422">
        <v>2.61</v>
      </c>
      <c r="U422">
        <v>0.17</v>
      </c>
      <c r="V422" t="s">
        <v>165</v>
      </c>
      <c r="X422" t="s">
        <v>149</v>
      </c>
      <c r="Y422" t="s">
        <v>150</v>
      </c>
      <c r="Z422">
        <v>50286</v>
      </c>
      <c r="AB422" t="s">
        <v>154</v>
      </c>
    </row>
    <row r="423" spans="1:28" x14ac:dyDescent="0.3">
      <c r="A423" t="s">
        <v>292</v>
      </c>
      <c r="B423" t="s">
        <v>631</v>
      </c>
      <c r="C423">
        <v>1648010</v>
      </c>
      <c r="D423" t="s">
        <v>151</v>
      </c>
      <c r="E423" s="1">
        <v>43220</v>
      </c>
      <c r="F423" s="1" t="s">
        <v>315</v>
      </c>
      <c r="G423" s="1"/>
      <c r="H423" t="s">
        <v>172</v>
      </c>
      <c r="I423" s="1" t="s">
        <v>289</v>
      </c>
      <c r="J423" s="1" t="s">
        <v>509</v>
      </c>
      <c r="K423" s="1"/>
      <c r="L423" t="s">
        <v>223</v>
      </c>
      <c r="M423">
        <v>2.1</v>
      </c>
      <c r="U423">
        <v>0.4</v>
      </c>
      <c r="V423" t="s">
        <v>176</v>
      </c>
      <c r="X423" t="s">
        <v>149</v>
      </c>
      <c r="Y423" t="s">
        <v>150</v>
      </c>
      <c r="Z423">
        <v>1040</v>
      </c>
      <c r="AB423" t="s">
        <v>154</v>
      </c>
    </row>
    <row r="424" spans="1:28" x14ac:dyDescent="0.3">
      <c r="A424" t="s">
        <v>292</v>
      </c>
      <c r="B424" t="s">
        <v>631</v>
      </c>
      <c r="C424">
        <v>1648010</v>
      </c>
      <c r="D424" t="s">
        <v>151</v>
      </c>
      <c r="E424" s="1">
        <v>43220</v>
      </c>
      <c r="F424" s="1" t="s">
        <v>315</v>
      </c>
      <c r="G424" s="1"/>
      <c r="H424" t="s">
        <v>170</v>
      </c>
      <c r="I424" s="1" t="s">
        <v>289</v>
      </c>
      <c r="J424" s="1" t="s">
        <v>510</v>
      </c>
      <c r="K424" s="1"/>
      <c r="L424" t="s">
        <v>223</v>
      </c>
      <c r="M424">
        <v>0.13200000000000001</v>
      </c>
      <c r="U424">
        <v>0.02</v>
      </c>
      <c r="V424" t="s">
        <v>176</v>
      </c>
      <c r="X424" t="s">
        <v>149</v>
      </c>
      <c r="Y424" t="s">
        <v>150</v>
      </c>
      <c r="Z424">
        <v>1049</v>
      </c>
      <c r="AB424" t="s">
        <v>154</v>
      </c>
    </row>
    <row r="425" spans="1:28" x14ac:dyDescent="0.3">
      <c r="A425" t="s">
        <v>292</v>
      </c>
      <c r="B425" t="s">
        <v>631</v>
      </c>
      <c r="C425">
        <v>1648010</v>
      </c>
      <c r="D425" t="s">
        <v>151</v>
      </c>
      <c r="E425" s="1">
        <v>43220</v>
      </c>
      <c r="F425" s="1" t="s">
        <v>315</v>
      </c>
      <c r="G425" s="1"/>
      <c r="H425" t="s">
        <v>172</v>
      </c>
      <c r="I425" s="1" t="s">
        <v>289</v>
      </c>
      <c r="J425" s="1" t="s">
        <v>511</v>
      </c>
      <c r="K425" s="1"/>
      <c r="L425" t="s">
        <v>223</v>
      </c>
      <c r="M425">
        <v>2</v>
      </c>
      <c r="N425" t="s">
        <v>1094</v>
      </c>
      <c r="U425">
        <v>2</v>
      </c>
      <c r="V425" t="s">
        <v>176</v>
      </c>
      <c r="X425" t="s">
        <v>149</v>
      </c>
      <c r="Y425" t="s">
        <v>150</v>
      </c>
      <c r="Z425">
        <v>1090</v>
      </c>
      <c r="AB425" t="s">
        <v>154</v>
      </c>
    </row>
    <row r="426" spans="1:28" x14ac:dyDescent="0.3">
      <c r="A426" t="s">
        <v>292</v>
      </c>
      <c r="B426" t="s">
        <v>631</v>
      </c>
      <c r="C426">
        <v>1648010</v>
      </c>
      <c r="D426" t="s">
        <v>151</v>
      </c>
      <c r="E426" s="1">
        <v>43220</v>
      </c>
      <c r="F426" s="1" t="s">
        <v>315</v>
      </c>
      <c r="G426" s="1"/>
      <c r="I426" s="1" t="s">
        <v>290</v>
      </c>
      <c r="J426" s="1" t="s">
        <v>287</v>
      </c>
      <c r="K426" s="1"/>
      <c r="L426" t="s">
        <v>286</v>
      </c>
      <c r="M426">
        <v>0.2</v>
      </c>
      <c r="U426">
        <v>0.17</v>
      </c>
      <c r="V426" t="s">
        <v>165</v>
      </c>
      <c r="X426" t="s">
        <v>149</v>
      </c>
      <c r="Y426" t="s">
        <v>150</v>
      </c>
      <c r="Z426">
        <v>50286</v>
      </c>
      <c r="AB426" t="s">
        <v>154</v>
      </c>
    </row>
    <row r="427" spans="1:28" x14ac:dyDescent="0.3">
      <c r="A427" t="s">
        <v>292</v>
      </c>
      <c r="B427" t="s">
        <v>632</v>
      </c>
      <c r="C427">
        <v>1648010</v>
      </c>
      <c r="D427" t="s">
        <v>151</v>
      </c>
      <c r="E427" s="1">
        <v>43238</v>
      </c>
      <c r="F427" s="1" t="s">
        <v>344</v>
      </c>
      <c r="G427" s="1"/>
      <c r="H427" t="s">
        <v>172</v>
      </c>
      <c r="I427" s="1" t="s">
        <v>289</v>
      </c>
      <c r="J427" s="1" t="s">
        <v>509</v>
      </c>
      <c r="K427" s="1"/>
      <c r="L427" t="s">
        <v>223</v>
      </c>
      <c r="M427">
        <v>4.7</v>
      </c>
      <c r="U427">
        <v>0.4</v>
      </c>
      <c r="V427" t="s">
        <v>176</v>
      </c>
      <c r="X427" t="s">
        <v>149</v>
      </c>
      <c r="Y427" t="s">
        <v>150</v>
      </c>
      <c r="Z427">
        <v>1040</v>
      </c>
      <c r="AB427" t="s">
        <v>154</v>
      </c>
    </row>
    <row r="428" spans="1:28" x14ac:dyDescent="0.3">
      <c r="A428" t="s">
        <v>292</v>
      </c>
      <c r="B428" t="s">
        <v>632</v>
      </c>
      <c r="C428">
        <v>1648010</v>
      </c>
      <c r="D428" t="s">
        <v>151</v>
      </c>
      <c r="E428" s="1">
        <v>43238</v>
      </c>
      <c r="F428" s="1" t="s">
        <v>344</v>
      </c>
      <c r="G428" s="1"/>
      <c r="H428" t="s">
        <v>170</v>
      </c>
      <c r="I428" s="1" t="s">
        <v>289</v>
      </c>
      <c r="J428" s="1" t="s">
        <v>510</v>
      </c>
      <c r="K428" s="1"/>
      <c r="L428" t="s">
        <v>223</v>
      </c>
      <c r="M428">
        <v>0.39800000000000002</v>
      </c>
      <c r="U428">
        <v>0.02</v>
      </c>
      <c r="V428" t="s">
        <v>176</v>
      </c>
      <c r="X428" t="s">
        <v>149</v>
      </c>
      <c r="Y428" t="s">
        <v>150</v>
      </c>
      <c r="Z428">
        <v>1049</v>
      </c>
      <c r="AB428" t="s">
        <v>154</v>
      </c>
    </row>
    <row r="429" spans="1:28" x14ac:dyDescent="0.3">
      <c r="A429" t="s">
        <v>292</v>
      </c>
      <c r="B429" t="s">
        <v>632</v>
      </c>
      <c r="C429">
        <v>1648010</v>
      </c>
      <c r="D429" t="s">
        <v>151</v>
      </c>
      <c r="E429" s="1">
        <v>43238</v>
      </c>
      <c r="F429" s="1" t="s">
        <v>344</v>
      </c>
      <c r="G429" s="1"/>
      <c r="H429" t="s">
        <v>172</v>
      </c>
      <c r="I429" s="1" t="s">
        <v>289</v>
      </c>
      <c r="J429" s="1" t="s">
        <v>511</v>
      </c>
      <c r="K429" s="1"/>
      <c r="L429" t="s">
        <v>223</v>
      </c>
      <c r="M429">
        <v>2</v>
      </c>
      <c r="N429" t="s">
        <v>1094</v>
      </c>
      <c r="U429">
        <v>2</v>
      </c>
      <c r="V429" t="s">
        <v>176</v>
      </c>
      <c r="X429" t="s">
        <v>149</v>
      </c>
      <c r="Y429" t="s">
        <v>150</v>
      </c>
      <c r="Z429">
        <v>1090</v>
      </c>
      <c r="AB429" t="s">
        <v>154</v>
      </c>
    </row>
    <row r="430" spans="1:28" x14ac:dyDescent="0.3">
      <c r="A430" t="s">
        <v>292</v>
      </c>
      <c r="B430" t="s">
        <v>632</v>
      </c>
      <c r="C430">
        <v>1648010</v>
      </c>
      <c r="D430" t="s">
        <v>151</v>
      </c>
      <c r="E430" s="1">
        <v>43238</v>
      </c>
      <c r="F430" s="1" t="s">
        <v>344</v>
      </c>
      <c r="G430" s="1"/>
      <c r="I430" s="1" t="s">
        <v>290</v>
      </c>
      <c r="J430" s="1" t="s">
        <v>287</v>
      </c>
      <c r="K430" s="1"/>
      <c r="L430" t="s">
        <v>286</v>
      </c>
      <c r="M430">
        <v>19.899999999999999</v>
      </c>
      <c r="U430">
        <v>0.17</v>
      </c>
      <c r="V430" t="s">
        <v>165</v>
      </c>
      <c r="X430" t="s">
        <v>149</v>
      </c>
      <c r="Y430" t="s">
        <v>150</v>
      </c>
      <c r="Z430">
        <v>50286</v>
      </c>
      <c r="AB430" t="s">
        <v>154</v>
      </c>
    </row>
    <row r="431" spans="1:28" x14ac:dyDescent="0.3">
      <c r="A431" t="s">
        <v>292</v>
      </c>
      <c r="B431" t="s">
        <v>633</v>
      </c>
      <c r="C431">
        <v>1648010</v>
      </c>
      <c r="D431" t="s">
        <v>151</v>
      </c>
      <c r="E431" s="1">
        <v>43250</v>
      </c>
      <c r="F431" s="1" t="s">
        <v>327</v>
      </c>
      <c r="G431" s="1"/>
      <c r="H431" t="s">
        <v>172</v>
      </c>
      <c r="I431" s="1" t="s">
        <v>289</v>
      </c>
      <c r="J431" s="1" t="s">
        <v>509</v>
      </c>
      <c r="K431" s="1"/>
      <c r="L431" t="s">
        <v>223</v>
      </c>
      <c r="M431">
        <v>2.4</v>
      </c>
      <c r="U431">
        <v>0.4</v>
      </c>
      <c r="V431" t="s">
        <v>176</v>
      </c>
      <c r="X431" t="s">
        <v>149</v>
      </c>
      <c r="Y431" t="s">
        <v>150</v>
      </c>
      <c r="Z431">
        <v>1040</v>
      </c>
      <c r="AB431" t="s">
        <v>154</v>
      </c>
    </row>
    <row r="432" spans="1:28" x14ac:dyDescent="0.3">
      <c r="A432" t="s">
        <v>292</v>
      </c>
      <c r="B432" t="s">
        <v>633</v>
      </c>
      <c r="C432">
        <v>1648010</v>
      </c>
      <c r="D432" t="s">
        <v>151</v>
      </c>
      <c r="E432" s="1">
        <v>43250</v>
      </c>
      <c r="F432" s="1" t="s">
        <v>327</v>
      </c>
      <c r="G432" s="1"/>
      <c r="H432" t="s">
        <v>170</v>
      </c>
      <c r="I432" s="1" t="s">
        <v>289</v>
      </c>
      <c r="J432" s="1" t="s">
        <v>510</v>
      </c>
      <c r="K432" s="1"/>
      <c r="L432" t="s">
        <v>223</v>
      </c>
      <c r="M432">
        <v>0.184</v>
      </c>
      <c r="U432">
        <v>0.02</v>
      </c>
      <c r="V432" t="s">
        <v>176</v>
      </c>
      <c r="X432" t="s">
        <v>149</v>
      </c>
      <c r="Y432" t="s">
        <v>150</v>
      </c>
      <c r="Z432">
        <v>1049</v>
      </c>
      <c r="AB432" t="s">
        <v>154</v>
      </c>
    </row>
    <row r="433" spans="1:28" x14ac:dyDescent="0.3">
      <c r="A433" t="s">
        <v>292</v>
      </c>
      <c r="B433" t="s">
        <v>633</v>
      </c>
      <c r="C433">
        <v>1648010</v>
      </c>
      <c r="D433" t="s">
        <v>151</v>
      </c>
      <c r="E433" s="1">
        <v>43250</v>
      </c>
      <c r="F433" s="1" t="s">
        <v>327</v>
      </c>
      <c r="G433" s="1"/>
      <c r="H433" t="s">
        <v>172</v>
      </c>
      <c r="I433" s="1" t="s">
        <v>289</v>
      </c>
      <c r="J433" s="1" t="s">
        <v>511</v>
      </c>
      <c r="K433" s="1"/>
      <c r="L433" t="s">
        <v>223</v>
      </c>
      <c r="M433">
        <v>2</v>
      </c>
      <c r="N433" t="s">
        <v>1094</v>
      </c>
      <c r="U433">
        <v>2</v>
      </c>
      <c r="V433" t="s">
        <v>176</v>
      </c>
      <c r="X433" t="s">
        <v>149</v>
      </c>
      <c r="Y433" t="s">
        <v>150</v>
      </c>
      <c r="Z433">
        <v>1090</v>
      </c>
      <c r="AB433" t="s">
        <v>154</v>
      </c>
    </row>
    <row r="434" spans="1:28" x14ac:dyDescent="0.3">
      <c r="A434" t="s">
        <v>292</v>
      </c>
      <c r="B434" t="s">
        <v>633</v>
      </c>
      <c r="C434">
        <v>1648010</v>
      </c>
      <c r="D434" t="s">
        <v>151</v>
      </c>
      <c r="E434" s="1">
        <v>43250</v>
      </c>
      <c r="F434" s="1" t="s">
        <v>327</v>
      </c>
      <c r="G434" s="1"/>
      <c r="I434" s="1" t="s">
        <v>290</v>
      </c>
      <c r="J434" s="1" t="s">
        <v>287</v>
      </c>
      <c r="K434" s="1"/>
      <c r="L434" t="s">
        <v>286</v>
      </c>
      <c r="M434">
        <v>2.1</v>
      </c>
      <c r="U434">
        <v>0.17</v>
      </c>
      <c r="V434" t="s">
        <v>165</v>
      </c>
      <c r="X434" t="s">
        <v>149</v>
      </c>
      <c r="Y434" t="s">
        <v>150</v>
      </c>
      <c r="Z434">
        <v>50286</v>
      </c>
      <c r="AB434" t="s">
        <v>154</v>
      </c>
    </row>
    <row r="435" spans="1:28" x14ac:dyDescent="0.3">
      <c r="A435" t="s">
        <v>292</v>
      </c>
      <c r="B435" t="s">
        <v>634</v>
      </c>
      <c r="C435">
        <v>1648010</v>
      </c>
      <c r="D435" t="s">
        <v>151</v>
      </c>
      <c r="E435" s="1">
        <v>43262</v>
      </c>
      <c r="F435" s="1" t="s">
        <v>330</v>
      </c>
      <c r="G435" s="1"/>
      <c r="H435" t="s">
        <v>172</v>
      </c>
      <c r="I435" s="1" t="s">
        <v>289</v>
      </c>
      <c r="J435" s="1" t="s">
        <v>509</v>
      </c>
      <c r="K435" s="1"/>
      <c r="L435" t="s">
        <v>223</v>
      </c>
      <c r="M435">
        <v>4.4000000000000004</v>
      </c>
      <c r="U435">
        <v>0.4</v>
      </c>
      <c r="V435" t="s">
        <v>176</v>
      </c>
      <c r="X435" t="s">
        <v>149</v>
      </c>
      <c r="Y435" t="s">
        <v>150</v>
      </c>
      <c r="Z435">
        <v>1040</v>
      </c>
      <c r="AB435" t="s">
        <v>154</v>
      </c>
    </row>
    <row r="436" spans="1:28" x14ac:dyDescent="0.3">
      <c r="A436" t="s">
        <v>292</v>
      </c>
      <c r="B436" t="s">
        <v>634</v>
      </c>
      <c r="C436">
        <v>1648010</v>
      </c>
      <c r="D436" t="s">
        <v>151</v>
      </c>
      <c r="E436" s="1">
        <v>43262</v>
      </c>
      <c r="F436" s="1" t="s">
        <v>330</v>
      </c>
      <c r="G436" s="1"/>
      <c r="H436" t="s">
        <v>170</v>
      </c>
      <c r="I436" s="1" t="s">
        <v>289</v>
      </c>
      <c r="J436" s="1" t="s">
        <v>510</v>
      </c>
      <c r="K436" s="1"/>
      <c r="L436" t="s">
        <v>223</v>
      </c>
      <c r="M436">
        <v>0.22800000000000001</v>
      </c>
      <c r="U436">
        <v>0.02</v>
      </c>
      <c r="V436" t="s">
        <v>176</v>
      </c>
      <c r="X436" t="s">
        <v>149</v>
      </c>
      <c r="Y436" t="s">
        <v>150</v>
      </c>
      <c r="Z436">
        <v>1049</v>
      </c>
      <c r="AB436" t="s">
        <v>154</v>
      </c>
    </row>
    <row r="437" spans="1:28" x14ac:dyDescent="0.3">
      <c r="A437" t="s">
        <v>292</v>
      </c>
      <c r="B437" t="s">
        <v>634</v>
      </c>
      <c r="C437">
        <v>1648010</v>
      </c>
      <c r="D437" t="s">
        <v>151</v>
      </c>
      <c r="E437" s="1">
        <v>43262</v>
      </c>
      <c r="F437" s="1" t="s">
        <v>330</v>
      </c>
      <c r="G437" s="1"/>
      <c r="H437" t="s">
        <v>172</v>
      </c>
      <c r="I437" s="1" t="s">
        <v>289</v>
      </c>
      <c r="J437" s="1" t="s">
        <v>511</v>
      </c>
      <c r="K437" s="1"/>
      <c r="L437" t="s">
        <v>223</v>
      </c>
      <c r="M437">
        <v>2</v>
      </c>
      <c r="N437" t="s">
        <v>1094</v>
      </c>
      <c r="U437">
        <v>2</v>
      </c>
      <c r="V437" t="s">
        <v>176</v>
      </c>
      <c r="X437" t="s">
        <v>149</v>
      </c>
      <c r="Y437" t="s">
        <v>150</v>
      </c>
      <c r="Z437">
        <v>1090</v>
      </c>
      <c r="AB437" t="s">
        <v>154</v>
      </c>
    </row>
    <row r="438" spans="1:28" x14ac:dyDescent="0.3">
      <c r="A438" t="s">
        <v>292</v>
      </c>
      <c r="B438" t="s">
        <v>634</v>
      </c>
      <c r="C438">
        <v>1648010</v>
      </c>
      <c r="D438" t="s">
        <v>151</v>
      </c>
      <c r="E438" s="1">
        <v>43262</v>
      </c>
      <c r="F438" s="1" t="s">
        <v>330</v>
      </c>
      <c r="G438" s="1"/>
      <c r="I438" s="1" t="s">
        <v>290</v>
      </c>
      <c r="J438" s="1" t="s">
        <v>287</v>
      </c>
      <c r="K438" s="1"/>
      <c r="L438" t="s">
        <v>286</v>
      </c>
      <c r="M438">
        <v>12.1</v>
      </c>
      <c r="U438">
        <v>0.17</v>
      </c>
      <c r="V438" t="s">
        <v>165</v>
      </c>
      <c r="X438" t="s">
        <v>149</v>
      </c>
      <c r="Y438" t="s">
        <v>150</v>
      </c>
      <c r="Z438">
        <v>50286</v>
      </c>
      <c r="AB438" t="s">
        <v>154</v>
      </c>
    </row>
    <row r="439" spans="1:28" x14ac:dyDescent="0.3">
      <c r="A439" t="s">
        <v>292</v>
      </c>
      <c r="B439" t="s">
        <v>635</v>
      </c>
      <c r="C439">
        <v>1648010</v>
      </c>
      <c r="D439" t="s">
        <v>151</v>
      </c>
      <c r="E439" s="1">
        <v>43271</v>
      </c>
      <c r="F439" s="1" t="s">
        <v>327</v>
      </c>
      <c r="G439" s="1"/>
      <c r="H439" t="s">
        <v>172</v>
      </c>
      <c r="I439" s="1" t="s">
        <v>289</v>
      </c>
      <c r="J439" s="1" t="s">
        <v>509</v>
      </c>
      <c r="K439" s="1"/>
      <c r="L439" t="s">
        <v>223</v>
      </c>
      <c r="M439">
        <v>3.8</v>
      </c>
      <c r="U439">
        <v>0.4</v>
      </c>
      <c r="V439" t="s">
        <v>176</v>
      </c>
      <c r="X439" t="s">
        <v>149</v>
      </c>
      <c r="Y439" t="s">
        <v>150</v>
      </c>
      <c r="Z439">
        <v>1040</v>
      </c>
      <c r="AB439" t="s">
        <v>154</v>
      </c>
    </row>
    <row r="440" spans="1:28" x14ac:dyDescent="0.3">
      <c r="A440" t="s">
        <v>292</v>
      </c>
      <c r="B440" t="s">
        <v>635</v>
      </c>
      <c r="C440">
        <v>1648010</v>
      </c>
      <c r="D440" t="s">
        <v>151</v>
      </c>
      <c r="E440" s="1">
        <v>43271</v>
      </c>
      <c r="F440" s="1" t="s">
        <v>327</v>
      </c>
      <c r="G440" s="1"/>
      <c r="H440" t="s">
        <v>170</v>
      </c>
      <c r="I440" s="1" t="s">
        <v>289</v>
      </c>
      <c r="J440" s="1" t="s">
        <v>510</v>
      </c>
      <c r="K440" s="1"/>
      <c r="L440" t="s">
        <v>223</v>
      </c>
      <c r="M440">
        <v>0.126</v>
      </c>
      <c r="U440">
        <v>0.02</v>
      </c>
      <c r="V440" t="s">
        <v>176</v>
      </c>
      <c r="X440" t="s">
        <v>149</v>
      </c>
      <c r="Y440" t="s">
        <v>150</v>
      </c>
      <c r="Z440">
        <v>1049</v>
      </c>
      <c r="AB440" t="s">
        <v>154</v>
      </c>
    </row>
    <row r="441" spans="1:28" x14ac:dyDescent="0.3">
      <c r="A441" t="s">
        <v>292</v>
      </c>
      <c r="B441" t="s">
        <v>635</v>
      </c>
      <c r="C441">
        <v>1648010</v>
      </c>
      <c r="D441" t="s">
        <v>151</v>
      </c>
      <c r="E441" s="1">
        <v>43271</v>
      </c>
      <c r="F441" s="1" t="s">
        <v>327</v>
      </c>
      <c r="G441" s="1"/>
      <c r="H441" t="s">
        <v>172</v>
      </c>
      <c r="I441" s="1" t="s">
        <v>289</v>
      </c>
      <c r="J441" s="1" t="s">
        <v>511</v>
      </c>
      <c r="K441" s="1"/>
      <c r="L441" t="s">
        <v>223</v>
      </c>
      <c r="M441">
        <v>2.1</v>
      </c>
      <c r="U441">
        <v>2</v>
      </c>
      <c r="V441" t="s">
        <v>176</v>
      </c>
      <c r="X441" t="s">
        <v>149</v>
      </c>
      <c r="Y441" t="s">
        <v>150</v>
      </c>
      <c r="Z441">
        <v>1090</v>
      </c>
      <c r="AA441" t="s">
        <v>168</v>
      </c>
      <c r="AB441" t="s">
        <v>154</v>
      </c>
    </row>
    <row r="442" spans="1:28" x14ac:dyDescent="0.3">
      <c r="A442" t="s">
        <v>292</v>
      </c>
      <c r="B442" t="s">
        <v>635</v>
      </c>
      <c r="C442">
        <v>1648010</v>
      </c>
      <c r="D442" t="s">
        <v>151</v>
      </c>
      <c r="E442" s="1">
        <v>43271</v>
      </c>
      <c r="F442" s="1" t="s">
        <v>327</v>
      </c>
      <c r="G442" s="1"/>
      <c r="I442" s="1" t="s">
        <v>290</v>
      </c>
      <c r="J442" s="1" t="s">
        <v>287</v>
      </c>
      <c r="K442" s="1"/>
      <c r="L442" t="s">
        <v>286</v>
      </c>
      <c r="M442">
        <v>2.13</v>
      </c>
      <c r="U442">
        <v>0.17</v>
      </c>
      <c r="V442" t="s">
        <v>165</v>
      </c>
      <c r="X442" t="s">
        <v>149</v>
      </c>
      <c r="Y442" t="s">
        <v>150</v>
      </c>
      <c r="Z442">
        <v>50286</v>
      </c>
      <c r="AB442" t="s">
        <v>154</v>
      </c>
    </row>
    <row r="443" spans="1:28" x14ac:dyDescent="0.3">
      <c r="A443" t="s">
        <v>292</v>
      </c>
      <c r="B443" t="s">
        <v>636</v>
      </c>
      <c r="C443">
        <v>1648010</v>
      </c>
      <c r="D443" t="s">
        <v>151</v>
      </c>
      <c r="E443" s="1">
        <v>43293</v>
      </c>
      <c r="F443" s="1" t="s">
        <v>327</v>
      </c>
      <c r="G443" s="1"/>
      <c r="H443" t="s">
        <v>172</v>
      </c>
      <c r="I443" s="1" t="s">
        <v>289</v>
      </c>
      <c r="J443" s="1" t="s">
        <v>509</v>
      </c>
      <c r="K443" s="1"/>
      <c r="L443" t="s">
        <v>223</v>
      </c>
      <c r="M443">
        <v>2</v>
      </c>
      <c r="U443">
        <v>0.4</v>
      </c>
      <c r="V443" t="s">
        <v>176</v>
      </c>
      <c r="X443" t="s">
        <v>149</v>
      </c>
      <c r="Y443" t="s">
        <v>150</v>
      </c>
      <c r="Z443">
        <v>1040</v>
      </c>
      <c r="AB443" t="s">
        <v>154</v>
      </c>
    </row>
    <row r="444" spans="1:28" x14ac:dyDescent="0.3">
      <c r="A444" t="s">
        <v>292</v>
      </c>
      <c r="B444" t="s">
        <v>636</v>
      </c>
      <c r="C444">
        <v>1648010</v>
      </c>
      <c r="D444" t="s">
        <v>151</v>
      </c>
      <c r="E444" s="1">
        <v>43293</v>
      </c>
      <c r="F444" s="1" t="s">
        <v>327</v>
      </c>
      <c r="G444" s="1"/>
      <c r="H444" t="s">
        <v>170</v>
      </c>
      <c r="I444" s="1" t="s">
        <v>289</v>
      </c>
      <c r="J444" s="1" t="s">
        <v>510</v>
      </c>
      <c r="K444" s="1"/>
      <c r="L444" t="s">
        <v>223</v>
      </c>
      <c r="M444">
        <v>5.1999999999999998E-2</v>
      </c>
      <c r="U444">
        <v>0.02</v>
      </c>
      <c r="V444" t="s">
        <v>176</v>
      </c>
      <c r="X444" t="s">
        <v>149</v>
      </c>
      <c r="Y444" t="s">
        <v>150</v>
      </c>
      <c r="Z444">
        <v>1049</v>
      </c>
      <c r="AB444" t="s">
        <v>154</v>
      </c>
    </row>
    <row r="445" spans="1:28" x14ac:dyDescent="0.3">
      <c r="A445" t="s">
        <v>292</v>
      </c>
      <c r="B445" t="s">
        <v>636</v>
      </c>
      <c r="C445">
        <v>1648010</v>
      </c>
      <c r="D445" t="s">
        <v>151</v>
      </c>
      <c r="E445" s="1">
        <v>43293</v>
      </c>
      <c r="F445" s="1" t="s">
        <v>327</v>
      </c>
      <c r="G445" s="1"/>
      <c r="H445" t="s">
        <v>172</v>
      </c>
      <c r="I445" s="1" t="s">
        <v>289</v>
      </c>
      <c r="J445" s="1" t="s">
        <v>511</v>
      </c>
      <c r="K445" s="1"/>
      <c r="L445" t="s">
        <v>223</v>
      </c>
      <c r="M445">
        <v>2</v>
      </c>
      <c r="N445" t="s">
        <v>1094</v>
      </c>
      <c r="U445">
        <v>2</v>
      </c>
      <c r="V445" t="s">
        <v>176</v>
      </c>
      <c r="X445" t="s">
        <v>149</v>
      </c>
      <c r="Y445" t="s">
        <v>150</v>
      </c>
      <c r="Z445">
        <v>1090</v>
      </c>
      <c r="AB445" t="s">
        <v>154</v>
      </c>
    </row>
    <row r="446" spans="1:28" x14ac:dyDescent="0.3">
      <c r="A446" t="s">
        <v>292</v>
      </c>
      <c r="B446" t="s">
        <v>636</v>
      </c>
      <c r="C446">
        <v>1648010</v>
      </c>
      <c r="D446" t="s">
        <v>151</v>
      </c>
      <c r="E446" s="1">
        <v>43293</v>
      </c>
      <c r="F446" s="1" t="s">
        <v>327</v>
      </c>
      <c r="G446" s="1"/>
      <c r="I446" s="1" t="s">
        <v>290</v>
      </c>
      <c r="J446" s="1" t="s">
        <v>287</v>
      </c>
      <c r="K446" s="1"/>
      <c r="L446" t="s">
        <v>286</v>
      </c>
      <c r="M446">
        <v>0.91</v>
      </c>
      <c r="U446">
        <v>0.17</v>
      </c>
      <c r="V446" t="s">
        <v>165</v>
      </c>
      <c r="X446" t="s">
        <v>149</v>
      </c>
      <c r="Y446" t="s">
        <v>150</v>
      </c>
      <c r="Z446">
        <v>50286</v>
      </c>
      <c r="AB446" t="s">
        <v>154</v>
      </c>
    </row>
    <row r="447" spans="1:28" x14ac:dyDescent="0.3">
      <c r="A447" t="s">
        <v>292</v>
      </c>
      <c r="B447" t="s">
        <v>637</v>
      </c>
      <c r="C447">
        <v>1648010</v>
      </c>
      <c r="D447" t="s">
        <v>151</v>
      </c>
      <c r="E447" s="1">
        <v>43304</v>
      </c>
      <c r="F447" s="1" t="s">
        <v>339</v>
      </c>
      <c r="G447" s="1"/>
      <c r="H447" t="s">
        <v>172</v>
      </c>
      <c r="I447" s="1" t="s">
        <v>289</v>
      </c>
      <c r="J447" s="1" t="s">
        <v>509</v>
      </c>
      <c r="K447" s="1"/>
      <c r="L447" t="s">
        <v>223</v>
      </c>
      <c r="M447">
        <v>3.6</v>
      </c>
      <c r="U447">
        <v>0.4</v>
      </c>
      <c r="V447" t="s">
        <v>176</v>
      </c>
      <c r="X447" t="s">
        <v>149</v>
      </c>
      <c r="Y447" t="s">
        <v>150</v>
      </c>
      <c r="Z447">
        <v>1040</v>
      </c>
      <c r="AB447" t="s">
        <v>154</v>
      </c>
    </row>
    <row r="448" spans="1:28" x14ac:dyDescent="0.3">
      <c r="A448" t="s">
        <v>292</v>
      </c>
      <c r="B448" t="s">
        <v>637</v>
      </c>
      <c r="C448">
        <v>1648010</v>
      </c>
      <c r="D448" t="s">
        <v>151</v>
      </c>
      <c r="E448" s="1">
        <v>43304</v>
      </c>
      <c r="F448" s="1" t="s">
        <v>339</v>
      </c>
      <c r="G448" s="1"/>
      <c r="H448" t="s">
        <v>170</v>
      </c>
      <c r="I448" s="1" t="s">
        <v>289</v>
      </c>
      <c r="J448" s="1" t="s">
        <v>510</v>
      </c>
      <c r="K448" s="1"/>
      <c r="L448" t="s">
        <v>223</v>
      </c>
      <c r="M448">
        <v>0.39</v>
      </c>
      <c r="U448">
        <v>0.02</v>
      </c>
      <c r="V448" t="s">
        <v>176</v>
      </c>
      <c r="X448" t="s">
        <v>149</v>
      </c>
      <c r="Y448" t="s">
        <v>150</v>
      </c>
      <c r="Z448">
        <v>1049</v>
      </c>
      <c r="AB448" t="s">
        <v>154</v>
      </c>
    </row>
    <row r="449" spans="1:28" x14ac:dyDescent="0.3">
      <c r="A449" t="s">
        <v>292</v>
      </c>
      <c r="B449" t="s">
        <v>637</v>
      </c>
      <c r="C449">
        <v>1648010</v>
      </c>
      <c r="D449" t="s">
        <v>151</v>
      </c>
      <c r="E449" s="1">
        <v>43304</v>
      </c>
      <c r="F449" s="1" t="s">
        <v>339</v>
      </c>
      <c r="G449" s="1"/>
      <c r="H449" t="s">
        <v>172</v>
      </c>
      <c r="I449" s="1" t="s">
        <v>289</v>
      </c>
      <c r="J449" s="1" t="s">
        <v>511</v>
      </c>
      <c r="K449" s="1"/>
      <c r="L449" t="s">
        <v>223</v>
      </c>
      <c r="M449">
        <v>2</v>
      </c>
      <c r="N449" t="s">
        <v>1094</v>
      </c>
      <c r="U449">
        <v>2</v>
      </c>
      <c r="V449" t="s">
        <v>176</v>
      </c>
      <c r="X449" t="s">
        <v>149</v>
      </c>
      <c r="Y449" t="s">
        <v>150</v>
      </c>
      <c r="Z449">
        <v>1090</v>
      </c>
      <c r="AB449" t="s">
        <v>154</v>
      </c>
    </row>
    <row r="450" spans="1:28" x14ac:dyDescent="0.3">
      <c r="A450" t="s">
        <v>292</v>
      </c>
      <c r="B450" t="s">
        <v>637</v>
      </c>
      <c r="C450">
        <v>1648010</v>
      </c>
      <c r="D450" t="s">
        <v>151</v>
      </c>
      <c r="E450" s="1">
        <v>43304</v>
      </c>
      <c r="F450" s="1" t="s">
        <v>339</v>
      </c>
      <c r="G450" s="1"/>
      <c r="I450" s="1" t="s">
        <v>290</v>
      </c>
      <c r="J450" s="1" t="s">
        <v>287</v>
      </c>
      <c r="K450" s="1"/>
      <c r="L450" t="s">
        <v>286</v>
      </c>
      <c r="M450">
        <v>20</v>
      </c>
      <c r="U450">
        <v>0.17</v>
      </c>
      <c r="V450" t="s">
        <v>165</v>
      </c>
      <c r="X450" t="s">
        <v>149</v>
      </c>
      <c r="Y450" t="s">
        <v>150</v>
      </c>
      <c r="Z450">
        <v>50286</v>
      </c>
      <c r="AB450" t="s">
        <v>154</v>
      </c>
    </row>
    <row r="451" spans="1:28" x14ac:dyDescent="0.3">
      <c r="A451" t="s">
        <v>292</v>
      </c>
      <c r="B451" t="s">
        <v>638</v>
      </c>
      <c r="C451">
        <v>1648010</v>
      </c>
      <c r="D451" t="s">
        <v>151</v>
      </c>
      <c r="E451" s="1">
        <v>43327</v>
      </c>
      <c r="F451" s="1" t="s">
        <v>308</v>
      </c>
      <c r="G451" s="1"/>
      <c r="I451" s="1" t="s">
        <v>290</v>
      </c>
      <c r="J451" s="1" t="s">
        <v>287</v>
      </c>
      <c r="K451" s="1"/>
      <c r="L451" t="s">
        <v>286</v>
      </c>
      <c r="M451">
        <v>1.92</v>
      </c>
      <c r="U451">
        <v>0.17</v>
      </c>
      <c r="V451" t="s">
        <v>165</v>
      </c>
      <c r="X451" t="s">
        <v>149</v>
      </c>
      <c r="Y451" t="s">
        <v>150</v>
      </c>
      <c r="Z451">
        <v>50286</v>
      </c>
      <c r="AB451" t="s">
        <v>154</v>
      </c>
    </row>
    <row r="452" spans="1:28" x14ac:dyDescent="0.3">
      <c r="A452" t="s">
        <v>292</v>
      </c>
      <c r="B452" t="s">
        <v>639</v>
      </c>
      <c r="C452">
        <v>1648010</v>
      </c>
      <c r="D452" t="s">
        <v>151</v>
      </c>
      <c r="E452" s="1">
        <v>43333</v>
      </c>
      <c r="F452" s="1" t="s">
        <v>308</v>
      </c>
      <c r="G452" s="1"/>
      <c r="H452" t="s">
        <v>172</v>
      </c>
      <c r="I452" s="1" t="s">
        <v>289</v>
      </c>
      <c r="J452" s="1" t="s">
        <v>509</v>
      </c>
      <c r="K452" s="1"/>
      <c r="L452" t="s">
        <v>223</v>
      </c>
      <c r="M452">
        <v>2.8</v>
      </c>
      <c r="U452">
        <v>0.4</v>
      </c>
      <c r="V452" t="s">
        <v>176</v>
      </c>
      <c r="X452" t="s">
        <v>149</v>
      </c>
      <c r="Y452" t="s">
        <v>150</v>
      </c>
      <c r="Z452">
        <v>1040</v>
      </c>
      <c r="AB452" t="s">
        <v>154</v>
      </c>
    </row>
    <row r="453" spans="1:28" x14ac:dyDescent="0.3">
      <c r="A453" t="s">
        <v>292</v>
      </c>
      <c r="B453" t="s">
        <v>639</v>
      </c>
      <c r="C453">
        <v>1648010</v>
      </c>
      <c r="D453" t="s">
        <v>151</v>
      </c>
      <c r="E453" s="1">
        <v>43333</v>
      </c>
      <c r="F453" s="1" t="s">
        <v>308</v>
      </c>
      <c r="G453" s="1"/>
      <c r="H453" t="s">
        <v>170</v>
      </c>
      <c r="I453" s="1" t="s">
        <v>289</v>
      </c>
      <c r="J453" s="1" t="s">
        <v>510</v>
      </c>
      <c r="K453" s="1"/>
      <c r="L453" t="s">
        <v>223</v>
      </c>
      <c r="M453">
        <v>7.5999999999999998E-2</v>
      </c>
      <c r="U453">
        <v>0.02</v>
      </c>
      <c r="V453" t="s">
        <v>176</v>
      </c>
      <c r="X453" t="s">
        <v>149</v>
      </c>
      <c r="Y453" t="s">
        <v>150</v>
      </c>
      <c r="Z453">
        <v>1049</v>
      </c>
      <c r="AB453" t="s">
        <v>154</v>
      </c>
    </row>
    <row r="454" spans="1:28" x14ac:dyDescent="0.3">
      <c r="A454" t="s">
        <v>292</v>
      </c>
      <c r="B454" t="s">
        <v>639</v>
      </c>
      <c r="C454">
        <v>1648010</v>
      </c>
      <c r="D454" t="s">
        <v>151</v>
      </c>
      <c r="E454" s="1">
        <v>43333</v>
      </c>
      <c r="F454" s="1" t="s">
        <v>308</v>
      </c>
      <c r="G454" s="1"/>
      <c r="H454" t="s">
        <v>172</v>
      </c>
      <c r="I454" s="1" t="s">
        <v>289</v>
      </c>
      <c r="J454" s="1" t="s">
        <v>511</v>
      </c>
      <c r="K454" s="1"/>
      <c r="L454" t="s">
        <v>223</v>
      </c>
      <c r="M454">
        <v>2</v>
      </c>
      <c r="N454" t="s">
        <v>1094</v>
      </c>
      <c r="U454">
        <v>2</v>
      </c>
      <c r="V454" t="s">
        <v>176</v>
      </c>
      <c r="X454" t="s">
        <v>149</v>
      </c>
      <c r="Y454" t="s">
        <v>150</v>
      </c>
      <c r="Z454">
        <v>1090</v>
      </c>
      <c r="AB454" t="s">
        <v>154</v>
      </c>
    </row>
    <row r="455" spans="1:28" x14ac:dyDescent="0.3">
      <c r="A455" t="s">
        <v>292</v>
      </c>
      <c r="B455" t="s">
        <v>640</v>
      </c>
      <c r="C455">
        <v>1648010</v>
      </c>
      <c r="D455" t="s">
        <v>151</v>
      </c>
      <c r="E455" s="1">
        <v>43334</v>
      </c>
      <c r="F455" s="1" t="s">
        <v>316</v>
      </c>
      <c r="G455" s="1"/>
      <c r="H455" t="s">
        <v>172</v>
      </c>
      <c r="I455" s="1" t="s">
        <v>289</v>
      </c>
      <c r="J455" s="1" t="s">
        <v>509</v>
      </c>
      <c r="K455" s="1"/>
      <c r="L455" t="s">
        <v>223</v>
      </c>
      <c r="M455">
        <v>2.5</v>
      </c>
      <c r="U455">
        <v>0.4</v>
      </c>
      <c r="V455" t="s">
        <v>176</v>
      </c>
      <c r="X455" t="s">
        <v>149</v>
      </c>
      <c r="Y455" t="s">
        <v>150</v>
      </c>
      <c r="Z455">
        <v>1040</v>
      </c>
      <c r="AB455" t="s">
        <v>154</v>
      </c>
    </row>
    <row r="456" spans="1:28" x14ac:dyDescent="0.3">
      <c r="A456" t="s">
        <v>292</v>
      </c>
      <c r="B456" t="s">
        <v>640</v>
      </c>
      <c r="C456">
        <v>1648010</v>
      </c>
      <c r="D456" t="s">
        <v>151</v>
      </c>
      <c r="E456" s="1">
        <v>43334</v>
      </c>
      <c r="F456" s="1" t="s">
        <v>316</v>
      </c>
      <c r="G456" s="1"/>
      <c r="H456" t="s">
        <v>170</v>
      </c>
      <c r="I456" s="1" t="s">
        <v>289</v>
      </c>
      <c r="J456" s="1" t="s">
        <v>510</v>
      </c>
      <c r="K456" s="1"/>
      <c r="L456" t="s">
        <v>223</v>
      </c>
      <c r="M456">
        <v>0.51400000000000001</v>
      </c>
      <c r="U456">
        <v>0.02</v>
      </c>
      <c r="V456" t="s">
        <v>176</v>
      </c>
      <c r="X456" t="s">
        <v>149</v>
      </c>
      <c r="Y456" t="s">
        <v>150</v>
      </c>
      <c r="Z456">
        <v>1049</v>
      </c>
      <c r="AB456" t="s">
        <v>154</v>
      </c>
    </row>
    <row r="457" spans="1:28" x14ac:dyDescent="0.3">
      <c r="A457" t="s">
        <v>292</v>
      </c>
      <c r="B457" t="s">
        <v>640</v>
      </c>
      <c r="C457">
        <v>1648010</v>
      </c>
      <c r="D457" t="s">
        <v>151</v>
      </c>
      <c r="E457" s="1">
        <v>43334</v>
      </c>
      <c r="F457" s="1" t="s">
        <v>316</v>
      </c>
      <c r="G457" s="1"/>
      <c r="H457" t="s">
        <v>172</v>
      </c>
      <c r="I457" s="1" t="s">
        <v>289</v>
      </c>
      <c r="J457" s="1" t="s">
        <v>511</v>
      </c>
      <c r="K457" s="1"/>
      <c r="L457" t="s">
        <v>223</v>
      </c>
      <c r="M457">
        <v>2</v>
      </c>
      <c r="N457" t="s">
        <v>1094</v>
      </c>
      <c r="U457">
        <v>2</v>
      </c>
      <c r="V457" t="s">
        <v>176</v>
      </c>
      <c r="X457" t="s">
        <v>149</v>
      </c>
      <c r="Y457" t="s">
        <v>150</v>
      </c>
      <c r="Z457">
        <v>1090</v>
      </c>
      <c r="AB457" t="s">
        <v>154</v>
      </c>
    </row>
    <row r="458" spans="1:28" x14ac:dyDescent="0.3">
      <c r="A458" t="s">
        <v>292</v>
      </c>
      <c r="B458" t="s">
        <v>641</v>
      </c>
      <c r="C458">
        <v>1648010</v>
      </c>
      <c r="D458" t="s">
        <v>151</v>
      </c>
      <c r="E458" s="1">
        <v>43355</v>
      </c>
      <c r="F458" s="1" t="s">
        <v>331</v>
      </c>
      <c r="G458" s="1"/>
      <c r="H458" t="s">
        <v>172</v>
      </c>
      <c r="I458" s="1" t="s">
        <v>289</v>
      </c>
      <c r="J458" s="1" t="s">
        <v>509</v>
      </c>
      <c r="K458" s="1"/>
      <c r="L458" t="s">
        <v>223</v>
      </c>
      <c r="M458">
        <v>3.3</v>
      </c>
      <c r="U458">
        <v>0.4</v>
      </c>
      <c r="V458" t="s">
        <v>176</v>
      </c>
      <c r="X458" t="s">
        <v>149</v>
      </c>
      <c r="Y458" t="s">
        <v>150</v>
      </c>
      <c r="Z458">
        <v>1040</v>
      </c>
      <c r="AB458" t="s">
        <v>154</v>
      </c>
    </row>
    <row r="459" spans="1:28" x14ac:dyDescent="0.3">
      <c r="A459" t="s">
        <v>292</v>
      </c>
      <c r="B459" t="s">
        <v>641</v>
      </c>
      <c r="C459">
        <v>1648010</v>
      </c>
      <c r="D459" t="s">
        <v>151</v>
      </c>
      <c r="E459" s="1">
        <v>43355</v>
      </c>
      <c r="F459" s="1" t="s">
        <v>331</v>
      </c>
      <c r="G459" s="1"/>
      <c r="H459" t="s">
        <v>170</v>
      </c>
      <c r="I459" s="1" t="s">
        <v>289</v>
      </c>
      <c r="J459" s="1" t="s">
        <v>510</v>
      </c>
      <c r="K459" s="1"/>
      <c r="L459" t="s">
        <v>223</v>
      </c>
      <c r="M459">
        <v>0.29799999999999999</v>
      </c>
      <c r="U459">
        <v>0.02</v>
      </c>
      <c r="V459" t="s">
        <v>176</v>
      </c>
      <c r="X459" t="s">
        <v>149</v>
      </c>
      <c r="Y459" t="s">
        <v>150</v>
      </c>
      <c r="Z459">
        <v>1049</v>
      </c>
      <c r="AB459" t="s">
        <v>154</v>
      </c>
    </row>
    <row r="460" spans="1:28" x14ac:dyDescent="0.3">
      <c r="A460" t="s">
        <v>292</v>
      </c>
      <c r="B460" t="s">
        <v>641</v>
      </c>
      <c r="C460">
        <v>1648010</v>
      </c>
      <c r="D460" t="s">
        <v>151</v>
      </c>
      <c r="E460" s="1">
        <v>43355</v>
      </c>
      <c r="F460" s="1" t="s">
        <v>331</v>
      </c>
      <c r="G460" s="1"/>
      <c r="H460" t="s">
        <v>172</v>
      </c>
      <c r="I460" s="1" t="s">
        <v>289</v>
      </c>
      <c r="J460" s="1" t="s">
        <v>511</v>
      </c>
      <c r="K460" s="1"/>
      <c r="L460" t="s">
        <v>223</v>
      </c>
      <c r="M460">
        <v>2</v>
      </c>
      <c r="N460" t="s">
        <v>1094</v>
      </c>
      <c r="U460">
        <v>2</v>
      </c>
      <c r="V460" t="s">
        <v>176</v>
      </c>
      <c r="X460" t="s">
        <v>149</v>
      </c>
      <c r="Y460" t="s">
        <v>150</v>
      </c>
      <c r="Z460">
        <v>1090</v>
      </c>
      <c r="AB460" t="s">
        <v>154</v>
      </c>
    </row>
    <row r="461" spans="1:28" x14ac:dyDescent="0.3">
      <c r="A461" t="s">
        <v>292</v>
      </c>
      <c r="B461" t="s">
        <v>641</v>
      </c>
      <c r="C461">
        <v>1648010</v>
      </c>
      <c r="D461" t="s">
        <v>151</v>
      </c>
      <c r="E461" s="1">
        <v>43355</v>
      </c>
      <c r="F461" s="1" t="s">
        <v>331</v>
      </c>
      <c r="G461" s="1"/>
      <c r="I461" s="1" t="s">
        <v>290</v>
      </c>
      <c r="J461" s="1" t="s">
        <v>287</v>
      </c>
      <c r="K461" s="1"/>
      <c r="L461" t="s">
        <v>286</v>
      </c>
      <c r="M461">
        <v>3.59</v>
      </c>
      <c r="U461">
        <v>0.17</v>
      </c>
      <c r="V461" t="s">
        <v>165</v>
      </c>
      <c r="X461" t="s">
        <v>149</v>
      </c>
      <c r="Y461" t="s">
        <v>150</v>
      </c>
      <c r="Z461">
        <v>50286</v>
      </c>
      <c r="AB461" t="s">
        <v>154</v>
      </c>
    </row>
    <row r="462" spans="1:28" x14ac:dyDescent="0.3">
      <c r="A462" t="s">
        <v>292</v>
      </c>
      <c r="B462" t="s">
        <v>642</v>
      </c>
      <c r="C462">
        <v>1648010</v>
      </c>
      <c r="D462" t="s">
        <v>151</v>
      </c>
      <c r="E462" s="1">
        <v>43356</v>
      </c>
      <c r="F462" s="1" t="s">
        <v>316</v>
      </c>
      <c r="G462" s="1"/>
      <c r="H462" t="s">
        <v>172</v>
      </c>
      <c r="I462" s="1" t="s">
        <v>289</v>
      </c>
      <c r="J462" s="1" t="s">
        <v>509</v>
      </c>
      <c r="K462" s="1"/>
      <c r="L462" t="s">
        <v>223</v>
      </c>
      <c r="M462">
        <v>3</v>
      </c>
      <c r="U462">
        <v>0.4</v>
      </c>
      <c r="V462" t="s">
        <v>176</v>
      </c>
      <c r="X462" t="s">
        <v>149</v>
      </c>
      <c r="Y462" t="s">
        <v>150</v>
      </c>
      <c r="Z462">
        <v>1040</v>
      </c>
      <c r="AB462" t="s">
        <v>154</v>
      </c>
    </row>
    <row r="463" spans="1:28" x14ac:dyDescent="0.3">
      <c r="A463" t="s">
        <v>292</v>
      </c>
      <c r="B463" t="s">
        <v>642</v>
      </c>
      <c r="C463">
        <v>1648010</v>
      </c>
      <c r="D463" t="s">
        <v>151</v>
      </c>
      <c r="E463" s="1">
        <v>43356</v>
      </c>
      <c r="F463" s="1" t="s">
        <v>316</v>
      </c>
      <c r="G463" s="1"/>
      <c r="H463" t="s">
        <v>170</v>
      </c>
      <c r="I463" s="1" t="s">
        <v>289</v>
      </c>
      <c r="J463" s="1" t="s">
        <v>510</v>
      </c>
      <c r="K463" s="1"/>
      <c r="L463" t="s">
        <v>223</v>
      </c>
      <c r="M463">
        <v>0.36299999999999999</v>
      </c>
      <c r="U463">
        <v>0.02</v>
      </c>
      <c r="V463" t="s">
        <v>176</v>
      </c>
      <c r="X463" t="s">
        <v>149</v>
      </c>
      <c r="Y463" t="s">
        <v>150</v>
      </c>
      <c r="Z463">
        <v>1049</v>
      </c>
      <c r="AB463" t="s">
        <v>154</v>
      </c>
    </row>
    <row r="464" spans="1:28" x14ac:dyDescent="0.3">
      <c r="A464" t="s">
        <v>292</v>
      </c>
      <c r="B464" t="s">
        <v>642</v>
      </c>
      <c r="C464">
        <v>1648010</v>
      </c>
      <c r="D464" t="s">
        <v>151</v>
      </c>
      <c r="E464" s="1">
        <v>43356</v>
      </c>
      <c r="F464" s="1" t="s">
        <v>316</v>
      </c>
      <c r="G464" s="1"/>
      <c r="H464" t="s">
        <v>172</v>
      </c>
      <c r="I464" s="1" t="s">
        <v>289</v>
      </c>
      <c r="J464" s="1" t="s">
        <v>511</v>
      </c>
      <c r="K464" s="1"/>
      <c r="L464" t="s">
        <v>223</v>
      </c>
      <c r="M464">
        <v>2</v>
      </c>
      <c r="N464" t="s">
        <v>1094</v>
      </c>
      <c r="U464">
        <v>2</v>
      </c>
      <c r="V464" t="s">
        <v>176</v>
      </c>
      <c r="X464" t="s">
        <v>149</v>
      </c>
      <c r="Y464" t="s">
        <v>150</v>
      </c>
      <c r="Z464">
        <v>1090</v>
      </c>
      <c r="AB464" t="s">
        <v>154</v>
      </c>
    </row>
    <row r="465" spans="1:28" x14ac:dyDescent="0.3">
      <c r="A465" t="s">
        <v>292</v>
      </c>
      <c r="B465" t="s">
        <v>642</v>
      </c>
      <c r="C465">
        <v>1648010</v>
      </c>
      <c r="D465" t="s">
        <v>151</v>
      </c>
      <c r="E465" s="1">
        <v>43356</v>
      </c>
      <c r="F465" s="1" t="s">
        <v>316</v>
      </c>
      <c r="G465" s="1"/>
      <c r="I465" s="1" t="s">
        <v>290</v>
      </c>
      <c r="J465" s="1" t="s">
        <v>287</v>
      </c>
      <c r="K465" s="1"/>
      <c r="L465" t="s">
        <v>286</v>
      </c>
      <c r="M465">
        <v>16.399999999999999</v>
      </c>
      <c r="U465">
        <v>0.17</v>
      </c>
      <c r="V465" t="s">
        <v>165</v>
      </c>
      <c r="X465" t="s">
        <v>149</v>
      </c>
      <c r="Y465" t="s">
        <v>150</v>
      </c>
      <c r="Z465">
        <v>50286</v>
      </c>
      <c r="AB465" t="s">
        <v>154</v>
      </c>
    </row>
    <row r="466" spans="1:28" x14ac:dyDescent="0.3">
      <c r="A466" t="s">
        <v>292</v>
      </c>
      <c r="B466" t="s">
        <v>643</v>
      </c>
      <c r="C466">
        <v>1648010</v>
      </c>
      <c r="D466" t="s">
        <v>151</v>
      </c>
      <c r="E466" s="1">
        <v>43377</v>
      </c>
      <c r="F466" s="1" t="s">
        <v>331</v>
      </c>
      <c r="G466" s="1"/>
      <c r="H466" t="s">
        <v>172</v>
      </c>
      <c r="I466" s="1" t="s">
        <v>289</v>
      </c>
      <c r="J466" s="1" t="s">
        <v>509</v>
      </c>
      <c r="K466" s="1"/>
      <c r="L466" t="s">
        <v>223</v>
      </c>
      <c r="M466">
        <v>2.6</v>
      </c>
      <c r="U466">
        <v>0.4</v>
      </c>
      <c r="V466" t="s">
        <v>176</v>
      </c>
      <c r="X466" t="s">
        <v>149</v>
      </c>
      <c r="Y466" t="s">
        <v>150</v>
      </c>
      <c r="Z466">
        <v>1040</v>
      </c>
      <c r="AB466" t="s">
        <v>154</v>
      </c>
    </row>
    <row r="467" spans="1:28" x14ac:dyDescent="0.3">
      <c r="A467" t="s">
        <v>292</v>
      </c>
      <c r="B467" t="s">
        <v>643</v>
      </c>
      <c r="C467">
        <v>1648010</v>
      </c>
      <c r="D467" t="s">
        <v>151</v>
      </c>
      <c r="E467" s="1">
        <v>43377</v>
      </c>
      <c r="F467" s="1" t="s">
        <v>331</v>
      </c>
      <c r="G467" s="1"/>
      <c r="H467" t="s">
        <v>170</v>
      </c>
      <c r="I467" s="1" t="s">
        <v>289</v>
      </c>
      <c r="J467" s="1" t="s">
        <v>510</v>
      </c>
      <c r="K467" s="1"/>
      <c r="L467" t="s">
        <v>223</v>
      </c>
      <c r="M467">
        <v>0.13500000000000001</v>
      </c>
      <c r="U467">
        <v>0.02</v>
      </c>
      <c r="V467" t="s">
        <v>176</v>
      </c>
      <c r="X467" t="s">
        <v>149</v>
      </c>
      <c r="Y467" t="s">
        <v>150</v>
      </c>
      <c r="Z467">
        <v>1049</v>
      </c>
      <c r="AB467" t="s">
        <v>154</v>
      </c>
    </row>
    <row r="468" spans="1:28" x14ac:dyDescent="0.3">
      <c r="A468" t="s">
        <v>292</v>
      </c>
      <c r="B468" t="s">
        <v>643</v>
      </c>
      <c r="C468">
        <v>1648010</v>
      </c>
      <c r="D468" t="s">
        <v>151</v>
      </c>
      <c r="E468" s="1">
        <v>43377</v>
      </c>
      <c r="F468" s="1" t="s">
        <v>331</v>
      </c>
      <c r="G468" s="1"/>
      <c r="H468" t="s">
        <v>172</v>
      </c>
      <c r="I468" s="1" t="s">
        <v>289</v>
      </c>
      <c r="J468" s="1" t="s">
        <v>511</v>
      </c>
      <c r="K468" s="1"/>
      <c r="L468" t="s">
        <v>223</v>
      </c>
      <c r="M468">
        <v>2</v>
      </c>
      <c r="N468" t="s">
        <v>1094</v>
      </c>
      <c r="U468">
        <v>2</v>
      </c>
      <c r="V468" t="s">
        <v>176</v>
      </c>
      <c r="X468" t="s">
        <v>149</v>
      </c>
      <c r="Y468" t="s">
        <v>150</v>
      </c>
      <c r="Z468">
        <v>1090</v>
      </c>
      <c r="AB468" t="s">
        <v>154</v>
      </c>
    </row>
    <row r="469" spans="1:28" x14ac:dyDescent="0.3">
      <c r="A469" t="s">
        <v>292</v>
      </c>
      <c r="B469" t="s">
        <v>643</v>
      </c>
      <c r="C469">
        <v>1648010</v>
      </c>
      <c r="D469" t="s">
        <v>151</v>
      </c>
      <c r="E469" s="1">
        <v>43377</v>
      </c>
      <c r="F469" s="1" t="s">
        <v>331</v>
      </c>
      <c r="G469" s="1"/>
      <c r="I469" s="1" t="s">
        <v>290</v>
      </c>
      <c r="J469" s="1" t="s">
        <v>287</v>
      </c>
      <c r="K469" s="1"/>
      <c r="L469" t="s">
        <v>286</v>
      </c>
      <c r="M469">
        <v>2.37</v>
      </c>
      <c r="U469">
        <v>0.17</v>
      </c>
      <c r="V469" t="s">
        <v>165</v>
      </c>
      <c r="X469" t="s">
        <v>149</v>
      </c>
      <c r="Y469" t="s">
        <v>150</v>
      </c>
      <c r="Z469">
        <v>50286</v>
      </c>
      <c r="AB469" t="s">
        <v>154</v>
      </c>
    </row>
    <row r="470" spans="1:28" x14ac:dyDescent="0.3">
      <c r="A470" t="s">
        <v>292</v>
      </c>
      <c r="B470" t="s">
        <v>644</v>
      </c>
      <c r="C470">
        <v>1648010</v>
      </c>
      <c r="D470" t="s">
        <v>151</v>
      </c>
      <c r="E470" s="1">
        <v>43405</v>
      </c>
      <c r="F470" s="1" t="s">
        <v>316</v>
      </c>
      <c r="G470" s="1"/>
      <c r="H470" t="s">
        <v>172</v>
      </c>
      <c r="I470" s="1" t="s">
        <v>289</v>
      </c>
      <c r="J470" s="1" t="s">
        <v>509</v>
      </c>
      <c r="K470" s="1"/>
      <c r="L470" t="s">
        <v>223</v>
      </c>
      <c r="M470">
        <v>1.6</v>
      </c>
      <c r="U470">
        <v>0.4</v>
      </c>
      <c r="V470" t="s">
        <v>176</v>
      </c>
      <c r="X470" t="s">
        <v>149</v>
      </c>
      <c r="Y470" t="s">
        <v>150</v>
      </c>
      <c r="Z470">
        <v>1040</v>
      </c>
      <c r="AB470" t="s">
        <v>154</v>
      </c>
    </row>
    <row r="471" spans="1:28" x14ac:dyDescent="0.3">
      <c r="A471" t="s">
        <v>292</v>
      </c>
      <c r="B471" t="s">
        <v>644</v>
      </c>
      <c r="C471">
        <v>1648010</v>
      </c>
      <c r="D471" t="s">
        <v>151</v>
      </c>
      <c r="E471" s="1">
        <v>43405</v>
      </c>
      <c r="F471" s="1" t="s">
        <v>316</v>
      </c>
      <c r="G471" s="1"/>
      <c r="H471" t="s">
        <v>170</v>
      </c>
      <c r="I471" s="1" t="s">
        <v>289</v>
      </c>
      <c r="J471" s="1" t="s">
        <v>510</v>
      </c>
      <c r="K471" s="1"/>
      <c r="L471" t="s">
        <v>223</v>
      </c>
      <c r="M471">
        <v>5.1999999999999998E-2</v>
      </c>
      <c r="U471">
        <v>0.02</v>
      </c>
      <c r="V471" t="s">
        <v>176</v>
      </c>
      <c r="X471" t="s">
        <v>149</v>
      </c>
      <c r="Y471" t="s">
        <v>150</v>
      </c>
      <c r="Z471">
        <v>1049</v>
      </c>
      <c r="AB471" t="s">
        <v>154</v>
      </c>
    </row>
    <row r="472" spans="1:28" x14ac:dyDescent="0.3">
      <c r="A472" t="s">
        <v>292</v>
      </c>
      <c r="B472" t="s">
        <v>644</v>
      </c>
      <c r="C472">
        <v>1648010</v>
      </c>
      <c r="D472" t="s">
        <v>151</v>
      </c>
      <c r="E472" s="1">
        <v>43405</v>
      </c>
      <c r="F472" s="1" t="s">
        <v>316</v>
      </c>
      <c r="G472" s="1"/>
      <c r="H472" t="s">
        <v>172</v>
      </c>
      <c r="I472" s="1" t="s">
        <v>289</v>
      </c>
      <c r="J472" s="1" t="s">
        <v>511</v>
      </c>
      <c r="K472" s="1"/>
      <c r="L472" t="s">
        <v>223</v>
      </c>
      <c r="M472">
        <v>2</v>
      </c>
      <c r="N472" t="s">
        <v>1094</v>
      </c>
      <c r="U472">
        <v>2</v>
      </c>
      <c r="V472" t="s">
        <v>176</v>
      </c>
      <c r="X472" t="s">
        <v>149</v>
      </c>
      <c r="Y472" t="s">
        <v>150</v>
      </c>
      <c r="Z472">
        <v>1090</v>
      </c>
      <c r="AB472" t="s">
        <v>154</v>
      </c>
    </row>
    <row r="473" spans="1:28" x14ac:dyDescent="0.3">
      <c r="A473" t="s">
        <v>292</v>
      </c>
      <c r="B473" t="s">
        <v>644</v>
      </c>
      <c r="C473">
        <v>1648010</v>
      </c>
      <c r="D473" t="s">
        <v>151</v>
      </c>
      <c r="E473" s="1">
        <v>43405</v>
      </c>
      <c r="F473" s="1" t="s">
        <v>316</v>
      </c>
      <c r="G473" s="1"/>
      <c r="I473" s="1" t="s">
        <v>290</v>
      </c>
      <c r="J473" s="1" t="s">
        <v>287</v>
      </c>
      <c r="K473" s="1"/>
      <c r="L473" t="s">
        <v>286</v>
      </c>
      <c r="M473">
        <v>0.74</v>
      </c>
      <c r="U473">
        <v>0.17</v>
      </c>
      <c r="V473" t="s">
        <v>165</v>
      </c>
      <c r="X473" t="s">
        <v>149</v>
      </c>
      <c r="Y473" t="s">
        <v>150</v>
      </c>
      <c r="Z473">
        <v>50286</v>
      </c>
      <c r="AB473" t="s">
        <v>154</v>
      </c>
    </row>
    <row r="474" spans="1:28" x14ac:dyDescent="0.3">
      <c r="A474" t="s">
        <v>292</v>
      </c>
      <c r="B474" t="s">
        <v>645</v>
      </c>
      <c r="C474">
        <v>1648010</v>
      </c>
      <c r="D474" t="s">
        <v>151</v>
      </c>
      <c r="E474" s="1">
        <v>43409</v>
      </c>
      <c r="F474" s="1" t="s">
        <v>315</v>
      </c>
      <c r="G474" s="1"/>
      <c r="H474" t="s">
        <v>172</v>
      </c>
      <c r="I474" s="1" t="s">
        <v>289</v>
      </c>
      <c r="J474" s="1" t="s">
        <v>509</v>
      </c>
      <c r="K474" s="1"/>
      <c r="L474" t="s">
        <v>223</v>
      </c>
      <c r="M474">
        <v>5</v>
      </c>
      <c r="U474">
        <v>0.4</v>
      </c>
      <c r="V474" t="s">
        <v>176</v>
      </c>
      <c r="X474" t="s">
        <v>149</v>
      </c>
      <c r="Y474" t="s">
        <v>150</v>
      </c>
      <c r="Z474">
        <v>1040</v>
      </c>
      <c r="AB474" t="s">
        <v>154</v>
      </c>
    </row>
    <row r="475" spans="1:28" x14ac:dyDescent="0.3">
      <c r="A475" t="s">
        <v>292</v>
      </c>
      <c r="B475" t="s">
        <v>645</v>
      </c>
      <c r="C475">
        <v>1648010</v>
      </c>
      <c r="D475" t="s">
        <v>151</v>
      </c>
      <c r="E475" s="1">
        <v>43409</v>
      </c>
      <c r="F475" s="1" t="s">
        <v>315</v>
      </c>
      <c r="G475" s="1"/>
      <c r="H475" t="s">
        <v>170</v>
      </c>
      <c r="I475" s="1" t="s">
        <v>289</v>
      </c>
      <c r="J475" s="1" t="s">
        <v>510</v>
      </c>
      <c r="K475" s="1"/>
      <c r="L475" t="s">
        <v>223</v>
      </c>
      <c r="M475">
        <v>0.51200000000000001</v>
      </c>
      <c r="U475">
        <v>0.02</v>
      </c>
      <c r="V475" t="s">
        <v>176</v>
      </c>
      <c r="X475" t="s">
        <v>149</v>
      </c>
      <c r="Y475" t="s">
        <v>150</v>
      </c>
      <c r="Z475">
        <v>1049</v>
      </c>
      <c r="AB475" t="s">
        <v>154</v>
      </c>
    </row>
    <row r="476" spans="1:28" x14ac:dyDescent="0.3">
      <c r="A476" t="s">
        <v>292</v>
      </c>
      <c r="B476" t="s">
        <v>645</v>
      </c>
      <c r="C476">
        <v>1648010</v>
      </c>
      <c r="D476" t="s">
        <v>151</v>
      </c>
      <c r="E476" s="1">
        <v>43409</v>
      </c>
      <c r="F476" s="1" t="s">
        <v>315</v>
      </c>
      <c r="G476" s="1"/>
      <c r="H476" t="s">
        <v>172</v>
      </c>
      <c r="I476" s="1" t="s">
        <v>289</v>
      </c>
      <c r="J476" s="1" t="s">
        <v>511</v>
      </c>
      <c r="K476" s="1"/>
      <c r="L476" t="s">
        <v>223</v>
      </c>
      <c r="M476">
        <v>3.2</v>
      </c>
      <c r="U476">
        <v>2</v>
      </c>
      <c r="V476" t="s">
        <v>176</v>
      </c>
      <c r="X476" t="s">
        <v>149</v>
      </c>
      <c r="Y476" t="s">
        <v>150</v>
      </c>
      <c r="Z476">
        <v>1090</v>
      </c>
      <c r="AA476" t="s">
        <v>168</v>
      </c>
      <c r="AB476" t="s">
        <v>154</v>
      </c>
    </row>
    <row r="477" spans="1:28" x14ac:dyDescent="0.3">
      <c r="A477" t="s">
        <v>292</v>
      </c>
      <c r="B477" t="s">
        <v>645</v>
      </c>
      <c r="C477">
        <v>1648010</v>
      </c>
      <c r="D477" t="s">
        <v>151</v>
      </c>
      <c r="E477" s="1">
        <v>43409</v>
      </c>
      <c r="F477" s="1" t="s">
        <v>315</v>
      </c>
      <c r="G477" s="1"/>
      <c r="I477" s="1" t="s">
        <v>290</v>
      </c>
      <c r="J477" s="1" t="s">
        <v>287</v>
      </c>
      <c r="K477" s="1"/>
      <c r="L477" t="s">
        <v>286</v>
      </c>
      <c r="M477">
        <v>29.8</v>
      </c>
      <c r="U477">
        <v>0.17</v>
      </c>
      <c r="V477" t="s">
        <v>165</v>
      </c>
      <c r="X477" t="s">
        <v>149</v>
      </c>
      <c r="Y477" t="s">
        <v>150</v>
      </c>
      <c r="Z477">
        <v>50286</v>
      </c>
      <c r="AB477" t="s">
        <v>154</v>
      </c>
    </row>
    <row r="478" spans="1:28" x14ac:dyDescent="0.3">
      <c r="A478" t="s">
        <v>292</v>
      </c>
      <c r="B478" t="s">
        <v>646</v>
      </c>
      <c r="C478">
        <v>1648010</v>
      </c>
      <c r="D478" t="s">
        <v>151</v>
      </c>
      <c r="E478" s="1">
        <v>43440</v>
      </c>
      <c r="F478" s="1" t="s">
        <v>331</v>
      </c>
      <c r="G478" s="1"/>
      <c r="H478" t="s">
        <v>172</v>
      </c>
      <c r="I478" s="1" t="s">
        <v>289</v>
      </c>
      <c r="J478" s="1" t="s">
        <v>509</v>
      </c>
      <c r="K478" s="1"/>
      <c r="L478" t="s">
        <v>223</v>
      </c>
      <c r="M478">
        <v>1.1000000000000001</v>
      </c>
      <c r="U478">
        <v>0.4</v>
      </c>
      <c r="V478" t="s">
        <v>176</v>
      </c>
      <c r="X478" t="s">
        <v>149</v>
      </c>
      <c r="Y478" t="s">
        <v>150</v>
      </c>
      <c r="Z478">
        <v>1040</v>
      </c>
      <c r="AB478" t="s">
        <v>154</v>
      </c>
    </row>
    <row r="479" spans="1:28" x14ac:dyDescent="0.3">
      <c r="A479" t="s">
        <v>292</v>
      </c>
      <c r="B479" t="s">
        <v>646</v>
      </c>
      <c r="C479">
        <v>1648010</v>
      </c>
      <c r="D479" t="s">
        <v>151</v>
      </c>
      <c r="E479" s="1">
        <v>43440</v>
      </c>
      <c r="F479" s="1" t="s">
        <v>331</v>
      </c>
      <c r="G479" s="1"/>
      <c r="H479" t="s">
        <v>170</v>
      </c>
      <c r="I479" s="1" t="s">
        <v>289</v>
      </c>
      <c r="J479" s="1" t="s">
        <v>510</v>
      </c>
      <c r="K479" s="1"/>
      <c r="L479" t="s">
        <v>223</v>
      </c>
      <c r="M479">
        <v>6.6000000000000003E-2</v>
      </c>
      <c r="U479">
        <v>0.02</v>
      </c>
      <c r="V479" t="s">
        <v>176</v>
      </c>
      <c r="X479" t="s">
        <v>149</v>
      </c>
      <c r="Y479" t="s">
        <v>150</v>
      </c>
      <c r="Z479">
        <v>1049</v>
      </c>
      <c r="AB479" t="s">
        <v>154</v>
      </c>
    </row>
    <row r="480" spans="1:28" x14ac:dyDescent="0.3">
      <c r="A480" t="s">
        <v>292</v>
      </c>
      <c r="B480" t="s">
        <v>646</v>
      </c>
      <c r="C480">
        <v>1648010</v>
      </c>
      <c r="D480" t="s">
        <v>151</v>
      </c>
      <c r="E480" s="1">
        <v>43440</v>
      </c>
      <c r="F480" s="1" t="s">
        <v>331</v>
      </c>
      <c r="G480" s="1"/>
      <c r="H480" t="s">
        <v>172</v>
      </c>
      <c r="I480" s="1" t="s">
        <v>289</v>
      </c>
      <c r="J480" s="1" t="s">
        <v>511</v>
      </c>
      <c r="K480" s="1"/>
      <c r="L480" t="s">
        <v>223</v>
      </c>
      <c r="M480">
        <v>2.4</v>
      </c>
      <c r="U480">
        <v>2</v>
      </c>
      <c r="V480" t="s">
        <v>176</v>
      </c>
      <c r="X480" t="s">
        <v>149</v>
      </c>
      <c r="Y480" t="s">
        <v>150</v>
      </c>
      <c r="Z480">
        <v>1090</v>
      </c>
      <c r="AA480" t="s">
        <v>168</v>
      </c>
      <c r="AB480" t="s">
        <v>154</v>
      </c>
    </row>
    <row r="481" spans="1:28" x14ac:dyDescent="0.3">
      <c r="A481" t="s">
        <v>292</v>
      </c>
      <c r="B481" t="s">
        <v>646</v>
      </c>
      <c r="C481">
        <v>1648010</v>
      </c>
      <c r="D481" t="s">
        <v>151</v>
      </c>
      <c r="E481" s="1">
        <v>43440</v>
      </c>
      <c r="F481" s="1" t="s">
        <v>331</v>
      </c>
      <c r="G481" s="1"/>
      <c r="I481" s="1" t="s">
        <v>290</v>
      </c>
      <c r="J481" s="1" t="s">
        <v>287</v>
      </c>
      <c r="K481" s="1"/>
      <c r="L481" t="s">
        <v>286</v>
      </c>
      <c r="M481">
        <v>1.1200000000000001</v>
      </c>
      <c r="U481">
        <v>0.17</v>
      </c>
      <c r="V481" t="s">
        <v>165</v>
      </c>
      <c r="X481" t="s">
        <v>149</v>
      </c>
      <c r="Y481" t="s">
        <v>150</v>
      </c>
      <c r="Z481">
        <v>50286</v>
      </c>
      <c r="AB481" t="s">
        <v>154</v>
      </c>
    </row>
    <row r="482" spans="1:28" x14ac:dyDescent="0.3">
      <c r="A482" t="s">
        <v>292</v>
      </c>
      <c r="B482" t="s">
        <v>647</v>
      </c>
      <c r="C482">
        <v>1648010</v>
      </c>
      <c r="D482" t="s">
        <v>151</v>
      </c>
      <c r="E482" s="1">
        <v>43502</v>
      </c>
      <c r="F482" s="1" t="s">
        <v>327</v>
      </c>
      <c r="G482" s="1"/>
      <c r="H482" t="s">
        <v>172</v>
      </c>
      <c r="I482" s="1" t="s">
        <v>289</v>
      </c>
      <c r="J482" s="1" t="s">
        <v>509</v>
      </c>
      <c r="K482" s="1"/>
      <c r="L482" t="s">
        <v>223</v>
      </c>
      <c r="M482">
        <v>0.99</v>
      </c>
      <c r="U482">
        <v>0.4</v>
      </c>
      <c r="V482" t="s">
        <v>176</v>
      </c>
      <c r="X482" t="s">
        <v>149</v>
      </c>
      <c r="Y482" t="s">
        <v>150</v>
      </c>
      <c r="Z482">
        <v>1040</v>
      </c>
      <c r="AB482" t="s">
        <v>154</v>
      </c>
    </row>
    <row r="483" spans="1:28" x14ac:dyDescent="0.3">
      <c r="A483" t="s">
        <v>292</v>
      </c>
      <c r="B483" t="s">
        <v>647</v>
      </c>
      <c r="C483">
        <v>1648010</v>
      </c>
      <c r="D483" t="s">
        <v>151</v>
      </c>
      <c r="E483" s="1">
        <v>43502</v>
      </c>
      <c r="F483" s="1" t="s">
        <v>327</v>
      </c>
      <c r="G483" s="1"/>
      <c r="H483" t="s">
        <v>170</v>
      </c>
      <c r="I483" s="1" t="s">
        <v>289</v>
      </c>
      <c r="J483" s="1" t="s">
        <v>510</v>
      </c>
      <c r="K483" s="1"/>
      <c r="L483" t="s">
        <v>223</v>
      </c>
      <c r="M483">
        <v>3.7999999999999999E-2</v>
      </c>
      <c r="U483">
        <v>0.02</v>
      </c>
      <c r="V483" t="s">
        <v>176</v>
      </c>
      <c r="X483" t="s">
        <v>149</v>
      </c>
      <c r="Y483" t="s">
        <v>150</v>
      </c>
      <c r="Z483">
        <v>1049</v>
      </c>
      <c r="AA483" t="s">
        <v>168</v>
      </c>
      <c r="AB483" t="s">
        <v>154</v>
      </c>
    </row>
    <row r="484" spans="1:28" x14ac:dyDescent="0.3">
      <c r="A484" t="s">
        <v>292</v>
      </c>
      <c r="B484" t="s">
        <v>647</v>
      </c>
      <c r="C484">
        <v>1648010</v>
      </c>
      <c r="D484" t="s">
        <v>151</v>
      </c>
      <c r="E484" s="1">
        <v>43502</v>
      </c>
      <c r="F484" s="1" t="s">
        <v>327</v>
      </c>
      <c r="G484" s="1"/>
      <c r="H484" t="s">
        <v>172</v>
      </c>
      <c r="I484" s="1" t="s">
        <v>289</v>
      </c>
      <c r="J484" s="1" t="s">
        <v>511</v>
      </c>
      <c r="K484" s="1"/>
      <c r="L484" t="s">
        <v>223</v>
      </c>
      <c r="M484">
        <v>3.4</v>
      </c>
      <c r="U484">
        <v>2</v>
      </c>
      <c r="V484" t="s">
        <v>176</v>
      </c>
      <c r="X484" t="s">
        <v>149</v>
      </c>
      <c r="Y484" t="s">
        <v>150</v>
      </c>
      <c r="Z484">
        <v>1090</v>
      </c>
      <c r="AA484" t="s">
        <v>168</v>
      </c>
      <c r="AB484" t="s">
        <v>154</v>
      </c>
    </row>
    <row r="485" spans="1:28" x14ac:dyDescent="0.3">
      <c r="A485" t="s">
        <v>292</v>
      </c>
      <c r="B485" t="s">
        <v>647</v>
      </c>
      <c r="C485">
        <v>1648010</v>
      </c>
      <c r="D485" t="s">
        <v>151</v>
      </c>
      <c r="E485" s="1">
        <v>43502</v>
      </c>
      <c r="F485" s="1" t="s">
        <v>327</v>
      </c>
      <c r="G485" s="1"/>
      <c r="I485" s="1" t="s">
        <v>290</v>
      </c>
      <c r="J485" s="1" t="s">
        <v>287</v>
      </c>
      <c r="K485" s="1"/>
      <c r="L485" t="s">
        <v>286</v>
      </c>
      <c r="M485">
        <v>1.63</v>
      </c>
      <c r="U485">
        <v>0.17</v>
      </c>
      <c r="V485" t="s">
        <v>165</v>
      </c>
      <c r="X485" t="s">
        <v>149</v>
      </c>
      <c r="Y485" t="s">
        <v>150</v>
      </c>
      <c r="Z485">
        <v>50286</v>
      </c>
      <c r="AB485" t="s">
        <v>154</v>
      </c>
    </row>
    <row r="486" spans="1:28" x14ac:dyDescent="0.3">
      <c r="A486" t="s">
        <v>292</v>
      </c>
      <c r="B486" t="s">
        <v>648</v>
      </c>
      <c r="C486">
        <v>1648010</v>
      </c>
      <c r="D486" t="s">
        <v>151</v>
      </c>
      <c r="E486" s="1">
        <v>43520</v>
      </c>
      <c r="F486" s="1" t="s">
        <v>307</v>
      </c>
      <c r="G486" s="1"/>
      <c r="H486" t="s">
        <v>172</v>
      </c>
      <c r="I486" s="1" t="s">
        <v>289</v>
      </c>
      <c r="J486" s="1" t="s">
        <v>509</v>
      </c>
      <c r="K486" s="1"/>
      <c r="L486" t="s">
        <v>223</v>
      </c>
      <c r="M486">
        <v>2.1</v>
      </c>
      <c r="U486">
        <v>0.4</v>
      </c>
      <c r="V486" t="s">
        <v>176</v>
      </c>
      <c r="X486" t="s">
        <v>149</v>
      </c>
      <c r="Y486" t="s">
        <v>150</v>
      </c>
      <c r="Z486">
        <v>1040</v>
      </c>
      <c r="AB486" t="s">
        <v>154</v>
      </c>
    </row>
    <row r="487" spans="1:28" x14ac:dyDescent="0.3">
      <c r="A487" t="s">
        <v>292</v>
      </c>
      <c r="B487" t="s">
        <v>648</v>
      </c>
      <c r="C487">
        <v>1648010</v>
      </c>
      <c r="D487" t="s">
        <v>151</v>
      </c>
      <c r="E487" s="1">
        <v>43520</v>
      </c>
      <c r="F487" s="1" t="s">
        <v>307</v>
      </c>
      <c r="G487" s="1"/>
      <c r="H487" t="s">
        <v>170</v>
      </c>
      <c r="I487" s="1" t="s">
        <v>289</v>
      </c>
      <c r="J487" s="1" t="s">
        <v>510</v>
      </c>
      <c r="K487" s="1"/>
      <c r="L487" t="s">
        <v>223</v>
      </c>
      <c r="M487">
        <v>0.127</v>
      </c>
      <c r="U487">
        <v>0.02</v>
      </c>
      <c r="V487" t="s">
        <v>176</v>
      </c>
      <c r="X487" t="s">
        <v>149</v>
      </c>
      <c r="Y487" t="s">
        <v>150</v>
      </c>
      <c r="Z487">
        <v>1049</v>
      </c>
      <c r="AB487" t="s">
        <v>154</v>
      </c>
    </row>
    <row r="488" spans="1:28" x14ac:dyDescent="0.3">
      <c r="A488" t="s">
        <v>292</v>
      </c>
      <c r="B488" t="s">
        <v>648</v>
      </c>
      <c r="C488">
        <v>1648010</v>
      </c>
      <c r="D488" t="s">
        <v>151</v>
      </c>
      <c r="E488" s="1">
        <v>43520</v>
      </c>
      <c r="F488" s="1" t="s">
        <v>307</v>
      </c>
      <c r="G488" s="1"/>
      <c r="H488" t="s">
        <v>172</v>
      </c>
      <c r="I488" s="1" t="s">
        <v>289</v>
      </c>
      <c r="J488" s="1" t="s">
        <v>511</v>
      </c>
      <c r="K488" s="1"/>
      <c r="L488" t="s">
        <v>223</v>
      </c>
      <c r="M488">
        <v>3.5</v>
      </c>
      <c r="U488">
        <v>2</v>
      </c>
      <c r="V488" t="s">
        <v>176</v>
      </c>
      <c r="X488" t="s">
        <v>149</v>
      </c>
      <c r="Y488" t="s">
        <v>150</v>
      </c>
      <c r="Z488">
        <v>1090</v>
      </c>
      <c r="AA488" t="s">
        <v>168</v>
      </c>
      <c r="AB488" t="s">
        <v>154</v>
      </c>
    </row>
    <row r="489" spans="1:28" x14ac:dyDescent="0.3">
      <c r="A489" t="s">
        <v>292</v>
      </c>
      <c r="B489" t="s">
        <v>648</v>
      </c>
      <c r="C489">
        <v>1648010</v>
      </c>
      <c r="D489" t="s">
        <v>151</v>
      </c>
      <c r="E489" s="1">
        <v>43520</v>
      </c>
      <c r="F489" s="1" t="s">
        <v>307</v>
      </c>
      <c r="G489" s="1"/>
      <c r="I489" s="1" t="s">
        <v>290</v>
      </c>
      <c r="J489" s="1" t="s">
        <v>287</v>
      </c>
      <c r="K489" s="1"/>
      <c r="L489" t="s">
        <v>286</v>
      </c>
      <c r="M489">
        <v>14.6</v>
      </c>
      <c r="U489">
        <v>0.17</v>
      </c>
      <c r="V489" t="s">
        <v>165</v>
      </c>
      <c r="X489" t="s">
        <v>149</v>
      </c>
      <c r="Y489" t="s">
        <v>150</v>
      </c>
      <c r="Z489">
        <v>50286</v>
      </c>
      <c r="AB489" t="s">
        <v>154</v>
      </c>
    </row>
    <row r="490" spans="1:28" x14ac:dyDescent="0.3">
      <c r="A490" t="s">
        <v>292</v>
      </c>
      <c r="B490" t="s">
        <v>649</v>
      </c>
      <c r="C490">
        <v>1648010</v>
      </c>
      <c r="D490" t="s">
        <v>151</v>
      </c>
      <c r="E490" s="1">
        <v>43528</v>
      </c>
      <c r="F490" s="1" t="s">
        <v>304</v>
      </c>
      <c r="G490" s="1"/>
      <c r="H490" t="s">
        <v>172</v>
      </c>
      <c r="I490" s="1" t="s">
        <v>289</v>
      </c>
      <c r="J490" s="1" t="s">
        <v>509</v>
      </c>
      <c r="K490" s="1"/>
      <c r="L490" t="s">
        <v>223</v>
      </c>
      <c r="M490">
        <v>2.1</v>
      </c>
      <c r="U490">
        <v>0.4</v>
      </c>
      <c r="V490" t="s">
        <v>176</v>
      </c>
      <c r="X490" t="s">
        <v>149</v>
      </c>
      <c r="Y490" t="s">
        <v>150</v>
      </c>
      <c r="Z490">
        <v>1040</v>
      </c>
      <c r="AB490" t="s">
        <v>154</v>
      </c>
    </row>
    <row r="491" spans="1:28" x14ac:dyDescent="0.3">
      <c r="A491" t="s">
        <v>292</v>
      </c>
      <c r="B491" t="s">
        <v>649</v>
      </c>
      <c r="C491">
        <v>1648010</v>
      </c>
      <c r="D491" t="s">
        <v>151</v>
      </c>
      <c r="E491" s="1">
        <v>43528</v>
      </c>
      <c r="F491" s="1" t="s">
        <v>304</v>
      </c>
      <c r="G491" s="1"/>
      <c r="H491" t="s">
        <v>170</v>
      </c>
      <c r="I491" s="1" t="s">
        <v>289</v>
      </c>
      <c r="J491" s="1" t="s">
        <v>510</v>
      </c>
      <c r="K491" s="1"/>
      <c r="L491" t="s">
        <v>223</v>
      </c>
      <c r="M491">
        <v>0.14199999999999999</v>
      </c>
      <c r="U491">
        <v>0.02</v>
      </c>
      <c r="V491" t="s">
        <v>176</v>
      </c>
      <c r="X491" t="s">
        <v>149</v>
      </c>
      <c r="Y491" t="s">
        <v>150</v>
      </c>
      <c r="Z491">
        <v>1049</v>
      </c>
      <c r="AB491" t="s">
        <v>154</v>
      </c>
    </row>
    <row r="492" spans="1:28" x14ac:dyDescent="0.3">
      <c r="A492" t="s">
        <v>292</v>
      </c>
      <c r="B492" t="s">
        <v>649</v>
      </c>
      <c r="C492">
        <v>1648010</v>
      </c>
      <c r="D492" t="s">
        <v>151</v>
      </c>
      <c r="E492" s="1">
        <v>43528</v>
      </c>
      <c r="F492" s="1" t="s">
        <v>304</v>
      </c>
      <c r="G492" s="1"/>
      <c r="H492" t="s">
        <v>172</v>
      </c>
      <c r="I492" s="1" t="s">
        <v>289</v>
      </c>
      <c r="J492" s="1" t="s">
        <v>511</v>
      </c>
      <c r="K492" s="1"/>
      <c r="L492" t="s">
        <v>223</v>
      </c>
      <c r="M492">
        <v>3.8</v>
      </c>
      <c r="U492">
        <v>2</v>
      </c>
      <c r="V492" t="s">
        <v>176</v>
      </c>
      <c r="X492" t="s">
        <v>149</v>
      </c>
      <c r="Y492" t="s">
        <v>150</v>
      </c>
      <c r="Z492">
        <v>1090</v>
      </c>
      <c r="AA492" t="s">
        <v>168</v>
      </c>
      <c r="AB492" t="s">
        <v>154</v>
      </c>
    </row>
    <row r="493" spans="1:28" x14ac:dyDescent="0.3">
      <c r="A493" t="s">
        <v>292</v>
      </c>
      <c r="B493" t="s">
        <v>649</v>
      </c>
      <c r="C493">
        <v>1648010</v>
      </c>
      <c r="D493" t="s">
        <v>151</v>
      </c>
      <c r="E493" s="1">
        <v>43528</v>
      </c>
      <c r="F493" s="1" t="s">
        <v>304</v>
      </c>
      <c r="G493" s="1"/>
      <c r="I493" s="1" t="s">
        <v>290</v>
      </c>
      <c r="J493" s="1" t="s">
        <v>287</v>
      </c>
      <c r="K493" s="1"/>
      <c r="L493" t="s">
        <v>286</v>
      </c>
      <c r="M493">
        <v>8.24</v>
      </c>
      <c r="U493">
        <v>0.17</v>
      </c>
      <c r="V493" t="s">
        <v>165</v>
      </c>
      <c r="X493" t="s">
        <v>149</v>
      </c>
      <c r="Y493" t="s">
        <v>150</v>
      </c>
      <c r="Z493">
        <v>50286</v>
      </c>
      <c r="AB493" t="s">
        <v>154</v>
      </c>
    </row>
    <row r="494" spans="1:28" x14ac:dyDescent="0.3">
      <c r="A494" t="s">
        <v>292</v>
      </c>
      <c r="B494" t="s">
        <v>650</v>
      </c>
      <c r="C494">
        <v>1648010</v>
      </c>
      <c r="D494" t="s">
        <v>151</v>
      </c>
      <c r="E494" s="1">
        <v>43530</v>
      </c>
      <c r="F494" s="1" t="s">
        <v>307</v>
      </c>
      <c r="G494" s="1"/>
      <c r="H494" t="s">
        <v>172</v>
      </c>
      <c r="I494" s="1" t="s">
        <v>289</v>
      </c>
      <c r="J494" s="1" t="s">
        <v>509</v>
      </c>
      <c r="K494" s="1"/>
      <c r="L494" t="s">
        <v>223</v>
      </c>
      <c r="M494">
        <v>1.2</v>
      </c>
      <c r="U494">
        <v>0.4</v>
      </c>
      <c r="V494" t="s">
        <v>176</v>
      </c>
      <c r="X494" t="s">
        <v>149</v>
      </c>
      <c r="Y494" t="s">
        <v>150</v>
      </c>
      <c r="Z494">
        <v>1040</v>
      </c>
      <c r="AB494" t="s">
        <v>154</v>
      </c>
    </row>
    <row r="495" spans="1:28" x14ac:dyDescent="0.3">
      <c r="A495" t="s">
        <v>292</v>
      </c>
      <c r="B495" t="s">
        <v>650</v>
      </c>
      <c r="C495">
        <v>1648010</v>
      </c>
      <c r="D495" t="s">
        <v>151</v>
      </c>
      <c r="E495" s="1">
        <v>43530</v>
      </c>
      <c r="F495" s="1" t="s">
        <v>307</v>
      </c>
      <c r="G495" s="1"/>
      <c r="H495" t="s">
        <v>170</v>
      </c>
      <c r="I495" s="1" t="s">
        <v>289</v>
      </c>
      <c r="J495" s="1" t="s">
        <v>510</v>
      </c>
      <c r="K495" s="1"/>
      <c r="L495" t="s">
        <v>223</v>
      </c>
      <c r="M495">
        <v>6.0999999999999999E-2</v>
      </c>
      <c r="U495">
        <v>0.02</v>
      </c>
      <c r="V495" t="s">
        <v>176</v>
      </c>
      <c r="X495" t="s">
        <v>149</v>
      </c>
      <c r="Y495" t="s">
        <v>150</v>
      </c>
      <c r="Z495">
        <v>1049</v>
      </c>
      <c r="AB495" t="s">
        <v>154</v>
      </c>
    </row>
    <row r="496" spans="1:28" x14ac:dyDescent="0.3">
      <c r="A496" t="s">
        <v>292</v>
      </c>
      <c r="B496" t="s">
        <v>650</v>
      </c>
      <c r="C496">
        <v>1648010</v>
      </c>
      <c r="D496" t="s">
        <v>151</v>
      </c>
      <c r="E496" s="1">
        <v>43530</v>
      </c>
      <c r="F496" s="1" t="s">
        <v>307</v>
      </c>
      <c r="G496" s="1"/>
      <c r="H496" t="s">
        <v>172</v>
      </c>
      <c r="I496" s="1" t="s">
        <v>289</v>
      </c>
      <c r="J496" s="1" t="s">
        <v>511</v>
      </c>
      <c r="K496" s="1"/>
      <c r="L496" t="s">
        <v>223</v>
      </c>
      <c r="M496">
        <v>3.3</v>
      </c>
      <c r="U496">
        <v>2</v>
      </c>
      <c r="V496" t="s">
        <v>176</v>
      </c>
      <c r="X496" t="s">
        <v>149</v>
      </c>
      <c r="Y496" t="s">
        <v>150</v>
      </c>
      <c r="Z496">
        <v>1090</v>
      </c>
      <c r="AA496" t="s">
        <v>168</v>
      </c>
      <c r="AB496" t="s">
        <v>154</v>
      </c>
    </row>
    <row r="497" spans="1:28" x14ac:dyDescent="0.3">
      <c r="A497" t="s">
        <v>292</v>
      </c>
      <c r="B497" t="s">
        <v>650</v>
      </c>
      <c r="C497">
        <v>1648010</v>
      </c>
      <c r="D497" t="s">
        <v>151</v>
      </c>
      <c r="E497" s="1">
        <v>43530</v>
      </c>
      <c r="F497" s="1" t="s">
        <v>307</v>
      </c>
      <c r="G497" s="1"/>
      <c r="I497" s="1" t="s">
        <v>290</v>
      </c>
      <c r="J497" s="1" t="s">
        <v>287</v>
      </c>
      <c r="K497" s="1"/>
      <c r="L497" t="s">
        <v>286</v>
      </c>
      <c r="M497">
        <v>1.86</v>
      </c>
      <c r="U497">
        <v>0.17</v>
      </c>
      <c r="V497" t="s">
        <v>165</v>
      </c>
      <c r="X497" t="s">
        <v>149</v>
      </c>
      <c r="Y497" t="s">
        <v>150</v>
      </c>
      <c r="Z497">
        <v>50286</v>
      </c>
      <c r="AB497" t="s">
        <v>154</v>
      </c>
    </row>
    <row r="498" spans="1:28" x14ac:dyDescent="0.3">
      <c r="A498" t="s">
        <v>292</v>
      </c>
      <c r="B498" t="s">
        <v>651</v>
      </c>
      <c r="C498">
        <v>1648010</v>
      </c>
      <c r="D498" t="s">
        <v>151</v>
      </c>
      <c r="E498" s="1">
        <v>43545</v>
      </c>
      <c r="F498" s="1" t="s">
        <v>311</v>
      </c>
      <c r="G498" s="1"/>
      <c r="H498" t="s">
        <v>172</v>
      </c>
      <c r="I498" s="1" t="s">
        <v>289</v>
      </c>
      <c r="J498" s="1" t="s">
        <v>509</v>
      </c>
      <c r="K498" s="1"/>
      <c r="L498" t="s">
        <v>223</v>
      </c>
      <c r="M498">
        <v>2.8</v>
      </c>
      <c r="U498">
        <v>0.4</v>
      </c>
      <c r="V498" t="s">
        <v>176</v>
      </c>
      <c r="X498" t="s">
        <v>178</v>
      </c>
      <c r="Y498" t="s">
        <v>150</v>
      </c>
      <c r="Z498">
        <v>1040</v>
      </c>
      <c r="AB498" t="s">
        <v>154</v>
      </c>
    </row>
    <row r="499" spans="1:28" x14ac:dyDescent="0.3">
      <c r="A499" t="s">
        <v>292</v>
      </c>
      <c r="B499" t="s">
        <v>651</v>
      </c>
      <c r="C499">
        <v>1648010</v>
      </c>
      <c r="D499" t="s">
        <v>151</v>
      </c>
      <c r="E499" s="1">
        <v>43545</v>
      </c>
      <c r="F499" s="1" t="s">
        <v>311</v>
      </c>
      <c r="G499" s="1"/>
      <c r="H499" t="s">
        <v>170</v>
      </c>
      <c r="I499" s="1" t="s">
        <v>289</v>
      </c>
      <c r="J499" s="1" t="s">
        <v>510</v>
      </c>
      <c r="K499" s="1"/>
      <c r="L499" t="s">
        <v>223</v>
      </c>
      <c r="M499">
        <v>4.1000000000000002E-2</v>
      </c>
      <c r="U499">
        <v>0.02</v>
      </c>
      <c r="V499" t="s">
        <v>176</v>
      </c>
      <c r="X499" t="s">
        <v>178</v>
      </c>
      <c r="Y499" t="s">
        <v>150</v>
      </c>
      <c r="Z499">
        <v>1049</v>
      </c>
      <c r="AB499" t="s">
        <v>154</v>
      </c>
    </row>
    <row r="500" spans="1:28" x14ac:dyDescent="0.3">
      <c r="A500" t="s">
        <v>292</v>
      </c>
      <c r="B500" t="s">
        <v>651</v>
      </c>
      <c r="C500">
        <v>1648010</v>
      </c>
      <c r="D500" t="s">
        <v>151</v>
      </c>
      <c r="E500" s="1">
        <v>43545</v>
      </c>
      <c r="F500" s="1" t="s">
        <v>311</v>
      </c>
      <c r="G500" s="1"/>
      <c r="H500" t="s">
        <v>172</v>
      </c>
      <c r="I500" s="1" t="s">
        <v>289</v>
      </c>
      <c r="J500" s="1" t="s">
        <v>511</v>
      </c>
      <c r="K500" s="1"/>
      <c r="L500" t="s">
        <v>223</v>
      </c>
      <c r="M500">
        <v>4.4000000000000004</v>
      </c>
      <c r="U500">
        <v>2</v>
      </c>
      <c r="V500" t="s">
        <v>176</v>
      </c>
      <c r="X500" t="s">
        <v>178</v>
      </c>
      <c r="Y500" t="s">
        <v>150</v>
      </c>
      <c r="Z500">
        <v>1090</v>
      </c>
      <c r="AB500" t="s">
        <v>154</v>
      </c>
    </row>
    <row r="501" spans="1:28" x14ac:dyDescent="0.3">
      <c r="A501" t="s">
        <v>292</v>
      </c>
      <c r="B501" t="s">
        <v>651</v>
      </c>
      <c r="C501">
        <v>1648010</v>
      </c>
      <c r="D501" t="s">
        <v>151</v>
      </c>
      <c r="E501" s="1">
        <v>43545</v>
      </c>
      <c r="F501" s="1" t="s">
        <v>311</v>
      </c>
      <c r="G501" s="1"/>
      <c r="I501" s="1" t="s">
        <v>290</v>
      </c>
      <c r="J501" s="1" t="s">
        <v>287</v>
      </c>
      <c r="K501" s="1"/>
      <c r="L501" t="s">
        <v>286</v>
      </c>
      <c r="M501">
        <v>4.2300000000000004</v>
      </c>
      <c r="U501">
        <v>0.17</v>
      </c>
      <c r="V501" t="s">
        <v>165</v>
      </c>
      <c r="X501" t="s">
        <v>178</v>
      </c>
      <c r="Y501" t="s">
        <v>150</v>
      </c>
      <c r="Z501">
        <v>50286</v>
      </c>
      <c r="AB501" t="s">
        <v>154</v>
      </c>
    </row>
    <row r="502" spans="1:28" x14ac:dyDescent="0.3">
      <c r="A502" t="s">
        <v>292</v>
      </c>
      <c r="B502" t="s">
        <v>652</v>
      </c>
      <c r="C502">
        <v>1648010</v>
      </c>
      <c r="D502" t="s">
        <v>151</v>
      </c>
      <c r="E502" s="1">
        <v>43559</v>
      </c>
      <c r="F502" s="1" t="s">
        <v>327</v>
      </c>
      <c r="G502" s="1"/>
      <c r="H502" t="s">
        <v>172</v>
      </c>
      <c r="I502" s="1" t="s">
        <v>289</v>
      </c>
      <c r="J502" s="1" t="s">
        <v>509</v>
      </c>
      <c r="K502" s="1"/>
      <c r="L502" t="s">
        <v>223</v>
      </c>
      <c r="M502">
        <v>1.1000000000000001</v>
      </c>
      <c r="U502">
        <v>0.4</v>
      </c>
      <c r="V502" t="s">
        <v>176</v>
      </c>
      <c r="X502" t="s">
        <v>178</v>
      </c>
      <c r="Y502" t="s">
        <v>150</v>
      </c>
      <c r="Z502">
        <v>1040</v>
      </c>
      <c r="AB502" t="s">
        <v>154</v>
      </c>
    </row>
    <row r="503" spans="1:28" x14ac:dyDescent="0.3">
      <c r="A503" t="s">
        <v>292</v>
      </c>
      <c r="B503" t="s">
        <v>652</v>
      </c>
      <c r="C503">
        <v>1648010</v>
      </c>
      <c r="D503" t="s">
        <v>151</v>
      </c>
      <c r="E503" s="1">
        <v>43559</v>
      </c>
      <c r="F503" s="1" t="s">
        <v>327</v>
      </c>
      <c r="G503" s="1"/>
      <c r="H503" t="s">
        <v>170</v>
      </c>
      <c r="I503" s="1" t="s">
        <v>289</v>
      </c>
      <c r="J503" s="1" t="s">
        <v>510</v>
      </c>
      <c r="K503" s="1"/>
      <c r="L503" t="s">
        <v>223</v>
      </c>
      <c r="M503">
        <v>2.7E-2</v>
      </c>
      <c r="U503">
        <v>0.02</v>
      </c>
      <c r="V503" t="s">
        <v>176</v>
      </c>
      <c r="X503" t="s">
        <v>178</v>
      </c>
      <c r="Y503" t="s">
        <v>150</v>
      </c>
      <c r="Z503">
        <v>1049</v>
      </c>
      <c r="AA503" t="s">
        <v>168</v>
      </c>
      <c r="AB503" t="s">
        <v>154</v>
      </c>
    </row>
    <row r="504" spans="1:28" x14ac:dyDescent="0.3">
      <c r="A504" t="s">
        <v>292</v>
      </c>
      <c r="B504" t="s">
        <v>652</v>
      </c>
      <c r="C504">
        <v>1648010</v>
      </c>
      <c r="D504" t="s">
        <v>151</v>
      </c>
      <c r="E504" s="1">
        <v>43559</v>
      </c>
      <c r="F504" s="1" t="s">
        <v>327</v>
      </c>
      <c r="G504" s="1"/>
      <c r="H504" t="s">
        <v>172</v>
      </c>
      <c r="I504" s="1" t="s">
        <v>289</v>
      </c>
      <c r="J504" s="1" t="s">
        <v>511</v>
      </c>
      <c r="K504" s="1"/>
      <c r="L504" t="s">
        <v>223</v>
      </c>
      <c r="M504">
        <v>2</v>
      </c>
      <c r="N504" t="s">
        <v>1094</v>
      </c>
      <c r="U504">
        <v>2</v>
      </c>
      <c r="V504" t="s">
        <v>176</v>
      </c>
      <c r="X504" t="s">
        <v>178</v>
      </c>
      <c r="Y504" t="s">
        <v>150</v>
      </c>
      <c r="Z504">
        <v>1090</v>
      </c>
      <c r="AB504" t="s">
        <v>154</v>
      </c>
    </row>
    <row r="505" spans="1:28" x14ac:dyDescent="0.3">
      <c r="A505" t="s">
        <v>292</v>
      </c>
      <c r="B505" t="s">
        <v>652</v>
      </c>
      <c r="C505">
        <v>1648010</v>
      </c>
      <c r="D505" t="s">
        <v>151</v>
      </c>
      <c r="E505" s="1">
        <v>43559</v>
      </c>
      <c r="F505" s="1" t="s">
        <v>327</v>
      </c>
      <c r="G505" s="1"/>
      <c r="I505" s="1" t="s">
        <v>290</v>
      </c>
      <c r="J505" s="1" t="s">
        <v>287</v>
      </c>
      <c r="K505" s="1"/>
      <c r="L505" t="s">
        <v>286</v>
      </c>
      <c r="M505">
        <v>1.42</v>
      </c>
      <c r="U505">
        <v>0.17</v>
      </c>
      <c r="V505" t="s">
        <v>165</v>
      </c>
      <c r="X505" t="s">
        <v>178</v>
      </c>
      <c r="Y505" t="s">
        <v>150</v>
      </c>
      <c r="Z505">
        <v>50286</v>
      </c>
      <c r="AB505" t="s">
        <v>154</v>
      </c>
    </row>
    <row r="506" spans="1:28" x14ac:dyDescent="0.3">
      <c r="A506" t="s">
        <v>292</v>
      </c>
      <c r="B506" t="s">
        <v>653</v>
      </c>
      <c r="C506">
        <v>1648010</v>
      </c>
      <c r="D506" t="s">
        <v>151</v>
      </c>
      <c r="E506" s="1">
        <v>43590</v>
      </c>
      <c r="F506" s="1" t="s">
        <v>345</v>
      </c>
      <c r="G506" s="1"/>
      <c r="H506" t="s">
        <v>172</v>
      </c>
      <c r="I506" s="1" t="s">
        <v>289</v>
      </c>
      <c r="J506" s="1" t="s">
        <v>509</v>
      </c>
      <c r="K506" s="1"/>
      <c r="L506" t="s">
        <v>223</v>
      </c>
      <c r="M506">
        <v>2.9</v>
      </c>
      <c r="U506">
        <v>0.4</v>
      </c>
      <c r="V506" t="s">
        <v>176</v>
      </c>
      <c r="X506" t="s">
        <v>178</v>
      </c>
      <c r="Y506" t="s">
        <v>150</v>
      </c>
      <c r="Z506">
        <v>1040</v>
      </c>
      <c r="AB506" t="s">
        <v>154</v>
      </c>
    </row>
    <row r="507" spans="1:28" x14ac:dyDescent="0.3">
      <c r="A507" t="s">
        <v>292</v>
      </c>
      <c r="B507" t="s">
        <v>653</v>
      </c>
      <c r="C507">
        <v>1648010</v>
      </c>
      <c r="D507" t="s">
        <v>151</v>
      </c>
      <c r="E507" s="1">
        <v>43590</v>
      </c>
      <c r="F507" s="1" t="s">
        <v>345</v>
      </c>
      <c r="G507" s="1"/>
      <c r="H507" t="s">
        <v>170</v>
      </c>
      <c r="I507" s="1" t="s">
        <v>289</v>
      </c>
      <c r="J507" s="1" t="s">
        <v>510</v>
      </c>
      <c r="K507" s="1"/>
      <c r="L507" t="s">
        <v>223</v>
      </c>
      <c r="M507">
        <v>0.153</v>
      </c>
      <c r="U507">
        <v>0.02</v>
      </c>
      <c r="V507" t="s">
        <v>176</v>
      </c>
      <c r="X507" t="s">
        <v>178</v>
      </c>
      <c r="Y507" t="s">
        <v>150</v>
      </c>
      <c r="Z507">
        <v>1049</v>
      </c>
      <c r="AB507" t="s">
        <v>154</v>
      </c>
    </row>
    <row r="508" spans="1:28" x14ac:dyDescent="0.3">
      <c r="A508" t="s">
        <v>292</v>
      </c>
      <c r="B508" t="s">
        <v>653</v>
      </c>
      <c r="C508">
        <v>1648010</v>
      </c>
      <c r="D508" t="s">
        <v>151</v>
      </c>
      <c r="E508" s="1">
        <v>43590</v>
      </c>
      <c r="F508" s="1" t="s">
        <v>345</v>
      </c>
      <c r="G508" s="1"/>
      <c r="H508" t="s">
        <v>172</v>
      </c>
      <c r="I508" s="1" t="s">
        <v>289</v>
      </c>
      <c r="J508" s="1" t="s">
        <v>511</v>
      </c>
      <c r="K508" s="1"/>
      <c r="L508" t="s">
        <v>223</v>
      </c>
      <c r="M508">
        <v>2</v>
      </c>
      <c r="N508" t="s">
        <v>1094</v>
      </c>
      <c r="U508">
        <v>2</v>
      </c>
      <c r="V508" t="s">
        <v>176</v>
      </c>
      <c r="X508" t="s">
        <v>178</v>
      </c>
      <c r="Y508" t="s">
        <v>150</v>
      </c>
      <c r="Z508">
        <v>1090</v>
      </c>
      <c r="AB508" t="s">
        <v>154</v>
      </c>
    </row>
    <row r="509" spans="1:28" x14ac:dyDescent="0.3">
      <c r="A509" t="s">
        <v>292</v>
      </c>
      <c r="B509" t="s">
        <v>653</v>
      </c>
      <c r="C509">
        <v>1648010</v>
      </c>
      <c r="D509" t="s">
        <v>151</v>
      </c>
      <c r="E509" s="1">
        <v>43590</v>
      </c>
      <c r="F509" s="1" t="s">
        <v>345</v>
      </c>
      <c r="G509" s="1"/>
      <c r="I509" s="1" t="s">
        <v>290</v>
      </c>
      <c r="J509" s="1" t="s">
        <v>287</v>
      </c>
      <c r="K509" s="1"/>
      <c r="L509" t="s">
        <v>286</v>
      </c>
      <c r="M509">
        <v>9.84</v>
      </c>
      <c r="U509">
        <v>0.17</v>
      </c>
      <c r="V509" t="s">
        <v>165</v>
      </c>
      <c r="X509" t="s">
        <v>178</v>
      </c>
      <c r="Y509" t="s">
        <v>150</v>
      </c>
      <c r="Z509">
        <v>50286</v>
      </c>
      <c r="AB509" t="s">
        <v>154</v>
      </c>
    </row>
    <row r="510" spans="1:28" x14ac:dyDescent="0.3">
      <c r="A510" t="s">
        <v>292</v>
      </c>
      <c r="B510" t="s">
        <v>654</v>
      </c>
      <c r="C510">
        <v>1648010</v>
      </c>
      <c r="D510" t="s">
        <v>151</v>
      </c>
      <c r="E510" s="1">
        <v>43594</v>
      </c>
      <c r="F510" s="1" t="s">
        <v>306</v>
      </c>
      <c r="G510" s="1"/>
      <c r="H510" t="s">
        <v>172</v>
      </c>
      <c r="I510" s="1" t="s">
        <v>289</v>
      </c>
      <c r="J510" s="1" t="s">
        <v>509</v>
      </c>
      <c r="K510" s="1"/>
      <c r="L510" t="s">
        <v>223</v>
      </c>
      <c r="M510">
        <v>2.1</v>
      </c>
      <c r="U510">
        <v>0.4</v>
      </c>
      <c r="V510" t="s">
        <v>176</v>
      </c>
      <c r="X510" t="s">
        <v>178</v>
      </c>
      <c r="Y510" t="s">
        <v>150</v>
      </c>
      <c r="Z510">
        <v>1040</v>
      </c>
      <c r="AB510" t="s">
        <v>154</v>
      </c>
    </row>
    <row r="511" spans="1:28" x14ac:dyDescent="0.3">
      <c r="A511" t="s">
        <v>292</v>
      </c>
      <c r="B511" t="s">
        <v>654</v>
      </c>
      <c r="C511">
        <v>1648010</v>
      </c>
      <c r="D511" t="s">
        <v>151</v>
      </c>
      <c r="E511" s="1">
        <v>43594</v>
      </c>
      <c r="F511" s="1" t="s">
        <v>306</v>
      </c>
      <c r="G511" s="1"/>
      <c r="H511" t="s">
        <v>170</v>
      </c>
      <c r="I511" s="1" t="s">
        <v>289</v>
      </c>
      <c r="J511" s="1" t="s">
        <v>510</v>
      </c>
      <c r="K511" s="1"/>
      <c r="L511" t="s">
        <v>223</v>
      </c>
      <c r="M511">
        <v>0.121</v>
      </c>
      <c r="U511">
        <v>0.02</v>
      </c>
      <c r="V511" t="s">
        <v>176</v>
      </c>
      <c r="X511" t="s">
        <v>178</v>
      </c>
      <c r="Y511" t="s">
        <v>150</v>
      </c>
      <c r="Z511">
        <v>1049</v>
      </c>
      <c r="AB511" t="s">
        <v>154</v>
      </c>
    </row>
    <row r="512" spans="1:28" x14ac:dyDescent="0.3">
      <c r="A512" t="s">
        <v>292</v>
      </c>
      <c r="B512" t="s">
        <v>654</v>
      </c>
      <c r="C512">
        <v>1648010</v>
      </c>
      <c r="D512" t="s">
        <v>151</v>
      </c>
      <c r="E512" s="1">
        <v>43594</v>
      </c>
      <c r="F512" s="1" t="s">
        <v>306</v>
      </c>
      <c r="G512" s="1"/>
      <c r="H512" t="s">
        <v>172</v>
      </c>
      <c r="I512" s="1" t="s">
        <v>289</v>
      </c>
      <c r="J512" s="1" t="s">
        <v>511</v>
      </c>
      <c r="K512" s="1"/>
      <c r="L512" t="s">
        <v>223</v>
      </c>
      <c r="M512">
        <v>2</v>
      </c>
      <c r="N512" t="s">
        <v>1094</v>
      </c>
      <c r="U512">
        <v>2</v>
      </c>
      <c r="V512" t="s">
        <v>176</v>
      </c>
      <c r="X512" t="s">
        <v>178</v>
      </c>
      <c r="Y512" t="s">
        <v>150</v>
      </c>
      <c r="Z512">
        <v>1090</v>
      </c>
      <c r="AB512" t="s">
        <v>154</v>
      </c>
    </row>
    <row r="513" spans="1:28" x14ac:dyDescent="0.3">
      <c r="A513" t="s">
        <v>292</v>
      </c>
      <c r="B513" t="s">
        <v>654</v>
      </c>
      <c r="C513">
        <v>1648010</v>
      </c>
      <c r="D513" t="s">
        <v>151</v>
      </c>
      <c r="E513" s="1">
        <v>43594</v>
      </c>
      <c r="F513" s="1" t="s">
        <v>306</v>
      </c>
      <c r="G513" s="1"/>
      <c r="I513" s="1" t="s">
        <v>290</v>
      </c>
      <c r="J513" s="1" t="s">
        <v>287</v>
      </c>
      <c r="K513" s="1"/>
      <c r="L513" t="s">
        <v>286</v>
      </c>
      <c r="M513">
        <v>2.36</v>
      </c>
      <c r="U513">
        <v>0.17</v>
      </c>
      <c r="V513" t="s">
        <v>165</v>
      </c>
      <c r="X513" t="s">
        <v>178</v>
      </c>
      <c r="Y513" t="s">
        <v>150</v>
      </c>
      <c r="Z513">
        <v>50286</v>
      </c>
      <c r="AB513" t="s">
        <v>154</v>
      </c>
    </row>
    <row r="514" spans="1:28" x14ac:dyDescent="0.3">
      <c r="A514" t="s">
        <v>292</v>
      </c>
      <c r="B514" t="s">
        <v>655</v>
      </c>
      <c r="C514">
        <v>1648010</v>
      </c>
      <c r="D514" t="s">
        <v>151</v>
      </c>
      <c r="E514" s="1">
        <v>43622</v>
      </c>
      <c r="F514" s="1" t="s">
        <v>331</v>
      </c>
      <c r="G514" s="1"/>
      <c r="H514" t="s">
        <v>172</v>
      </c>
      <c r="I514" s="1" t="s">
        <v>289</v>
      </c>
      <c r="J514" s="1" t="s">
        <v>509</v>
      </c>
      <c r="K514" s="1"/>
      <c r="L514" t="s">
        <v>223</v>
      </c>
      <c r="M514">
        <v>1.7</v>
      </c>
      <c r="U514">
        <v>0.4</v>
      </c>
      <c r="V514" t="s">
        <v>176</v>
      </c>
      <c r="X514" t="s">
        <v>178</v>
      </c>
      <c r="Y514" t="s">
        <v>150</v>
      </c>
      <c r="Z514">
        <v>1040</v>
      </c>
      <c r="AB514" t="s">
        <v>154</v>
      </c>
    </row>
    <row r="515" spans="1:28" x14ac:dyDescent="0.3">
      <c r="A515" t="s">
        <v>292</v>
      </c>
      <c r="B515" t="s">
        <v>655</v>
      </c>
      <c r="C515">
        <v>1648010</v>
      </c>
      <c r="D515" t="s">
        <v>151</v>
      </c>
      <c r="E515" s="1">
        <v>43622</v>
      </c>
      <c r="F515" s="1" t="s">
        <v>331</v>
      </c>
      <c r="G515" s="1"/>
      <c r="H515" t="s">
        <v>170</v>
      </c>
      <c r="I515" s="1" t="s">
        <v>289</v>
      </c>
      <c r="J515" s="1" t="s">
        <v>510</v>
      </c>
      <c r="K515" s="1"/>
      <c r="L515" t="s">
        <v>223</v>
      </c>
      <c r="M515">
        <v>0.11</v>
      </c>
      <c r="U515">
        <v>0.02</v>
      </c>
      <c r="V515" t="s">
        <v>176</v>
      </c>
      <c r="X515" t="s">
        <v>178</v>
      </c>
      <c r="Y515" t="s">
        <v>150</v>
      </c>
      <c r="Z515">
        <v>1049</v>
      </c>
      <c r="AB515" t="s">
        <v>154</v>
      </c>
    </row>
    <row r="516" spans="1:28" x14ac:dyDescent="0.3">
      <c r="A516" t="s">
        <v>292</v>
      </c>
      <c r="B516" t="s">
        <v>655</v>
      </c>
      <c r="C516">
        <v>1648010</v>
      </c>
      <c r="D516" t="s">
        <v>151</v>
      </c>
      <c r="E516" s="1">
        <v>43622</v>
      </c>
      <c r="F516" s="1" t="s">
        <v>331</v>
      </c>
      <c r="G516" s="1"/>
      <c r="H516" t="s">
        <v>172</v>
      </c>
      <c r="I516" s="1" t="s">
        <v>289</v>
      </c>
      <c r="J516" s="1" t="s">
        <v>511</v>
      </c>
      <c r="K516" s="1"/>
      <c r="L516" t="s">
        <v>223</v>
      </c>
      <c r="M516">
        <v>2</v>
      </c>
      <c r="N516" t="s">
        <v>1094</v>
      </c>
      <c r="U516">
        <v>2</v>
      </c>
      <c r="V516" t="s">
        <v>176</v>
      </c>
      <c r="X516" t="s">
        <v>178</v>
      </c>
      <c r="Y516" t="s">
        <v>150</v>
      </c>
      <c r="Z516">
        <v>1090</v>
      </c>
      <c r="AB516" t="s">
        <v>154</v>
      </c>
    </row>
    <row r="517" spans="1:28" x14ac:dyDescent="0.3">
      <c r="A517" t="s">
        <v>292</v>
      </c>
      <c r="B517" t="s">
        <v>655</v>
      </c>
      <c r="C517">
        <v>1648010</v>
      </c>
      <c r="D517" t="s">
        <v>151</v>
      </c>
      <c r="E517" s="1">
        <v>43622</v>
      </c>
      <c r="F517" s="1" t="s">
        <v>331</v>
      </c>
      <c r="G517" s="1"/>
      <c r="I517" s="1" t="s">
        <v>290</v>
      </c>
      <c r="J517" s="1" t="s">
        <v>287</v>
      </c>
      <c r="K517" s="1"/>
      <c r="L517" t="s">
        <v>286</v>
      </c>
      <c r="M517">
        <v>1.42</v>
      </c>
      <c r="U517">
        <v>0.17</v>
      </c>
      <c r="V517" t="s">
        <v>165</v>
      </c>
      <c r="X517" t="s">
        <v>178</v>
      </c>
      <c r="Y517" t="s">
        <v>150</v>
      </c>
      <c r="Z517">
        <v>50286</v>
      </c>
      <c r="AB517" t="s">
        <v>154</v>
      </c>
    </row>
    <row r="518" spans="1:28" x14ac:dyDescent="0.3">
      <c r="A518" t="s">
        <v>292</v>
      </c>
      <c r="B518" t="s">
        <v>656</v>
      </c>
      <c r="C518">
        <v>1648010</v>
      </c>
      <c r="D518" t="s">
        <v>151</v>
      </c>
      <c r="E518" s="1">
        <v>43654</v>
      </c>
      <c r="F518" s="1" t="s">
        <v>338</v>
      </c>
      <c r="G518" s="1"/>
      <c r="H518" t="s">
        <v>172</v>
      </c>
      <c r="I518" s="1" t="s">
        <v>289</v>
      </c>
      <c r="J518" s="1" t="s">
        <v>509</v>
      </c>
      <c r="K518" s="1"/>
      <c r="L518" t="s">
        <v>223</v>
      </c>
      <c r="M518">
        <v>2.4</v>
      </c>
      <c r="U518">
        <v>0.4</v>
      </c>
      <c r="V518" t="s">
        <v>176</v>
      </c>
      <c r="X518" t="s">
        <v>178</v>
      </c>
      <c r="Y518" t="s">
        <v>150</v>
      </c>
      <c r="Z518">
        <v>1040</v>
      </c>
      <c r="AB518" t="s">
        <v>154</v>
      </c>
    </row>
    <row r="519" spans="1:28" x14ac:dyDescent="0.3">
      <c r="A519" t="s">
        <v>292</v>
      </c>
      <c r="B519" t="s">
        <v>656</v>
      </c>
      <c r="C519">
        <v>1648010</v>
      </c>
      <c r="D519" t="s">
        <v>151</v>
      </c>
      <c r="E519" s="1">
        <v>43654</v>
      </c>
      <c r="F519" s="1" t="s">
        <v>338</v>
      </c>
      <c r="G519" s="1"/>
      <c r="H519" t="s">
        <v>170</v>
      </c>
      <c r="I519" s="1" t="s">
        <v>289</v>
      </c>
      <c r="J519" s="1" t="s">
        <v>510</v>
      </c>
      <c r="K519" s="1"/>
      <c r="L519" t="s">
        <v>223</v>
      </c>
      <c r="M519">
        <v>0.51500000000000001</v>
      </c>
      <c r="U519">
        <v>0.02</v>
      </c>
      <c r="V519" t="s">
        <v>176</v>
      </c>
      <c r="X519" t="s">
        <v>178</v>
      </c>
      <c r="Y519" t="s">
        <v>150</v>
      </c>
      <c r="Z519">
        <v>1049</v>
      </c>
      <c r="AB519" t="s">
        <v>154</v>
      </c>
    </row>
    <row r="520" spans="1:28" x14ac:dyDescent="0.3">
      <c r="A520" t="s">
        <v>292</v>
      </c>
      <c r="B520" t="s">
        <v>656</v>
      </c>
      <c r="C520">
        <v>1648010</v>
      </c>
      <c r="D520" t="s">
        <v>151</v>
      </c>
      <c r="E520" s="1">
        <v>43654</v>
      </c>
      <c r="F520" s="1" t="s">
        <v>338</v>
      </c>
      <c r="G520" s="1"/>
      <c r="H520" t="s">
        <v>172</v>
      </c>
      <c r="I520" s="1" t="s">
        <v>289</v>
      </c>
      <c r="J520" s="1" t="s">
        <v>511</v>
      </c>
      <c r="K520" s="1"/>
      <c r="L520" t="s">
        <v>223</v>
      </c>
      <c r="M520">
        <v>2</v>
      </c>
      <c r="N520" t="s">
        <v>1094</v>
      </c>
      <c r="U520">
        <v>2</v>
      </c>
      <c r="V520" t="s">
        <v>176</v>
      </c>
      <c r="X520" t="s">
        <v>178</v>
      </c>
      <c r="Y520" t="s">
        <v>150</v>
      </c>
      <c r="Z520">
        <v>1090</v>
      </c>
      <c r="AB520" t="s">
        <v>154</v>
      </c>
    </row>
    <row r="521" spans="1:28" x14ac:dyDescent="0.3">
      <c r="A521" t="s">
        <v>292</v>
      </c>
      <c r="B521" t="s">
        <v>656</v>
      </c>
      <c r="C521">
        <v>1648010</v>
      </c>
      <c r="D521" t="s">
        <v>151</v>
      </c>
      <c r="E521" s="1">
        <v>43654</v>
      </c>
      <c r="F521" s="1" t="s">
        <v>338</v>
      </c>
      <c r="G521" s="1"/>
      <c r="I521" s="1" t="s">
        <v>290</v>
      </c>
      <c r="J521" s="1" t="s">
        <v>287</v>
      </c>
      <c r="K521" s="1"/>
      <c r="L521" t="s">
        <v>286</v>
      </c>
      <c r="M521">
        <v>52.5</v>
      </c>
      <c r="U521">
        <v>0.17</v>
      </c>
      <c r="V521" t="s">
        <v>165</v>
      </c>
      <c r="X521" t="s">
        <v>178</v>
      </c>
      <c r="Y521" t="s">
        <v>150</v>
      </c>
      <c r="Z521">
        <v>50286</v>
      </c>
      <c r="AB521" t="s">
        <v>154</v>
      </c>
    </row>
    <row r="522" spans="1:28" x14ac:dyDescent="0.3">
      <c r="A522" t="s">
        <v>292</v>
      </c>
      <c r="B522" t="s">
        <v>657</v>
      </c>
      <c r="C522">
        <v>1648010</v>
      </c>
      <c r="D522" t="s">
        <v>151</v>
      </c>
      <c r="E522" s="1">
        <v>43657</v>
      </c>
      <c r="F522" s="1" t="s">
        <v>313</v>
      </c>
      <c r="G522" s="1"/>
      <c r="H522" t="s">
        <v>172</v>
      </c>
      <c r="I522" s="1" t="s">
        <v>289</v>
      </c>
      <c r="J522" s="1" t="s">
        <v>509</v>
      </c>
      <c r="K522" s="1"/>
      <c r="L522" t="s">
        <v>223</v>
      </c>
      <c r="M522">
        <v>2.8</v>
      </c>
      <c r="U522">
        <v>0.4</v>
      </c>
      <c r="V522" t="s">
        <v>176</v>
      </c>
      <c r="X522" t="s">
        <v>178</v>
      </c>
      <c r="Y522" t="s">
        <v>150</v>
      </c>
      <c r="Z522">
        <v>1040</v>
      </c>
      <c r="AB522" t="s">
        <v>154</v>
      </c>
    </row>
    <row r="523" spans="1:28" x14ac:dyDescent="0.3">
      <c r="A523" t="s">
        <v>292</v>
      </c>
      <c r="B523" t="s">
        <v>657</v>
      </c>
      <c r="C523">
        <v>1648010</v>
      </c>
      <c r="D523" t="s">
        <v>151</v>
      </c>
      <c r="E523" s="1">
        <v>43657</v>
      </c>
      <c r="F523" s="1" t="s">
        <v>313</v>
      </c>
      <c r="G523" s="1"/>
      <c r="H523" t="s">
        <v>170</v>
      </c>
      <c r="I523" s="1" t="s">
        <v>289</v>
      </c>
      <c r="J523" s="1" t="s">
        <v>510</v>
      </c>
      <c r="K523" s="1"/>
      <c r="L523" t="s">
        <v>223</v>
      </c>
      <c r="M523">
        <v>0.2</v>
      </c>
      <c r="N523" t="s">
        <v>1094</v>
      </c>
      <c r="U523">
        <v>0.02</v>
      </c>
      <c r="V523" t="s">
        <v>176</v>
      </c>
      <c r="X523" t="s">
        <v>178</v>
      </c>
      <c r="Y523" t="s">
        <v>150</v>
      </c>
      <c r="Z523">
        <v>1049</v>
      </c>
      <c r="AA523" t="s">
        <v>174</v>
      </c>
      <c r="AB523" t="s">
        <v>154</v>
      </c>
    </row>
    <row r="524" spans="1:28" x14ac:dyDescent="0.3">
      <c r="A524" t="s">
        <v>292</v>
      </c>
      <c r="B524" t="s">
        <v>657</v>
      </c>
      <c r="C524">
        <v>1648010</v>
      </c>
      <c r="D524" t="s">
        <v>151</v>
      </c>
      <c r="E524" s="1">
        <v>43657</v>
      </c>
      <c r="F524" s="1" t="s">
        <v>313</v>
      </c>
      <c r="G524" s="1"/>
      <c r="H524" t="s">
        <v>172</v>
      </c>
      <c r="I524" s="1" t="s">
        <v>289</v>
      </c>
      <c r="J524" s="1" t="s">
        <v>511</v>
      </c>
      <c r="K524" s="1"/>
      <c r="L524" t="s">
        <v>223</v>
      </c>
      <c r="M524">
        <v>2</v>
      </c>
      <c r="N524" t="s">
        <v>1094</v>
      </c>
      <c r="U524">
        <v>2</v>
      </c>
      <c r="V524" t="s">
        <v>176</v>
      </c>
      <c r="X524" t="s">
        <v>178</v>
      </c>
      <c r="Y524" t="s">
        <v>150</v>
      </c>
      <c r="Z524">
        <v>1090</v>
      </c>
      <c r="AB524" t="s">
        <v>154</v>
      </c>
    </row>
    <row r="525" spans="1:28" x14ac:dyDescent="0.3">
      <c r="A525" t="s">
        <v>292</v>
      </c>
      <c r="B525" t="s">
        <v>657</v>
      </c>
      <c r="C525">
        <v>1648010</v>
      </c>
      <c r="D525" t="s">
        <v>151</v>
      </c>
      <c r="E525" s="1">
        <v>43657</v>
      </c>
      <c r="F525" s="1" t="s">
        <v>313</v>
      </c>
      <c r="G525" s="1"/>
      <c r="I525" s="1" t="s">
        <v>290</v>
      </c>
      <c r="J525" s="1" t="s">
        <v>287</v>
      </c>
      <c r="K525" s="1"/>
      <c r="L525" t="s">
        <v>286</v>
      </c>
      <c r="M525">
        <v>2.67</v>
      </c>
      <c r="U525">
        <v>0.17</v>
      </c>
      <c r="V525" t="s">
        <v>165</v>
      </c>
      <c r="X525" t="s">
        <v>178</v>
      </c>
      <c r="Y525" t="s">
        <v>150</v>
      </c>
      <c r="Z525">
        <v>50286</v>
      </c>
      <c r="AB525" t="s">
        <v>154</v>
      </c>
    </row>
    <row r="526" spans="1:28" x14ac:dyDescent="0.3">
      <c r="A526" t="s">
        <v>292</v>
      </c>
      <c r="B526" t="s">
        <v>658</v>
      </c>
      <c r="C526">
        <v>1648010</v>
      </c>
      <c r="D526" t="s">
        <v>151</v>
      </c>
      <c r="E526" s="1">
        <v>43682</v>
      </c>
      <c r="F526" s="1" t="s">
        <v>306</v>
      </c>
      <c r="G526" s="1"/>
      <c r="H526" t="s">
        <v>172</v>
      </c>
      <c r="I526" s="1" t="s">
        <v>289</v>
      </c>
      <c r="J526" s="1" t="s">
        <v>509</v>
      </c>
      <c r="K526" s="1"/>
      <c r="L526" t="s">
        <v>223</v>
      </c>
      <c r="M526">
        <v>2.8</v>
      </c>
      <c r="U526">
        <v>0.4</v>
      </c>
      <c r="V526" t="s">
        <v>176</v>
      </c>
      <c r="X526" t="s">
        <v>178</v>
      </c>
      <c r="Y526" t="s">
        <v>150</v>
      </c>
      <c r="Z526">
        <v>1040</v>
      </c>
      <c r="AB526" t="s">
        <v>154</v>
      </c>
    </row>
    <row r="527" spans="1:28" x14ac:dyDescent="0.3">
      <c r="A527" t="s">
        <v>292</v>
      </c>
      <c r="B527" t="s">
        <v>658</v>
      </c>
      <c r="C527">
        <v>1648010</v>
      </c>
      <c r="D527" t="s">
        <v>151</v>
      </c>
      <c r="E527" s="1">
        <v>43682</v>
      </c>
      <c r="F527" s="1" t="s">
        <v>306</v>
      </c>
      <c r="G527" s="1"/>
      <c r="H527" t="s">
        <v>170</v>
      </c>
      <c r="I527" s="1" t="s">
        <v>289</v>
      </c>
      <c r="J527" s="1" t="s">
        <v>510</v>
      </c>
      <c r="K527" s="1"/>
      <c r="L527" t="s">
        <v>223</v>
      </c>
      <c r="M527">
        <v>0.16300000000000001</v>
      </c>
      <c r="U527">
        <v>0.02</v>
      </c>
      <c r="V527" t="s">
        <v>176</v>
      </c>
      <c r="X527" t="s">
        <v>178</v>
      </c>
      <c r="Y527" t="s">
        <v>150</v>
      </c>
      <c r="Z527">
        <v>1049</v>
      </c>
      <c r="AB527" t="s">
        <v>154</v>
      </c>
    </row>
    <row r="528" spans="1:28" x14ac:dyDescent="0.3">
      <c r="A528" t="s">
        <v>292</v>
      </c>
      <c r="B528" t="s">
        <v>658</v>
      </c>
      <c r="C528">
        <v>1648010</v>
      </c>
      <c r="D528" t="s">
        <v>151</v>
      </c>
      <c r="E528" s="1">
        <v>43682</v>
      </c>
      <c r="F528" s="1" t="s">
        <v>306</v>
      </c>
      <c r="G528" s="1"/>
      <c r="H528" t="s">
        <v>172</v>
      </c>
      <c r="I528" s="1" t="s">
        <v>289</v>
      </c>
      <c r="J528" s="1" t="s">
        <v>511</v>
      </c>
      <c r="K528" s="1"/>
      <c r="L528" t="s">
        <v>223</v>
      </c>
      <c r="M528">
        <v>2</v>
      </c>
      <c r="N528" t="s">
        <v>1094</v>
      </c>
      <c r="U528">
        <v>2</v>
      </c>
      <c r="V528" t="s">
        <v>176</v>
      </c>
      <c r="X528" t="s">
        <v>178</v>
      </c>
      <c r="Y528" t="s">
        <v>150</v>
      </c>
      <c r="Z528">
        <v>1090</v>
      </c>
      <c r="AB528" t="s">
        <v>154</v>
      </c>
    </row>
    <row r="529" spans="1:28" x14ac:dyDescent="0.3">
      <c r="A529" t="s">
        <v>292</v>
      </c>
      <c r="B529" t="s">
        <v>658</v>
      </c>
      <c r="C529">
        <v>1648010</v>
      </c>
      <c r="D529" t="s">
        <v>151</v>
      </c>
      <c r="E529" s="1">
        <v>43682</v>
      </c>
      <c r="F529" s="1" t="s">
        <v>306</v>
      </c>
      <c r="G529" s="1"/>
      <c r="I529" s="1" t="s">
        <v>290</v>
      </c>
      <c r="J529" s="1" t="s">
        <v>287</v>
      </c>
      <c r="K529" s="1"/>
      <c r="L529" t="s">
        <v>286</v>
      </c>
      <c r="M529">
        <v>2.79</v>
      </c>
      <c r="U529">
        <v>0.17</v>
      </c>
      <c r="V529" t="s">
        <v>165</v>
      </c>
      <c r="X529" t="s">
        <v>178</v>
      </c>
      <c r="Y529" t="s">
        <v>150</v>
      </c>
      <c r="Z529">
        <v>50286</v>
      </c>
      <c r="AB529" t="s">
        <v>154</v>
      </c>
    </row>
    <row r="530" spans="1:28" x14ac:dyDescent="0.3">
      <c r="A530" t="s">
        <v>292</v>
      </c>
      <c r="B530" t="s">
        <v>659</v>
      </c>
      <c r="C530">
        <v>1648010</v>
      </c>
      <c r="D530" t="s">
        <v>151</v>
      </c>
      <c r="E530" s="1">
        <v>43699</v>
      </c>
      <c r="F530" s="1" t="s">
        <v>313</v>
      </c>
      <c r="G530" s="1"/>
      <c r="H530" t="s">
        <v>172</v>
      </c>
      <c r="I530" s="1" t="s">
        <v>289</v>
      </c>
      <c r="J530" s="1" t="s">
        <v>509</v>
      </c>
      <c r="K530" s="1"/>
      <c r="L530" t="s">
        <v>223</v>
      </c>
      <c r="M530">
        <v>3.1</v>
      </c>
      <c r="U530">
        <v>0.4</v>
      </c>
      <c r="V530" t="s">
        <v>176</v>
      </c>
      <c r="X530" t="s">
        <v>178</v>
      </c>
      <c r="Y530" t="s">
        <v>150</v>
      </c>
      <c r="Z530">
        <v>1040</v>
      </c>
      <c r="AB530" t="s">
        <v>154</v>
      </c>
    </row>
    <row r="531" spans="1:28" x14ac:dyDescent="0.3">
      <c r="A531" t="s">
        <v>292</v>
      </c>
      <c r="B531" t="s">
        <v>659</v>
      </c>
      <c r="C531">
        <v>1648010</v>
      </c>
      <c r="D531" t="s">
        <v>151</v>
      </c>
      <c r="E531" s="1">
        <v>43699</v>
      </c>
      <c r="F531" s="1" t="s">
        <v>313</v>
      </c>
      <c r="G531" s="1"/>
      <c r="H531" t="s">
        <v>170</v>
      </c>
      <c r="I531" s="1" t="s">
        <v>289</v>
      </c>
      <c r="J531" s="1" t="s">
        <v>510</v>
      </c>
      <c r="K531" s="1"/>
      <c r="L531" t="s">
        <v>223</v>
      </c>
      <c r="M531">
        <v>0.49299999999999999</v>
      </c>
      <c r="U531">
        <v>0.02</v>
      </c>
      <c r="V531" t="s">
        <v>176</v>
      </c>
      <c r="X531" t="s">
        <v>178</v>
      </c>
      <c r="Y531" t="s">
        <v>150</v>
      </c>
      <c r="Z531">
        <v>1049</v>
      </c>
      <c r="AB531" t="s">
        <v>154</v>
      </c>
    </row>
    <row r="532" spans="1:28" x14ac:dyDescent="0.3">
      <c r="A532" t="s">
        <v>292</v>
      </c>
      <c r="B532" t="s">
        <v>659</v>
      </c>
      <c r="C532">
        <v>1648010</v>
      </c>
      <c r="D532" t="s">
        <v>151</v>
      </c>
      <c r="E532" s="1">
        <v>43699</v>
      </c>
      <c r="F532" s="1" t="s">
        <v>313</v>
      </c>
      <c r="G532" s="1"/>
      <c r="H532" t="s">
        <v>172</v>
      </c>
      <c r="I532" s="1" t="s">
        <v>289</v>
      </c>
      <c r="J532" s="1" t="s">
        <v>511</v>
      </c>
      <c r="K532" s="1"/>
      <c r="L532" t="s">
        <v>223</v>
      </c>
      <c r="M532">
        <v>2</v>
      </c>
      <c r="N532" t="s">
        <v>1094</v>
      </c>
      <c r="U532">
        <v>2</v>
      </c>
      <c r="V532" t="s">
        <v>176</v>
      </c>
      <c r="X532" t="s">
        <v>178</v>
      </c>
      <c r="Y532" t="s">
        <v>150</v>
      </c>
      <c r="Z532">
        <v>1090</v>
      </c>
      <c r="AB532" t="s">
        <v>154</v>
      </c>
    </row>
    <row r="533" spans="1:28" x14ac:dyDescent="0.3">
      <c r="A533" t="s">
        <v>292</v>
      </c>
      <c r="B533" t="s">
        <v>659</v>
      </c>
      <c r="C533">
        <v>1648010</v>
      </c>
      <c r="D533" t="s">
        <v>151</v>
      </c>
      <c r="E533" s="1">
        <v>43699</v>
      </c>
      <c r="F533" s="1" t="s">
        <v>313</v>
      </c>
      <c r="G533" s="1"/>
      <c r="I533" s="1" t="s">
        <v>290</v>
      </c>
      <c r="J533" s="1" t="s">
        <v>287</v>
      </c>
      <c r="K533" s="1"/>
      <c r="L533" t="s">
        <v>286</v>
      </c>
      <c r="M533">
        <v>12.9</v>
      </c>
      <c r="U533">
        <v>0.17</v>
      </c>
      <c r="V533" t="s">
        <v>165</v>
      </c>
      <c r="X533" t="s">
        <v>178</v>
      </c>
      <c r="Y533" t="s">
        <v>150</v>
      </c>
      <c r="Z533">
        <v>50286</v>
      </c>
      <c r="AB533" t="s">
        <v>154</v>
      </c>
    </row>
    <row r="534" spans="1:28" x14ac:dyDescent="0.3">
      <c r="A534" t="s">
        <v>292</v>
      </c>
      <c r="B534" t="s">
        <v>660</v>
      </c>
      <c r="C534">
        <v>1648010</v>
      </c>
      <c r="D534" t="s">
        <v>151</v>
      </c>
      <c r="E534" s="1">
        <v>43700</v>
      </c>
      <c r="F534" s="1" t="s">
        <v>316</v>
      </c>
      <c r="G534" s="1"/>
      <c r="H534" t="s">
        <v>172</v>
      </c>
      <c r="I534" s="1" t="s">
        <v>289</v>
      </c>
      <c r="J534" s="1" t="s">
        <v>509</v>
      </c>
      <c r="K534" s="1"/>
      <c r="L534" t="s">
        <v>223</v>
      </c>
      <c r="M534">
        <v>3.4</v>
      </c>
      <c r="U534">
        <v>0.4</v>
      </c>
      <c r="V534" t="s">
        <v>176</v>
      </c>
      <c r="X534" t="s">
        <v>178</v>
      </c>
      <c r="Y534" t="s">
        <v>150</v>
      </c>
      <c r="Z534">
        <v>1040</v>
      </c>
      <c r="AB534" t="s">
        <v>154</v>
      </c>
    </row>
    <row r="535" spans="1:28" x14ac:dyDescent="0.3">
      <c r="A535" t="s">
        <v>292</v>
      </c>
      <c r="B535" t="s">
        <v>660</v>
      </c>
      <c r="C535">
        <v>1648010</v>
      </c>
      <c r="D535" t="s">
        <v>151</v>
      </c>
      <c r="E535" s="1">
        <v>43700</v>
      </c>
      <c r="F535" s="1" t="s">
        <v>316</v>
      </c>
      <c r="G535" s="1"/>
      <c r="H535" t="s">
        <v>170</v>
      </c>
      <c r="I535" s="1" t="s">
        <v>289</v>
      </c>
      <c r="J535" s="1" t="s">
        <v>510</v>
      </c>
      <c r="K535" s="1"/>
      <c r="L535" t="s">
        <v>223</v>
      </c>
      <c r="M535">
        <v>0.26800000000000002</v>
      </c>
      <c r="U535">
        <v>0.02</v>
      </c>
      <c r="V535" t="s">
        <v>176</v>
      </c>
      <c r="X535" t="s">
        <v>178</v>
      </c>
      <c r="Y535" t="s">
        <v>150</v>
      </c>
      <c r="Z535">
        <v>1049</v>
      </c>
      <c r="AB535" t="s">
        <v>154</v>
      </c>
    </row>
    <row r="536" spans="1:28" x14ac:dyDescent="0.3">
      <c r="A536" t="s">
        <v>292</v>
      </c>
      <c r="B536" t="s">
        <v>660</v>
      </c>
      <c r="C536">
        <v>1648010</v>
      </c>
      <c r="D536" t="s">
        <v>151</v>
      </c>
      <c r="E536" s="1">
        <v>43700</v>
      </c>
      <c r="F536" s="1" t="s">
        <v>316</v>
      </c>
      <c r="G536" s="1"/>
      <c r="H536" t="s">
        <v>172</v>
      </c>
      <c r="I536" s="1" t="s">
        <v>289</v>
      </c>
      <c r="J536" s="1" t="s">
        <v>511</v>
      </c>
      <c r="K536" s="1"/>
      <c r="L536" t="s">
        <v>223</v>
      </c>
      <c r="M536">
        <v>2</v>
      </c>
      <c r="N536" t="s">
        <v>1094</v>
      </c>
      <c r="U536">
        <v>2</v>
      </c>
      <c r="V536" t="s">
        <v>176</v>
      </c>
      <c r="X536" t="s">
        <v>178</v>
      </c>
      <c r="Y536" t="s">
        <v>150</v>
      </c>
      <c r="Z536">
        <v>1090</v>
      </c>
      <c r="AB536" t="s">
        <v>154</v>
      </c>
    </row>
    <row r="537" spans="1:28" x14ac:dyDescent="0.3">
      <c r="A537" t="s">
        <v>292</v>
      </c>
      <c r="B537" t="s">
        <v>660</v>
      </c>
      <c r="C537">
        <v>1648010</v>
      </c>
      <c r="D537" t="s">
        <v>151</v>
      </c>
      <c r="E537" s="1">
        <v>43700</v>
      </c>
      <c r="F537" s="1" t="s">
        <v>316</v>
      </c>
      <c r="G537" s="1"/>
      <c r="I537" s="1" t="s">
        <v>290</v>
      </c>
      <c r="J537" s="1" t="s">
        <v>287</v>
      </c>
      <c r="K537" s="1"/>
      <c r="L537" t="s">
        <v>286</v>
      </c>
      <c r="M537">
        <v>7.49</v>
      </c>
      <c r="U537">
        <v>0.17</v>
      </c>
      <c r="V537" t="s">
        <v>165</v>
      </c>
      <c r="X537" t="s">
        <v>178</v>
      </c>
      <c r="Y537" t="s">
        <v>150</v>
      </c>
      <c r="Z537">
        <v>50286</v>
      </c>
      <c r="AB537" t="s">
        <v>154</v>
      </c>
    </row>
    <row r="538" spans="1:28" x14ac:dyDescent="0.3">
      <c r="A538" t="s">
        <v>292</v>
      </c>
      <c r="B538" t="s">
        <v>661</v>
      </c>
      <c r="C538">
        <v>1648010</v>
      </c>
      <c r="D538" t="s">
        <v>151</v>
      </c>
      <c r="E538" s="1">
        <v>43713</v>
      </c>
      <c r="F538" s="1" t="s">
        <v>306</v>
      </c>
      <c r="G538" s="1"/>
      <c r="H538" t="s">
        <v>172</v>
      </c>
      <c r="I538" s="1" t="s">
        <v>289</v>
      </c>
      <c r="J538" s="1" t="s">
        <v>509</v>
      </c>
      <c r="K538" s="1"/>
      <c r="L538" t="s">
        <v>223</v>
      </c>
      <c r="M538">
        <v>4.4000000000000004</v>
      </c>
      <c r="U538">
        <v>0.4</v>
      </c>
      <c r="V538" t="s">
        <v>176</v>
      </c>
      <c r="X538" t="s">
        <v>178</v>
      </c>
      <c r="Y538" t="s">
        <v>150</v>
      </c>
      <c r="Z538">
        <v>1040</v>
      </c>
      <c r="AB538" t="s">
        <v>154</v>
      </c>
    </row>
    <row r="539" spans="1:28" x14ac:dyDescent="0.3">
      <c r="A539" t="s">
        <v>292</v>
      </c>
      <c r="B539" t="s">
        <v>661</v>
      </c>
      <c r="C539">
        <v>1648010</v>
      </c>
      <c r="D539" t="s">
        <v>151</v>
      </c>
      <c r="E539" s="1">
        <v>43713</v>
      </c>
      <c r="F539" s="1" t="s">
        <v>306</v>
      </c>
      <c r="G539" s="1"/>
      <c r="H539" t="s">
        <v>170</v>
      </c>
      <c r="I539" s="1" t="s">
        <v>289</v>
      </c>
      <c r="J539" s="1" t="s">
        <v>510</v>
      </c>
      <c r="K539" s="1"/>
      <c r="L539" t="s">
        <v>223</v>
      </c>
      <c r="M539">
        <v>0.153</v>
      </c>
      <c r="U539">
        <v>0.02</v>
      </c>
      <c r="V539" t="s">
        <v>176</v>
      </c>
      <c r="X539" t="s">
        <v>178</v>
      </c>
      <c r="Y539" t="s">
        <v>150</v>
      </c>
      <c r="Z539">
        <v>1049</v>
      </c>
      <c r="AB539" t="s">
        <v>154</v>
      </c>
    </row>
    <row r="540" spans="1:28" x14ac:dyDescent="0.3">
      <c r="A540" t="s">
        <v>292</v>
      </c>
      <c r="B540" t="s">
        <v>661</v>
      </c>
      <c r="C540">
        <v>1648010</v>
      </c>
      <c r="D540" t="s">
        <v>151</v>
      </c>
      <c r="E540" s="1">
        <v>43713</v>
      </c>
      <c r="F540" s="1" t="s">
        <v>306</v>
      </c>
      <c r="G540" s="1"/>
      <c r="H540" t="s">
        <v>172</v>
      </c>
      <c r="I540" s="1" t="s">
        <v>289</v>
      </c>
      <c r="J540" s="1" t="s">
        <v>511</v>
      </c>
      <c r="K540" s="1"/>
      <c r="L540" t="s">
        <v>223</v>
      </c>
      <c r="M540">
        <v>2.2000000000000002</v>
      </c>
      <c r="U540">
        <v>2</v>
      </c>
      <c r="V540" t="s">
        <v>176</v>
      </c>
      <c r="X540" t="s">
        <v>178</v>
      </c>
      <c r="Y540" t="s">
        <v>150</v>
      </c>
      <c r="Z540">
        <v>1090</v>
      </c>
      <c r="AA540" t="s">
        <v>168</v>
      </c>
      <c r="AB540" t="s">
        <v>154</v>
      </c>
    </row>
    <row r="541" spans="1:28" x14ac:dyDescent="0.3">
      <c r="A541" t="s">
        <v>292</v>
      </c>
      <c r="B541" t="s">
        <v>661</v>
      </c>
      <c r="C541">
        <v>1648010</v>
      </c>
      <c r="D541" t="s">
        <v>151</v>
      </c>
      <c r="E541" s="1">
        <v>43713</v>
      </c>
      <c r="F541" s="1" t="s">
        <v>306</v>
      </c>
      <c r="G541" s="1"/>
      <c r="I541" s="1" t="s">
        <v>290</v>
      </c>
      <c r="J541" s="1" t="s">
        <v>287</v>
      </c>
      <c r="K541" s="1"/>
      <c r="L541" t="s">
        <v>286</v>
      </c>
      <c r="M541">
        <v>2.91</v>
      </c>
      <c r="U541">
        <v>0.17</v>
      </c>
      <c r="V541" t="s">
        <v>165</v>
      </c>
      <c r="X541" t="s">
        <v>178</v>
      </c>
      <c r="Y541" t="s">
        <v>150</v>
      </c>
      <c r="Z541">
        <v>50286</v>
      </c>
      <c r="AB541" t="s">
        <v>154</v>
      </c>
    </row>
    <row r="542" spans="1:28" x14ac:dyDescent="0.3">
      <c r="A542" t="s">
        <v>292</v>
      </c>
      <c r="B542" t="s">
        <v>662</v>
      </c>
      <c r="C542">
        <v>1648010</v>
      </c>
      <c r="D542" t="s">
        <v>151</v>
      </c>
      <c r="E542" s="1">
        <v>43742</v>
      </c>
      <c r="F542" s="1" t="s">
        <v>331</v>
      </c>
      <c r="G542" s="1"/>
      <c r="H542" t="s">
        <v>172</v>
      </c>
      <c r="I542" s="1" t="s">
        <v>289</v>
      </c>
      <c r="J542" s="1" t="s">
        <v>509</v>
      </c>
      <c r="K542" s="1"/>
      <c r="L542" t="s">
        <v>223</v>
      </c>
      <c r="M542">
        <v>4.7</v>
      </c>
      <c r="U542">
        <v>0.4</v>
      </c>
      <c r="V542" t="s">
        <v>176</v>
      </c>
      <c r="X542" t="s">
        <v>178</v>
      </c>
      <c r="Y542" t="s">
        <v>150</v>
      </c>
      <c r="Z542">
        <v>1040</v>
      </c>
      <c r="AB542" t="s">
        <v>154</v>
      </c>
    </row>
    <row r="543" spans="1:28" x14ac:dyDescent="0.3">
      <c r="A543" t="s">
        <v>292</v>
      </c>
      <c r="B543" t="s">
        <v>662</v>
      </c>
      <c r="C543">
        <v>1648010</v>
      </c>
      <c r="D543" t="s">
        <v>151</v>
      </c>
      <c r="E543" s="1">
        <v>43742</v>
      </c>
      <c r="F543" s="1" t="s">
        <v>331</v>
      </c>
      <c r="G543" s="1"/>
      <c r="H543" t="s">
        <v>170</v>
      </c>
      <c r="I543" s="1" t="s">
        <v>289</v>
      </c>
      <c r="J543" s="1" t="s">
        <v>510</v>
      </c>
      <c r="K543" s="1"/>
      <c r="L543" t="s">
        <v>223</v>
      </c>
      <c r="M543">
        <v>3.2000000000000001E-2</v>
      </c>
      <c r="U543">
        <v>0.02</v>
      </c>
      <c r="V543" t="s">
        <v>176</v>
      </c>
      <c r="X543" t="s">
        <v>178</v>
      </c>
      <c r="Y543" t="s">
        <v>150</v>
      </c>
      <c r="Z543">
        <v>1049</v>
      </c>
      <c r="AA543" t="s">
        <v>168</v>
      </c>
      <c r="AB543" t="s">
        <v>154</v>
      </c>
    </row>
    <row r="544" spans="1:28" x14ac:dyDescent="0.3">
      <c r="A544" t="s">
        <v>292</v>
      </c>
      <c r="B544" t="s">
        <v>662</v>
      </c>
      <c r="C544">
        <v>1648010</v>
      </c>
      <c r="D544" t="s">
        <v>151</v>
      </c>
      <c r="E544" s="1">
        <v>43742</v>
      </c>
      <c r="F544" s="1" t="s">
        <v>331</v>
      </c>
      <c r="G544" s="1"/>
      <c r="H544" t="s">
        <v>172</v>
      </c>
      <c r="I544" s="1" t="s">
        <v>289</v>
      </c>
      <c r="J544" s="1" t="s">
        <v>511</v>
      </c>
      <c r="K544" s="1"/>
      <c r="L544" t="s">
        <v>223</v>
      </c>
      <c r="M544">
        <v>2</v>
      </c>
      <c r="N544" t="s">
        <v>1094</v>
      </c>
      <c r="U544">
        <v>2</v>
      </c>
      <c r="V544" t="s">
        <v>176</v>
      </c>
      <c r="X544" t="s">
        <v>178</v>
      </c>
      <c r="Y544" t="s">
        <v>150</v>
      </c>
      <c r="Z544">
        <v>1090</v>
      </c>
      <c r="AB544" t="s">
        <v>154</v>
      </c>
    </row>
    <row r="545" spans="1:28" x14ac:dyDescent="0.3">
      <c r="A545" t="s">
        <v>292</v>
      </c>
      <c r="B545" t="s">
        <v>662</v>
      </c>
      <c r="C545">
        <v>1648010</v>
      </c>
      <c r="D545" t="s">
        <v>151</v>
      </c>
      <c r="E545" s="1">
        <v>43742</v>
      </c>
      <c r="F545" s="1" t="s">
        <v>331</v>
      </c>
      <c r="G545" s="1"/>
      <c r="I545" s="1" t="s">
        <v>290</v>
      </c>
      <c r="J545" s="1" t="s">
        <v>287</v>
      </c>
      <c r="K545" s="1"/>
      <c r="L545" t="s">
        <v>286</v>
      </c>
      <c r="M545">
        <v>0.8</v>
      </c>
      <c r="U545">
        <v>0.17</v>
      </c>
      <c r="V545" t="s">
        <v>165</v>
      </c>
      <c r="X545" t="s">
        <v>178</v>
      </c>
      <c r="Y545" t="s">
        <v>150</v>
      </c>
      <c r="Z545">
        <v>50286</v>
      </c>
      <c r="AB545" t="s">
        <v>154</v>
      </c>
    </row>
    <row r="546" spans="1:28" x14ac:dyDescent="0.3">
      <c r="A546" t="s">
        <v>292</v>
      </c>
      <c r="B546" t="s">
        <v>663</v>
      </c>
      <c r="C546">
        <v>1648010</v>
      </c>
      <c r="D546" t="s">
        <v>151</v>
      </c>
      <c r="E546" s="1">
        <v>43754</v>
      </c>
      <c r="F546" s="1" t="s">
        <v>346</v>
      </c>
      <c r="G546" s="1"/>
      <c r="H546" t="s">
        <v>172</v>
      </c>
      <c r="I546" s="1" t="s">
        <v>289</v>
      </c>
      <c r="J546" s="1" t="s">
        <v>509</v>
      </c>
      <c r="K546" s="1"/>
      <c r="L546" t="s">
        <v>223</v>
      </c>
      <c r="M546">
        <v>4.3</v>
      </c>
      <c r="U546">
        <v>0.4</v>
      </c>
      <c r="V546" t="s">
        <v>176</v>
      </c>
      <c r="X546" t="s">
        <v>178</v>
      </c>
      <c r="Y546" t="s">
        <v>150</v>
      </c>
      <c r="Z546">
        <v>1040</v>
      </c>
      <c r="AB546" t="s">
        <v>154</v>
      </c>
    </row>
    <row r="547" spans="1:28" x14ac:dyDescent="0.3">
      <c r="A547" t="s">
        <v>292</v>
      </c>
      <c r="B547" t="s">
        <v>663</v>
      </c>
      <c r="C547">
        <v>1648010</v>
      </c>
      <c r="D547" t="s">
        <v>151</v>
      </c>
      <c r="E547" s="1">
        <v>43754</v>
      </c>
      <c r="F547" s="1" t="s">
        <v>346</v>
      </c>
      <c r="G547" s="1"/>
      <c r="H547" t="s">
        <v>170</v>
      </c>
      <c r="I547" s="1" t="s">
        <v>289</v>
      </c>
      <c r="J547" s="1" t="s">
        <v>510</v>
      </c>
      <c r="K547" s="1"/>
      <c r="L547" t="s">
        <v>223</v>
      </c>
      <c r="M547">
        <v>0.245</v>
      </c>
      <c r="U547">
        <v>0.02</v>
      </c>
      <c r="V547" t="s">
        <v>176</v>
      </c>
      <c r="X547" t="s">
        <v>178</v>
      </c>
      <c r="Y547" t="s">
        <v>150</v>
      </c>
      <c r="Z547">
        <v>1049</v>
      </c>
      <c r="AB547" t="s">
        <v>154</v>
      </c>
    </row>
    <row r="548" spans="1:28" x14ac:dyDescent="0.3">
      <c r="A548" t="s">
        <v>292</v>
      </c>
      <c r="B548" t="s">
        <v>663</v>
      </c>
      <c r="C548">
        <v>1648010</v>
      </c>
      <c r="D548" t="s">
        <v>151</v>
      </c>
      <c r="E548" s="1">
        <v>43754</v>
      </c>
      <c r="F548" s="1" t="s">
        <v>346</v>
      </c>
      <c r="G548" s="1"/>
      <c r="H548" t="s">
        <v>172</v>
      </c>
      <c r="I548" s="1" t="s">
        <v>289</v>
      </c>
      <c r="J548" s="1" t="s">
        <v>511</v>
      </c>
      <c r="K548" s="1"/>
      <c r="L548" t="s">
        <v>223</v>
      </c>
      <c r="M548">
        <v>2.1</v>
      </c>
      <c r="U548">
        <v>2</v>
      </c>
      <c r="V548" t="s">
        <v>176</v>
      </c>
      <c r="X548" t="s">
        <v>178</v>
      </c>
      <c r="Y548" t="s">
        <v>150</v>
      </c>
      <c r="Z548">
        <v>1090</v>
      </c>
      <c r="AA548" t="s">
        <v>168</v>
      </c>
      <c r="AB548" t="s">
        <v>154</v>
      </c>
    </row>
    <row r="549" spans="1:28" x14ac:dyDescent="0.3">
      <c r="A549" t="s">
        <v>292</v>
      </c>
      <c r="B549" t="s">
        <v>663</v>
      </c>
      <c r="C549">
        <v>1648010</v>
      </c>
      <c r="D549" t="s">
        <v>151</v>
      </c>
      <c r="E549" s="1">
        <v>43754</v>
      </c>
      <c r="F549" s="1" t="s">
        <v>346</v>
      </c>
      <c r="G549" s="1"/>
      <c r="I549" s="1" t="s">
        <v>290</v>
      </c>
      <c r="J549" s="1" t="s">
        <v>287</v>
      </c>
      <c r="K549" s="1"/>
      <c r="L549" t="s">
        <v>286</v>
      </c>
      <c r="M549">
        <v>27.8</v>
      </c>
      <c r="U549">
        <v>0.17</v>
      </c>
      <c r="V549" t="s">
        <v>165</v>
      </c>
      <c r="X549" t="s">
        <v>178</v>
      </c>
      <c r="Y549" t="s">
        <v>150</v>
      </c>
      <c r="Z549">
        <v>50286</v>
      </c>
      <c r="AB549" t="s">
        <v>154</v>
      </c>
    </row>
    <row r="550" spans="1:28" x14ac:dyDescent="0.3">
      <c r="A550" t="s">
        <v>292</v>
      </c>
      <c r="B550" t="s">
        <v>664</v>
      </c>
      <c r="C550">
        <v>1648010</v>
      </c>
      <c r="D550" t="s">
        <v>151</v>
      </c>
      <c r="E550" s="1">
        <v>43775</v>
      </c>
      <c r="F550" s="1" t="s">
        <v>307</v>
      </c>
      <c r="G550" s="1"/>
      <c r="H550" t="s">
        <v>172</v>
      </c>
      <c r="I550" s="1" t="s">
        <v>289</v>
      </c>
      <c r="J550" s="1" t="s">
        <v>509</v>
      </c>
      <c r="K550" s="1"/>
      <c r="L550" t="s">
        <v>223</v>
      </c>
      <c r="M550">
        <v>2.8</v>
      </c>
      <c r="U550">
        <v>0.4</v>
      </c>
      <c r="V550" t="s">
        <v>176</v>
      </c>
      <c r="X550" t="s">
        <v>149</v>
      </c>
      <c r="Y550" t="s">
        <v>150</v>
      </c>
      <c r="Z550">
        <v>1040</v>
      </c>
      <c r="AA550" t="s">
        <v>177</v>
      </c>
      <c r="AB550" t="s">
        <v>154</v>
      </c>
    </row>
    <row r="551" spans="1:28" x14ac:dyDescent="0.3">
      <c r="A551" t="s">
        <v>292</v>
      </c>
      <c r="B551" t="s">
        <v>664</v>
      </c>
      <c r="C551">
        <v>1648010</v>
      </c>
      <c r="D551" t="s">
        <v>151</v>
      </c>
      <c r="E551" s="1">
        <v>43775</v>
      </c>
      <c r="F551" s="1" t="s">
        <v>307</v>
      </c>
      <c r="G551" s="1"/>
      <c r="H551" t="s">
        <v>170</v>
      </c>
      <c r="I551" s="1" t="s">
        <v>289</v>
      </c>
      <c r="J551" s="1" t="s">
        <v>510</v>
      </c>
      <c r="K551" s="1"/>
      <c r="L551" t="s">
        <v>223</v>
      </c>
      <c r="M551">
        <v>0.16</v>
      </c>
      <c r="U551">
        <v>0.02</v>
      </c>
      <c r="V551" t="s">
        <v>176</v>
      </c>
      <c r="X551" t="s">
        <v>149</v>
      </c>
      <c r="Y551" t="s">
        <v>150</v>
      </c>
      <c r="Z551">
        <v>1049</v>
      </c>
      <c r="AB551" t="s">
        <v>154</v>
      </c>
    </row>
    <row r="552" spans="1:28" x14ac:dyDescent="0.3">
      <c r="A552" t="s">
        <v>292</v>
      </c>
      <c r="B552" t="s">
        <v>664</v>
      </c>
      <c r="C552">
        <v>1648010</v>
      </c>
      <c r="D552" t="s">
        <v>151</v>
      </c>
      <c r="E552" s="1">
        <v>43775</v>
      </c>
      <c r="F552" s="1" t="s">
        <v>307</v>
      </c>
      <c r="G552" s="1"/>
      <c r="H552" t="s">
        <v>172</v>
      </c>
      <c r="I552" s="1" t="s">
        <v>289</v>
      </c>
      <c r="J552" s="1" t="s">
        <v>511</v>
      </c>
      <c r="K552" s="1"/>
      <c r="L552" t="s">
        <v>223</v>
      </c>
      <c r="M552">
        <v>2</v>
      </c>
      <c r="N552" t="s">
        <v>1094</v>
      </c>
      <c r="U552">
        <v>2</v>
      </c>
      <c r="V552" t="s">
        <v>176</v>
      </c>
      <c r="X552" t="s">
        <v>149</v>
      </c>
      <c r="Y552" t="s">
        <v>150</v>
      </c>
      <c r="Z552">
        <v>1090</v>
      </c>
      <c r="AA552" t="s">
        <v>177</v>
      </c>
      <c r="AB552" t="s">
        <v>154</v>
      </c>
    </row>
    <row r="553" spans="1:28" x14ac:dyDescent="0.3">
      <c r="A553" t="s">
        <v>292</v>
      </c>
      <c r="B553" t="s">
        <v>664</v>
      </c>
      <c r="C553">
        <v>1648010</v>
      </c>
      <c r="D553" t="s">
        <v>151</v>
      </c>
      <c r="E553" s="1">
        <v>43775</v>
      </c>
      <c r="F553" s="1" t="s">
        <v>307</v>
      </c>
      <c r="G553" s="1"/>
      <c r="I553" s="1" t="s">
        <v>290</v>
      </c>
      <c r="J553" s="1" t="s">
        <v>287</v>
      </c>
      <c r="K553" s="1"/>
      <c r="L553" t="s">
        <v>286</v>
      </c>
      <c r="M553">
        <v>1.67</v>
      </c>
      <c r="U553">
        <v>0.17</v>
      </c>
      <c r="V553" t="s">
        <v>165</v>
      </c>
      <c r="X553" t="s">
        <v>149</v>
      </c>
      <c r="Y553" t="s">
        <v>150</v>
      </c>
      <c r="Z553">
        <v>50286</v>
      </c>
      <c r="AB553" t="s">
        <v>154</v>
      </c>
    </row>
    <row r="554" spans="1:28" x14ac:dyDescent="0.3">
      <c r="A554" t="s">
        <v>292</v>
      </c>
      <c r="B554" t="s">
        <v>665</v>
      </c>
      <c r="C554">
        <v>1648010</v>
      </c>
      <c r="D554" t="s">
        <v>151</v>
      </c>
      <c r="E554" s="1">
        <v>43803</v>
      </c>
      <c r="F554" s="1" t="s">
        <v>327</v>
      </c>
      <c r="G554" s="1"/>
      <c r="H554" t="s">
        <v>172</v>
      </c>
      <c r="I554" s="1" t="s">
        <v>289</v>
      </c>
      <c r="J554" s="1" t="s">
        <v>509</v>
      </c>
      <c r="K554" s="1"/>
      <c r="L554" t="s">
        <v>223</v>
      </c>
      <c r="M554">
        <v>1.8</v>
      </c>
      <c r="U554">
        <v>0.4</v>
      </c>
      <c r="V554" t="s">
        <v>176</v>
      </c>
      <c r="X554" t="s">
        <v>149</v>
      </c>
      <c r="Y554" t="s">
        <v>150</v>
      </c>
      <c r="Z554">
        <v>1040</v>
      </c>
      <c r="AB554" t="s">
        <v>154</v>
      </c>
    </row>
    <row r="555" spans="1:28" x14ac:dyDescent="0.3">
      <c r="A555" t="s">
        <v>292</v>
      </c>
      <c r="B555" t="s">
        <v>665</v>
      </c>
      <c r="C555">
        <v>1648010</v>
      </c>
      <c r="D555" t="s">
        <v>151</v>
      </c>
      <c r="E555" s="1">
        <v>43803</v>
      </c>
      <c r="F555" s="1" t="s">
        <v>327</v>
      </c>
      <c r="G555" s="1"/>
      <c r="H555" t="s">
        <v>170</v>
      </c>
      <c r="I555" s="1" t="s">
        <v>289</v>
      </c>
      <c r="J555" s="1" t="s">
        <v>510</v>
      </c>
      <c r="K555" s="1"/>
      <c r="L555" t="s">
        <v>223</v>
      </c>
      <c r="M555">
        <v>0.129</v>
      </c>
      <c r="U555">
        <v>0.02</v>
      </c>
      <c r="V555" t="s">
        <v>176</v>
      </c>
      <c r="X555" t="s">
        <v>149</v>
      </c>
      <c r="Y555" t="s">
        <v>150</v>
      </c>
      <c r="Z555">
        <v>1049</v>
      </c>
      <c r="AB555" t="s">
        <v>154</v>
      </c>
    </row>
    <row r="556" spans="1:28" x14ac:dyDescent="0.3">
      <c r="A556" t="s">
        <v>292</v>
      </c>
      <c r="B556" t="s">
        <v>665</v>
      </c>
      <c r="C556">
        <v>1648010</v>
      </c>
      <c r="D556" t="s">
        <v>151</v>
      </c>
      <c r="E556" s="1">
        <v>43803</v>
      </c>
      <c r="F556" s="1" t="s">
        <v>327</v>
      </c>
      <c r="G556" s="1"/>
      <c r="H556" t="s">
        <v>172</v>
      </c>
      <c r="I556" s="1" t="s">
        <v>289</v>
      </c>
      <c r="J556" s="1" t="s">
        <v>511</v>
      </c>
      <c r="K556" s="1"/>
      <c r="L556" t="s">
        <v>223</v>
      </c>
      <c r="M556">
        <v>2</v>
      </c>
      <c r="N556" t="s">
        <v>1094</v>
      </c>
      <c r="U556">
        <v>2</v>
      </c>
      <c r="V556" t="s">
        <v>176</v>
      </c>
      <c r="X556" t="s">
        <v>149</v>
      </c>
      <c r="Y556" t="s">
        <v>150</v>
      </c>
      <c r="Z556">
        <v>1090</v>
      </c>
      <c r="AB556" t="s">
        <v>154</v>
      </c>
    </row>
    <row r="557" spans="1:28" x14ac:dyDescent="0.3">
      <c r="A557" t="s">
        <v>292</v>
      </c>
      <c r="B557" t="s">
        <v>665</v>
      </c>
      <c r="C557">
        <v>1648010</v>
      </c>
      <c r="D557" t="s">
        <v>151</v>
      </c>
      <c r="E557" s="1">
        <v>43803</v>
      </c>
      <c r="F557" s="1" t="s">
        <v>327</v>
      </c>
      <c r="G557" s="1"/>
      <c r="I557" s="1" t="s">
        <v>290</v>
      </c>
      <c r="J557" s="1" t="s">
        <v>287</v>
      </c>
      <c r="K557" s="1"/>
      <c r="L557" t="s">
        <v>286</v>
      </c>
      <c r="M557">
        <v>1.85</v>
      </c>
      <c r="U557">
        <v>0.17</v>
      </c>
      <c r="V557" t="s">
        <v>165</v>
      </c>
      <c r="X557" t="s">
        <v>149</v>
      </c>
      <c r="Y557" t="s">
        <v>150</v>
      </c>
      <c r="Z557">
        <v>50286</v>
      </c>
      <c r="AB557" t="s">
        <v>154</v>
      </c>
    </row>
    <row r="558" spans="1:28" x14ac:dyDescent="0.3">
      <c r="A558" t="s">
        <v>292</v>
      </c>
      <c r="B558" t="s">
        <v>666</v>
      </c>
      <c r="C558">
        <v>1648010</v>
      </c>
      <c r="D558" t="s">
        <v>151</v>
      </c>
      <c r="E558" s="1">
        <v>43809</v>
      </c>
      <c r="F558" s="1" t="s">
        <v>339</v>
      </c>
      <c r="G558" s="1"/>
      <c r="H558" t="s">
        <v>172</v>
      </c>
      <c r="I558" s="1" t="s">
        <v>289</v>
      </c>
      <c r="J558" s="1" t="s">
        <v>509</v>
      </c>
      <c r="K558" s="1"/>
      <c r="L558" t="s">
        <v>223</v>
      </c>
      <c r="M558">
        <v>2.7</v>
      </c>
      <c r="U558">
        <v>0.4</v>
      </c>
      <c r="V558" t="s">
        <v>176</v>
      </c>
      <c r="X558" t="s">
        <v>149</v>
      </c>
      <c r="Y558" t="s">
        <v>150</v>
      </c>
      <c r="Z558">
        <v>1040</v>
      </c>
      <c r="AB558" t="s">
        <v>154</v>
      </c>
    </row>
    <row r="559" spans="1:28" x14ac:dyDescent="0.3">
      <c r="A559" t="s">
        <v>292</v>
      </c>
      <c r="B559" t="s">
        <v>666</v>
      </c>
      <c r="C559">
        <v>1648010</v>
      </c>
      <c r="D559" t="s">
        <v>151</v>
      </c>
      <c r="E559" s="1">
        <v>43809</v>
      </c>
      <c r="F559" s="1" t="s">
        <v>339</v>
      </c>
      <c r="G559" s="1"/>
      <c r="H559" t="s">
        <v>170</v>
      </c>
      <c r="I559" s="1" t="s">
        <v>289</v>
      </c>
      <c r="J559" s="1" t="s">
        <v>510</v>
      </c>
      <c r="K559" s="1"/>
      <c r="L559" t="s">
        <v>223</v>
      </c>
      <c r="M559">
        <v>0.19600000000000001</v>
      </c>
      <c r="U559">
        <v>0.02</v>
      </c>
      <c r="V559" t="s">
        <v>176</v>
      </c>
      <c r="X559" t="s">
        <v>149</v>
      </c>
      <c r="Y559" t="s">
        <v>150</v>
      </c>
      <c r="Z559">
        <v>1049</v>
      </c>
      <c r="AB559" t="s">
        <v>154</v>
      </c>
    </row>
    <row r="560" spans="1:28" x14ac:dyDescent="0.3">
      <c r="A560" t="s">
        <v>292</v>
      </c>
      <c r="B560" t="s">
        <v>666</v>
      </c>
      <c r="C560">
        <v>1648010</v>
      </c>
      <c r="D560" t="s">
        <v>151</v>
      </c>
      <c r="E560" s="1">
        <v>43809</v>
      </c>
      <c r="F560" s="1" t="s">
        <v>339</v>
      </c>
      <c r="G560" s="1"/>
      <c r="H560" t="s">
        <v>172</v>
      </c>
      <c r="I560" s="1" t="s">
        <v>289</v>
      </c>
      <c r="J560" s="1" t="s">
        <v>511</v>
      </c>
      <c r="K560" s="1"/>
      <c r="L560" t="s">
        <v>223</v>
      </c>
      <c r="M560">
        <v>2.7</v>
      </c>
      <c r="U560">
        <v>2</v>
      </c>
      <c r="V560" t="s">
        <v>176</v>
      </c>
      <c r="X560" t="s">
        <v>149</v>
      </c>
      <c r="Y560" t="s">
        <v>150</v>
      </c>
      <c r="Z560">
        <v>1090</v>
      </c>
      <c r="AA560" t="s">
        <v>168</v>
      </c>
      <c r="AB560" t="s">
        <v>154</v>
      </c>
    </row>
    <row r="561" spans="1:28" x14ac:dyDescent="0.3">
      <c r="A561" t="s">
        <v>292</v>
      </c>
      <c r="B561" t="s">
        <v>667</v>
      </c>
      <c r="C561">
        <v>1648010</v>
      </c>
      <c r="D561" t="s">
        <v>151</v>
      </c>
      <c r="E561" s="1">
        <v>43838</v>
      </c>
      <c r="F561" s="1" t="s">
        <v>332</v>
      </c>
      <c r="G561" s="1"/>
      <c r="H561" t="s">
        <v>172</v>
      </c>
      <c r="I561" s="1" t="s">
        <v>289</v>
      </c>
      <c r="J561" s="1" t="s">
        <v>509</v>
      </c>
      <c r="K561" s="1"/>
      <c r="L561" t="s">
        <v>223</v>
      </c>
      <c r="M561">
        <v>1.6</v>
      </c>
      <c r="U561">
        <v>0.4</v>
      </c>
      <c r="V561" t="s">
        <v>176</v>
      </c>
      <c r="X561" t="s">
        <v>149</v>
      </c>
      <c r="Y561" t="s">
        <v>150</v>
      </c>
      <c r="Z561">
        <v>1040</v>
      </c>
      <c r="AB561" t="s">
        <v>154</v>
      </c>
    </row>
    <row r="562" spans="1:28" x14ac:dyDescent="0.3">
      <c r="A562" t="s">
        <v>292</v>
      </c>
      <c r="B562" t="s">
        <v>667</v>
      </c>
      <c r="C562">
        <v>1648010</v>
      </c>
      <c r="D562" t="s">
        <v>151</v>
      </c>
      <c r="E562" s="1">
        <v>43838</v>
      </c>
      <c r="F562" s="1" t="s">
        <v>332</v>
      </c>
      <c r="G562" s="1"/>
      <c r="H562" t="s">
        <v>170</v>
      </c>
      <c r="I562" s="1" t="s">
        <v>289</v>
      </c>
      <c r="J562" s="1" t="s">
        <v>510</v>
      </c>
      <c r="K562" s="1"/>
      <c r="L562" t="s">
        <v>223</v>
      </c>
      <c r="M562">
        <v>8.1000000000000003E-2</v>
      </c>
      <c r="U562">
        <v>0.02</v>
      </c>
      <c r="V562" t="s">
        <v>176</v>
      </c>
      <c r="X562" t="s">
        <v>149</v>
      </c>
      <c r="Y562" t="s">
        <v>150</v>
      </c>
      <c r="Z562">
        <v>1049</v>
      </c>
      <c r="AB562" t="s">
        <v>154</v>
      </c>
    </row>
    <row r="563" spans="1:28" x14ac:dyDescent="0.3">
      <c r="A563" t="s">
        <v>292</v>
      </c>
      <c r="B563" t="s">
        <v>667</v>
      </c>
      <c r="C563">
        <v>1648010</v>
      </c>
      <c r="D563" t="s">
        <v>151</v>
      </c>
      <c r="E563" s="1">
        <v>43838</v>
      </c>
      <c r="F563" s="1" t="s">
        <v>332</v>
      </c>
      <c r="G563" s="1"/>
      <c r="H563" t="s">
        <v>172</v>
      </c>
      <c r="I563" s="1" t="s">
        <v>289</v>
      </c>
      <c r="J563" s="1" t="s">
        <v>511</v>
      </c>
      <c r="K563" s="1"/>
      <c r="L563" t="s">
        <v>223</v>
      </c>
      <c r="M563">
        <v>2.9</v>
      </c>
      <c r="U563">
        <v>2</v>
      </c>
      <c r="V563" t="s">
        <v>176</v>
      </c>
      <c r="X563" t="s">
        <v>149</v>
      </c>
      <c r="Y563" t="s">
        <v>150</v>
      </c>
      <c r="Z563">
        <v>1090</v>
      </c>
      <c r="AA563" t="s">
        <v>168</v>
      </c>
      <c r="AB563" t="s">
        <v>154</v>
      </c>
    </row>
    <row r="564" spans="1:28" x14ac:dyDescent="0.3">
      <c r="A564" t="s">
        <v>292</v>
      </c>
      <c r="B564" t="s">
        <v>667</v>
      </c>
      <c r="C564">
        <v>1648010</v>
      </c>
      <c r="D564" t="s">
        <v>151</v>
      </c>
      <c r="E564" s="1">
        <v>43838</v>
      </c>
      <c r="F564" s="1" t="s">
        <v>332</v>
      </c>
      <c r="G564" s="1"/>
      <c r="I564" s="1" t="s">
        <v>290</v>
      </c>
      <c r="J564" s="1" t="s">
        <v>287</v>
      </c>
      <c r="K564" s="1"/>
      <c r="L564" t="s">
        <v>286</v>
      </c>
      <c r="M564">
        <v>1.62</v>
      </c>
      <c r="U564">
        <v>0.17</v>
      </c>
      <c r="V564" t="s">
        <v>165</v>
      </c>
      <c r="X564" t="s">
        <v>149</v>
      </c>
      <c r="Y564" t="s">
        <v>150</v>
      </c>
      <c r="Z564">
        <v>50286</v>
      </c>
      <c r="AB564" t="s">
        <v>154</v>
      </c>
    </row>
    <row r="565" spans="1:28" x14ac:dyDescent="0.3">
      <c r="A565" t="s">
        <v>292</v>
      </c>
      <c r="B565" t="s">
        <v>668</v>
      </c>
      <c r="C565">
        <v>1648010</v>
      </c>
      <c r="D565" t="s">
        <v>151</v>
      </c>
      <c r="E565" s="1">
        <v>43865</v>
      </c>
      <c r="F565" s="1" t="s">
        <v>315</v>
      </c>
      <c r="G565" s="1"/>
      <c r="H565" t="s">
        <v>172</v>
      </c>
      <c r="I565" s="1" t="s">
        <v>289</v>
      </c>
      <c r="J565" s="1" t="s">
        <v>509</v>
      </c>
      <c r="K565" s="1"/>
      <c r="L565" t="s">
        <v>223</v>
      </c>
      <c r="M565">
        <v>2.1</v>
      </c>
      <c r="U565">
        <v>0.4</v>
      </c>
      <c r="V565" t="s">
        <v>176</v>
      </c>
      <c r="X565" t="s">
        <v>149</v>
      </c>
      <c r="Y565" t="s">
        <v>150</v>
      </c>
      <c r="Z565">
        <v>1040</v>
      </c>
      <c r="AB565" t="s">
        <v>154</v>
      </c>
    </row>
    <row r="566" spans="1:28" x14ac:dyDescent="0.3">
      <c r="A566" t="s">
        <v>292</v>
      </c>
      <c r="B566" t="s">
        <v>668</v>
      </c>
      <c r="C566">
        <v>1648010</v>
      </c>
      <c r="D566" t="s">
        <v>151</v>
      </c>
      <c r="E566" s="1">
        <v>43865</v>
      </c>
      <c r="F566" s="1" t="s">
        <v>315</v>
      </c>
      <c r="G566" s="1"/>
      <c r="H566" t="s">
        <v>170</v>
      </c>
      <c r="I566" s="1" t="s">
        <v>289</v>
      </c>
      <c r="J566" s="1" t="s">
        <v>510</v>
      </c>
      <c r="K566" s="1"/>
      <c r="L566" t="s">
        <v>223</v>
      </c>
      <c r="M566">
        <v>0.219</v>
      </c>
      <c r="U566">
        <v>0.02</v>
      </c>
      <c r="V566" t="s">
        <v>176</v>
      </c>
      <c r="X566" t="s">
        <v>149</v>
      </c>
      <c r="Y566" t="s">
        <v>150</v>
      </c>
      <c r="Z566">
        <v>1049</v>
      </c>
      <c r="AB566" t="s">
        <v>154</v>
      </c>
    </row>
    <row r="567" spans="1:28" x14ac:dyDescent="0.3">
      <c r="A567" t="s">
        <v>292</v>
      </c>
      <c r="B567" t="s">
        <v>668</v>
      </c>
      <c r="C567">
        <v>1648010</v>
      </c>
      <c r="D567" t="s">
        <v>151</v>
      </c>
      <c r="E567" s="1">
        <v>43865</v>
      </c>
      <c r="F567" s="1" t="s">
        <v>315</v>
      </c>
      <c r="G567" s="1"/>
      <c r="H567" t="s">
        <v>172</v>
      </c>
      <c r="I567" s="1" t="s">
        <v>289</v>
      </c>
      <c r="J567" s="1" t="s">
        <v>511</v>
      </c>
      <c r="K567" s="1"/>
      <c r="L567" t="s">
        <v>223</v>
      </c>
      <c r="M567">
        <v>2.7</v>
      </c>
      <c r="U567">
        <v>2</v>
      </c>
      <c r="V567" t="s">
        <v>176</v>
      </c>
      <c r="X567" t="s">
        <v>149</v>
      </c>
      <c r="Y567" t="s">
        <v>150</v>
      </c>
      <c r="Z567">
        <v>1090</v>
      </c>
      <c r="AA567" t="s">
        <v>168</v>
      </c>
      <c r="AB567" t="s">
        <v>154</v>
      </c>
    </row>
    <row r="568" spans="1:28" x14ac:dyDescent="0.3">
      <c r="A568" t="s">
        <v>292</v>
      </c>
      <c r="B568" t="s">
        <v>668</v>
      </c>
      <c r="C568">
        <v>1648010</v>
      </c>
      <c r="D568" t="s">
        <v>151</v>
      </c>
      <c r="E568" s="1">
        <v>43865</v>
      </c>
      <c r="F568" s="1" t="s">
        <v>315</v>
      </c>
      <c r="G568" s="1"/>
      <c r="I568" s="1" t="s">
        <v>290</v>
      </c>
      <c r="J568" s="1" t="s">
        <v>287</v>
      </c>
      <c r="K568" s="1"/>
      <c r="L568" t="s">
        <v>286</v>
      </c>
      <c r="M568">
        <v>1.74</v>
      </c>
      <c r="U568">
        <v>0.17</v>
      </c>
      <c r="V568" t="s">
        <v>165</v>
      </c>
      <c r="X568" t="s">
        <v>149</v>
      </c>
      <c r="Y568" t="s">
        <v>150</v>
      </c>
      <c r="Z568">
        <v>50286</v>
      </c>
      <c r="AB568" t="s">
        <v>154</v>
      </c>
    </row>
    <row r="569" spans="1:28" x14ac:dyDescent="0.3">
      <c r="A569" t="s">
        <v>292</v>
      </c>
      <c r="B569" t="s">
        <v>669</v>
      </c>
      <c r="C569">
        <v>1648010</v>
      </c>
      <c r="D569" t="s">
        <v>151</v>
      </c>
      <c r="E569" s="1">
        <v>43868</v>
      </c>
      <c r="F569" s="1" t="s">
        <v>332</v>
      </c>
      <c r="G569" s="1"/>
      <c r="H569" t="s">
        <v>172</v>
      </c>
      <c r="I569" s="1" t="s">
        <v>289</v>
      </c>
      <c r="J569" s="1" t="s">
        <v>509</v>
      </c>
      <c r="K569" s="1"/>
      <c r="L569" t="s">
        <v>223</v>
      </c>
      <c r="M569">
        <v>3.2</v>
      </c>
      <c r="U569">
        <v>0.4</v>
      </c>
      <c r="V569" t="s">
        <v>176</v>
      </c>
      <c r="X569" t="s">
        <v>149</v>
      </c>
      <c r="Y569" t="s">
        <v>150</v>
      </c>
      <c r="Z569">
        <v>1040</v>
      </c>
      <c r="AB569" t="s">
        <v>154</v>
      </c>
    </row>
    <row r="570" spans="1:28" x14ac:dyDescent="0.3">
      <c r="A570" t="s">
        <v>292</v>
      </c>
      <c r="B570" t="s">
        <v>669</v>
      </c>
      <c r="C570">
        <v>1648010</v>
      </c>
      <c r="D570" t="s">
        <v>151</v>
      </c>
      <c r="E570" s="1">
        <v>43868</v>
      </c>
      <c r="F570" s="1" t="s">
        <v>332</v>
      </c>
      <c r="G570" s="1"/>
      <c r="H570" t="s">
        <v>170</v>
      </c>
      <c r="I570" s="1" t="s">
        <v>289</v>
      </c>
      <c r="J570" s="1" t="s">
        <v>510</v>
      </c>
      <c r="K570" s="1"/>
      <c r="L570" t="s">
        <v>223</v>
      </c>
      <c r="M570">
        <v>0.33900000000000002</v>
      </c>
      <c r="U570">
        <v>0.02</v>
      </c>
      <c r="V570" t="s">
        <v>176</v>
      </c>
      <c r="X570" t="s">
        <v>149</v>
      </c>
      <c r="Y570" t="s">
        <v>150</v>
      </c>
      <c r="Z570">
        <v>1049</v>
      </c>
      <c r="AB570" t="s">
        <v>154</v>
      </c>
    </row>
    <row r="571" spans="1:28" x14ac:dyDescent="0.3">
      <c r="A571" t="s">
        <v>292</v>
      </c>
      <c r="B571" t="s">
        <v>669</v>
      </c>
      <c r="C571">
        <v>1648010</v>
      </c>
      <c r="D571" t="s">
        <v>151</v>
      </c>
      <c r="E571" s="1">
        <v>43868</v>
      </c>
      <c r="F571" s="1" t="s">
        <v>332</v>
      </c>
      <c r="G571" s="1"/>
      <c r="H571" t="s">
        <v>172</v>
      </c>
      <c r="I571" s="1" t="s">
        <v>289</v>
      </c>
      <c r="J571" s="1" t="s">
        <v>511</v>
      </c>
      <c r="K571" s="1"/>
      <c r="L571" t="s">
        <v>223</v>
      </c>
      <c r="M571">
        <v>2.5</v>
      </c>
      <c r="U571">
        <v>2</v>
      </c>
      <c r="V571" t="s">
        <v>176</v>
      </c>
      <c r="X571" t="s">
        <v>149</v>
      </c>
      <c r="Y571" t="s">
        <v>150</v>
      </c>
      <c r="Z571">
        <v>1090</v>
      </c>
      <c r="AA571" t="s">
        <v>168</v>
      </c>
      <c r="AB571" t="s">
        <v>154</v>
      </c>
    </row>
    <row r="572" spans="1:28" x14ac:dyDescent="0.3">
      <c r="A572" t="s">
        <v>292</v>
      </c>
      <c r="B572" t="s">
        <v>669</v>
      </c>
      <c r="C572">
        <v>1648010</v>
      </c>
      <c r="D572" t="s">
        <v>151</v>
      </c>
      <c r="E572" s="1">
        <v>43868</v>
      </c>
      <c r="F572" s="1" t="s">
        <v>332</v>
      </c>
      <c r="G572" s="1"/>
      <c r="I572" s="1" t="s">
        <v>290</v>
      </c>
      <c r="J572" s="1" t="s">
        <v>287</v>
      </c>
      <c r="K572" s="1"/>
      <c r="L572" t="s">
        <v>286</v>
      </c>
      <c r="M572">
        <v>20.2</v>
      </c>
      <c r="U572">
        <v>0.17</v>
      </c>
      <c r="V572" t="s">
        <v>165</v>
      </c>
      <c r="X572" t="s">
        <v>149</v>
      </c>
      <c r="Y572" t="s">
        <v>150</v>
      </c>
      <c r="Z572">
        <v>50286</v>
      </c>
      <c r="AB572" t="s">
        <v>154</v>
      </c>
    </row>
    <row r="573" spans="1:28" x14ac:dyDescent="0.3">
      <c r="A573" t="s">
        <v>292</v>
      </c>
      <c r="B573" t="s">
        <v>670</v>
      </c>
      <c r="C573">
        <v>1648010</v>
      </c>
      <c r="D573" t="s">
        <v>151</v>
      </c>
      <c r="E573" s="1">
        <v>43894</v>
      </c>
      <c r="F573" s="1" t="s">
        <v>304</v>
      </c>
      <c r="G573" s="1"/>
      <c r="H573" t="s">
        <v>172</v>
      </c>
      <c r="I573" s="1" t="s">
        <v>289</v>
      </c>
      <c r="J573" s="1" t="s">
        <v>509</v>
      </c>
      <c r="K573" s="1"/>
      <c r="L573" t="s">
        <v>223</v>
      </c>
      <c r="M573">
        <v>1.5</v>
      </c>
      <c r="U573">
        <v>0.4</v>
      </c>
      <c r="V573" t="s">
        <v>176</v>
      </c>
      <c r="X573" t="s">
        <v>149</v>
      </c>
      <c r="Y573" t="s">
        <v>150</v>
      </c>
      <c r="Z573">
        <v>1040</v>
      </c>
      <c r="AB573" t="s">
        <v>154</v>
      </c>
    </row>
    <row r="574" spans="1:28" x14ac:dyDescent="0.3">
      <c r="A574" t="s">
        <v>292</v>
      </c>
      <c r="B574" t="s">
        <v>670</v>
      </c>
      <c r="C574">
        <v>1648010</v>
      </c>
      <c r="D574" t="s">
        <v>151</v>
      </c>
      <c r="E574" s="1">
        <v>43894</v>
      </c>
      <c r="F574" s="1" t="s">
        <v>304</v>
      </c>
      <c r="G574" s="1"/>
      <c r="H574" t="s">
        <v>170</v>
      </c>
      <c r="I574" s="1" t="s">
        <v>289</v>
      </c>
      <c r="J574" s="1" t="s">
        <v>510</v>
      </c>
      <c r="K574" s="1"/>
      <c r="L574" t="s">
        <v>223</v>
      </c>
      <c r="M574">
        <v>4.8000000000000001E-2</v>
      </c>
      <c r="U574">
        <v>0.02</v>
      </c>
      <c r="V574" t="s">
        <v>176</v>
      </c>
      <c r="X574" t="s">
        <v>149</v>
      </c>
      <c r="Y574" t="s">
        <v>150</v>
      </c>
      <c r="Z574">
        <v>1049</v>
      </c>
      <c r="AB574" t="s">
        <v>154</v>
      </c>
    </row>
    <row r="575" spans="1:28" x14ac:dyDescent="0.3">
      <c r="A575" t="s">
        <v>292</v>
      </c>
      <c r="B575" t="s">
        <v>670</v>
      </c>
      <c r="C575">
        <v>1648010</v>
      </c>
      <c r="D575" t="s">
        <v>151</v>
      </c>
      <c r="E575" s="1">
        <v>43894</v>
      </c>
      <c r="F575" s="1" t="s">
        <v>304</v>
      </c>
      <c r="G575" s="1"/>
      <c r="H575" t="s">
        <v>172</v>
      </c>
      <c r="I575" s="1" t="s">
        <v>289</v>
      </c>
      <c r="J575" s="1" t="s">
        <v>511</v>
      </c>
      <c r="K575" s="1"/>
      <c r="L575" t="s">
        <v>223</v>
      </c>
      <c r="M575">
        <v>2.1</v>
      </c>
      <c r="U575">
        <v>2</v>
      </c>
      <c r="V575" t="s">
        <v>176</v>
      </c>
      <c r="X575" t="s">
        <v>149</v>
      </c>
      <c r="Y575" t="s">
        <v>150</v>
      </c>
      <c r="Z575">
        <v>1090</v>
      </c>
      <c r="AA575" t="s">
        <v>168</v>
      </c>
      <c r="AB575" t="s">
        <v>154</v>
      </c>
    </row>
    <row r="576" spans="1:28" x14ac:dyDescent="0.3">
      <c r="A576" t="s">
        <v>292</v>
      </c>
      <c r="B576" t="s">
        <v>671</v>
      </c>
      <c r="C576">
        <v>1648010</v>
      </c>
      <c r="D576" t="s">
        <v>151</v>
      </c>
      <c r="E576" s="1">
        <v>43896</v>
      </c>
      <c r="F576" s="1" t="s">
        <v>316</v>
      </c>
      <c r="G576" s="1"/>
      <c r="I576" s="1" t="s">
        <v>290</v>
      </c>
      <c r="J576" s="1" t="s">
        <v>287</v>
      </c>
      <c r="K576" s="1"/>
      <c r="L576" t="s">
        <v>286</v>
      </c>
      <c r="M576">
        <v>1.38</v>
      </c>
      <c r="U576">
        <v>0.17</v>
      </c>
      <c r="V576" t="s">
        <v>165</v>
      </c>
      <c r="X576" t="s">
        <v>149</v>
      </c>
      <c r="Y576" t="s">
        <v>150</v>
      </c>
      <c r="Z576">
        <v>50286</v>
      </c>
      <c r="AB576" t="s">
        <v>154</v>
      </c>
    </row>
    <row r="577" spans="1:28" x14ac:dyDescent="0.3">
      <c r="A577" t="s">
        <v>292</v>
      </c>
      <c r="B577" t="s">
        <v>672</v>
      </c>
      <c r="C577">
        <v>1648010</v>
      </c>
      <c r="D577" t="s">
        <v>151</v>
      </c>
      <c r="E577" s="1">
        <v>43909</v>
      </c>
      <c r="F577" s="1" t="s">
        <v>306</v>
      </c>
      <c r="G577" s="1"/>
      <c r="H577" t="s">
        <v>172</v>
      </c>
      <c r="I577" s="1" t="s">
        <v>289</v>
      </c>
      <c r="J577" s="1" t="s">
        <v>509</v>
      </c>
      <c r="K577" s="1"/>
      <c r="L577" t="s">
        <v>223</v>
      </c>
      <c r="M577">
        <v>2</v>
      </c>
      <c r="U577">
        <v>0.4</v>
      </c>
      <c r="V577" t="s">
        <v>176</v>
      </c>
      <c r="X577" t="s">
        <v>178</v>
      </c>
      <c r="Y577" t="s">
        <v>150</v>
      </c>
      <c r="Z577">
        <v>1040</v>
      </c>
      <c r="AB577" t="s">
        <v>154</v>
      </c>
    </row>
    <row r="578" spans="1:28" x14ac:dyDescent="0.3">
      <c r="A578" t="s">
        <v>292</v>
      </c>
      <c r="B578" t="s">
        <v>672</v>
      </c>
      <c r="C578">
        <v>1648010</v>
      </c>
      <c r="D578" t="s">
        <v>151</v>
      </c>
      <c r="E578" s="1">
        <v>43909</v>
      </c>
      <c r="F578" s="1" t="s">
        <v>306</v>
      </c>
      <c r="G578" s="1"/>
      <c r="H578" t="s">
        <v>170</v>
      </c>
      <c r="I578" s="1" t="s">
        <v>289</v>
      </c>
      <c r="J578" s="1" t="s">
        <v>510</v>
      </c>
      <c r="K578" s="1"/>
      <c r="L578" t="s">
        <v>223</v>
      </c>
      <c r="M578">
        <v>9.1999999999999998E-2</v>
      </c>
      <c r="U578">
        <v>0.02</v>
      </c>
      <c r="V578" t="s">
        <v>176</v>
      </c>
      <c r="X578" t="s">
        <v>178</v>
      </c>
      <c r="Y578" t="s">
        <v>150</v>
      </c>
      <c r="Z578">
        <v>1049</v>
      </c>
      <c r="AB578" t="s">
        <v>154</v>
      </c>
    </row>
    <row r="579" spans="1:28" x14ac:dyDescent="0.3">
      <c r="A579" t="s">
        <v>292</v>
      </c>
      <c r="B579" t="s">
        <v>672</v>
      </c>
      <c r="C579">
        <v>1648010</v>
      </c>
      <c r="D579" t="s">
        <v>151</v>
      </c>
      <c r="E579" s="1">
        <v>43909</v>
      </c>
      <c r="F579" s="1" t="s">
        <v>306</v>
      </c>
      <c r="G579" s="1"/>
      <c r="H579" t="s">
        <v>172</v>
      </c>
      <c r="I579" s="1" t="s">
        <v>289</v>
      </c>
      <c r="J579" s="1" t="s">
        <v>511</v>
      </c>
      <c r="K579" s="1"/>
      <c r="L579" t="s">
        <v>223</v>
      </c>
      <c r="M579">
        <v>2</v>
      </c>
      <c r="N579" t="s">
        <v>1094</v>
      </c>
      <c r="U579">
        <v>2</v>
      </c>
      <c r="V579" t="s">
        <v>176</v>
      </c>
      <c r="X579" t="s">
        <v>178</v>
      </c>
      <c r="Y579" t="s">
        <v>150</v>
      </c>
      <c r="Z579">
        <v>1090</v>
      </c>
      <c r="AB579" t="s">
        <v>154</v>
      </c>
    </row>
    <row r="580" spans="1:28" x14ac:dyDescent="0.3">
      <c r="A580" t="s">
        <v>292</v>
      </c>
      <c r="B580" t="s">
        <v>672</v>
      </c>
      <c r="C580">
        <v>1648010</v>
      </c>
      <c r="D580" t="s">
        <v>151</v>
      </c>
      <c r="E580" s="1">
        <v>43909</v>
      </c>
      <c r="F580" s="1" t="s">
        <v>306</v>
      </c>
      <c r="G580" s="1"/>
      <c r="I580" s="1" t="s">
        <v>290</v>
      </c>
      <c r="J580" s="1" t="s">
        <v>287</v>
      </c>
      <c r="K580" s="1"/>
      <c r="L580" t="s">
        <v>286</v>
      </c>
      <c r="M580">
        <v>16</v>
      </c>
      <c r="U580">
        <v>0.17</v>
      </c>
      <c r="V580" t="s">
        <v>165</v>
      </c>
      <c r="X580" t="s">
        <v>178</v>
      </c>
      <c r="Y580" t="s">
        <v>150</v>
      </c>
      <c r="Z580">
        <v>50286</v>
      </c>
      <c r="AB580" t="s">
        <v>154</v>
      </c>
    </row>
    <row r="581" spans="1:28" x14ac:dyDescent="0.3">
      <c r="A581" t="s">
        <v>292</v>
      </c>
      <c r="B581" t="s">
        <v>673</v>
      </c>
      <c r="C581">
        <v>1648010</v>
      </c>
      <c r="D581" t="s">
        <v>151</v>
      </c>
      <c r="E581" s="1">
        <v>43918</v>
      </c>
      <c r="F581" s="1" t="s">
        <v>347</v>
      </c>
      <c r="G581" s="1"/>
      <c r="H581" t="s">
        <v>172</v>
      </c>
      <c r="I581" s="1" t="s">
        <v>289</v>
      </c>
      <c r="J581" s="1" t="s">
        <v>509</v>
      </c>
      <c r="K581" s="1"/>
      <c r="L581" t="s">
        <v>223</v>
      </c>
      <c r="M581">
        <v>2.7</v>
      </c>
      <c r="U581">
        <v>0.4</v>
      </c>
      <c r="V581" t="s">
        <v>176</v>
      </c>
      <c r="X581" t="s">
        <v>178</v>
      </c>
      <c r="Y581" t="s">
        <v>150</v>
      </c>
      <c r="Z581">
        <v>1040</v>
      </c>
      <c r="AB581" t="s">
        <v>154</v>
      </c>
    </row>
    <row r="582" spans="1:28" x14ac:dyDescent="0.3">
      <c r="A582" t="s">
        <v>292</v>
      </c>
      <c r="B582" t="s">
        <v>673</v>
      </c>
      <c r="C582">
        <v>1648010</v>
      </c>
      <c r="D582" t="s">
        <v>151</v>
      </c>
      <c r="E582" s="1">
        <v>43918</v>
      </c>
      <c r="F582" s="1" t="s">
        <v>347</v>
      </c>
      <c r="G582" s="1"/>
      <c r="H582" t="s">
        <v>170</v>
      </c>
      <c r="I582" s="1" t="s">
        <v>289</v>
      </c>
      <c r="J582" s="1" t="s">
        <v>510</v>
      </c>
      <c r="K582" s="1"/>
      <c r="L582" t="s">
        <v>223</v>
      </c>
      <c r="M582">
        <v>7.3999999999999996E-2</v>
      </c>
      <c r="U582">
        <v>0.02</v>
      </c>
      <c r="V582" t="s">
        <v>176</v>
      </c>
      <c r="X582" t="s">
        <v>178</v>
      </c>
      <c r="Y582" t="s">
        <v>150</v>
      </c>
      <c r="Z582">
        <v>1049</v>
      </c>
      <c r="AB582" t="s">
        <v>154</v>
      </c>
    </row>
    <row r="583" spans="1:28" x14ac:dyDescent="0.3">
      <c r="A583" t="s">
        <v>292</v>
      </c>
      <c r="B583" t="s">
        <v>673</v>
      </c>
      <c r="C583">
        <v>1648010</v>
      </c>
      <c r="D583" t="s">
        <v>151</v>
      </c>
      <c r="E583" s="1">
        <v>43918</v>
      </c>
      <c r="F583" s="1" t="s">
        <v>347</v>
      </c>
      <c r="G583" s="1"/>
      <c r="H583" t="s">
        <v>172</v>
      </c>
      <c r="I583" s="1" t="s">
        <v>289</v>
      </c>
      <c r="J583" s="1" t="s">
        <v>511</v>
      </c>
      <c r="K583" s="1"/>
      <c r="L583" t="s">
        <v>223</v>
      </c>
      <c r="M583">
        <v>2.6</v>
      </c>
      <c r="U583">
        <v>2</v>
      </c>
      <c r="V583" t="s">
        <v>176</v>
      </c>
      <c r="X583" t="s">
        <v>178</v>
      </c>
      <c r="Y583" t="s">
        <v>150</v>
      </c>
      <c r="Z583">
        <v>1090</v>
      </c>
      <c r="AA583" t="s">
        <v>168</v>
      </c>
      <c r="AB583" t="s">
        <v>154</v>
      </c>
    </row>
    <row r="584" spans="1:28" x14ac:dyDescent="0.3">
      <c r="A584" t="s">
        <v>292</v>
      </c>
      <c r="B584" t="s">
        <v>673</v>
      </c>
      <c r="C584">
        <v>1648010</v>
      </c>
      <c r="D584" t="s">
        <v>151</v>
      </c>
      <c r="E584" s="1">
        <v>43918</v>
      </c>
      <c r="F584" s="1" t="s">
        <v>347</v>
      </c>
      <c r="G584" s="1"/>
      <c r="I584" s="1" t="s">
        <v>290</v>
      </c>
      <c r="J584" s="1" t="s">
        <v>287</v>
      </c>
      <c r="K584" s="1"/>
      <c r="L584" t="s">
        <v>286</v>
      </c>
      <c r="M584">
        <v>6.78</v>
      </c>
      <c r="U584">
        <v>0.17</v>
      </c>
      <c r="V584" t="s">
        <v>165</v>
      </c>
      <c r="X584" t="s">
        <v>178</v>
      </c>
      <c r="Y584" t="s">
        <v>150</v>
      </c>
      <c r="Z584">
        <v>50286</v>
      </c>
      <c r="AB584" t="s">
        <v>154</v>
      </c>
    </row>
    <row r="585" spans="1:28" x14ac:dyDescent="0.3">
      <c r="A585" t="s">
        <v>292</v>
      </c>
      <c r="B585" t="s">
        <v>674</v>
      </c>
      <c r="C585">
        <v>1648010</v>
      </c>
      <c r="D585" t="s">
        <v>151</v>
      </c>
      <c r="E585" s="1">
        <v>43922</v>
      </c>
      <c r="F585" s="1" t="s">
        <v>348</v>
      </c>
      <c r="G585" s="1"/>
      <c r="H585" t="s">
        <v>172</v>
      </c>
      <c r="I585" s="1" t="s">
        <v>289</v>
      </c>
      <c r="J585" s="1" t="s">
        <v>509</v>
      </c>
      <c r="K585" s="1"/>
      <c r="L585" t="s">
        <v>223</v>
      </c>
      <c r="M585">
        <v>3</v>
      </c>
      <c r="U585">
        <v>0.4</v>
      </c>
      <c r="V585" t="s">
        <v>176</v>
      </c>
      <c r="X585" t="s">
        <v>178</v>
      </c>
      <c r="Y585" t="s">
        <v>150</v>
      </c>
      <c r="Z585">
        <v>1040</v>
      </c>
      <c r="AB585" t="s">
        <v>154</v>
      </c>
    </row>
    <row r="586" spans="1:28" x14ac:dyDescent="0.3">
      <c r="A586" t="s">
        <v>292</v>
      </c>
      <c r="B586" t="s">
        <v>674</v>
      </c>
      <c r="C586">
        <v>1648010</v>
      </c>
      <c r="D586" t="s">
        <v>151</v>
      </c>
      <c r="E586" s="1">
        <v>43922</v>
      </c>
      <c r="F586" s="1" t="s">
        <v>348</v>
      </c>
      <c r="G586" s="1"/>
      <c r="H586" t="s">
        <v>170</v>
      </c>
      <c r="I586" s="1" t="s">
        <v>289</v>
      </c>
      <c r="J586" s="1" t="s">
        <v>510</v>
      </c>
      <c r="K586" s="1"/>
      <c r="L586" t="s">
        <v>223</v>
      </c>
      <c r="M586">
        <v>3.9E-2</v>
      </c>
      <c r="U586">
        <v>0.02</v>
      </c>
      <c r="V586" t="s">
        <v>176</v>
      </c>
      <c r="X586" t="s">
        <v>178</v>
      </c>
      <c r="Y586" t="s">
        <v>150</v>
      </c>
      <c r="Z586">
        <v>1049</v>
      </c>
      <c r="AA586" t="s">
        <v>168</v>
      </c>
      <c r="AB586" t="s">
        <v>154</v>
      </c>
    </row>
    <row r="587" spans="1:28" x14ac:dyDescent="0.3">
      <c r="A587" t="s">
        <v>292</v>
      </c>
      <c r="B587" t="s">
        <v>674</v>
      </c>
      <c r="C587">
        <v>1648010</v>
      </c>
      <c r="D587" t="s">
        <v>151</v>
      </c>
      <c r="E587" s="1">
        <v>43922</v>
      </c>
      <c r="F587" s="1" t="s">
        <v>348</v>
      </c>
      <c r="G587" s="1"/>
      <c r="H587" t="s">
        <v>172</v>
      </c>
      <c r="I587" s="1" t="s">
        <v>289</v>
      </c>
      <c r="J587" s="1" t="s">
        <v>511</v>
      </c>
      <c r="K587" s="1"/>
      <c r="L587" t="s">
        <v>223</v>
      </c>
      <c r="M587">
        <v>2</v>
      </c>
      <c r="N587" t="s">
        <v>1094</v>
      </c>
      <c r="U587">
        <v>2</v>
      </c>
      <c r="V587" t="s">
        <v>176</v>
      </c>
      <c r="X587" t="s">
        <v>178</v>
      </c>
      <c r="Y587" t="s">
        <v>150</v>
      </c>
      <c r="Z587">
        <v>1090</v>
      </c>
      <c r="AB587" t="s">
        <v>154</v>
      </c>
    </row>
    <row r="588" spans="1:28" x14ac:dyDescent="0.3">
      <c r="A588" t="s">
        <v>292</v>
      </c>
      <c r="B588" t="s">
        <v>674</v>
      </c>
      <c r="C588">
        <v>1648010</v>
      </c>
      <c r="D588" t="s">
        <v>151</v>
      </c>
      <c r="E588" s="1">
        <v>43922</v>
      </c>
      <c r="F588" s="1" t="s">
        <v>348</v>
      </c>
      <c r="G588" s="1"/>
      <c r="I588" s="1" t="s">
        <v>290</v>
      </c>
      <c r="J588" s="1" t="s">
        <v>287</v>
      </c>
      <c r="K588" s="1"/>
      <c r="L588" t="s">
        <v>286</v>
      </c>
      <c r="M588">
        <v>1.37</v>
      </c>
      <c r="U588">
        <v>0.17</v>
      </c>
      <c r="V588" t="s">
        <v>165</v>
      </c>
      <c r="X588" t="s">
        <v>178</v>
      </c>
      <c r="Y588" t="s">
        <v>150</v>
      </c>
      <c r="Z588">
        <v>50286</v>
      </c>
      <c r="AB588" t="s">
        <v>154</v>
      </c>
    </row>
    <row r="589" spans="1:28" x14ac:dyDescent="0.3">
      <c r="A589" t="s">
        <v>292</v>
      </c>
      <c r="B589" t="s">
        <v>675</v>
      </c>
      <c r="C589">
        <v>1648010</v>
      </c>
      <c r="D589" t="s">
        <v>151</v>
      </c>
      <c r="E589" s="1">
        <v>43956</v>
      </c>
      <c r="F589" s="1" t="s">
        <v>349</v>
      </c>
      <c r="G589" s="1"/>
      <c r="H589" t="s">
        <v>172</v>
      </c>
      <c r="I589" s="1" t="s">
        <v>289</v>
      </c>
      <c r="J589" s="1" t="s">
        <v>509</v>
      </c>
      <c r="K589" s="1"/>
      <c r="L589" t="s">
        <v>223</v>
      </c>
      <c r="M589">
        <v>3.6</v>
      </c>
      <c r="U589">
        <v>0.4</v>
      </c>
      <c r="V589" t="s">
        <v>176</v>
      </c>
      <c r="X589" t="s">
        <v>178</v>
      </c>
      <c r="Y589" t="s">
        <v>150</v>
      </c>
      <c r="Z589">
        <v>1040</v>
      </c>
      <c r="AB589" t="s">
        <v>154</v>
      </c>
    </row>
    <row r="590" spans="1:28" x14ac:dyDescent="0.3">
      <c r="A590" t="s">
        <v>292</v>
      </c>
      <c r="B590" t="s">
        <v>675</v>
      </c>
      <c r="C590">
        <v>1648010</v>
      </c>
      <c r="D590" t="s">
        <v>151</v>
      </c>
      <c r="E590" s="1">
        <v>43956</v>
      </c>
      <c r="F590" s="1" t="s">
        <v>349</v>
      </c>
      <c r="G590" s="1"/>
      <c r="H590" t="s">
        <v>170</v>
      </c>
      <c r="I590" s="1" t="s">
        <v>289</v>
      </c>
      <c r="J590" s="1" t="s">
        <v>510</v>
      </c>
      <c r="K590" s="1"/>
      <c r="L590" t="s">
        <v>223</v>
      </c>
      <c r="M590">
        <v>0.14799999999999999</v>
      </c>
      <c r="U590">
        <v>0.02</v>
      </c>
      <c r="V590" t="s">
        <v>176</v>
      </c>
      <c r="X590" t="s">
        <v>178</v>
      </c>
      <c r="Y590" t="s">
        <v>150</v>
      </c>
      <c r="Z590">
        <v>1049</v>
      </c>
      <c r="AB590" t="s">
        <v>154</v>
      </c>
    </row>
    <row r="591" spans="1:28" x14ac:dyDescent="0.3">
      <c r="A591" t="s">
        <v>292</v>
      </c>
      <c r="B591" t="s">
        <v>675</v>
      </c>
      <c r="C591">
        <v>1648010</v>
      </c>
      <c r="D591" t="s">
        <v>151</v>
      </c>
      <c r="E591" s="1">
        <v>43956</v>
      </c>
      <c r="F591" s="1" t="s">
        <v>349</v>
      </c>
      <c r="G591" s="1"/>
      <c r="H591" t="s">
        <v>172</v>
      </c>
      <c r="I591" s="1" t="s">
        <v>289</v>
      </c>
      <c r="J591" s="1" t="s">
        <v>511</v>
      </c>
      <c r="K591" s="1"/>
      <c r="L591" t="s">
        <v>223</v>
      </c>
      <c r="M591">
        <v>2</v>
      </c>
      <c r="N591" t="s">
        <v>1094</v>
      </c>
      <c r="U591">
        <v>2</v>
      </c>
      <c r="V591" t="s">
        <v>176</v>
      </c>
      <c r="X591" t="s">
        <v>178</v>
      </c>
      <c r="Y591" t="s">
        <v>150</v>
      </c>
      <c r="Z591">
        <v>1090</v>
      </c>
      <c r="AB591" t="s">
        <v>154</v>
      </c>
    </row>
    <row r="592" spans="1:28" x14ac:dyDescent="0.3">
      <c r="A592" t="s">
        <v>292</v>
      </c>
      <c r="B592" t="s">
        <v>675</v>
      </c>
      <c r="C592">
        <v>1648010</v>
      </c>
      <c r="D592" t="s">
        <v>151</v>
      </c>
      <c r="E592" s="1">
        <v>43956</v>
      </c>
      <c r="F592" s="1" t="s">
        <v>349</v>
      </c>
      <c r="G592" s="1"/>
      <c r="I592" s="1" t="s">
        <v>290</v>
      </c>
      <c r="J592" s="1" t="s">
        <v>287</v>
      </c>
      <c r="K592" s="1"/>
      <c r="L592" t="s">
        <v>286</v>
      </c>
      <c r="M592">
        <v>2.2799999999999998</v>
      </c>
      <c r="U592">
        <v>0.17</v>
      </c>
      <c r="V592" t="s">
        <v>165</v>
      </c>
      <c r="X592" t="s">
        <v>178</v>
      </c>
      <c r="Y592" t="s">
        <v>150</v>
      </c>
      <c r="Z592">
        <v>50286</v>
      </c>
      <c r="AB592" t="s">
        <v>154</v>
      </c>
    </row>
    <row r="593" spans="1:28" x14ac:dyDescent="0.3">
      <c r="A593" t="s">
        <v>292</v>
      </c>
      <c r="B593" t="s">
        <v>676</v>
      </c>
      <c r="C593">
        <v>1648010</v>
      </c>
      <c r="D593" t="s">
        <v>151</v>
      </c>
      <c r="E593" s="1">
        <v>43984</v>
      </c>
      <c r="F593" s="1" t="s">
        <v>350</v>
      </c>
      <c r="G593" s="1"/>
      <c r="H593" t="s">
        <v>172</v>
      </c>
      <c r="I593" s="1" t="s">
        <v>289</v>
      </c>
      <c r="J593" s="1" t="s">
        <v>509</v>
      </c>
      <c r="K593" s="1"/>
      <c r="L593" t="s">
        <v>223</v>
      </c>
      <c r="M593">
        <v>2.1</v>
      </c>
      <c r="U593">
        <v>0.4</v>
      </c>
      <c r="V593" t="s">
        <v>176</v>
      </c>
      <c r="X593" t="s">
        <v>178</v>
      </c>
      <c r="Y593" t="s">
        <v>150</v>
      </c>
      <c r="Z593">
        <v>1040</v>
      </c>
      <c r="AB593" t="s">
        <v>154</v>
      </c>
    </row>
    <row r="594" spans="1:28" x14ac:dyDescent="0.3">
      <c r="A594" t="s">
        <v>292</v>
      </c>
      <c r="B594" t="s">
        <v>676</v>
      </c>
      <c r="C594">
        <v>1648010</v>
      </c>
      <c r="D594" t="s">
        <v>151</v>
      </c>
      <c r="E594" s="1">
        <v>43984</v>
      </c>
      <c r="F594" s="1" t="s">
        <v>350</v>
      </c>
      <c r="G594" s="1"/>
      <c r="H594" t="s">
        <v>170</v>
      </c>
      <c r="I594" s="1" t="s">
        <v>289</v>
      </c>
      <c r="J594" s="1" t="s">
        <v>510</v>
      </c>
      <c r="K594" s="1"/>
      <c r="L594" t="s">
        <v>223</v>
      </c>
      <c r="M594">
        <v>5.2999999999999999E-2</v>
      </c>
      <c r="U594">
        <v>0.02</v>
      </c>
      <c r="V594" t="s">
        <v>176</v>
      </c>
      <c r="X594" t="s">
        <v>178</v>
      </c>
      <c r="Y594" t="s">
        <v>150</v>
      </c>
      <c r="Z594">
        <v>1049</v>
      </c>
      <c r="AB594" t="s">
        <v>154</v>
      </c>
    </row>
    <row r="595" spans="1:28" x14ac:dyDescent="0.3">
      <c r="A595" t="s">
        <v>292</v>
      </c>
      <c r="B595" t="s">
        <v>676</v>
      </c>
      <c r="C595">
        <v>1648010</v>
      </c>
      <c r="D595" t="s">
        <v>151</v>
      </c>
      <c r="E595" s="1">
        <v>43984</v>
      </c>
      <c r="F595" s="1" t="s">
        <v>350</v>
      </c>
      <c r="G595" s="1"/>
      <c r="H595" t="s">
        <v>172</v>
      </c>
      <c r="I595" s="1" t="s">
        <v>289</v>
      </c>
      <c r="J595" s="1" t="s">
        <v>511</v>
      </c>
      <c r="K595" s="1"/>
      <c r="L595" t="s">
        <v>223</v>
      </c>
      <c r="M595">
        <v>2</v>
      </c>
      <c r="N595" t="s">
        <v>1094</v>
      </c>
      <c r="U595">
        <v>2</v>
      </c>
      <c r="V595" t="s">
        <v>176</v>
      </c>
      <c r="X595" t="s">
        <v>178</v>
      </c>
      <c r="Y595" t="s">
        <v>150</v>
      </c>
      <c r="Z595">
        <v>1090</v>
      </c>
      <c r="AB595" t="s">
        <v>154</v>
      </c>
    </row>
    <row r="596" spans="1:28" x14ac:dyDescent="0.3">
      <c r="A596" t="s">
        <v>292</v>
      </c>
      <c r="B596" t="s">
        <v>676</v>
      </c>
      <c r="C596">
        <v>1648010</v>
      </c>
      <c r="D596" t="s">
        <v>151</v>
      </c>
      <c r="E596" s="1">
        <v>43984</v>
      </c>
      <c r="F596" s="1" t="s">
        <v>350</v>
      </c>
      <c r="G596" s="1"/>
      <c r="I596" s="1" t="s">
        <v>290</v>
      </c>
      <c r="J596" s="1" t="s">
        <v>287</v>
      </c>
      <c r="K596" s="1"/>
      <c r="L596" t="s">
        <v>286</v>
      </c>
      <c r="M596">
        <v>0.95</v>
      </c>
      <c r="U596">
        <v>0.17</v>
      </c>
      <c r="V596" t="s">
        <v>165</v>
      </c>
      <c r="X596" t="s">
        <v>178</v>
      </c>
      <c r="Y596" t="s">
        <v>150</v>
      </c>
      <c r="Z596">
        <v>50286</v>
      </c>
      <c r="AB596" t="s">
        <v>154</v>
      </c>
    </row>
    <row r="597" spans="1:28" x14ac:dyDescent="0.3">
      <c r="A597" t="s">
        <v>292</v>
      </c>
      <c r="B597" t="s">
        <v>677</v>
      </c>
      <c r="C597">
        <v>1648010</v>
      </c>
      <c r="D597" t="s">
        <v>151</v>
      </c>
      <c r="E597" s="1">
        <v>44019</v>
      </c>
      <c r="F597" s="1" t="s">
        <v>351</v>
      </c>
      <c r="G597" s="1"/>
      <c r="H597" t="s">
        <v>172</v>
      </c>
      <c r="I597" s="1" t="s">
        <v>289</v>
      </c>
      <c r="J597" s="1" t="s">
        <v>509</v>
      </c>
      <c r="K597" s="1"/>
      <c r="L597" t="s">
        <v>223</v>
      </c>
      <c r="M597">
        <v>4.5999999999999996</v>
      </c>
      <c r="U597">
        <v>0.4</v>
      </c>
      <c r="V597" t="s">
        <v>176</v>
      </c>
      <c r="X597" t="s">
        <v>178</v>
      </c>
      <c r="Y597" t="s">
        <v>150</v>
      </c>
      <c r="Z597">
        <v>1040</v>
      </c>
      <c r="AB597" t="s">
        <v>154</v>
      </c>
    </row>
    <row r="598" spans="1:28" x14ac:dyDescent="0.3">
      <c r="A598" t="s">
        <v>292</v>
      </c>
      <c r="B598" t="s">
        <v>677</v>
      </c>
      <c r="C598">
        <v>1648010</v>
      </c>
      <c r="D598" t="s">
        <v>151</v>
      </c>
      <c r="E598" s="1">
        <v>44019</v>
      </c>
      <c r="F598" s="1" t="s">
        <v>351</v>
      </c>
      <c r="G598" s="1"/>
      <c r="H598" t="s">
        <v>170</v>
      </c>
      <c r="I598" s="1" t="s">
        <v>289</v>
      </c>
      <c r="J598" s="1" t="s">
        <v>510</v>
      </c>
      <c r="K598" s="1"/>
      <c r="L598" t="s">
        <v>223</v>
      </c>
      <c r="M598">
        <v>0.32700000000000001</v>
      </c>
      <c r="U598">
        <v>0.02</v>
      </c>
      <c r="V598" t="s">
        <v>176</v>
      </c>
      <c r="X598" t="s">
        <v>178</v>
      </c>
      <c r="Y598" t="s">
        <v>150</v>
      </c>
      <c r="Z598">
        <v>1049</v>
      </c>
      <c r="AB598" t="s">
        <v>154</v>
      </c>
    </row>
    <row r="599" spans="1:28" x14ac:dyDescent="0.3">
      <c r="A599" t="s">
        <v>292</v>
      </c>
      <c r="B599" t="s">
        <v>677</v>
      </c>
      <c r="C599">
        <v>1648010</v>
      </c>
      <c r="D599" t="s">
        <v>151</v>
      </c>
      <c r="E599" s="1">
        <v>44019</v>
      </c>
      <c r="F599" s="1" t="s">
        <v>351</v>
      </c>
      <c r="G599" s="1"/>
      <c r="H599" t="s">
        <v>172</v>
      </c>
      <c r="I599" s="1" t="s">
        <v>289</v>
      </c>
      <c r="J599" s="1" t="s">
        <v>511</v>
      </c>
      <c r="K599" s="1"/>
      <c r="L599" t="s">
        <v>223</v>
      </c>
      <c r="M599">
        <v>2</v>
      </c>
      <c r="N599" t="s">
        <v>1094</v>
      </c>
      <c r="U599">
        <v>2</v>
      </c>
      <c r="V599" t="s">
        <v>176</v>
      </c>
      <c r="X599" t="s">
        <v>178</v>
      </c>
      <c r="Y599" t="s">
        <v>150</v>
      </c>
      <c r="Z599">
        <v>1090</v>
      </c>
      <c r="AB599" t="s">
        <v>154</v>
      </c>
    </row>
    <row r="600" spans="1:28" x14ac:dyDescent="0.3">
      <c r="A600" t="s">
        <v>292</v>
      </c>
      <c r="B600" t="s">
        <v>677</v>
      </c>
      <c r="C600">
        <v>1648010</v>
      </c>
      <c r="D600" t="s">
        <v>151</v>
      </c>
      <c r="E600" s="1">
        <v>44019</v>
      </c>
      <c r="F600" s="1" t="s">
        <v>351</v>
      </c>
      <c r="G600" s="1"/>
      <c r="I600" s="1" t="s">
        <v>290</v>
      </c>
      <c r="J600" s="1" t="s">
        <v>287</v>
      </c>
      <c r="K600" s="1"/>
      <c r="L600" t="s">
        <v>286</v>
      </c>
      <c r="M600">
        <v>14</v>
      </c>
      <c r="U600">
        <v>0.17</v>
      </c>
      <c r="V600" t="s">
        <v>165</v>
      </c>
      <c r="X600" t="s">
        <v>178</v>
      </c>
      <c r="Y600" t="s">
        <v>150</v>
      </c>
      <c r="Z600">
        <v>50286</v>
      </c>
      <c r="AB600" t="s">
        <v>154</v>
      </c>
    </row>
    <row r="601" spans="1:28" x14ac:dyDescent="0.3">
      <c r="A601" t="s">
        <v>292</v>
      </c>
      <c r="B601" t="s">
        <v>678</v>
      </c>
      <c r="C601">
        <v>1648010</v>
      </c>
      <c r="D601" t="s">
        <v>151</v>
      </c>
      <c r="E601" s="1">
        <v>44034</v>
      </c>
      <c r="F601" s="1" t="s">
        <v>351</v>
      </c>
      <c r="G601" s="1"/>
      <c r="H601" t="s">
        <v>172</v>
      </c>
      <c r="I601" s="1" t="s">
        <v>289</v>
      </c>
      <c r="J601" s="1" t="s">
        <v>509</v>
      </c>
      <c r="K601" s="1"/>
      <c r="L601" t="s">
        <v>223</v>
      </c>
      <c r="M601">
        <v>4.2</v>
      </c>
      <c r="U601">
        <v>0.4</v>
      </c>
      <c r="V601" t="s">
        <v>176</v>
      </c>
      <c r="X601" t="s">
        <v>178</v>
      </c>
      <c r="Y601" t="s">
        <v>150</v>
      </c>
      <c r="Z601">
        <v>1040</v>
      </c>
      <c r="AB601" t="s">
        <v>154</v>
      </c>
    </row>
    <row r="602" spans="1:28" x14ac:dyDescent="0.3">
      <c r="A602" t="s">
        <v>292</v>
      </c>
      <c r="B602" t="s">
        <v>678</v>
      </c>
      <c r="C602">
        <v>1648010</v>
      </c>
      <c r="D602" t="s">
        <v>151</v>
      </c>
      <c r="E602" s="1">
        <v>44034</v>
      </c>
      <c r="F602" s="1" t="s">
        <v>351</v>
      </c>
      <c r="G602" s="1"/>
      <c r="H602" t="s">
        <v>170</v>
      </c>
      <c r="I602" s="1" t="s">
        <v>289</v>
      </c>
      <c r="J602" s="1" t="s">
        <v>510</v>
      </c>
      <c r="K602" s="1"/>
      <c r="L602" t="s">
        <v>223</v>
      </c>
      <c r="M602">
        <v>0.26200000000000001</v>
      </c>
      <c r="U602">
        <v>0.02</v>
      </c>
      <c r="V602" t="s">
        <v>176</v>
      </c>
      <c r="X602" t="s">
        <v>178</v>
      </c>
      <c r="Y602" t="s">
        <v>150</v>
      </c>
      <c r="Z602">
        <v>1049</v>
      </c>
      <c r="AB602" t="s">
        <v>154</v>
      </c>
    </row>
    <row r="603" spans="1:28" x14ac:dyDescent="0.3">
      <c r="A603" t="s">
        <v>292</v>
      </c>
      <c r="B603" t="s">
        <v>678</v>
      </c>
      <c r="C603">
        <v>1648010</v>
      </c>
      <c r="D603" t="s">
        <v>151</v>
      </c>
      <c r="E603" s="1">
        <v>44034</v>
      </c>
      <c r="F603" s="1" t="s">
        <v>351</v>
      </c>
      <c r="G603" s="1"/>
      <c r="H603" t="s">
        <v>172</v>
      </c>
      <c r="I603" s="1" t="s">
        <v>289</v>
      </c>
      <c r="J603" s="1" t="s">
        <v>511</v>
      </c>
      <c r="K603" s="1"/>
      <c r="L603" t="s">
        <v>223</v>
      </c>
      <c r="M603">
        <v>2</v>
      </c>
      <c r="N603" t="s">
        <v>1094</v>
      </c>
      <c r="U603">
        <v>2</v>
      </c>
      <c r="V603" t="s">
        <v>176</v>
      </c>
      <c r="X603" t="s">
        <v>178</v>
      </c>
      <c r="Y603" t="s">
        <v>150</v>
      </c>
      <c r="Z603">
        <v>1090</v>
      </c>
      <c r="AB603" t="s">
        <v>154</v>
      </c>
    </row>
    <row r="604" spans="1:28" x14ac:dyDescent="0.3">
      <c r="A604" t="s">
        <v>292</v>
      </c>
      <c r="B604" t="s">
        <v>678</v>
      </c>
      <c r="C604">
        <v>1648010</v>
      </c>
      <c r="D604" t="s">
        <v>151</v>
      </c>
      <c r="E604" s="1">
        <v>44034</v>
      </c>
      <c r="F604" s="1" t="s">
        <v>351</v>
      </c>
      <c r="G604" s="1"/>
      <c r="I604" s="1" t="s">
        <v>290</v>
      </c>
      <c r="J604" s="1" t="s">
        <v>287</v>
      </c>
      <c r="K604" s="1"/>
      <c r="L604" t="s">
        <v>286</v>
      </c>
      <c r="M604">
        <v>5.04</v>
      </c>
      <c r="U604">
        <v>0.17</v>
      </c>
      <c r="V604" t="s">
        <v>165</v>
      </c>
      <c r="X604" t="s">
        <v>178</v>
      </c>
      <c r="Y604" t="s">
        <v>150</v>
      </c>
      <c r="Z604">
        <v>50286</v>
      </c>
      <c r="AB604" t="s">
        <v>154</v>
      </c>
    </row>
    <row r="605" spans="1:28" x14ac:dyDescent="0.3">
      <c r="A605" t="s">
        <v>292</v>
      </c>
      <c r="B605" t="s">
        <v>679</v>
      </c>
      <c r="C605">
        <v>1648010</v>
      </c>
      <c r="D605" t="s">
        <v>151</v>
      </c>
      <c r="E605" s="1">
        <v>44053</v>
      </c>
      <c r="F605" s="1" t="s">
        <v>352</v>
      </c>
      <c r="G605" s="1"/>
      <c r="H605" t="s">
        <v>172</v>
      </c>
      <c r="I605" s="1" t="s">
        <v>289</v>
      </c>
      <c r="J605" s="1" t="s">
        <v>509</v>
      </c>
      <c r="K605" s="1"/>
      <c r="L605" t="s">
        <v>223</v>
      </c>
      <c r="M605">
        <v>4.0999999999999996</v>
      </c>
      <c r="U605">
        <v>0.4</v>
      </c>
      <c r="V605" t="s">
        <v>176</v>
      </c>
      <c r="X605" t="s">
        <v>178</v>
      </c>
      <c r="Y605" t="s">
        <v>150</v>
      </c>
      <c r="Z605">
        <v>1040</v>
      </c>
      <c r="AB605" t="s">
        <v>154</v>
      </c>
    </row>
    <row r="606" spans="1:28" x14ac:dyDescent="0.3">
      <c r="A606" t="s">
        <v>292</v>
      </c>
      <c r="B606" t="s">
        <v>679</v>
      </c>
      <c r="C606">
        <v>1648010</v>
      </c>
      <c r="D606" t="s">
        <v>151</v>
      </c>
      <c r="E606" s="1">
        <v>44053</v>
      </c>
      <c r="F606" s="1" t="s">
        <v>352</v>
      </c>
      <c r="G606" s="1"/>
      <c r="H606" t="s">
        <v>170</v>
      </c>
      <c r="I606" s="1" t="s">
        <v>289</v>
      </c>
      <c r="J606" s="1" t="s">
        <v>510</v>
      </c>
      <c r="K606" s="1"/>
      <c r="L606" t="s">
        <v>223</v>
      </c>
      <c r="M606">
        <v>0.14899999999999999</v>
      </c>
      <c r="U606">
        <v>0.02</v>
      </c>
      <c r="V606" t="s">
        <v>176</v>
      </c>
      <c r="X606" t="s">
        <v>178</v>
      </c>
      <c r="Y606" t="s">
        <v>150</v>
      </c>
      <c r="Z606">
        <v>1049</v>
      </c>
      <c r="AB606" t="s">
        <v>154</v>
      </c>
    </row>
    <row r="607" spans="1:28" x14ac:dyDescent="0.3">
      <c r="A607" t="s">
        <v>292</v>
      </c>
      <c r="B607" t="s">
        <v>679</v>
      </c>
      <c r="C607">
        <v>1648010</v>
      </c>
      <c r="D607" t="s">
        <v>151</v>
      </c>
      <c r="E607" s="1">
        <v>44053</v>
      </c>
      <c r="F607" s="1" t="s">
        <v>352</v>
      </c>
      <c r="G607" s="1"/>
      <c r="H607" t="s">
        <v>172</v>
      </c>
      <c r="I607" s="1" t="s">
        <v>289</v>
      </c>
      <c r="J607" s="1" t="s">
        <v>511</v>
      </c>
      <c r="K607" s="1"/>
      <c r="L607" t="s">
        <v>223</v>
      </c>
      <c r="M607">
        <v>2</v>
      </c>
      <c r="N607" t="s">
        <v>1094</v>
      </c>
      <c r="U607">
        <v>2</v>
      </c>
      <c r="V607" t="s">
        <v>176</v>
      </c>
      <c r="X607" t="s">
        <v>178</v>
      </c>
      <c r="Y607" t="s">
        <v>150</v>
      </c>
      <c r="Z607">
        <v>1090</v>
      </c>
      <c r="AB607" t="s">
        <v>154</v>
      </c>
    </row>
    <row r="608" spans="1:28" x14ac:dyDescent="0.3">
      <c r="A608" t="s">
        <v>292</v>
      </c>
      <c r="B608" t="s">
        <v>679</v>
      </c>
      <c r="C608">
        <v>1648010</v>
      </c>
      <c r="D608" t="s">
        <v>151</v>
      </c>
      <c r="E608" s="1">
        <v>44053</v>
      </c>
      <c r="F608" s="1" t="s">
        <v>352</v>
      </c>
      <c r="G608" s="1"/>
      <c r="I608" s="1" t="s">
        <v>290</v>
      </c>
      <c r="J608" s="1" t="s">
        <v>287</v>
      </c>
      <c r="K608" s="1"/>
      <c r="L608" t="s">
        <v>286</v>
      </c>
      <c r="M608">
        <v>1.17</v>
      </c>
      <c r="U608">
        <v>0.17</v>
      </c>
      <c r="V608" t="s">
        <v>165</v>
      </c>
      <c r="X608" t="s">
        <v>178</v>
      </c>
      <c r="Y608" t="s">
        <v>150</v>
      </c>
      <c r="Z608">
        <v>50286</v>
      </c>
      <c r="AB608" t="s">
        <v>154</v>
      </c>
    </row>
    <row r="609" spans="1:28" x14ac:dyDescent="0.3">
      <c r="A609" t="s">
        <v>292</v>
      </c>
      <c r="B609" t="s">
        <v>680</v>
      </c>
      <c r="C609">
        <v>1648010</v>
      </c>
      <c r="D609" t="s">
        <v>151</v>
      </c>
      <c r="E609" s="1">
        <v>44072</v>
      </c>
      <c r="F609" s="1" t="s">
        <v>308</v>
      </c>
      <c r="G609" s="1"/>
      <c r="H609" t="s">
        <v>172</v>
      </c>
      <c r="I609" s="1" t="s">
        <v>289</v>
      </c>
      <c r="J609" s="1" t="s">
        <v>509</v>
      </c>
      <c r="K609" s="1"/>
      <c r="L609" t="s">
        <v>223</v>
      </c>
      <c r="M609">
        <v>3.8</v>
      </c>
      <c r="U609">
        <v>0.4</v>
      </c>
      <c r="V609" t="s">
        <v>176</v>
      </c>
      <c r="X609" t="s">
        <v>178</v>
      </c>
      <c r="Y609" t="s">
        <v>150</v>
      </c>
      <c r="Z609">
        <v>1040</v>
      </c>
      <c r="AB609" t="s">
        <v>154</v>
      </c>
    </row>
    <row r="610" spans="1:28" x14ac:dyDescent="0.3">
      <c r="A610" t="s">
        <v>292</v>
      </c>
      <c r="B610" t="s">
        <v>680</v>
      </c>
      <c r="C610">
        <v>1648010</v>
      </c>
      <c r="D610" t="s">
        <v>151</v>
      </c>
      <c r="E610" s="1">
        <v>44072</v>
      </c>
      <c r="F610" s="1" t="s">
        <v>308</v>
      </c>
      <c r="G610" s="1"/>
      <c r="H610" t="s">
        <v>170</v>
      </c>
      <c r="I610" s="1" t="s">
        <v>289</v>
      </c>
      <c r="J610" s="1" t="s">
        <v>510</v>
      </c>
      <c r="K610" s="1"/>
      <c r="L610" t="s">
        <v>223</v>
      </c>
      <c r="M610">
        <v>0.15</v>
      </c>
      <c r="U610">
        <v>0.02</v>
      </c>
      <c r="V610" t="s">
        <v>176</v>
      </c>
      <c r="X610" t="s">
        <v>178</v>
      </c>
      <c r="Y610" t="s">
        <v>150</v>
      </c>
      <c r="Z610">
        <v>1049</v>
      </c>
      <c r="AB610" t="s">
        <v>154</v>
      </c>
    </row>
    <row r="611" spans="1:28" x14ac:dyDescent="0.3">
      <c r="A611" t="s">
        <v>292</v>
      </c>
      <c r="B611" t="s">
        <v>680</v>
      </c>
      <c r="C611">
        <v>1648010</v>
      </c>
      <c r="D611" t="s">
        <v>151</v>
      </c>
      <c r="E611" s="1">
        <v>44072</v>
      </c>
      <c r="F611" s="1" t="s">
        <v>308</v>
      </c>
      <c r="G611" s="1"/>
      <c r="H611" t="s">
        <v>172</v>
      </c>
      <c r="I611" s="1" t="s">
        <v>289</v>
      </c>
      <c r="J611" s="1" t="s">
        <v>511</v>
      </c>
      <c r="K611" s="1"/>
      <c r="L611" t="s">
        <v>223</v>
      </c>
      <c r="M611">
        <v>2</v>
      </c>
      <c r="N611" t="s">
        <v>1094</v>
      </c>
      <c r="U611">
        <v>2</v>
      </c>
      <c r="V611" t="s">
        <v>176</v>
      </c>
      <c r="X611" t="s">
        <v>178</v>
      </c>
      <c r="Y611" t="s">
        <v>150</v>
      </c>
      <c r="Z611">
        <v>1090</v>
      </c>
      <c r="AB611" t="s">
        <v>154</v>
      </c>
    </row>
    <row r="612" spans="1:28" x14ac:dyDescent="0.3">
      <c r="A612" t="s">
        <v>292</v>
      </c>
      <c r="B612" t="s">
        <v>680</v>
      </c>
      <c r="C612">
        <v>1648010</v>
      </c>
      <c r="D612" t="s">
        <v>151</v>
      </c>
      <c r="E612" s="1">
        <v>44072</v>
      </c>
      <c r="F612" s="1" t="s">
        <v>308</v>
      </c>
      <c r="G612" s="1"/>
      <c r="I612" s="1" t="s">
        <v>290</v>
      </c>
      <c r="J612" s="1" t="s">
        <v>287</v>
      </c>
      <c r="K612" s="1"/>
      <c r="L612" t="s">
        <v>286</v>
      </c>
      <c r="M612">
        <v>5.23</v>
      </c>
      <c r="U612">
        <v>0.17</v>
      </c>
      <c r="V612" t="s">
        <v>165</v>
      </c>
      <c r="X612" t="s">
        <v>178</v>
      </c>
      <c r="Y612" t="s">
        <v>150</v>
      </c>
      <c r="Z612">
        <v>50286</v>
      </c>
      <c r="AB612" t="s">
        <v>154</v>
      </c>
    </row>
    <row r="613" spans="1:28" x14ac:dyDescent="0.3">
      <c r="A613" t="s">
        <v>292</v>
      </c>
      <c r="B613" t="s">
        <v>681</v>
      </c>
      <c r="C613">
        <v>1648010</v>
      </c>
      <c r="D613" t="s">
        <v>151</v>
      </c>
      <c r="E613" s="1">
        <v>44078</v>
      </c>
      <c r="F613" s="1" t="s">
        <v>353</v>
      </c>
      <c r="G613" s="1"/>
      <c r="H613" t="s">
        <v>172</v>
      </c>
      <c r="I613" s="1" t="s">
        <v>289</v>
      </c>
      <c r="J613" s="1" t="s">
        <v>509</v>
      </c>
      <c r="K613" s="1"/>
      <c r="L613" t="s">
        <v>223</v>
      </c>
      <c r="M613">
        <v>3.7</v>
      </c>
      <c r="U613">
        <v>0.4</v>
      </c>
      <c r="V613" t="s">
        <v>176</v>
      </c>
      <c r="X613" t="s">
        <v>178</v>
      </c>
      <c r="Y613" t="s">
        <v>150</v>
      </c>
      <c r="Z613">
        <v>1040</v>
      </c>
      <c r="AB613" t="s">
        <v>154</v>
      </c>
    </row>
    <row r="614" spans="1:28" x14ac:dyDescent="0.3">
      <c r="A614" t="s">
        <v>292</v>
      </c>
      <c r="B614" t="s">
        <v>681</v>
      </c>
      <c r="C614">
        <v>1648010</v>
      </c>
      <c r="D614" t="s">
        <v>151</v>
      </c>
      <c r="E614" s="1">
        <v>44078</v>
      </c>
      <c r="F614" s="1" t="s">
        <v>353</v>
      </c>
      <c r="G614" s="1"/>
      <c r="H614" t="s">
        <v>170</v>
      </c>
      <c r="I614" s="1" t="s">
        <v>289</v>
      </c>
      <c r="J614" s="1" t="s">
        <v>510</v>
      </c>
      <c r="K614" s="1"/>
      <c r="L614" t="s">
        <v>223</v>
      </c>
      <c r="M614">
        <v>0.29599999999999999</v>
      </c>
      <c r="U614">
        <v>0.02</v>
      </c>
      <c r="V614" t="s">
        <v>176</v>
      </c>
      <c r="X614" t="s">
        <v>178</v>
      </c>
      <c r="Y614" t="s">
        <v>150</v>
      </c>
      <c r="Z614">
        <v>1049</v>
      </c>
      <c r="AB614" t="s">
        <v>154</v>
      </c>
    </row>
    <row r="615" spans="1:28" x14ac:dyDescent="0.3">
      <c r="A615" t="s">
        <v>292</v>
      </c>
      <c r="B615" t="s">
        <v>681</v>
      </c>
      <c r="C615">
        <v>1648010</v>
      </c>
      <c r="D615" t="s">
        <v>151</v>
      </c>
      <c r="E615" s="1">
        <v>44078</v>
      </c>
      <c r="F615" s="1" t="s">
        <v>353</v>
      </c>
      <c r="G615" s="1"/>
      <c r="H615" t="s">
        <v>172</v>
      </c>
      <c r="I615" s="1" t="s">
        <v>289</v>
      </c>
      <c r="J615" s="1" t="s">
        <v>511</v>
      </c>
      <c r="K615" s="1"/>
      <c r="L615" t="s">
        <v>223</v>
      </c>
      <c r="M615">
        <v>2</v>
      </c>
      <c r="N615" t="s">
        <v>1094</v>
      </c>
      <c r="U615">
        <v>2</v>
      </c>
      <c r="V615" t="s">
        <v>176</v>
      </c>
      <c r="X615" t="s">
        <v>178</v>
      </c>
      <c r="Y615" t="s">
        <v>150</v>
      </c>
      <c r="Z615">
        <v>1090</v>
      </c>
      <c r="AB615" t="s">
        <v>154</v>
      </c>
    </row>
    <row r="616" spans="1:28" x14ac:dyDescent="0.3">
      <c r="A616" t="s">
        <v>292</v>
      </c>
      <c r="B616" t="s">
        <v>681</v>
      </c>
      <c r="C616">
        <v>1648010</v>
      </c>
      <c r="D616" t="s">
        <v>151</v>
      </c>
      <c r="E616" s="1">
        <v>44078</v>
      </c>
      <c r="F616" s="1" t="s">
        <v>353</v>
      </c>
      <c r="G616" s="1"/>
      <c r="I616" s="1" t="s">
        <v>290</v>
      </c>
      <c r="J616" s="1" t="s">
        <v>287</v>
      </c>
      <c r="K616" s="1"/>
      <c r="L616" t="s">
        <v>286</v>
      </c>
      <c r="M616">
        <v>10.6</v>
      </c>
      <c r="U616">
        <v>0.17</v>
      </c>
      <c r="V616" t="s">
        <v>165</v>
      </c>
      <c r="X616" t="s">
        <v>178</v>
      </c>
      <c r="Y616" t="s">
        <v>150</v>
      </c>
      <c r="Z616">
        <v>50286</v>
      </c>
      <c r="AB616" t="s">
        <v>154</v>
      </c>
    </row>
    <row r="617" spans="1:28" x14ac:dyDescent="0.3">
      <c r="A617" t="s">
        <v>292</v>
      </c>
      <c r="B617" t="s">
        <v>682</v>
      </c>
      <c r="C617">
        <v>1648010</v>
      </c>
      <c r="D617" t="s">
        <v>151</v>
      </c>
      <c r="E617" s="1">
        <v>44082</v>
      </c>
      <c r="F617" s="1" t="s">
        <v>354</v>
      </c>
      <c r="G617" s="1"/>
      <c r="H617" t="s">
        <v>172</v>
      </c>
      <c r="I617" s="1" t="s">
        <v>289</v>
      </c>
      <c r="J617" s="1" t="s">
        <v>509</v>
      </c>
      <c r="K617" s="1"/>
      <c r="L617" t="s">
        <v>223</v>
      </c>
      <c r="M617">
        <v>2.1</v>
      </c>
      <c r="U617">
        <v>0.4</v>
      </c>
      <c r="V617" t="s">
        <v>176</v>
      </c>
      <c r="X617" t="s">
        <v>178</v>
      </c>
      <c r="Y617" t="s">
        <v>150</v>
      </c>
      <c r="Z617">
        <v>1040</v>
      </c>
      <c r="AB617" t="s">
        <v>154</v>
      </c>
    </row>
    <row r="618" spans="1:28" x14ac:dyDescent="0.3">
      <c r="A618" t="s">
        <v>292</v>
      </c>
      <c r="B618" t="s">
        <v>682</v>
      </c>
      <c r="C618">
        <v>1648010</v>
      </c>
      <c r="D618" t="s">
        <v>151</v>
      </c>
      <c r="E618" s="1">
        <v>44082</v>
      </c>
      <c r="F618" s="1" t="s">
        <v>354</v>
      </c>
      <c r="G618" s="1"/>
      <c r="H618" t="s">
        <v>170</v>
      </c>
      <c r="I618" s="1" t="s">
        <v>289</v>
      </c>
      <c r="J618" s="1" t="s">
        <v>510</v>
      </c>
      <c r="K618" s="1"/>
      <c r="L618" t="s">
        <v>223</v>
      </c>
      <c r="M618">
        <v>0.111</v>
      </c>
      <c r="U618">
        <v>0.02</v>
      </c>
      <c r="V618" t="s">
        <v>176</v>
      </c>
      <c r="X618" t="s">
        <v>178</v>
      </c>
      <c r="Y618" t="s">
        <v>150</v>
      </c>
      <c r="Z618">
        <v>1049</v>
      </c>
      <c r="AB618" t="s">
        <v>154</v>
      </c>
    </row>
    <row r="619" spans="1:28" x14ac:dyDescent="0.3">
      <c r="A619" t="s">
        <v>292</v>
      </c>
      <c r="B619" t="s">
        <v>682</v>
      </c>
      <c r="C619">
        <v>1648010</v>
      </c>
      <c r="D619" t="s">
        <v>151</v>
      </c>
      <c r="E619" s="1">
        <v>44082</v>
      </c>
      <c r="F619" s="1" t="s">
        <v>354</v>
      </c>
      <c r="G619" s="1"/>
      <c r="H619" t="s">
        <v>172</v>
      </c>
      <c r="I619" s="1" t="s">
        <v>289</v>
      </c>
      <c r="J619" s="1" t="s">
        <v>511</v>
      </c>
      <c r="K619" s="1"/>
      <c r="L619" t="s">
        <v>223</v>
      </c>
      <c r="M619">
        <v>2</v>
      </c>
      <c r="N619" t="s">
        <v>1094</v>
      </c>
      <c r="U619">
        <v>2</v>
      </c>
      <c r="V619" t="s">
        <v>176</v>
      </c>
      <c r="X619" t="s">
        <v>178</v>
      </c>
      <c r="Y619" t="s">
        <v>150</v>
      </c>
      <c r="Z619">
        <v>1090</v>
      </c>
      <c r="AB619" t="s">
        <v>154</v>
      </c>
    </row>
    <row r="620" spans="1:28" x14ac:dyDescent="0.3">
      <c r="A620" t="s">
        <v>292</v>
      </c>
      <c r="B620" t="s">
        <v>682</v>
      </c>
      <c r="C620">
        <v>1648010</v>
      </c>
      <c r="D620" t="s">
        <v>151</v>
      </c>
      <c r="E620" s="1">
        <v>44082</v>
      </c>
      <c r="F620" s="1" t="s">
        <v>354</v>
      </c>
      <c r="G620" s="1"/>
      <c r="I620" s="1" t="s">
        <v>290</v>
      </c>
      <c r="J620" s="1" t="s">
        <v>287</v>
      </c>
      <c r="K620" s="1"/>
      <c r="L620" t="s">
        <v>286</v>
      </c>
      <c r="M620">
        <v>1.1000000000000001</v>
      </c>
      <c r="U620">
        <v>0.17</v>
      </c>
      <c r="V620" t="s">
        <v>165</v>
      </c>
      <c r="X620" t="s">
        <v>178</v>
      </c>
      <c r="Y620" t="s">
        <v>150</v>
      </c>
      <c r="Z620">
        <v>50286</v>
      </c>
      <c r="AB620" t="s">
        <v>154</v>
      </c>
    </row>
    <row r="621" spans="1:28" x14ac:dyDescent="0.3">
      <c r="A621" t="s">
        <v>292</v>
      </c>
      <c r="B621" t="s">
        <v>683</v>
      </c>
      <c r="C621">
        <v>1648010</v>
      </c>
      <c r="D621" t="s">
        <v>151</v>
      </c>
      <c r="E621" s="1">
        <v>44085</v>
      </c>
      <c r="F621" s="1" t="s">
        <v>336</v>
      </c>
      <c r="G621" s="1"/>
      <c r="H621" t="s">
        <v>172</v>
      </c>
      <c r="I621" s="1" t="s">
        <v>289</v>
      </c>
      <c r="J621" s="1" t="s">
        <v>509</v>
      </c>
      <c r="K621" s="1"/>
      <c r="L621" t="s">
        <v>223</v>
      </c>
      <c r="M621">
        <v>2.8</v>
      </c>
      <c r="U621">
        <v>0.4</v>
      </c>
      <c r="V621" t="s">
        <v>176</v>
      </c>
      <c r="X621" t="s">
        <v>178</v>
      </c>
      <c r="Y621" t="s">
        <v>150</v>
      </c>
      <c r="Z621">
        <v>1040</v>
      </c>
      <c r="AB621" t="s">
        <v>154</v>
      </c>
    </row>
    <row r="622" spans="1:28" x14ac:dyDescent="0.3">
      <c r="A622" t="s">
        <v>292</v>
      </c>
      <c r="B622" t="s">
        <v>683</v>
      </c>
      <c r="C622">
        <v>1648010</v>
      </c>
      <c r="D622" t="s">
        <v>151</v>
      </c>
      <c r="E622" s="1">
        <v>44085</v>
      </c>
      <c r="F622" s="1" t="s">
        <v>336</v>
      </c>
      <c r="G622" s="1"/>
      <c r="H622" t="s">
        <v>170</v>
      </c>
      <c r="I622" s="1" t="s">
        <v>289</v>
      </c>
      <c r="J622" s="1" t="s">
        <v>510</v>
      </c>
      <c r="K622" s="1"/>
      <c r="L622" t="s">
        <v>223</v>
      </c>
      <c r="M622">
        <v>0.29099999999999998</v>
      </c>
      <c r="U622">
        <v>0.02</v>
      </c>
      <c r="V622" t="s">
        <v>176</v>
      </c>
      <c r="X622" t="s">
        <v>178</v>
      </c>
      <c r="Y622" t="s">
        <v>150</v>
      </c>
      <c r="Z622">
        <v>1049</v>
      </c>
      <c r="AB622" t="s">
        <v>154</v>
      </c>
    </row>
    <row r="623" spans="1:28" x14ac:dyDescent="0.3">
      <c r="A623" t="s">
        <v>292</v>
      </c>
      <c r="B623" t="s">
        <v>683</v>
      </c>
      <c r="C623">
        <v>1648010</v>
      </c>
      <c r="D623" t="s">
        <v>151</v>
      </c>
      <c r="E623" s="1">
        <v>44085</v>
      </c>
      <c r="F623" s="1" t="s">
        <v>336</v>
      </c>
      <c r="G623" s="1"/>
      <c r="H623" t="s">
        <v>172</v>
      </c>
      <c r="I623" s="1" t="s">
        <v>289</v>
      </c>
      <c r="J623" s="1" t="s">
        <v>511</v>
      </c>
      <c r="K623" s="1"/>
      <c r="L623" t="s">
        <v>223</v>
      </c>
      <c r="M623">
        <v>2</v>
      </c>
      <c r="N623" t="s">
        <v>1094</v>
      </c>
      <c r="U623">
        <v>2</v>
      </c>
      <c r="V623" t="s">
        <v>176</v>
      </c>
      <c r="X623" t="s">
        <v>178</v>
      </c>
      <c r="Y623" t="s">
        <v>150</v>
      </c>
      <c r="Z623">
        <v>1090</v>
      </c>
      <c r="AB623" t="s">
        <v>154</v>
      </c>
    </row>
    <row r="624" spans="1:28" x14ac:dyDescent="0.3">
      <c r="A624" t="s">
        <v>292</v>
      </c>
      <c r="B624" t="s">
        <v>683</v>
      </c>
      <c r="C624">
        <v>1648010</v>
      </c>
      <c r="D624" t="s">
        <v>151</v>
      </c>
      <c r="E624" s="1">
        <v>44085</v>
      </c>
      <c r="F624" s="1" t="s">
        <v>336</v>
      </c>
      <c r="G624" s="1"/>
      <c r="I624" s="1" t="s">
        <v>290</v>
      </c>
      <c r="J624" s="1" t="s">
        <v>287</v>
      </c>
      <c r="K624" s="1"/>
      <c r="L624" t="s">
        <v>286</v>
      </c>
      <c r="M624">
        <v>17.2</v>
      </c>
      <c r="U624">
        <v>0.17</v>
      </c>
      <c r="V624" t="s">
        <v>165</v>
      </c>
      <c r="X624" t="s">
        <v>178</v>
      </c>
      <c r="Y624" t="s">
        <v>150</v>
      </c>
      <c r="Z624">
        <v>50286</v>
      </c>
      <c r="AB624" t="s">
        <v>154</v>
      </c>
    </row>
    <row r="625" spans="1:28" x14ac:dyDescent="0.3">
      <c r="A625" t="s">
        <v>292</v>
      </c>
      <c r="B625" t="s">
        <v>684</v>
      </c>
      <c r="C625">
        <v>1648010</v>
      </c>
      <c r="D625" t="s">
        <v>151</v>
      </c>
      <c r="E625" s="1">
        <v>44110</v>
      </c>
      <c r="F625" s="1" t="s">
        <v>304</v>
      </c>
      <c r="G625" s="1"/>
      <c r="H625" t="s">
        <v>172</v>
      </c>
      <c r="I625" s="1" t="s">
        <v>289</v>
      </c>
      <c r="J625" s="1" t="s">
        <v>509</v>
      </c>
      <c r="K625" s="1"/>
      <c r="L625" t="s">
        <v>223</v>
      </c>
      <c r="M625">
        <v>2</v>
      </c>
      <c r="U625">
        <v>0.4</v>
      </c>
      <c r="V625" t="s">
        <v>176</v>
      </c>
      <c r="X625" t="s">
        <v>178</v>
      </c>
      <c r="Y625" t="s">
        <v>150</v>
      </c>
      <c r="Z625">
        <v>1040</v>
      </c>
      <c r="AA625" t="s">
        <v>175</v>
      </c>
      <c r="AB625" t="s">
        <v>154</v>
      </c>
    </row>
    <row r="626" spans="1:28" x14ac:dyDescent="0.3">
      <c r="A626" t="s">
        <v>292</v>
      </c>
      <c r="B626" t="s">
        <v>684</v>
      </c>
      <c r="C626">
        <v>1648010</v>
      </c>
      <c r="D626" t="s">
        <v>151</v>
      </c>
      <c r="E626" s="1">
        <v>44110</v>
      </c>
      <c r="F626" s="1" t="s">
        <v>304</v>
      </c>
      <c r="G626" s="1"/>
      <c r="H626" t="s">
        <v>170</v>
      </c>
      <c r="I626" s="1" t="s">
        <v>289</v>
      </c>
      <c r="J626" s="1" t="s">
        <v>510</v>
      </c>
      <c r="K626" s="1"/>
      <c r="L626" t="s">
        <v>223</v>
      </c>
      <c r="M626">
        <v>2.7E-2</v>
      </c>
      <c r="U626">
        <v>0.02</v>
      </c>
      <c r="V626" t="s">
        <v>176</v>
      </c>
      <c r="X626" t="s">
        <v>178</v>
      </c>
      <c r="Y626" t="s">
        <v>150</v>
      </c>
      <c r="Z626">
        <v>1049</v>
      </c>
      <c r="AA626" t="s">
        <v>168</v>
      </c>
      <c r="AB626" t="s">
        <v>154</v>
      </c>
    </row>
    <row r="627" spans="1:28" x14ac:dyDescent="0.3">
      <c r="A627" t="s">
        <v>292</v>
      </c>
      <c r="B627" t="s">
        <v>684</v>
      </c>
      <c r="C627">
        <v>1648010</v>
      </c>
      <c r="D627" t="s">
        <v>151</v>
      </c>
      <c r="E627" s="1">
        <v>44110</v>
      </c>
      <c r="F627" s="1" t="s">
        <v>304</v>
      </c>
      <c r="G627" s="1"/>
      <c r="H627" t="s">
        <v>172</v>
      </c>
      <c r="I627" s="1" t="s">
        <v>289</v>
      </c>
      <c r="J627" s="1" t="s">
        <v>511</v>
      </c>
      <c r="K627" s="1"/>
      <c r="L627" t="s">
        <v>223</v>
      </c>
      <c r="M627">
        <v>6</v>
      </c>
      <c r="N627" t="s">
        <v>1094</v>
      </c>
      <c r="U627">
        <v>2</v>
      </c>
      <c r="V627" t="s">
        <v>176</v>
      </c>
      <c r="X627" t="s">
        <v>178</v>
      </c>
      <c r="Y627" t="s">
        <v>150</v>
      </c>
      <c r="Z627">
        <v>1090</v>
      </c>
      <c r="AA627" t="s">
        <v>174</v>
      </c>
      <c r="AB627" t="s">
        <v>154</v>
      </c>
    </row>
    <row r="628" spans="1:28" x14ac:dyDescent="0.3">
      <c r="A628" t="s">
        <v>292</v>
      </c>
      <c r="B628" t="s">
        <v>684</v>
      </c>
      <c r="C628">
        <v>1648010</v>
      </c>
      <c r="D628" t="s">
        <v>151</v>
      </c>
      <c r="E628" s="1">
        <v>44110</v>
      </c>
      <c r="F628" s="1" t="s">
        <v>304</v>
      </c>
      <c r="G628" s="1"/>
      <c r="I628" s="1" t="s">
        <v>290</v>
      </c>
      <c r="J628" s="1" t="s">
        <v>287</v>
      </c>
      <c r="K628" s="1"/>
      <c r="L628" t="s">
        <v>286</v>
      </c>
      <c r="M628">
        <v>0.62</v>
      </c>
      <c r="U628">
        <v>0.17</v>
      </c>
      <c r="V628" t="s">
        <v>165</v>
      </c>
      <c r="X628" t="s">
        <v>178</v>
      </c>
      <c r="Y628" t="s">
        <v>150</v>
      </c>
      <c r="Z628">
        <v>50286</v>
      </c>
      <c r="AB628" t="s">
        <v>154</v>
      </c>
    </row>
    <row r="629" spans="1:28" x14ac:dyDescent="0.3">
      <c r="A629" t="s">
        <v>292</v>
      </c>
      <c r="B629" t="s">
        <v>685</v>
      </c>
      <c r="C629">
        <v>1648010</v>
      </c>
      <c r="D629" t="s">
        <v>151</v>
      </c>
      <c r="E629" s="1">
        <v>44116</v>
      </c>
      <c r="F629" s="1" t="s">
        <v>331</v>
      </c>
      <c r="G629" s="1"/>
      <c r="H629" t="s">
        <v>172</v>
      </c>
      <c r="I629" s="1" t="s">
        <v>289</v>
      </c>
      <c r="J629" s="1" t="s">
        <v>509</v>
      </c>
      <c r="K629" s="1"/>
      <c r="L629" t="s">
        <v>223</v>
      </c>
      <c r="M629">
        <v>3.3</v>
      </c>
      <c r="U629">
        <v>0.4</v>
      </c>
      <c r="V629" t="s">
        <v>176</v>
      </c>
      <c r="X629" t="s">
        <v>178</v>
      </c>
      <c r="Y629" t="s">
        <v>150</v>
      </c>
      <c r="Z629">
        <v>1040</v>
      </c>
      <c r="AB629" t="s">
        <v>154</v>
      </c>
    </row>
    <row r="630" spans="1:28" x14ac:dyDescent="0.3">
      <c r="A630" t="s">
        <v>292</v>
      </c>
      <c r="B630" t="s">
        <v>685</v>
      </c>
      <c r="C630">
        <v>1648010</v>
      </c>
      <c r="D630" t="s">
        <v>151</v>
      </c>
      <c r="E630" s="1">
        <v>44116</v>
      </c>
      <c r="F630" s="1" t="s">
        <v>331</v>
      </c>
      <c r="G630" s="1"/>
      <c r="H630" t="s">
        <v>170</v>
      </c>
      <c r="I630" s="1" t="s">
        <v>289</v>
      </c>
      <c r="J630" s="1" t="s">
        <v>510</v>
      </c>
      <c r="K630" s="1"/>
      <c r="L630" t="s">
        <v>223</v>
      </c>
      <c r="M630">
        <v>0.24199999999999999</v>
      </c>
      <c r="U630">
        <v>0.02</v>
      </c>
      <c r="V630" t="s">
        <v>176</v>
      </c>
      <c r="X630" t="s">
        <v>178</v>
      </c>
      <c r="Y630" t="s">
        <v>150</v>
      </c>
      <c r="Z630">
        <v>1049</v>
      </c>
      <c r="AB630" t="s">
        <v>154</v>
      </c>
    </row>
    <row r="631" spans="1:28" x14ac:dyDescent="0.3">
      <c r="A631" t="s">
        <v>292</v>
      </c>
      <c r="B631" t="s">
        <v>685</v>
      </c>
      <c r="C631">
        <v>1648010</v>
      </c>
      <c r="D631" t="s">
        <v>151</v>
      </c>
      <c r="E631" s="1">
        <v>44116</v>
      </c>
      <c r="F631" s="1" t="s">
        <v>331</v>
      </c>
      <c r="G631" s="1"/>
      <c r="H631" t="s">
        <v>172</v>
      </c>
      <c r="I631" s="1" t="s">
        <v>289</v>
      </c>
      <c r="J631" s="1" t="s">
        <v>511</v>
      </c>
      <c r="K631" s="1"/>
      <c r="L631" t="s">
        <v>223</v>
      </c>
      <c r="M631">
        <v>2</v>
      </c>
      <c r="N631" t="s">
        <v>1094</v>
      </c>
      <c r="U631">
        <v>2</v>
      </c>
      <c r="V631" t="s">
        <v>176</v>
      </c>
      <c r="X631" t="s">
        <v>178</v>
      </c>
      <c r="Y631" t="s">
        <v>150</v>
      </c>
      <c r="Z631">
        <v>1090</v>
      </c>
      <c r="AB631" t="s">
        <v>154</v>
      </c>
    </row>
    <row r="632" spans="1:28" x14ac:dyDescent="0.3">
      <c r="A632" t="s">
        <v>292</v>
      </c>
      <c r="B632" t="s">
        <v>685</v>
      </c>
      <c r="C632">
        <v>1648010</v>
      </c>
      <c r="D632" t="s">
        <v>151</v>
      </c>
      <c r="E632" s="1">
        <v>44116</v>
      </c>
      <c r="F632" s="1" t="s">
        <v>331</v>
      </c>
      <c r="G632" s="1"/>
      <c r="I632" s="1" t="s">
        <v>290</v>
      </c>
      <c r="J632" s="1" t="s">
        <v>287</v>
      </c>
      <c r="K632" s="1"/>
      <c r="L632" t="s">
        <v>286</v>
      </c>
      <c r="M632">
        <v>6.4</v>
      </c>
      <c r="U632">
        <v>0.17</v>
      </c>
      <c r="V632" t="s">
        <v>165</v>
      </c>
      <c r="X632" t="s">
        <v>178</v>
      </c>
      <c r="Y632" t="s">
        <v>150</v>
      </c>
      <c r="Z632">
        <v>50286</v>
      </c>
      <c r="AB632" t="s">
        <v>154</v>
      </c>
    </row>
    <row r="633" spans="1:28" x14ac:dyDescent="0.3">
      <c r="A633" t="s">
        <v>292</v>
      </c>
      <c r="B633" t="s">
        <v>686</v>
      </c>
      <c r="C633">
        <v>1648010</v>
      </c>
      <c r="D633" t="s">
        <v>151</v>
      </c>
      <c r="E633" s="1">
        <v>44138</v>
      </c>
      <c r="F633" s="1" t="s">
        <v>345</v>
      </c>
      <c r="G633" s="1"/>
      <c r="H633" t="s">
        <v>172</v>
      </c>
      <c r="I633" s="1" t="s">
        <v>289</v>
      </c>
      <c r="J633" s="1" t="s">
        <v>509</v>
      </c>
      <c r="K633" s="1"/>
      <c r="L633" t="s">
        <v>223</v>
      </c>
      <c r="M633">
        <v>1.7</v>
      </c>
      <c r="U633">
        <v>0.4</v>
      </c>
      <c r="V633" t="s">
        <v>176</v>
      </c>
      <c r="X633" t="s">
        <v>149</v>
      </c>
      <c r="Y633" t="s">
        <v>150</v>
      </c>
      <c r="Z633">
        <v>1040</v>
      </c>
      <c r="AB633" t="s">
        <v>154</v>
      </c>
    </row>
    <row r="634" spans="1:28" x14ac:dyDescent="0.3">
      <c r="A634" t="s">
        <v>292</v>
      </c>
      <c r="B634" t="s">
        <v>686</v>
      </c>
      <c r="C634">
        <v>1648010</v>
      </c>
      <c r="D634" t="s">
        <v>151</v>
      </c>
      <c r="E634" s="1">
        <v>44138</v>
      </c>
      <c r="F634" s="1" t="s">
        <v>345</v>
      </c>
      <c r="G634" s="1"/>
      <c r="H634" t="s">
        <v>170</v>
      </c>
      <c r="I634" s="1" t="s">
        <v>289</v>
      </c>
      <c r="J634" s="1" t="s">
        <v>510</v>
      </c>
      <c r="K634" s="1"/>
      <c r="L634" t="s">
        <v>223</v>
      </c>
      <c r="M634">
        <v>4.4999999999999998E-2</v>
      </c>
      <c r="U634">
        <v>0.02</v>
      </c>
      <c r="V634" t="s">
        <v>176</v>
      </c>
      <c r="X634" t="s">
        <v>149</v>
      </c>
      <c r="Y634" t="s">
        <v>150</v>
      </c>
      <c r="Z634">
        <v>1049</v>
      </c>
      <c r="AB634" t="s">
        <v>154</v>
      </c>
    </row>
    <row r="635" spans="1:28" x14ac:dyDescent="0.3">
      <c r="A635" t="s">
        <v>292</v>
      </c>
      <c r="B635" t="s">
        <v>686</v>
      </c>
      <c r="C635">
        <v>1648010</v>
      </c>
      <c r="D635" t="s">
        <v>151</v>
      </c>
      <c r="E635" s="1">
        <v>44138</v>
      </c>
      <c r="F635" s="1" t="s">
        <v>345</v>
      </c>
      <c r="G635" s="1"/>
      <c r="H635" t="s">
        <v>172</v>
      </c>
      <c r="I635" s="1" t="s">
        <v>289</v>
      </c>
      <c r="J635" s="1" t="s">
        <v>511</v>
      </c>
      <c r="K635" s="1"/>
      <c r="L635" t="s">
        <v>223</v>
      </c>
      <c r="M635">
        <v>4.5</v>
      </c>
      <c r="U635">
        <v>2</v>
      </c>
      <c r="V635" t="s">
        <v>176</v>
      </c>
      <c r="X635" t="s">
        <v>149</v>
      </c>
      <c r="Y635" t="s">
        <v>150</v>
      </c>
      <c r="Z635">
        <v>1090</v>
      </c>
      <c r="AB635" t="s">
        <v>154</v>
      </c>
    </row>
    <row r="636" spans="1:28" x14ac:dyDescent="0.3">
      <c r="A636" t="s">
        <v>292</v>
      </c>
      <c r="B636" t="s">
        <v>686</v>
      </c>
      <c r="C636">
        <v>1648010</v>
      </c>
      <c r="D636" t="s">
        <v>151</v>
      </c>
      <c r="E636" s="1">
        <v>44138</v>
      </c>
      <c r="F636" s="1" t="s">
        <v>345</v>
      </c>
      <c r="G636" s="1"/>
      <c r="I636" s="1" t="s">
        <v>290</v>
      </c>
      <c r="J636" s="1" t="s">
        <v>287</v>
      </c>
      <c r="K636" s="1"/>
      <c r="L636" t="s">
        <v>286</v>
      </c>
      <c r="M636">
        <v>2.08</v>
      </c>
      <c r="U636">
        <v>0.17</v>
      </c>
      <c r="V636" t="s">
        <v>165</v>
      </c>
      <c r="X636" t="s">
        <v>149</v>
      </c>
      <c r="Y636" t="s">
        <v>150</v>
      </c>
      <c r="Z636">
        <v>50286</v>
      </c>
      <c r="AB636" t="s">
        <v>154</v>
      </c>
    </row>
    <row r="637" spans="1:28" x14ac:dyDescent="0.3">
      <c r="A637" t="s">
        <v>292</v>
      </c>
      <c r="B637" t="s">
        <v>687</v>
      </c>
      <c r="C637">
        <v>1648010</v>
      </c>
      <c r="D637" t="s">
        <v>151</v>
      </c>
      <c r="E637" s="1">
        <v>44147</v>
      </c>
      <c r="F637" s="1" t="s">
        <v>327</v>
      </c>
      <c r="G637" s="1"/>
      <c r="H637" t="s">
        <v>172</v>
      </c>
      <c r="I637" s="1" t="s">
        <v>289</v>
      </c>
      <c r="J637" s="1" t="s">
        <v>509</v>
      </c>
      <c r="K637" s="1"/>
      <c r="L637" t="s">
        <v>223</v>
      </c>
      <c r="M637">
        <v>4.5</v>
      </c>
      <c r="U637">
        <v>0.4</v>
      </c>
      <c r="V637" t="s">
        <v>176</v>
      </c>
      <c r="X637" t="s">
        <v>149</v>
      </c>
      <c r="Y637" t="s">
        <v>150</v>
      </c>
      <c r="Z637">
        <v>1040</v>
      </c>
      <c r="AB637" t="s">
        <v>154</v>
      </c>
    </row>
    <row r="638" spans="1:28" x14ac:dyDescent="0.3">
      <c r="A638" t="s">
        <v>292</v>
      </c>
      <c r="B638" t="s">
        <v>687</v>
      </c>
      <c r="C638">
        <v>1648010</v>
      </c>
      <c r="D638" t="s">
        <v>151</v>
      </c>
      <c r="E638" s="1">
        <v>44147</v>
      </c>
      <c r="F638" s="1" t="s">
        <v>327</v>
      </c>
      <c r="G638" s="1"/>
      <c r="H638" t="s">
        <v>170</v>
      </c>
      <c r="I638" s="1" t="s">
        <v>289</v>
      </c>
      <c r="J638" s="1" t="s">
        <v>510</v>
      </c>
      <c r="K638" s="1"/>
      <c r="L638" t="s">
        <v>223</v>
      </c>
      <c r="M638">
        <v>0.58899999999999997</v>
      </c>
      <c r="U638">
        <v>0.02</v>
      </c>
      <c r="V638" t="s">
        <v>176</v>
      </c>
      <c r="X638" t="s">
        <v>149</v>
      </c>
      <c r="Y638" t="s">
        <v>150</v>
      </c>
      <c r="Z638">
        <v>1049</v>
      </c>
      <c r="AB638" t="s">
        <v>154</v>
      </c>
    </row>
    <row r="639" spans="1:28" x14ac:dyDescent="0.3">
      <c r="A639" t="s">
        <v>292</v>
      </c>
      <c r="B639" t="s">
        <v>687</v>
      </c>
      <c r="C639">
        <v>1648010</v>
      </c>
      <c r="D639" t="s">
        <v>151</v>
      </c>
      <c r="E639" s="1">
        <v>44147</v>
      </c>
      <c r="F639" s="1" t="s">
        <v>327</v>
      </c>
      <c r="G639" s="1"/>
      <c r="H639" t="s">
        <v>172</v>
      </c>
      <c r="I639" s="1" t="s">
        <v>289</v>
      </c>
      <c r="J639" s="1" t="s">
        <v>511</v>
      </c>
      <c r="K639" s="1"/>
      <c r="L639" t="s">
        <v>223</v>
      </c>
      <c r="M639">
        <v>2.4</v>
      </c>
      <c r="U639">
        <v>2</v>
      </c>
      <c r="V639" t="s">
        <v>176</v>
      </c>
      <c r="X639" t="s">
        <v>149</v>
      </c>
      <c r="Y639" t="s">
        <v>150</v>
      </c>
      <c r="Z639">
        <v>1090</v>
      </c>
      <c r="AA639" t="s">
        <v>168</v>
      </c>
      <c r="AB639" t="s">
        <v>154</v>
      </c>
    </row>
    <row r="640" spans="1:28" x14ac:dyDescent="0.3">
      <c r="A640" t="s">
        <v>292</v>
      </c>
      <c r="B640" t="s">
        <v>687</v>
      </c>
      <c r="C640">
        <v>1648010</v>
      </c>
      <c r="D640" t="s">
        <v>151</v>
      </c>
      <c r="E640" s="1">
        <v>44147</v>
      </c>
      <c r="F640" s="1" t="s">
        <v>327</v>
      </c>
      <c r="G640" s="1"/>
      <c r="I640" s="1" t="s">
        <v>290</v>
      </c>
      <c r="J640" s="1" t="s">
        <v>287</v>
      </c>
      <c r="K640" s="1"/>
      <c r="L640" t="s">
        <v>286</v>
      </c>
      <c r="M640">
        <v>15.2</v>
      </c>
      <c r="U640">
        <v>0.17</v>
      </c>
      <c r="V640" t="s">
        <v>165</v>
      </c>
      <c r="X640" t="s">
        <v>149</v>
      </c>
      <c r="Y640" t="s">
        <v>150</v>
      </c>
      <c r="Z640">
        <v>50286</v>
      </c>
      <c r="AB640" t="s">
        <v>154</v>
      </c>
    </row>
    <row r="641" spans="1:28" x14ac:dyDescent="0.3">
      <c r="A641" t="s">
        <v>292</v>
      </c>
      <c r="B641" t="s">
        <v>688</v>
      </c>
      <c r="C641">
        <v>1648010</v>
      </c>
      <c r="D641" t="s">
        <v>151</v>
      </c>
      <c r="E641" s="1">
        <v>44175</v>
      </c>
      <c r="F641" s="1" t="s">
        <v>355</v>
      </c>
      <c r="G641" s="1"/>
      <c r="H641" t="s">
        <v>172</v>
      </c>
      <c r="I641" s="1" t="s">
        <v>289</v>
      </c>
      <c r="J641" s="1" t="s">
        <v>509</v>
      </c>
      <c r="K641" s="1"/>
      <c r="L641" t="s">
        <v>223</v>
      </c>
      <c r="M641">
        <v>1.6</v>
      </c>
      <c r="U641">
        <v>0.4</v>
      </c>
      <c r="V641" t="s">
        <v>176</v>
      </c>
      <c r="X641" t="s">
        <v>149</v>
      </c>
      <c r="Y641" t="s">
        <v>150</v>
      </c>
      <c r="Z641">
        <v>1040</v>
      </c>
      <c r="AB641" t="s">
        <v>154</v>
      </c>
    </row>
    <row r="642" spans="1:28" x14ac:dyDescent="0.3">
      <c r="A642" t="s">
        <v>292</v>
      </c>
      <c r="B642" t="s">
        <v>688</v>
      </c>
      <c r="C642">
        <v>1648010</v>
      </c>
      <c r="D642" t="s">
        <v>151</v>
      </c>
      <c r="E642" s="1">
        <v>44175</v>
      </c>
      <c r="F642" s="1" t="s">
        <v>355</v>
      </c>
      <c r="G642" s="1"/>
      <c r="H642" t="s">
        <v>170</v>
      </c>
      <c r="I642" s="1" t="s">
        <v>289</v>
      </c>
      <c r="J642" s="1" t="s">
        <v>510</v>
      </c>
      <c r="K642" s="1"/>
      <c r="L642" t="s">
        <v>223</v>
      </c>
      <c r="M642">
        <v>9.1999999999999998E-2</v>
      </c>
      <c r="U642">
        <v>0.02</v>
      </c>
      <c r="V642" t="s">
        <v>176</v>
      </c>
      <c r="X642" t="s">
        <v>149</v>
      </c>
      <c r="Y642" t="s">
        <v>150</v>
      </c>
      <c r="Z642">
        <v>1049</v>
      </c>
      <c r="AB642" t="s">
        <v>154</v>
      </c>
    </row>
    <row r="643" spans="1:28" x14ac:dyDescent="0.3">
      <c r="A643" t="s">
        <v>292</v>
      </c>
      <c r="B643" t="s">
        <v>688</v>
      </c>
      <c r="C643">
        <v>1648010</v>
      </c>
      <c r="D643" t="s">
        <v>151</v>
      </c>
      <c r="E643" s="1">
        <v>44175</v>
      </c>
      <c r="F643" s="1" t="s">
        <v>355</v>
      </c>
      <c r="G643" s="1"/>
      <c r="H643" t="s">
        <v>172</v>
      </c>
      <c r="I643" s="1" t="s">
        <v>289</v>
      </c>
      <c r="J643" s="1" t="s">
        <v>511</v>
      </c>
      <c r="K643" s="1"/>
      <c r="L643" t="s">
        <v>223</v>
      </c>
      <c r="M643">
        <v>2.6</v>
      </c>
      <c r="U643">
        <v>2</v>
      </c>
      <c r="V643" t="s">
        <v>176</v>
      </c>
      <c r="X643" t="s">
        <v>149</v>
      </c>
      <c r="Y643" t="s">
        <v>150</v>
      </c>
      <c r="Z643">
        <v>1090</v>
      </c>
      <c r="AA643" t="s">
        <v>168</v>
      </c>
      <c r="AB643" t="s">
        <v>154</v>
      </c>
    </row>
    <row r="644" spans="1:28" x14ac:dyDescent="0.3">
      <c r="A644" t="s">
        <v>292</v>
      </c>
      <c r="B644" t="s">
        <v>688</v>
      </c>
      <c r="C644">
        <v>1648010</v>
      </c>
      <c r="D644" t="s">
        <v>151</v>
      </c>
      <c r="E644" s="1">
        <v>44175</v>
      </c>
      <c r="F644" s="1" t="s">
        <v>355</v>
      </c>
      <c r="G644" s="1"/>
      <c r="I644" s="1" t="s">
        <v>290</v>
      </c>
      <c r="J644" s="1" t="s">
        <v>287</v>
      </c>
      <c r="K644" s="1"/>
      <c r="L644" t="s">
        <v>286</v>
      </c>
      <c r="M644">
        <v>1.28</v>
      </c>
      <c r="U644">
        <v>0.17</v>
      </c>
      <c r="V644" t="s">
        <v>165</v>
      </c>
      <c r="X644" t="s">
        <v>149</v>
      </c>
      <c r="Y644" t="s">
        <v>150</v>
      </c>
      <c r="Z644">
        <v>50286</v>
      </c>
      <c r="AB644" t="s">
        <v>154</v>
      </c>
    </row>
    <row r="645" spans="1:28" x14ac:dyDescent="0.3">
      <c r="A645" t="s">
        <v>292</v>
      </c>
      <c r="B645" t="s">
        <v>689</v>
      </c>
      <c r="C645">
        <v>1648010</v>
      </c>
      <c r="D645" t="s">
        <v>151</v>
      </c>
      <c r="E645" s="1">
        <v>44223</v>
      </c>
      <c r="F645" s="1" t="s">
        <v>301</v>
      </c>
      <c r="G645" s="1"/>
      <c r="H645" t="s">
        <v>172</v>
      </c>
      <c r="I645" s="1" t="s">
        <v>289</v>
      </c>
      <c r="J645" s="1" t="s">
        <v>509</v>
      </c>
      <c r="K645" s="1"/>
      <c r="L645" t="s">
        <v>223</v>
      </c>
      <c r="M645">
        <v>1.5</v>
      </c>
      <c r="U645">
        <v>0.4</v>
      </c>
      <c r="V645" t="s">
        <v>176</v>
      </c>
      <c r="X645" t="s">
        <v>149</v>
      </c>
      <c r="Y645" t="s">
        <v>150</v>
      </c>
      <c r="Z645">
        <v>1040</v>
      </c>
      <c r="AA645" t="s">
        <v>175</v>
      </c>
      <c r="AB645" t="s">
        <v>154</v>
      </c>
    </row>
    <row r="646" spans="1:28" x14ac:dyDescent="0.3">
      <c r="A646" t="s">
        <v>292</v>
      </c>
      <c r="B646" t="s">
        <v>689</v>
      </c>
      <c r="C646">
        <v>1648010</v>
      </c>
      <c r="D646" t="s">
        <v>151</v>
      </c>
      <c r="E646" s="1">
        <v>44223</v>
      </c>
      <c r="F646" s="1" t="s">
        <v>301</v>
      </c>
      <c r="G646" s="1"/>
      <c r="H646" t="s">
        <v>170</v>
      </c>
      <c r="I646" s="1" t="s">
        <v>289</v>
      </c>
      <c r="J646" s="1" t="s">
        <v>510</v>
      </c>
      <c r="K646" s="1"/>
      <c r="L646" t="s">
        <v>223</v>
      </c>
      <c r="M646">
        <v>6.2E-2</v>
      </c>
      <c r="U646">
        <v>0.02</v>
      </c>
      <c r="V646" t="s">
        <v>176</v>
      </c>
      <c r="X646" t="s">
        <v>149</v>
      </c>
      <c r="Y646" t="s">
        <v>150</v>
      </c>
      <c r="Z646">
        <v>1049</v>
      </c>
      <c r="AA646" t="s">
        <v>175</v>
      </c>
      <c r="AB646" t="s">
        <v>154</v>
      </c>
    </row>
    <row r="647" spans="1:28" x14ac:dyDescent="0.3">
      <c r="A647" t="s">
        <v>292</v>
      </c>
      <c r="B647" t="s">
        <v>689</v>
      </c>
      <c r="C647">
        <v>1648010</v>
      </c>
      <c r="D647" t="s">
        <v>151</v>
      </c>
      <c r="E647" s="1">
        <v>44223</v>
      </c>
      <c r="F647" s="1" t="s">
        <v>301</v>
      </c>
      <c r="G647" s="1"/>
      <c r="H647" t="s">
        <v>172</v>
      </c>
      <c r="I647" s="1" t="s">
        <v>289</v>
      </c>
      <c r="J647" s="1" t="s">
        <v>511</v>
      </c>
      <c r="K647" s="1"/>
      <c r="L647" t="s">
        <v>223</v>
      </c>
      <c r="M647">
        <v>6</v>
      </c>
      <c r="N647" t="s">
        <v>1094</v>
      </c>
      <c r="U647">
        <v>2</v>
      </c>
      <c r="V647" t="s">
        <v>176</v>
      </c>
      <c r="X647" t="s">
        <v>149</v>
      </c>
      <c r="Y647" t="s">
        <v>150</v>
      </c>
      <c r="Z647">
        <v>1090</v>
      </c>
      <c r="AA647" t="s">
        <v>174</v>
      </c>
      <c r="AB647" t="s">
        <v>154</v>
      </c>
    </row>
    <row r="648" spans="1:28" x14ac:dyDescent="0.3">
      <c r="A648" t="s">
        <v>292</v>
      </c>
      <c r="B648" t="s">
        <v>689</v>
      </c>
      <c r="C648">
        <v>1648010</v>
      </c>
      <c r="D648" t="s">
        <v>151</v>
      </c>
      <c r="E648" s="1">
        <v>44223</v>
      </c>
      <c r="F648" s="1" t="s">
        <v>301</v>
      </c>
      <c r="G648" s="1"/>
      <c r="I648" s="1" t="s">
        <v>290</v>
      </c>
      <c r="J648" s="1" t="s">
        <v>287</v>
      </c>
      <c r="K648" s="1"/>
      <c r="L648" t="s">
        <v>286</v>
      </c>
      <c r="M648">
        <v>1.76</v>
      </c>
      <c r="U648">
        <v>0.17</v>
      </c>
      <c r="V648" t="s">
        <v>165</v>
      </c>
      <c r="X648" t="s">
        <v>149</v>
      </c>
      <c r="Y648" t="s">
        <v>150</v>
      </c>
      <c r="Z648">
        <v>50286</v>
      </c>
      <c r="AB648" t="s">
        <v>154</v>
      </c>
    </row>
    <row r="649" spans="1:28" x14ac:dyDescent="0.3">
      <c r="A649" t="s">
        <v>292</v>
      </c>
      <c r="B649" t="s">
        <v>690</v>
      </c>
      <c r="C649">
        <v>1648010</v>
      </c>
      <c r="D649" t="s">
        <v>151</v>
      </c>
      <c r="E649" s="1">
        <v>44236</v>
      </c>
      <c r="F649" s="1" t="s">
        <v>355</v>
      </c>
      <c r="G649" s="1"/>
      <c r="H649" t="s">
        <v>172</v>
      </c>
      <c r="I649" s="1" t="s">
        <v>289</v>
      </c>
      <c r="J649" s="1" t="s">
        <v>509</v>
      </c>
      <c r="K649" s="1"/>
      <c r="L649" t="s">
        <v>223</v>
      </c>
      <c r="M649">
        <v>1.9</v>
      </c>
      <c r="U649">
        <v>0.4</v>
      </c>
      <c r="V649" t="s">
        <v>176</v>
      </c>
      <c r="X649" t="s">
        <v>149</v>
      </c>
      <c r="Y649" t="s">
        <v>150</v>
      </c>
      <c r="Z649">
        <v>1040</v>
      </c>
      <c r="AA649" t="s">
        <v>174</v>
      </c>
      <c r="AB649" t="s">
        <v>154</v>
      </c>
    </row>
    <row r="650" spans="1:28" x14ac:dyDescent="0.3">
      <c r="A650" t="s">
        <v>292</v>
      </c>
      <c r="B650" t="s">
        <v>690</v>
      </c>
      <c r="C650">
        <v>1648010</v>
      </c>
      <c r="D650" t="s">
        <v>151</v>
      </c>
      <c r="E650" s="1">
        <v>44236</v>
      </c>
      <c r="F650" s="1" t="s">
        <v>355</v>
      </c>
      <c r="G650" s="1"/>
      <c r="H650" t="s">
        <v>170</v>
      </c>
      <c r="I650" s="1" t="s">
        <v>289</v>
      </c>
      <c r="J650" s="1" t="s">
        <v>510</v>
      </c>
      <c r="K650" s="1"/>
      <c r="L650" t="s">
        <v>223</v>
      </c>
      <c r="M650">
        <v>0.10199999999999999</v>
      </c>
      <c r="U650">
        <v>0.02</v>
      </c>
      <c r="V650" t="s">
        <v>176</v>
      </c>
      <c r="X650" t="s">
        <v>149</v>
      </c>
      <c r="Y650" t="s">
        <v>150</v>
      </c>
      <c r="Z650">
        <v>1049</v>
      </c>
      <c r="AA650" t="s">
        <v>174</v>
      </c>
      <c r="AB650" t="s">
        <v>154</v>
      </c>
    </row>
    <row r="651" spans="1:28" x14ac:dyDescent="0.3">
      <c r="A651" t="s">
        <v>292</v>
      </c>
      <c r="B651" t="s">
        <v>690</v>
      </c>
      <c r="C651">
        <v>1648010</v>
      </c>
      <c r="D651" t="s">
        <v>151</v>
      </c>
      <c r="E651" s="1">
        <v>44236</v>
      </c>
      <c r="F651" s="1" t="s">
        <v>355</v>
      </c>
      <c r="G651" s="1"/>
      <c r="H651" t="s">
        <v>172</v>
      </c>
      <c r="I651" s="1" t="s">
        <v>289</v>
      </c>
      <c r="J651" s="1" t="s">
        <v>511</v>
      </c>
      <c r="K651" s="1"/>
      <c r="L651" t="s">
        <v>223</v>
      </c>
      <c r="M651">
        <v>6.5</v>
      </c>
      <c r="U651">
        <v>2</v>
      </c>
      <c r="V651" t="s">
        <v>176</v>
      </c>
      <c r="X651" t="s">
        <v>149</v>
      </c>
      <c r="Y651" t="s">
        <v>150</v>
      </c>
      <c r="Z651">
        <v>1090</v>
      </c>
      <c r="AA651" t="s">
        <v>175</v>
      </c>
      <c r="AB651" t="s">
        <v>154</v>
      </c>
    </row>
    <row r="652" spans="1:28" x14ac:dyDescent="0.3">
      <c r="A652" t="s">
        <v>292</v>
      </c>
      <c r="B652" t="s">
        <v>690</v>
      </c>
      <c r="C652">
        <v>1648010</v>
      </c>
      <c r="D652" t="s">
        <v>151</v>
      </c>
      <c r="E652" s="1">
        <v>44236</v>
      </c>
      <c r="F652" s="1" t="s">
        <v>355</v>
      </c>
      <c r="G652" s="1"/>
      <c r="I652" s="1" t="s">
        <v>290</v>
      </c>
      <c r="J652" s="1" t="s">
        <v>287</v>
      </c>
      <c r="K652" s="1"/>
      <c r="L652" t="s">
        <v>286</v>
      </c>
      <c r="M652">
        <v>2.36</v>
      </c>
      <c r="U652">
        <v>0.17</v>
      </c>
      <c r="V652" t="s">
        <v>165</v>
      </c>
      <c r="X652" t="s">
        <v>149</v>
      </c>
      <c r="Y652" t="s">
        <v>150</v>
      </c>
      <c r="Z652">
        <v>50286</v>
      </c>
      <c r="AB652" t="s">
        <v>154</v>
      </c>
    </row>
    <row r="653" spans="1:28" x14ac:dyDescent="0.3">
      <c r="A653" t="s">
        <v>292</v>
      </c>
      <c r="B653" t="s">
        <v>691</v>
      </c>
      <c r="C653">
        <v>1648010</v>
      </c>
      <c r="D653" t="s">
        <v>151</v>
      </c>
      <c r="E653" s="1">
        <v>44243</v>
      </c>
      <c r="F653" s="1" t="s">
        <v>312</v>
      </c>
      <c r="G653" s="1"/>
      <c r="H653" t="s">
        <v>172</v>
      </c>
      <c r="I653" s="1" t="s">
        <v>289</v>
      </c>
      <c r="J653" s="1" t="s">
        <v>509</v>
      </c>
      <c r="K653" s="1"/>
      <c r="L653" t="s">
        <v>223</v>
      </c>
      <c r="M653">
        <v>2.9</v>
      </c>
      <c r="U653">
        <v>0.4</v>
      </c>
      <c r="V653" t="s">
        <v>176</v>
      </c>
      <c r="X653" t="s">
        <v>149</v>
      </c>
      <c r="Y653" t="s">
        <v>150</v>
      </c>
      <c r="Z653">
        <v>1040</v>
      </c>
      <c r="AA653" t="s">
        <v>174</v>
      </c>
      <c r="AB653" t="s">
        <v>154</v>
      </c>
    </row>
    <row r="654" spans="1:28" x14ac:dyDescent="0.3">
      <c r="A654" t="s">
        <v>292</v>
      </c>
      <c r="B654" t="s">
        <v>691</v>
      </c>
      <c r="C654">
        <v>1648010</v>
      </c>
      <c r="D654" t="s">
        <v>151</v>
      </c>
      <c r="E654" s="1">
        <v>44243</v>
      </c>
      <c r="F654" s="1" t="s">
        <v>312</v>
      </c>
      <c r="G654" s="1"/>
      <c r="H654" t="s">
        <v>170</v>
      </c>
      <c r="I654" s="1" t="s">
        <v>289</v>
      </c>
      <c r="J654" s="1" t="s">
        <v>510</v>
      </c>
      <c r="K654" s="1"/>
      <c r="L654" t="s">
        <v>223</v>
      </c>
      <c r="M654">
        <v>0.31900000000000001</v>
      </c>
      <c r="U654">
        <v>0.02</v>
      </c>
      <c r="V654" t="s">
        <v>176</v>
      </c>
      <c r="X654" t="s">
        <v>149</v>
      </c>
      <c r="Y654" t="s">
        <v>150</v>
      </c>
      <c r="Z654">
        <v>1049</v>
      </c>
      <c r="AA654" t="s">
        <v>174</v>
      </c>
      <c r="AB654" t="s">
        <v>154</v>
      </c>
    </row>
    <row r="655" spans="1:28" x14ac:dyDescent="0.3">
      <c r="A655" t="s">
        <v>292</v>
      </c>
      <c r="B655" t="s">
        <v>691</v>
      </c>
      <c r="C655">
        <v>1648010</v>
      </c>
      <c r="D655" t="s">
        <v>151</v>
      </c>
      <c r="E655" s="1">
        <v>44243</v>
      </c>
      <c r="F655" s="1" t="s">
        <v>312</v>
      </c>
      <c r="G655" s="1"/>
      <c r="H655" t="s">
        <v>172</v>
      </c>
      <c r="I655" s="1" t="s">
        <v>289</v>
      </c>
      <c r="J655" s="1" t="s">
        <v>511</v>
      </c>
      <c r="K655" s="1"/>
      <c r="L655" t="s">
        <v>223</v>
      </c>
      <c r="M655">
        <v>4.9000000000000004</v>
      </c>
      <c r="U655">
        <v>2</v>
      </c>
      <c r="V655" t="s">
        <v>176</v>
      </c>
      <c r="X655" t="s">
        <v>149</v>
      </c>
      <c r="Y655" t="s">
        <v>150</v>
      </c>
      <c r="Z655">
        <v>1090</v>
      </c>
      <c r="AA655" t="s">
        <v>175</v>
      </c>
      <c r="AB655" t="s">
        <v>154</v>
      </c>
    </row>
    <row r="656" spans="1:28" x14ac:dyDescent="0.3">
      <c r="A656" t="s">
        <v>292</v>
      </c>
      <c r="B656" t="s">
        <v>691</v>
      </c>
      <c r="C656">
        <v>1648010</v>
      </c>
      <c r="D656" t="s">
        <v>151</v>
      </c>
      <c r="E656" s="1">
        <v>44243</v>
      </c>
      <c r="F656" s="1" t="s">
        <v>312</v>
      </c>
      <c r="G656" s="1"/>
      <c r="I656" s="1" t="s">
        <v>290</v>
      </c>
      <c r="J656" s="1" t="s">
        <v>287</v>
      </c>
      <c r="K656" s="1"/>
      <c r="L656" t="s">
        <v>286</v>
      </c>
      <c r="M656">
        <v>20.5</v>
      </c>
      <c r="U656">
        <v>0.17</v>
      </c>
      <c r="V656" t="s">
        <v>165</v>
      </c>
      <c r="X656" t="s">
        <v>149</v>
      </c>
      <c r="Y656" t="s">
        <v>150</v>
      </c>
      <c r="Z656">
        <v>50286</v>
      </c>
      <c r="AB656" t="s">
        <v>154</v>
      </c>
    </row>
    <row r="657" spans="1:28" x14ac:dyDescent="0.3">
      <c r="A657" t="s">
        <v>292</v>
      </c>
      <c r="B657" t="s">
        <v>692</v>
      </c>
      <c r="C657">
        <v>1648010</v>
      </c>
      <c r="D657" t="s">
        <v>151</v>
      </c>
      <c r="E657" s="1">
        <v>44256</v>
      </c>
      <c r="F657" s="1" t="s">
        <v>312</v>
      </c>
      <c r="G657" s="1"/>
      <c r="H657" t="s">
        <v>172</v>
      </c>
      <c r="I657" s="1" t="s">
        <v>289</v>
      </c>
      <c r="J657" s="1" t="s">
        <v>509</v>
      </c>
      <c r="K657" s="1"/>
      <c r="L657" t="s">
        <v>223</v>
      </c>
      <c r="M657">
        <v>2.6</v>
      </c>
      <c r="U657">
        <v>0.4</v>
      </c>
      <c r="V657" t="s">
        <v>176</v>
      </c>
      <c r="X657" t="s">
        <v>149</v>
      </c>
      <c r="Y657" t="s">
        <v>150</v>
      </c>
      <c r="Z657">
        <v>1040</v>
      </c>
      <c r="AB657" t="s">
        <v>154</v>
      </c>
    </row>
    <row r="658" spans="1:28" x14ac:dyDescent="0.3">
      <c r="A658" t="s">
        <v>292</v>
      </c>
      <c r="B658" t="s">
        <v>692</v>
      </c>
      <c r="C658">
        <v>1648010</v>
      </c>
      <c r="D658" t="s">
        <v>151</v>
      </c>
      <c r="E658" s="1">
        <v>44256</v>
      </c>
      <c r="F658" s="1" t="s">
        <v>312</v>
      </c>
      <c r="G658" s="1"/>
      <c r="H658" t="s">
        <v>170</v>
      </c>
      <c r="I658" s="1" t="s">
        <v>289</v>
      </c>
      <c r="J658" s="1" t="s">
        <v>510</v>
      </c>
      <c r="K658" s="1"/>
      <c r="L658" t="s">
        <v>223</v>
      </c>
      <c r="M658">
        <v>0.19500000000000001</v>
      </c>
      <c r="U658">
        <v>0.02</v>
      </c>
      <c r="V658" t="s">
        <v>176</v>
      </c>
      <c r="X658" t="s">
        <v>149</v>
      </c>
      <c r="Y658" t="s">
        <v>150</v>
      </c>
      <c r="Z658">
        <v>1049</v>
      </c>
      <c r="AB658" t="s">
        <v>154</v>
      </c>
    </row>
    <row r="659" spans="1:28" x14ac:dyDescent="0.3">
      <c r="A659" t="s">
        <v>292</v>
      </c>
      <c r="B659" t="s">
        <v>692</v>
      </c>
      <c r="C659">
        <v>1648010</v>
      </c>
      <c r="D659" t="s">
        <v>151</v>
      </c>
      <c r="E659" s="1">
        <v>44256</v>
      </c>
      <c r="F659" s="1" t="s">
        <v>312</v>
      </c>
      <c r="G659" s="1"/>
      <c r="H659" t="s">
        <v>172</v>
      </c>
      <c r="I659" s="1" t="s">
        <v>289</v>
      </c>
      <c r="J659" s="1" t="s">
        <v>511</v>
      </c>
      <c r="K659" s="1"/>
      <c r="L659" t="s">
        <v>223</v>
      </c>
      <c r="M659">
        <v>4</v>
      </c>
      <c r="U659">
        <v>2</v>
      </c>
      <c r="V659" t="s">
        <v>176</v>
      </c>
      <c r="X659" t="s">
        <v>149</v>
      </c>
      <c r="Y659" t="s">
        <v>150</v>
      </c>
      <c r="Z659">
        <v>1090</v>
      </c>
      <c r="AA659" t="s">
        <v>168</v>
      </c>
      <c r="AB659" t="s">
        <v>154</v>
      </c>
    </row>
    <row r="660" spans="1:28" x14ac:dyDescent="0.3">
      <c r="A660" t="s">
        <v>292</v>
      </c>
      <c r="B660" t="s">
        <v>692</v>
      </c>
      <c r="C660">
        <v>1648010</v>
      </c>
      <c r="D660" t="s">
        <v>151</v>
      </c>
      <c r="E660" s="1">
        <v>44256</v>
      </c>
      <c r="F660" s="1" t="s">
        <v>312</v>
      </c>
      <c r="G660" s="1"/>
      <c r="I660" s="1" t="s">
        <v>290</v>
      </c>
      <c r="J660" s="1" t="s">
        <v>287</v>
      </c>
      <c r="K660" s="1"/>
      <c r="L660" t="s">
        <v>286</v>
      </c>
      <c r="M660">
        <v>16.899999999999999</v>
      </c>
      <c r="U660">
        <v>0.17</v>
      </c>
      <c r="V660" t="s">
        <v>165</v>
      </c>
      <c r="X660" t="s">
        <v>149</v>
      </c>
      <c r="Y660" t="s">
        <v>150</v>
      </c>
      <c r="Z660">
        <v>50286</v>
      </c>
      <c r="AB660" t="s">
        <v>154</v>
      </c>
    </row>
    <row r="661" spans="1:28" x14ac:dyDescent="0.3">
      <c r="A661" t="s">
        <v>292</v>
      </c>
      <c r="B661" t="s">
        <v>693</v>
      </c>
      <c r="C661">
        <v>1648010</v>
      </c>
      <c r="D661" t="s">
        <v>151</v>
      </c>
      <c r="E661" s="1">
        <v>44265</v>
      </c>
      <c r="F661" s="1" t="s">
        <v>356</v>
      </c>
      <c r="G661" s="1"/>
      <c r="H661" t="s">
        <v>172</v>
      </c>
      <c r="I661" s="1" t="s">
        <v>289</v>
      </c>
      <c r="J661" s="1" t="s">
        <v>509</v>
      </c>
      <c r="K661" s="1"/>
      <c r="L661" t="s">
        <v>223</v>
      </c>
      <c r="M661">
        <v>1.1000000000000001</v>
      </c>
      <c r="U661">
        <v>0.4</v>
      </c>
      <c r="V661" t="s">
        <v>176</v>
      </c>
      <c r="X661" t="s">
        <v>149</v>
      </c>
      <c r="Y661" t="s">
        <v>150</v>
      </c>
      <c r="Z661">
        <v>1040</v>
      </c>
      <c r="AB661" t="s">
        <v>154</v>
      </c>
    </row>
    <row r="662" spans="1:28" x14ac:dyDescent="0.3">
      <c r="A662" t="s">
        <v>292</v>
      </c>
      <c r="B662" t="s">
        <v>693</v>
      </c>
      <c r="C662">
        <v>1648010</v>
      </c>
      <c r="D662" t="s">
        <v>151</v>
      </c>
      <c r="E662" s="1">
        <v>44265</v>
      </c>
      <c r="F662" s="1" t="s">
        <v>356</v>
      </c>
      <c r="G662" s="1"/>
      <c r="H662" t="s">
        <v>170</v>
      </c>
      <c r="I662" s="1" t="s">
        <v>289</v>
      </c>
      <c r="J662" s="1" t="s">
        <v>510</v>
      </c>
      <c r="K662" s="1"/>
      <c r="L662" t="s">
        <v>223</v>
      </c>
      <c r="M662">
        <v>6.9000000000000006E-2</v>
      </c>
      <c r="U662">
        <v>0.02</v>
      </c>
      <c r="V662" t="s">
        <v>176</v>
      </c>
      <c r="X662" t="s">
        <v>149</v>
      </c>
      <c r="Y662" t="s">
        <v>150</v>
      </c>
      <c r="Z662">
        <v>1049</v>
      </c>
      <c r="AB662" t="s">
        <v>154</v>
      </c>
    </row>
    <row r="663" spans="1:28" x14ac:dyDescent="0.3">
      <c r="A663" t="s">
        <v>292</v>
      </c>
      <c r="B663" t="s">
        <v>693</v>
      </c>
      <c r="C663">
        <v>1648010</v>
      </c>
      <c r="D663" t="s">
        <v>151</v>
      </c>
      <c r="E663" s="1">
        <v>44265</v>
      </c>
      <c r="F663" s="1" t="s">
        <v>356</v>
      </c>
      <c r="G663" s="1"/>
      <c r="H663" t="s">
        <v>172</v>
      </c>
      <c r="I663" s="1" t="s">
        <v>289</v>
      </c>
      <c r="J663" s="1" t="s">
        <v>511</v>
      </c>
      <c r="K663" s="1"/>
      <c r="L663" t="s">
        <v>223</v>
      </c>
      <c r="M663">
        <v>2.7</v>
      </c>
      <c r="U663">
        <v>2</v>
      </c>
      <c r="V663" t="s">
        <v>176</v>
      </c>
      <c r="X663" t="s">
        <v>149</v>
      </c>
      <c r="Y663" t="s">
        <v>150</v>
      </c>
      <c r="Z663">
        <v>1090</v>
      </c>
      <c r="AA663" t="s">
        <v>168</v>
      </c>
      <c r="AB663" t="s">
        <v>154</v>
      </c>
    </row>
    <row r="664" spans="1:28" x14ac:dyDescent="0.3">
      <c r="A664" t="s">
        <v>292</v>
      </c>
      <c r="B664" t="s">
        <v>693</v>
      </c>
      <c r="C664">
        <v>1648010</v>
      </c>
      <c r="D664" t="s">
        <v>151</v>
      </c>
      <c r="E664" s="1">
        <v>44265</v>
      </c>
      <c r="F664" s="1" t="s">
        <v>356</v>
      </c>
      <c r="G664" s="1"/>
      <c r="I664" s="1" t="s">
        <v>290</v>
      </c>
      <c r="J664" s="1" t="s">
        <v>287</v>
      </c>
      <c r="K664" s="1"/>
      <c r="L664" t="s">
        <v>286</v>
      </c>
      <c r="M664">
        <v>1.85</v>
      </c>
      <c r="U664">
        <v>0.17</v>
      </c>
      <c r="V664" t="s">
        <v>165</v>
      </c>
      <c r="X664" t="s">
        <v>149</v>
      </c>
      <c r="Y664" t="s">
        <v>150</v>
      </c>
      <c r="Z664">
        <v>50286</v>
      </c>
      <c r="AB664" t="s">
        <v>154</v>
      </c>
    </row>
    <row r="665" spans="1:28" x14ac:dyDescent="0.3">
      <c r="A665" t="s">
        <v>292</v>
      </c>
      <c r="B665" t="s">
        <v>694</v>
      </c>
      <c r="C665">
        <v>1648010</v>
      </c>
      <c r="D665" t="s">
        <v>151</v>
      </c>
      <c r="E665" s="1">
        <v>44279</v>
      </c>
      <c r="F665" s="1" t="s">
        <v>357</v>
      </c>
      <c r="G665" s="1"/>
      <c r="H665" t="s">
        <v>172</v>
      </c>
      <c r="I665" s="1" t="s">
        <v>289</v>
      </c>
      <c r="J665" s="1" t="s">
        <v>509</v>
      </c>
      <c r="K665" s="1"/>
      <c r="L665" t="s">
        <v>223</v>
      </c>
      <c r="M665">
        <v>3.2</v>
      </c>
      <c r="U665">
        <v>0.4</v>
      </c>
      <c r="V665" t="s">
        <v>176</v>
      </c>
      <c r="X665" t="s">
        <v>149</v>
      </c>
      <c r="Y665" t="s">
        <v>150</v>
      </c>
      <c r="Z665">
        <v>1040</v>
      </c>
      <c r="AB665" t="s">
        <v>154</v>
      </c>
    </row>
    <row r="666" spans="1:28" x14ac:dyDescent="0.3">
      <c r="A666" t="s">
        <v>292</v>
      </c>
      <c r="B666" t="s">
        <v>694</v>
      </c>
      <c r="C666">
        <v>1648010</v>
      </c>
      <c r="D666" t="s">
        <v>151</v>
      </c>
      <c r="E666" s="1">
        <v>44279</v>
      </c>
      <c r="F666" s="1" t="s">
        <v>357</v>
      </c>
      <c r="G666" s="1"/>
      <c r="H666" t="s">
        <v>170</v>
      </c>
      <c r="I666" s="1" t="s">
        <v>289</v>
      </c>
      <c r="J666" s="1" t="s">
        <v>510</v>
      </c>
      <c r="K666" s="1"/>
      <c r="L666" t="s">
        <v>223</v>
      </c>
      <c r="M666">
        <v>0.18</v>
      </c>
      <c r="U666">
        <v>0.02</v>
      </c>
      <c r="V666" t="s">
        <v>176</v>
      </c>
      <c r="X666" t="s">
        <v>149</v>
      </c>
      <c r="Y666" t="s">
        <v>150</v>
      </c>
      <c r="Z666">
        <v>1049</v>
      </c>
      <c r="AB666" t="s">
        <v>154</v>
      </c>
    </row>
    <row r="667" spans="1:28" x14ac:dyDescent="0.3">
      <c r="A667" t="s">
        <v>292</v>
      </c>
      <c r="B667" t="s">
        <v>694</v>
      </c>
      <c r="C667">
        <v>1648010</v>
      </c>
      <c r="D667" t="s">
        <v>151</v>
      </c>
      <c r="E667" s="1">
        <v>44279</v>
      </c>
      <c r="F667" s="1" t="s">
        <v>357</v>
      </c>
      <c r="G667" s="1"/>
      <c r="H667" t="s">
        <v>172</v>
      </c>
      <c r="I667" s="1" t="s">
        <v>289</v>
      </c>
      <c r="J667" s="1" t="s">
        <v>511</v>
      </c>
      <c r="K667" s="1"/>
      <c r="L667" t="s">
        <v>223</v>
      </c>
      <c r="M667">
        <v>3.1</v>
      </c>
      <c r="U667">
        <v>2</v>
      </c>
      <c r="V667" t="s">
        <v>176</v>
      </c>
      <c r="X667" t="s">
        <v>149</v>
      </c>
      <c r="Y667" t="s">
        <v>150</v>
      </c>
      <c r="Z667">
        <v>1090</v>
      </c>
      <c r="AA667" t="s">
        <v>168</v>
      </c>
      <c r="AB667" t="s">
        <v>154</v>
      </c>
    </row>
    <row r="668" spans="1:28" x14ac:dyDescent="0.3">
      <c r="A668" t="s">
        <v>292</v>
      </c>
      <c r="B668" t="s">
        <v>695</v>
      </c>
      <c r="C668">
        <v>1648010</v>
      </c>
      <c r="D668" t="s">
        <v>151</v>
      </c>
      <c r="E668" s="1">
        <v>44287</v>
      </c>
      <c r="F668" s="1" t="s">
        <v>309</v>
      </c>
      <c r="G668" s="1"/>
      <c r="H668" t="s">
        <v>172</v>
      </c>
      <c r="I668" s="1" t="s">
        <v>289</v>
      </c>
      <c r="J668" s="1" t="s">
        <v>509</v>
      </c>
      <c r="K668" s="1"/>
      <c r="L668" t="s">
        <v>223</v>
      </c>
      <c r="M668">
        <v>3.7</v>
      </c>
      <c r="U668">
        <v>0.4</v>
      </c>
      <c r="V668" t="s">
        <v>176</v>
      </c>
      <c r="X668" t="s">
        <v>149</v>
      </c>
      <c r="Y668" t="s">
        <v>150</v>
      </c>
      <c r="Z668">
        <v>1040</v>
      </c>
      <c r="AB668" t="s">
        <v>154</v>
      </c>
    </row>
    <row r="669" spans="1:28" x14ac:dyDescent="0.3">
      <c r="A669" t="s">
        <v>292</v>
      </c>
      <c r="B669" t="s">
        <v>695</v>
      </c>
      <c r="C669">
        <v>1648010</v>
      </c>
      <c r="D669" t="s">
        <v>151</v>
      </c>
      <c r="E669" s="1">
        <v>44287</v>
      </c>
      <c r="F669" s="1" t="s">
        <v>309</v>
      </c>
      <c r="G669" s="1"/>
      <c r="H669" t="s">
        <v>170</v>
      </c>
      <c r="I669" s="1" t="s">
        <v>289</v>
      </c>
      <c r="J669" s="1" t="s">
        <v>510</v>
      </c>
      <c r="K669" s="1"/>
      <c r="L669" t="s">
        <v>223</v>
      </c>
      <c r="M669">
        <v>0.24399999999999999</v>
      </c>
      <c r="U669">
        <v>0.02</v>
      </c>
      <c r="V669" t="s">
        <v>176</v>
      </c>
      <c r="X669" t="s">
        <v>149</v>
      </c>
      <c r="Y669" t="s">
        <v>150</v>
      </c>
      <c r="Z669">
        <v>1049</v>
      </c>
      <c r="AB669" t="s">
        <v>154</v>
      </c>
    </row>
    <row r="670" spans="1:28" x14ac:dyDescent="0.3">
      <c r="A670" t="s">
        <v>292</v>
      </c>
      <c r="B670" t="s">
        <v>695</v>
      </c>
      <c r="C670">
        <v>1648010</v>
      </c>
      <c r="D670" t="s">
        <v>151</v>
      </c>
      <c r="E670" s="1">
        <v>44287</v>
      </c>
      <c r="F670" s="1" t="s">
        <v>309</v>
      </c>
      <c r="G670" s="1"/>
      <c r="H670" t="s">
        <v>172</v>
      </c>
      <c r="I670" s="1" t="s">
        <v>289</v>
      </c>
      <c r="J670" s="1" t="s">
        <v>511</v>
      </c>
      <c r="K670" s="1"/>
      <c r="L670" t="s">
        <v>223</v>
      </c>
      <c r="M670">
        <v>5.6</v>
      </c>
      <c r="U670">
        <v>2</v>
      </c>
      <c r="V670" t="s">
        <v>176</v>
      </c>
      <c r="X670" t="s">
        <v>149</v>
      </c>
      <c r="Y670" t="s">
        <v>150</v>
      </c>
      <c r="Z670">
        <v>1090</v>
      </c>
      <c r="AB670" t="s">
        <v>154</v>
      </c>
    </row>
    <row r="671" spans="1:28" x14ac:dyDescent="0.3">
      <c r="A671" t="s">
        <v>292</v>
      </c>
      <c r="B671" t="s">
        <v>696</v>
      </c>
      <c r="C671">
        <v>1648010</v>
      </c>
      <c r="D671" t="s">
        <v>151</v>
      </c>
      <c r="E671" s="1">
        <v>44293</v>
      </c>
      <c r="F671" s="1" t="s">
        <v>306</v>
      </c>
      <c r="G671" s="1"/>
      <c r="H671" t="s">
        <v>172</v>
      </c>
      <c r="I671" s="1" t="s">
        <v>289</v>
      </c>
      <c r="J671" s="1" t="s">
        <v>509</v>
      </c>
      <c r="K671" s="1"/>
      <c r="L671" t="s">
        <v>223</v>
      </c>
      <c r="M671">
        <v>1.6</v>
      </c>
      <c r="U671">
        <v>0.4</v>
      </c>
      <c r="V671" t="s">
        <v>176</v>
      </c>
      <c r="X671" t="s">
        <v>149</v>
      </c>
      <c r="Y671" t="s">
        <v>150</v>
      </c>
      <c r="Z671">
        <v>1040</v>
      </c>
      <c r="AB671" t="s">
        <v>154</v>
      </c>
    </row>
    <row r="672" spans="1:28" x14ac:dyDescent="0.3">
      <c r="A672" t="s">
        <v>292</v>
      </c>
      <c r="B672" t="s">
        <v>696</v>
      </c>
      <c r="C672">
        <v>1648010</v>
      </c>
      <c r="D672" t="s">
        <v>151</v>
      </c>
      <c r="E672" s="1">
        <v>44293</v>
      </c>
      <c r="F672" s="1" t="s">
        <v>306</v>
      </c>
      <c r="G672" s="1"/>
      <c r="H672" t="s">
        <v>170</v>
      </c>
      <c r="I672" s="1" t="s">
        <v>289</v>
      </c>
      <c r="J672" s="1" t="s">
        <v>510</v>
      </c>
      <c r="K672" s="1"/>
      <c r="L672" t="s">
        <v>223</v>
      </c>
      <c r="M672">
        <v>5.6000000000000001E-2</v>
      </c>
      <c r="U672">
        <v>0.02</v>
      </c>
      <c r="V672" t="s">
        <v>176</v>
      </c>
      <c r="X672" t="s">
        <v>149</v>
      </c>
      <c r="Y672" t="s">
        <v>150</v>
      </c>
      <c r="Z672">
        <v>1049</v>
      </c>
      <c r="AB672" t="s">
        <v>154</v>
      </c>
    </row>
    <row r="673" spans="1:28" x14ac:dyDescent="0.3">
      <c r="A673" t="s">
        <v>292</v>
      </c>
      <c r="B673" t="s">
        <v>696</v>
      </c>
      <c r="C673">
        <v>1648010</v>
      </c>
      <c r="D673" t="s">
        <v>151</v>
      </c>
      <c r="E673" s="1">
        <v>44293</v>
      </c>
      <c r="F673" s="1" t="s">
        <v>306</v>
      </c>
      <c r="G673" s="1"/>
      <c r="H673" t="s">
        <v>172</v>
      </c>
      <c r="I673" s="1" t="s">
        <v>289</v>
      </c>
      <c r="J673" s="1" t="s">
        <v>511</v>
      </c>
      <c r="K673" s="1"/>
      <c r="L673" t="s">
        <v>223</v>
      </c>
      <c r="M673">
        <v>2</v>
      </c>
      <c r="N673" t="s">
        <v>1094</v>
      </c>
      <c r="U673">
        <v>2</v>
      </c>
      <c r="V673" t="s">
        <v>176</v>
      </c>
      <c r="X673" t="s">
        <v>149</v>
      </c>
      <c r="Y673" t="s">
        <v>150</v>
      </c>
      <c r="Z673">
        <v>1090</v>
      </c>
      <c r="AB673" t="s">
        <v>154</v>
      </c>
    </row>
    <row r="674" spans="1:28" x14ac:dyDescent="0.3">
      <c r="A674" t="s">
        <v>292</v>
      </c>
      <c r="B674" t="s">
        <v>696</v>
      </c>
      <c r="C674">
        <v>1648010</v>
      </c>
      <c r="D674" t="s">
        <v>151</v>
      </c>
      <c r="E674" s="1">
        <v>44293</v>
      </c>
      <c r="F674" s="1" t="s">
        <v>306</v>
      </c>
      <c r="G674" s="1"/>
      <c r="I674" s="1" t="s">
        <v>290</v>
      </c>
      <c r="J674" s="1" t="s">
        <v>287</v>
      </c>
      <c r="K674" s="1"/>
      <c r="L674" t="s">
        <v>286</v>
      </c>
      <c r="M674">
        <v>1.55</v>
      </c>
      <c r="U674">
        <v>0.17</v>
      </c>
      <c r="V674" t="s">
        <v>165</v>
      </c>
      <c r="X674" t="s">
        <v>149</v>
      </c>
      <c r="Y674" t="s">
        <v>150</v>
      </c>
      <c r="Z674">
        <v>50286</v>
      </c>
      <c r="AB674" t="s">
        <v>154</v>
      </c>
    </row>
    <row r="675" spans="1:28" x14ac:dyDescent="0.3">
      <c r="A675" t="s">
        <v>292</v>
      </c>
      <c r="B675" t="s">
        <v>697</v>
      </c>
      <c r="C675">
        <v>1648010</v>
      </c>
      <c r="D675" t="s">
        <v>151</v>
      </c>
      <c r="E675" s="1">
        <v>44322</v>
      </c>
      <c r="F675" s="1" t="s">
        <v>339</v>
      </c>
      <c r="G675" s="1"/>
      <c r="H675" t="s">
        <v>172</v>
      </c>
      <c r="I675" s="1" t="s">
        <v>289</v>
      </c>
      <c r="J675" s="1" t="s">
        <v>509</v>
      </c>
      <c r="K675" s="1"/>
      <c r="L675" t="s">
        <v>223</v>
      </c>
      <c r="M675">
        <v>2.2000000000000002</v>
      </c>
      <c r="U675">
        <v>0.4</v>
      </c>
      <c r="V675" t="s">
        <v>176</v>
      </c>
      <c r="X675" t="s">
        <v>178</v>
      </c>
      <c r="Y675" t="s">
        <v>150</v>
      </c>
      <c r="Z675">
        <v>1040</v>
      </c>
      <c r="AB675" t="s">
        <v>154</v>
      </c>
    </row>
    <row r="676" spans="1:28" x14ac:dyDescent="0.3">
      <c r="A676" t="s">
        <v>292</v>
      </c>
      <c r="B676" t="s">
        <v>697</v>
      </c>
      <c r="C676">
        <v>1648010</v>
      </c>
      <c r="D676" t="s">
        <v>151</v>
      </c>
      <c r="E676" s="1">
        <v>44322</v>
      </c>
      <c r="F676" s="1" t="s">
        <v>339</v>
      </c>
      <c r="G676" s="1"/>
      <c r="H676" t="s">
        <v>170</v>
      </c>
      <c r="I676" s="1" t="s">
        <v>289</v>
      </c>
      <c r="J676" s="1" t="s">
        <v>510</v>
      </c>
      <c r="K676" s="1"/>
      <c r="L676" t="s">
        <v>223</v>
      </c>
      <c r="M676">
        <v>0.109</v>
      </c>
      <c r="U676">
        <v>0.02</v>
      </c>
      <c r="V676" t="s">
        <v>176</v>
      </c>
      <c r="X676" t="s">
        <v>178</v>
      </c>
      <c r="Y676" t="s">
        <v>150</v>
      </c>
      <c r="Z676">
        <v>1049</v>
      </c>
      <c r="AB676" t="s">
        <v>154</v>
      </c>
    </row>
    <row r="677" spans="1:28" x14ac:dyDescent="0.3">
      <c r="A677" t="s">
        <v>292</v>
      </c>
      <c r="B677" t="s">
        <v>697</v>
      </c>
      <c r="C677">
        <v>1648010</v>
      </c>
      <c r="D677" t="s">
        <v>151</v>
      </c>
      <c r="E677" s="1">
        <v>44322</v>
      </c>
      <c r="F677" s="1" t="s">
        <v>339</v>
      </c>
      <c r="G677" s="1"/>
      <c r="H677" t="s">
        <v>172</v>
      </c>
      <c r="I677" s="1" t="s">
        <v>289</v>
      </c>
      <c r="J677" s="1" t="s">
        <v>511</v>
      </c>
      <c r="K677" s="1"/>
      <c r="L677" t="s">
        <v>223</v>
      </c>
      <c r="M677">
        <v>2</v>
      </c>
      <c r="N677" t="s">
        <v>1094</v>
      </c>
      <c r="U677">
        <v>2</v>
      </c>
      <c r="V677" t="s">
        <v>176</v>
      </c>
      <c r="X677" t="s">
        <v>178</v>
      </c>
      <c r="Y677" t="s">
        <v>150</v>
      </c>
      <c r="Z677">
        <v>1090</v>
      </c>
      <c r="AB677" t="s">
        <v>154</v>
      </c>
    </row>
    <row r="678" spans="1:28" x14ac:dyDescent="0.3">
      <c r="A678" t="s">
        <v>292</v>
      </c>
      <c r="B678" t="s">
        <v>697</v>
      </c>
      <c r="C678">
        <v>1648010</v>
      </c>
      <c r="D678" t="s">
        <v>151</v>
      </c>
      <c r="E678" s="1">
        <v>44322</v>
      </c>
      <c r="F678" s="1" t="s">
        <v>339</v>
      </c>
      <c r="G678" s="1"/>
      <c r="I678" s="1" t="s">
        <v>290</v>
      </c>
      <c r="J678" s="1" t="s">
        <v>287</v>
      </c>
      <c r="K678" s="1"/>
      <c r="L678" t="s">
        <v>286</v>
      </c>
      <c r="M678">
        <v>1.71</v>
      </c>
      <c r="U678">
        <v>0.17</v>
      </c>
      <c r="V678" t="s">
        <v>165</v>
      </c>
      <c r="X678" t="s">
        <v>178</v>
      </c>
      <c r="Y678" t="s">
        <v>150</v>
      </c>
      <c r="Z678">
        <v>50286</v>
      </c>
      <c r="AB678" t="s">
        <v>154</v>
      </c>
    </row>
    <row r="679" spans="1:28" x14ac:dyDescent="0.3">
      <c r="A679" t="s">
        <v>292</v>
      </c>
      <c r="B679" t="s">
        <v>698</v>
      </c>
      <c r="C679">
        <v>1648010</v>
      </c>
      <c r="D679" t="s">
        <v>151</v>
      </c>
      <c r="E679" s="1">
        <v>44345</v>
      </c>
      <c r="F679" s="1" t="s">
        <v>358</v>
      </c>
      <c r="G679" s="1"/>
      <c r="H679" t="s">
        <v>172</v>
      </c>
      <c r="I679" s="1" t="s">
        <v>289</v>
      </c>
      <c r="J679" s="1" t="s">
        <v>509</v>
      </c>
      <c r="K679" s="1"/>
      <c r="L679" t="s">
        <v>223</v>
      </c>
      <c r="M679">
        <v>3.1</v>
      </c>
      <c r="U679">
        <v>0.4</v>
      </c>
      <c r="V679" t="s">
        <v>176</v>
      </c>
      <c r="X679" t="s">
        <v>178</v>
      </c>
      <c r="Y679" t="s">
        <v>150</v>
      </c>
      <c r="Z679">
        <v>1040</v>
      </c>
      <c r="AB679" t="s">
        <v>154</v>
      </c>
    </row>
    <row r="680" spans="1:28" x14ac:dyDescent="0.3">
      <c r="A680" t="s">
        <v>292</v>
      </c>
      <c r="B680" t="s">
        <v>698</v>
      </c>
      <c r="C680">
        <v>1648010</v>
      </c>
      <c r="D680" t="s">
        <v>151</v>
      </c>
      <c r="E680" s="1">
        <v>44345</v>
      </c>
      <c r="F680" s="1" t="s">
        <v>358</v>
      </c>
      <c r="G680" s="1"/>
      <c r="H680" t="s">
        <v>170</v>
      </c>
      <c r="I680" s="1" t="s">
        <v>289</v>
      </c>
      <c r="J680" s="1" t="s">
        <v>510</v>
      </c>
      <c r="K680" s="1"/>
      <c r="L680" t="s">
        <v>223</v>
      </c>
      <c r="M680">
        <v>0.248</v>
      </c>
      <c r="U680">
        <v>0.02</v>
      </c>
      <c r="V680" t="s">
        <v>176</v>
      </c>
      <c r="X680" t="s">
        <v>178</v>
      </c>
      <c r="Y680" t="s">
        <v>150</v>
      </c>
      <c r="Z680">
        <v>1049</v>
      </c>
      <c r="AB680" t="s">
        <v>154</v>
      </c>
    </row>
    <row r="681" spans="1:28" x14ac:dyDescent="0.3">
      <c r="A681" t="s">
        <v>292</v>
      </c>
      <c r="B681" t="s">
        <v>698</v>
      </c>
      <c r="C681">
        <v>1648010</v>
      </c>
      <c r="D681" t="s">
        <v>151</v>
      </c>
      <c r="E681" s="1">
        <v>44345</v>
      </c>
      <c r="F681" s="1" t="s">
        <v>358</v>
      </c>
      <c r="G681" s="1"/>
      <c r="H681" t="s">
        <v>172</v>
      </c>
      <c r="I681" s="1" t="s">
        <v>289</v>
      </c>
      <c r="J681" s="1" t="s">
        <v>511</v>
      </c>
      <c r="K681" s="1"/>
      <c r="L681" t="s">
        <v>223</v>
      </c>
      <c r="M681">
        <v>2.6</v>
      </c>
      <c r="U681">
        <v>2</v>
      </c>
      <c r="V681" t="s">
        <v>176</v>
      </c>
      <c r="X681" t="s">
        <v>178</v>
      </c>
      <c r="Y681" t="s">
        <v>150</v>
      </c>
      <c r="Z681">
        <v>1090</v>
      </c>
      <c r="AA681" t="s">
        <v>168</v>
      </c>
      <c r="AB681" t="s">
        <v>154</v>
      </c>
    </row>
    <row r="682" spans="1:28" x14ac:dyDescent="0.3">
      <c r="A682" t="s">
        <v>292</v>
      </c>
      <c r="B682" t="s">
        <v>698</v>
      </c>
      <c r="C682">
        <v>1648010</v>
      </c>
      <c r="D682" t="s">
        <v>151</v>
      </c>
      <c r="E682" s="1">
        <v>44345</v>
      </c>
      <c r="F682" s="1" t="s">
        <v>358</v>
      </c>
      <c r="G682" s="1"/>
      <c r="I682" s="1" t="s">
        <v>290</v>
      </c>
      <c r="J682" s="1" t="s">
        <v>287</v>
      </c>
      <c r="K682" s="1"/>
      <c r="L682" t="s">
        <v>286</v>
      </c>
      <c r="M682">
        <v>13.6</v>
      </c>
      <c r="U682">
        <v>0.17</v>
      </c>
      <c r="V682" t="s">
        <v>165</v>
      </c>
      <c r="X682" t="s">
        <v>178</v>
      </c>
      <c r="Y682" t="s">
        <v>150</v>
      </c>
      <c r="Z682">
        <v>50286</v>
      </c>
      <c r="AB682" t="s">
        <v>154</v>
      </c>
    </row>
    <row r="683" spans="1:28" x14ac:dyDescent="0.3">
      <c r="A683" t="s">
        <v>292</v>
      </c>
      <c r="B683" t="s">
        <v>699</v>
      </c>
      <c r="C683">
        <v>1648010</v>
      </c>
      <c r="D683" t="s">
        <v>151</v>
      </c>
      <c r="E683" s="1">
        <v>44350</v>
      </c>
      <c r="F683" s="1" t="s">
        <v>356</v>
      </c>
      <c r="G683" s="1"/>
      <c r="H683" t="s">
        <v>172</v>
      </c>
      <c r="I683" s="1" t="s">
        <v>289</v>
      </c>
      <c r="J683" s="1" t="s">
        <v>509</v>
      </c>
      <c r="K683" s="1"/>
      <c r="L683" t="s">
        <v>223</v>
      </c>
      <c r="M683">
        <v>1.5</v>
      </c>
      <c r="U683">
        <v>0.4</v>
      </c>
      <c r="V683" t="s">
        <v>176</v>
      </c>
      <c r="X683" t="s">
        <v>178</v>
      </c>
      <c r="Y683" t="s">
        <v>150</v>
      </c>
      <c r="Z683">
        <v>1040</v>
      </c>
      <c r="AB683" t="s">
        <v>154</v>
      </c>
    </row>
    <row r="684" spans="1:28" x14ac:dyDescent="0.3">
      <c r="A684" t="s">
        <v>292</v>
      </c>
      <c r="B684" t="s">
        <v>699</v>
      </c>
      <c r="C684">
        <v>1648010</v>
      </c>
      <c r="D684" t="s">
        <v>151</v>
      </c>
      <c r="E684" s="1">
        <v>44350</v>
      </c>
      <c r="F684" s="1" t="s">
        <v>356</v>
      </c>
      <c r="G684" s="1"/>
      <c r="H684" t="s">
        <v>170</v>
      </c>
      <c r="I684" s="1" t="s">
        <v>289</v>
      </c>
      <c r="J684" s="1" t="s">
        <v>510</v>
      </c>
      <c r="K684" s="1"/>
      <c r="L684" t="s">
        <v>223</v>
      </c>
      <c r="M684">
        <v>0.09</v>
      </c>
      <c r="U684">
        <v>0.02</v>
      </c>
      <c r="V684" t="s">
        <v>176</v>
      </c>
      <c r="X684" t="s">
        <v>178</v>
      </c>
      <c r="Y684" t="s">
        <v>150</v>
      </c>
      <c r="Z684">
        <v>1049</v>
      </c>
      <c r="AB684" t="s">
        <v>154</v>
      </c>
    </row>
    <row r="685" spans="1:28" x14ac:dyDescent="0.3">
      <c r="A685" t="s">
        <v>292</v>
      </c>
      <c r="B685" t="s">
        <v>699</v>
      </c>
      <c r="C685">
        <v>1648010</v>
      </c>
      <c r="D685" t="s">
        <v>151</v>
      </c>
      <c r="E685" s="1">
        <v>44350</v>
      </c>
      <c r="F685" s="1" t="s">
        <v>356</v>
      </c>
      <c r="G685" s="1"/>
      <c r="H685" t="s">
        <v>172</v>
      </c>
      <c r="I685" s="1" t="s">
        <v>289</v>
      </c>
      <c r="J685" s="1" t="s">
        <v>511</v>
      </c>
      <c r="K685" s="1"/>
      <c r="L685" t="s">
        <v>223</v>
      </c>
      <c r="M685">
        <v>2</v>
      </c>
      <c r="N685" t="s">
        <v>1094</v>
      </c>
      <c r="U685">
        <v>2</v>
      </c>
      <c r="V685" t="s">
        <v>176</v>
      </c>
      <c r="X685" t="s">
        <v>178</v>
      </c>
      <c r="Y685" t="s">
        <v>150</v>
      </c>
      <c r="Z685">
        <v>1090</v>
      </c>
      <c r="AB685" t="s">
        <v>154</v>
      </c>
    </row>
    <row r="686" spans="1:28" x14ac:dyDescent="0.3">
      <c r="A686" t="s">
        <v>292</v>
      </c>
      <c r="B686" t="s">
        <v>699</v>
      </c>
      <c r="C686">
        <v>1648010</v>
      </c>
      <c r="D686" t="s">
        <v>151</v>
      </c>
      <c r="E686" s="1">
        <v>44350</v>
      </c>
      <c r="F686" s="1" t="s">
        <v>356</v>
      </c>
      <c r="G686" s="1"/>
      <c r="I686" s="1" t="s">
        <v>290</v>
      </c>
      <c r="J686" s="1" t="s">
        <v>287</v>
      </c>
      <c r="K686" s="1"/>
      <c r="L686" t="s">
        <v>286</v>
      </c>
      <c r="M686">
        <v>1.49</v>
      </c>
      <c r="U686">
        <v>0.17</v>
      </c>
      <c r="V686" t="s">
        <v>165</v>
      </c>
      <c r="X686" t="s">
        <v>178</v>
      </c>
      <c r="Y686" t="s">
        <v>150</v>
      </c>
      <c r="Z686">
        <v>50286</v>
      </c>
      <c r="AB686" t="s">
        <v>154</v>
      </c>
    </row>
    <row r="687" spans="1:28" x14ac:dyDescent="0.3">
      <c r="A687" t="s">
        <v>292</v>
      </c>
      <c r="B687" t="s">
        <v>700</v>
      </c>
      <c r="C687">
        <v>1648010</v>
      </c>
      <c r="D687" t="s">
        <v>151</v>
      </c>
      <c r="E687" s="1">
        <v>44358</v>
      </c>
      <c r="F687" s="1" t="s">
        <v>359</v>
      </c>
      <c r="G687" s="1"/>
      <c r="H687" t="s">
        <v>172</v>
      </c>
      <c r="I687" s="1" t="s">
        <v>289</v>
      </c>
      <c r="J687" s="1" t="s">
        <v>509</v>
      </c>
      <c r="K687" s="1"/>
      <c r="L687" t="s">
        <v>223</v>
      </c>
      <c r="M687">
        <v>3.7</v>
      </c>
      <c r="U687">
        <v>0.4</v>
      </c>
      <c r="V687" t="s">
        <v>176</v>
      </c>
      <c r="X687" t="s">
        <v>178</v>
      </c>
      <c r="Y687" t="s">
        <v>150</v>
      </c>
      <c r="Z687">
        <v>1040</v>
      </c>
      <c r="AB687" t="s">
        <v>154</v>
      </c>
    </row>
    <row r="688" spans="1:28" x14ac:dyDescent="0.3">
      <c r="A688" t="s">
        <v>292</v>
      </c>
      <c r="B688" t="s">
        <v>700</v>
      </c>
      <c r="C688">
        <v>1648010</v>
      </c>
      <c r="D688" t="s">
        <v>151</v>
      </c>
      <c r="E688" s="1">
        <v>44358</v>
      </c>
      <c r="F688" s="1" t="s">
        <v>359</v>
      </c>
      <c r="G688" s="1"/>
      <c r="H688" t="s">
        <v>170</v>
      </c>
      <c r="I688" s="1" t="s">
        <v>289</v>
      </c>
      <c r="J688" s="1" t="s">
        <v>510</v>
      </c>
      <c r="K688" s="1"/>
      <c r="L688" t="s">
        <v>223</v>
      </c>
      <c r="M688">
        <v>0.22700000000000001</v>
      </c>
      <c r="U688">
        <v>0.02</v>
      </c>
      <c r="V688" t="s">
        <v>176</v>
      </c>
      <c r="X688" t="s">
        <v>178</v>
      </c>
      <c r="Y688" t="s">
        <v>150</v>
      </c>
      <c r="Z688">
        <v>1049</v>
      </c>
      <c r="AB688" t="s">
        <v>154</v>
      </c>
    </row>
    <row r="689" spans="1:28" x14ac:dyDescent="0.3">
      <c r="A689" t="s">
        <v>292</v>
      </c>
      <c r="B689" t="s">
        <v>700</v>
      </c>
      <c r="C689">
        <v>1648010</v>
      </c>
      <c r="D689" t="s">
        <v>151</v>
      </c>
      <c r="E689" s="1">
        <v>44358</v>
      </c>
      <c r="F689" s="1" t="s">
        <v>359</v>
      </c>
      <c r="G689" s="1"/>
      <c r="H689" t="s">
        <v>172</v>
      </c>
      <c r="I689" s="1" t="s">
        <v>289</v>
      </c>
      <c r="J689" s="1" t="s">
        <v>511</v>
      </c>
      <c r="K689" s="1"/>
      <c r="L689" t="s">
        <v>223</v>
      </c>
      <c r="M689">
        <v>2</v>
      </c>
      <c r="N689" t="s">
        <v>1094</v>
      </c>
      <c r="U689">
        <v>2</v>
      </c>
      <c r="V689" t="s">
        <v>176</v>
      </c>
      <c r="X689" t="s">
        <v>178</v>
      </c>
      <c r="Y689" t="s">
        <v>150</v>
      </c>
      <c r="Z689">
        <v>1090</v>
      </c>
      <c r="AB689" t="s">
        <v>154</v>
      </c>
    </row>
    <row r="690" spans="1:28" x14ac:dyDescent="0.3">
      <c r="A690" t="s">
        <v>292</v>
      </c>
      <c r="B690" t="s">
        <v>700</v>
      </c>
      <c r="C690">
        <v>1648010</v>
      </c>
      <c r="D690" t="s">
        <v>151</v>
      </c>
      <c r="E690" s="1">
        <v>44358</v>
      </c>
      <c r="F690" s="1" t="s">
        <v>359</v>
      </c>
      <c r="G690" s="1"/>
      <c r="I690" s="1" t="s">
        <v>290</v>
      </c>
      <c r="J690" s="1" t="s">
        <v>287</v>
      </c>
      <c r="K690" s="1"/>
      <c r="L690" t="s">
        <v>286</v>
      </c>
      <c r="M690">
        <v>13.5</v>
      </c>
      <c r="U690">
        <v>0.17</v>
      </c>
      <c r="V690" t="s">
        <v>165</v>
      </c>
      <c r="X690" t="s">
        <v>178</v>
      </c>
      <c r="Y690" t="s">
        <v>150</v>
      </c>
      <c r="Z690">
        <v>50286</v>
      </c>
      <c r="AB690" t="s">
        <v>154</v>
      </c>
    </row>
    <row r="691" spans="1:28" x14ac:dyDescent="0.3">
      <c r="A691" t="s">
        <v>292</v>
      </c>
      <c r="B691" t="s">
        <v>701</v>
      </c>
      <c r="C691">
        <v>1648010</v>
      </c>
      <c r="D691" t="s">
        <v>151</v>
      </c>
      <c r="E691" s="1">
        <v>44384</v>
      </c>
      <c r="F691" s="1" t="s">
        <v>360</v>
      </c>
      <c r="G691" s="1"/>
      <c r="H691" t="s">
        <v>172</v>
      </c>
      <c r="I691" s="1" t="s">
        <v>289</v>
      </c>
      <c r="J691" s="1" t="s">
        <v>509</v>
      </c>
      <c r="K691" s="1"/>
      <c r="L691" t="s">
        <v>223</v>
      </c>
      <c r="M691">
        <v>1.8</v>
      </c>
      <c r="U691">
        <v>0.4</v>
      </c>
      <c r="V691" t="s">
        <v>176</v>
      </c>
      <c r="X691" t="s">
        <v>178</v>
      </c>
      <c r="Y691" t="s">
        <v>150</v>
      </c>
      <c r="Z691">
        <v>1040</v>
      </c>
      <c r="AB691" t="s">
        <v>154</v>
      </c>
    </row>
    <row r="692" spans="1:28" x14ac:dyDescent="0.3">
      <c r="A692" t="s">
        <v>292</v>
      </c>
      <c r="B692" t="s">
        <v>701</v>
      </c>
      <c r="C692">
        <v>1648010</v>
      </c>
      <c r="D692" t="s">
        <v>151</v>
      </c>
      <c r="E692" s="1">
        <v>44384</v>
      </c>
      <c r="F692" s="1" t="s">
        <v>360</v>
      </c>
      <c r="G692" s="1"/>
      <c r="H692" t="s">
        <v>170</v>
      </c>
      <c r="I692" s="1" t="s">
        <v>289</v>
      </c>
      <c r="J692" s="1" t="s">
        <v>510</v>
      </c>
      <c r="K692" s="1"/>
      <c r="L692" t="s">
        <v>223</v>
      </c>
      <c r="M692">
        <v>0.06</v>
      </c>
      <c r="U692">
        <v>0.02</v>
      </c>
      <c r="V692" t="s">
        <v>176</v>
      </c>
      <c r="X692" t="s">
        <v>178</v>
      </c>
      <c r="Y692" t="s">
        <v>150</v>
      </c>
      <c r="Z692">
        <v>1049</v>
      </c>
      <c r="AB692" t="s">
        <v>154</v>
      </c>
    </row>
    <row r="693" spans="1:28" x14ac:dyDescent="0.3">
      <c r="A693" t="s">
        <v>292</v>
      </c>
      <c r="B693" t="s">
        <v>701</v>
      </c>
      <c r="C693">
        <v>1648010</v>
      </c>
      <c r="D693" t="s">
        <v>151</v>
      </c>
      <c r="E693" s="1">
        <v>44384</v>
      </c>
      <c r="F693" s="1" t="s">
        <v>360</v>
      </c>
      <c r="G693" s="1"/>
      <c r="H693" t="s">
        <v>172</v>
      </c>
      <c r="I693" s="1" t="s">
        <v>289</v>
      </c>
      <c r="J693" s="1" t="s">
        <v>511</v>
      </c>
      <c r="K693" s="1"/>
      <c r="L693" t="s">
        <v>223</v>
      </c>
      <c r="M693">
        <v>2</v>
      </c>
      <c r="N693" t="s">
        <v>1094</v>
      </c>
      <c r="U693">
        <v>2</v>
      </c>
      <c r="V693" t="s">
        <v>176</v>
      </c>
      <c r="X693" t="s">
        <v>178</v>
      </c>
      <c r="Y693" t="s">
        <v>150</v>
      </c>
      <c r="Z693">
        <v>1090</v>
      </c>
      <c r="AB693" t="s">
        <v>154</v>
      </c>
    </row>
    <row r="694" spans="1:28" x14ac:dyDescent="0.3">
      <c r="A694" t="s">
        <v>292</v>
      </c>
      <c r="B694" t="s">
        <v>701</v>
      </c>
      <c r="C694">
        <v>1648010</v>
      </c>
      <c r="D694" t="s">
        <v>151</v>
      </c>
      <c r="E694" s="1">
        <v>44384</v>
      </c>
      <c r="F694" s="1" t="s">
        <v>360</v>
      </c>
      <c r="G694" s="1"/>
      <c r="I694" s="1" t="s">
        <v>290</v>
      </c>
      <c r="J694" s="1" t="s">
        <v>287</v>
      </c>
      <c r="K694" s="1"/>
      <c r="L694" t="s">
        <v>286</v>
      </c>
      <c r="M694">
        <v>1.19</v>
      </c>
      <c r="U694">
        <v>0.17</v>
      </c>
      <c r="V694" t="s">
        <v>165</v>
      </c>
      <c r="X694" t="s">
        <v>178</v>
      </c>
      <c r="Y694" t="s">
        <v>150</v>
      </c>
      <c r="Z694">
        <v>50286</v>
      </c>
      <c r="AB694" t="s">
        <v>154</v>
      </c>
    </row>
    <row r="695" spans="1:28" x14ac:dyDescent="0.3">
      <c r="A695" t="s">
        <v>292</v>
      </c>
      <c r="B695" t="s">
        <v>702</v>
      </c>
      <c r="C695">
        <v>1648010</v>
      </c>
      <c r="D695" t="s">
        <v>151</v>
      </c>
      <c r="E695" s="1">
        <v>44412</v>
      </c>
      <c r="F695" s="1" t="s">
        <v>355</v>
      </c>
      <c r="G695" s="1"/>
      <c r="H695" t="s">
        <v>172</v>
      </c>
      <c r="I695" s="1" t="s">
        <v>289</v>
      </c>
      <c r="J695" s="1" t="s">
        <v>509</v>
      </c>
      <c r="K695" s="1"/>
      <c r="L695" t="s">
        <v>223</v>
      </c>
      <c r="M695">
        <v>2.1</v>
      </c>
      <c r="U695">
        <v>0.4</v>
      </c>
      <c r="V695" t="s">
        <v>176</v>
      </c>
      <c r="X695" t="s">
        <v>178</v>
      </c>
      <c r="Y695" t="s">
        <v>150</v>
      </c>
      <c r="Z695">
        <v>1040</v>
      </c>
      <c r="AB695" t="s">
        <v>154</v>
      </c>
    </row>
    <row r="696" spans="1:28" x14ac:dyDescent="0.3">
      <c r="A696" t="s">
        <v>292</v>
      </c>
      <c r="B696" t="s">
        <v>702</v>
      </c>
      <c r="C696">
        <v>1648010</v>
      </c>
      <c r="D696" t="s">
        <v>151</v>
      </c>
      <c r="E696" s="1">
        <v>44412</v>
      </c>
      <c r="F696" s="1" t="s">
        <v>355</v>
      </c>
      <c r="G696" s="1"/>
      <c r="H696" t="s">
        <v>170</v>
      </c>
      <c r="I696" s="1" t="s">
        <v>289</v>
      </c>
      <c r="J696" s="1" t="s">
        <v>510</v>
      </c>
      <c r="K696" s="1"/>
      <c r="L696" t="s">
        <v>223</v>
      </c>
      <c r="M696">
        <v>0.16800000000000001</v>
      </c>
      <c r="U696">
        <v>0.02</v>
      </c>
      <c r="V696" t="s">
        <v>176</v>
      </c>
      <c r="X696" t="s">
        <v>178</v>
      </c>
      <c r="Y696" t="s">
        <v>150</v>
      </c>
      <c r="Z696">
        <v>1049</v>
      </c>
      <c r="AB696" t="s">
        <v>154</v>
      </c>
    </row>
    <row r="697" spans="1:28" x14ac:dyDescent="0.3">
      <c r="A697" t="s">
        <v>292</v>
      </c>
      <c r="B697" t="s">
        <v>702</v>
      </c>
      <c r="C697">
        <v>1648010</v>
      </c>
      <c r="D697" t="s">
        <v>151</v>
      </c>
      <c r="E697" s="1">
        <v>44412</v>
      </c>
      <c r="F697" s="1" t="s">
        <v>355</v>
      </c>
      <c r="G697" s="1"/>
      <c r="H697" t="s">
        <v>172</v>
      </c>
      <c r="I697" s="1" t="s">
        <v>289</v>
      </c>
      <c r="J697" s="1" t="s">
        <v>511</v>
      </c>
      <c r="K697" s="1"/>
      <c r="L697" t="s">
        <v>223</v>
      </c>
      <c r="M697">
        <v>2</v>
      </c>
      <c r="N697" t="s">
        <v>1094</v>
      </c>
      <c r="U697">
        <v>2</v>
      </c>
      <c r="V697" t="s">
        <v>176</v>
      </c>
      <c r="X697" t="s">
        <v>178</v>
      </c>
      <c r="Y697" t="s">
        <v>150</v>
      </c>
      <c r="Z697">
        <v>1090</v>
      </c>
      <c r="AB697" t="s">
        <v>154</v>
      </c>
    </row>
    <row r="698" spans="1:28" x14ac:dyDescent="0.3">
      <c r="A698" t="s">
        <v>292</v>
      </c>
      <c r="B698" t="s">
        <v>702</v>
      </c>
      <c r="C698">
        <v>1648010</v>
      </c>
      <c r="D698" t="s">
        <v>151</v>
      </c>
      <c r="E698" s="1">
        <v>44412</v>
      </c>
      <c r="F698" s="1" t="s">
        <v>355</v>
      </c>
      <c r="G698" s="1"/>
      <c r="I698" s="1" t="s">
        <v>290</v>
      </c>
      <c r="J698" s="1" t="s">
        <v>287</v>
      </c>
      <c r="K698" s="1"/>
      <c r="L698" t="s">
        <v>286</v>
      </c>
      <c r="M698">
        <v>1.28</v>
      </c>
      <c r="U698">
        <v>0.17</v>
      </c>
      <c r="V698" t="s">
        <v>165</v>
      </c>
      <c r="X698" t="s">
        <v>178</v>
      </c>
      <c r="Y698" t="s">
        <v>150</v>
      </c>
      <c r="Z698">
        <v>50286</v>
      </c>
      <c r="AB698" t="s">
        <v>154</v>
      </c>
    </row>
    <row r="699" spans="1:28" x14ac:dyDescent="0.3">
      <c r="A699" t="s">
        <v>292</v>
      </c>
      <c r="B699" t="s">
        <v>703</v>
      </c>
      <c r="C699">
        <v>1648010</v>
      </c>
      <c r="D699" t="s">
        <v>151</v>
      </c>
      <c r="E699" s="1">
        <v>44418</v>
      </c>
      <c r="F699" s="1" t="s">
        <v>309</v>
      </c>
      <c r="G699" s="1"/>
      <c r="H699" t="s">
        <v>172</v>
      </c>
      <c r="I699" s="1" t="s">
        <v>289</v>
      </c>
      <c r="J699" s="1" t="s">
        <v>509</v>
      </c>
      <c r="K699" s="1"/>
      <c r="L699" t="s">
        <v>223</v>
      </c>
      <c r="M699">
        <v>3.5</v>
      </c>
      <c r="U699">
        <v>0.4</v>
      </c>
      <c r="V699" t="s">
        <v>176</v>
      </c>
      <c r="X699" t="s">
        <v>178</v>
      </c>
      <c r="Y699" t="s">
        <v>150</v>
      </c>
      <c r="Z699">
        <v>1040</v>
      </c>
      <c r="AB699" t="s">
        <v>154</v>
      </c>
    </row>
    <row r="700" spans="1:28" x14ac:dyDescent="0.3">
      <c r="A700" t="s">
        <v>292</v>
      </c>
      <c r="B700" t="s">
        <v>703</v>
      </c>
      <c r="C700">
        <v>1648010</v>
      </c>
      <c r="D700" t="s">
        <v>151</v>
      </c>
      <c r="E700" s="1">
        <v>44418</v>
      </c>
      <c r="F700" s="1" t="s">
        <v>309</v>
      </c>
      <c r="G700" s="1"/>
      <c r="H700" t="s">
        <v>170</v>
      </c>
      <c r="I700" s="1" t="s">
        <v>289</v>
      </c>
      <c r="J700" s="1" t="s">
        <v>510</v>
      </c>
      <c r="K700" s="1"/>
      <c r="L700" t="s">
        <v>223</v>
      </c>
      <c r="M700">
        <v>0.46400000000000002</v>
      </c>
      <c r="U700">
        <v>0.02</v>
      </c>
      <c r="V700" t="s">
        <v>176</v>
      </c>
      <c r="X700" t="s">
        <v>178</v>
      </c>
      <c r="Y700" t="s">
        <v>150</v>
      </c>
      <c r="Z700">
        <v>1049</v>
      </c>
      <c r="AB700" t="s">
        <v>154</v>
      </c>
    </row>
    <row r="701" spans="1:28" x14ac:dyDescent="0.3">
      <c r="A701" t="s">
        <v>292</v>
      </c>
      <c r="B701" t="s">
        <v>703</v>
      </c>
      <c r="C701">
        <v>1648010</v>
      </c>
      <c r="D701" t="s">
        <v>151</v>
      </c>
      <c r="E701" s="1">
        <v>44418</v>
      </c>
      <c r="F701" s="1" t="s">
        <v>309</v>
      </c>
      <c r="G701" s="1"/>
      <c r="H701" t="s">
        <v>172</v>
      </c>
      <c r="I701" s="1" t="s">
        <v>289</v>
      </c>
      <c r="J701" s="1" t="s">
        <v>511</v>
      </c>
      <c r="K701" s="1"/>
      <c r="L701" t="s">
        <v>223</v>
      </c>
      <c r="M701">
        <v>2</v>
      </c>
      <c r="N701" t="s">
        <v>1094</v>
      </c>
      <c r="U701">
        <v>2</v>
      </c>
      <c r="V701" t="s">
        <v>176</v>
      </c>
      <c r="X701" t="s">
        <v>178</v>
      </c>
      <c r="Y701" t="s">
        <v>150</v>
      </c>
      <c r="Z701">
        <v>1090</v>
      </c>
      <c r="AB701" t="s">
        <v>154</v>
      </c>
    </row>
    <row r="702" spans="1:28" x14ac:dyDescent="0.3">
      <c r="A702" t="s">
        <v>292</v>
      </c>
      <c r="B702" t="s">
        <v>703</v>
      </c>
      <c r="C702">
        <v>1648010</v>
      </c>
      <c r="D702" t="s">
        <v>151</v>
      </c>
      <c r="E702" s="1">
        <v>44418</v>
      </c>
      <c r="F702" s="1" t="s">
        <v>309</v>
      </c>
      <c r="G702" s="1"/>
      <c r="I702" s="1" t="s">
        <v>290</v>
      </c>
      <c r="J702" s="1" t="s">
        <v>287</v>
      </c>
      <c r="K702" s="1"/>
      <c r="L702" t="s">
        <v>286</v>
      </c>
      <c r="M702">
        <v>10.9</v>
      </c>
      <c r="U702">
        <v>0.17</v>
      </c>
      <c r="V702" t="s">
        <v>165</v>
      </c>
      <c r="X702" t="s">
        <v>178</v>
      </c>
      <c r="Y702" t="s">
        <v>150</v>
      </c>
      <c r="Z702">
        <v>50286</v>
      </c>
      <c r="AB702" t="s">
        <v>154</v>
      </c>
    </row>
    <row r="703" spans="1:28" x14ac:dyDescent="0.3">
      <c r="A703" t="s">
        <v>292</v>
      </c>
      <c r="B703" t="s">
        <v>704</v>
      </c>
      <c r="C703">
        <v>1648010</v>
      </c>
      <c r="D703" t="s">
        <v>151</v>
      </c>
      <c r="E703" s="1">
        <v>44425</v>
      </c>
      <c r="F703" s="1" t="s">
        <v>301</v>
      </c>
      <c r="G703" s="1"/>
      <c r="H703" t="s">
        <v>172</v>
      </c>
      <c r="I703" s="1" t="s">
        <v>289</v>
      </c>
      <c r="J703" s="1" t="s">
        <v>509</v>
      </c>
      <c r="K703" s="1"/>
      <c r="L703" t="s">
        <v>223</v>
      </c>
      <c r="M703">
        <v>4.5</v>
      </c>
      <c r="U703">
        <v>0.4</v>
      </c>
      <c r="V703" t="s">
        <v>176</v>
      </c>
      <c r="X703" t="s">
        <v>178</v>
      </c>
      <c r="Y703" t="s">
        <v>150</v>
      </c>
      <c r="Z703">
        <v>1040</v>
      </c>
      <c r="AB703" t="s">
        <v>154</v>
      </c>
    </row>
    <row r="704" spans="1:28" x14ac:dyDescent="0.3">
      <c r="A704" t="s">
        <v>292</v>
      </c>
      <c r="B704" t="s">
        <v>704</v>
      </c>
      <c r="C704">
        <v>1648010</v>
      </c>
      <c r="D704" t="s">
        <v>151</v>
      </c>
      <c r="E704" s="1">
        <v>44425</v>
      </c>
      <c r="F704" s="1" t="s">
        <v>301</v>
      </c>
      <c r="G704" s="1"/>
      <c r="H704" t="s">
        <v>170</v>
      </c>
      <c r="I704" s="1" t="s">
        <v>289</v>
      </c>
      <c r="J704" s="1" t="s">
        <v>510</v>
      </c>
      <c r="K704" s="1"/>
      <c r="L704" t="s">
        <v>223</v>
      </c>
      <c r="M704">
        <v>0.38100000000000001</v>
      </c>
      <c r="U704">
        <v>0.02</v>
      </c>
      <c r="V704" t="s">
        <v>176</v>
      </c>
      <c r="X704" t="s">
        <v>178</v>
      </c>
      <c r="Y704" t="s">
        <v>150</v>
      </c>
      <c r="Z704">
        <v>1049</v>
      </c>
      <c r="AB704" t="s">
        <v>154</v>
      </c>
    </row>
    <row r="705" spans="1:28" x14ac:dyDescent="0.3">
      <c r="A705" t="s">
        <v>292</v>
      </c>
      <c r="B705" t="s">
        <v>704</v>
      </c>
      <c r="C705">
        <v>1648010</v>
      </c>
      <c r="D705" t="s">
        <v>151</v>
      </c>
      <c r="E705" s="1">
        <v>44425</v>
      </c>
      <c r="F705" s="1" t="s">
        <v>301</v>
      </c>
      <c r="G705" s="1"/>
      <c r="H705" t="s">
        <v>172</v>
      </c>
      <c r="I705" s="1" t="s">
        <v>289</v>
      </c>
      <c r="J705" s="1" t="s">
        <v>511</v>
      </c>
      <c r="K705" s="1"/>
      <c r="L705" t="s">
        <v>223</v>
      </c>
      <c r="M705">
        <v>2</v>
      </c>
      <c r="N705" t="s">
        <v>1094</v>
      </c>
      <c r="U705">
        <v>2</v>
      </c>
      <c r="V705" t="s">
        <v>176</v>
      </c>
      <c r="X705" t="s">
        <v>178</v>
      </c>
      <c r="Y705" t="s">
        <v>150</v>
      </c>
      <c r="Z705">
        <v>1090</v>
      </c>
      <c r="AB705" t="s">
        <v>154</v>
      </c>
    </row>
    <row r="706" spans="1:28" x14ac:dyDescent="0.3">
      <c r="A706" t="s">
        <v>292</v>
      </c>
      <c r="B706" t="s">
        <v>704</v>
      </c>
      <c r="C706">
        <v>1648010</v>
      </c>
      <c r="D706" t="s">
        <v>151</v>
      </c>
      <c r="E706" s="1">
        <v>44425</v>
      </c>
      <c r="F706" s="1" t="s">
        <v>301</v>
      </c>
      <c r="G706" s="1"/>
      <c r="I706" s="1" t="s">
        <v>290</v>
      </c>
      <c r="J706" s="1" t="s">
        <v>287</v>
      </c>
      <c r="K706" s="1"/>
      <c r="L706" t="s">
        <v>286</v>
      </c>
      <c r="M706">
        <v>18.5</v>
      </c>
      <c r="U706">
        <v>0.17</v>
      </c>
      <c r="V706" t="s">
        <v>165</v>
      </c>
      <c r="X706" t="s">
        <v>178</v>
      </c>
      <c r="Y706" t="s">
        <v>150</v>
      </c>
      <c r="Z706">
        <v>50286</v>
      </c>
      <c r="AB706" t="s">
        <v>154</v>
      </c>
    </row>
    <row r="707" spans="1:28" x14ac:dyDescent="0.3">
      <c r="A707" t="s">
        <v>292</v>
      </c>
      <c r="B707" t="s">
        <v>705</v>
      </c>
      <c r="C707">
        <v>1648010</v>
      </c>
      <c r="D707" t="s">
        <v>151</v>
      </c>
      <c r="E707" s="1">
        <v>44440</v>
      </c>
      <c r="F707" s="1" t="s">
        <v>361</v>
      </c>
      <c r="G707" s="1"/>
      <c r="H707" t="s">
        <v>172</v>
      </c>
      <c r="I707" s="1" t="s">
        <v>289</v>
      </c>
      <c r="J707" s="1" t="s">
        <v>509</v>
      </c>
      <c r="K707" s="1"/>
      <c r="L707" t="s">
        <v>223</v>
      </c>
      <c r="M707">
        <v>3.3</v>
      </c>
      <c r="U707">
        <v>0.4</v>
      </c>
      <c r="V707" t="s">
        <v>176</v>
      </c>
      <c r="X707" t="s">
        <v>178</v>
      </c>
      <c r="Y707" t="s">
        <v>150</v>
      </c>
      <c r="Z707">
        <v>1040</v>
      </c>
      <c r="AB707" t="s">
        <v>154</v>
      </c>
    </row>
    <row r="708" spans="1:28" x14ac:dyDescent="0.3">
      <c r="A708" t="s">
        <v>292</v>
      </c>
      <c r="B708" t="s">
        <v>705</v>
      </c>
      <c r="C708">
        <v>1648010</v>
      </c>
      <c r="D708" t="s">
        <v>151</v>
      </c>
      <c r="E708" s="1">
        <v>44440</v>
      </c>
      <c r="F708" s="1" t="s">
        <v>361</v>
      </c>
      <c r="G708" s="1"/>
      <c r="H708" t="s">
        <v>170</v>
      </c>
      <c r="I708" s="1" t="s">
        <v>289</v>
      </c>
      <c r="J708" s="1" t="s">
        <v>510</v>
      </c>
      <c r="K708" s="1"/>
      <c r="L708" t="s">
        <v>223</v>
      </c>
      <c r="M708">
        <v>0.57399999999999995</v>
      </c>
      <c r="U708">
        <v>0.02</v>
      </c>
      <c r="V708" t="s">
        <v>176</v>
      </c>
      <c r="X708" t="s">
        <v>178</v>
      </c>
      <c r="Y708" t="s">
        <v>150</v>
      </c>
      <c r="Z708">
        <v>1049</v>
      </c>
      <c r="AB708" t="s">
        <v>154</v>
      </c>
    </row>
    <row r="709" spans="1:28" x14ac:dyDescent="0.3">
      <c r="A709" t="s">
        <v>292</v>
      </c>
      <c r="B709" t="s">
        <v>705</v>
      </c>
      <c r="C709">
        <v>1648010</v>
      </c>
      <c r="D709" t="s">
        <v>151</v>
      </c>
      <c r="E709" s="1">
        <v>44440</v>
      </c>
      <c r="F709" s="1" t="s">
        <v>361</v>
      </c>
      <c r="G709" s="1"/>
      <c r="H709" t="s">
        <v>172</v>
      </c>
      <c r="I709" s="1" t="s">
        <v>289</v>
      </c>
      <c r="J709" s="1" t="s">
        <v>511</v>
      </c>
      <c r="K709" s="1"/>
      <c r="L709" t="s">
        <v>223</v>
      </c>
      <c r="M709">
        <v>2</v>
      </c>
      <c r="N709" t="s">
        <v>1094</v>
      </c>
      <c r="U709">
        <v>2</v>
      </c>
      <c r="V709" t="s">
        <v>176</v>
      </c>
      <c r="X709" t="s">
        <v>178</v>
      </c>
      <c r="Y709" t="s">
        <v>150</v>
      </c>
      <c r="Z709">
        <v>1090</v>
      </c>
      <c r="AB709" t="s">
        <v>154</v>
      </c>
    </row>
    <row r="710" spans="1:28" x14ac:dyDescent="0.3">
      <c r="A710" t="s">
        <v>292</v>
      </c>
      <c r="B710" t="s">
        <v>705</v>
      </c>
      <c r="C710">
        <v>1648010</v>
      </c>
      <c r="D710" t="s">
        <v>151</v>
      </c>
      <c r="E710" s="1">
        <v>44440</v>
      </c>
      <c r="F710" s="1" t="s">
        <v>361</v>
      </c>
      <c r="G710" s="1"/>
      <c r="I710" s="1" t="s">
        <v>290</v>
      </c>
      <c r="J710" s="1" t="s">
        <v>287</v>
      </c>
      <c r="K710" s="1"/>
      <c r="L710" t="s">
        <v>286</v>
      </c>
      <c r="M710">
        <v>31.4</v>
      </c>
      <c r="U710">
        <v>0.17</v>
      </c>
      <c r="V710" t="s">
        <v>165</v>
      </c>
      <c r="X710" t="s">
        <v>178</v>
      </c>
      <c r="Y710" t="s">
        <v>150</v>
      </c>
      <c r="Z710">
        <v>50286</v>
      </c>
      <c r="AB710" t="s">
        <v>154</v>
      </c>
    </row>
    <row r="711" spans="1:28" x14ac:dyDescent="0.3">
      <c r="A711" t="s">
        <v>292</v>
      </c>
      <c r="B711" t="s">
        <v>706</v>
      </c>
      <c r="C711">
        <v>1648010</v>
      </c>
      <c r="D711" t="s">
        <v>151</v>
      </c>
      <c r="E711" s="1">
        <v>44462</v>
      </c>
      <c r="F711" s="1" t="s">
        <v>327</v>
      </c>
      <c r="G711" s="1"/>
      <c r="H711" t="s">
        <v>172</v>
      </c>
      <c r="I711" s="1" t="s">
        <v>289</v>
      </c>
      <c r="J711" s="1" t="s">
        <v>509</v>
      </c>
      <c r="K711" s="1"/>
      <c r="L711" t="s">
        <v>223</v>
      </c>
      <c r="M711">
        <v>3.6</v>
      </c>
      <c r="U711">
        <v>0.4</v>
      </c>
      <c r="V711" t="s">
        <v>176</v>
      </c>
      <c r="X711" t="s">
        <v>178</v>
      </c>
      <c r="Y711" t="s">
        <v>150</v>
      </c>
      <c r="Z711">
        <v>1040</v>
      </c>
      <c r="AB711" t="s">
        <v>154</v>
      </c>
    </row>
    <row r="712" spans="1:28" x14ac:dyDescent="0.3">
      <c r="A712" t="s">
        <v>292</v>
      </c>
      <c r="B712" t="s">
        <v>706</v>
      </c>
      <c r="C712">
        <v>1648010</v>
      </c>
      <c r="D712" t="s">
        <v>151</v>
      </c>
      <c r="E712" s="1">
        <v>44462</v>
      </c>
      <c r="F712" s="1" t="s">
        <v>327</v>
      </c>
      <c r="G712" s="1"/>
      <c r="H712" t="s">
        <v>170</v>
      </c>
      <c r="I712" s="1" t="s">
        <v>289</v>
      </c>
      <c r="J712" s="1" t="s">
        <v>510</v>
      </c>
      <c r="K712" s="1"/>
      <c r="L712" t="s">
        <v>223</v>
      </c>
      <c r="M712">
        <v>0.44400000000000001</v>
      </c>
      <c r="U712">
        <v>0.02</v>
      </c>
      <c r="V712" t="s">
        <v>176</v>
      </c>
      <c r="X712" t="s">
        <v>178</v>
      </c>
      <c r="Y712" t="s">
        <v>150</v>
      </c>
      <c r="Z712">
        <v>1049</v>
      </c>
      <c r="AB712" t="s">
        <v>154</v>
      </c>
    </row>
    <row r="713" spans="1:28" x14ac:dyDescent="0.3">
      <c r="A713" t="s">
        <v>292</v>
      </c>
      <c r="B713" t="s">
        <v>706</v>
      </c>
      <c r="C713">
        <v>1648010</v>
      </c>
      <c r="D713" t="s">
        <v>151</v>
      </c>
      <c r="E713" s="1">
        <v>44462</v>
      </c>
      <c r="F713" s="1" t="s">
        <v>327</v>
      </c>
      <c r="G713" s="1"/>
      <c r="H713" t="s">
        <v>172</v>
      </c>
      <c r="I713" s="1" t="s">
        <v>289</v>
      </c>
      <c r="J713" s="1" t="s">
        <v>511</v>
      </c>
      <c r="K713" s="1"/>
      <c r="L713" t="s">
        <v>223</v>
      </c>
      <c r="M713">
        <v>2</v>
      </c>
      <c r="N713" t="s">
        <v>1094</v>
      </c>
      <c r="U713">
        <v>2</v>
      </c>
      <c r="V713" t="s">
        <v>176</v>
      </c>
      <c r="X713" t="s">
        <v>178</v>
      </c>
      <c r="Y713" t="s">
        <v>150</v>
      </c>
      <c r="Z713">
        <v>1090</v>
      </c>
      <c r="AB713" t="s">
        <v>154</v>
      </c>
    </row>
    <row r="714" spans="1:28" x14ac:dyDescent="0.3">
      <c r="A714" t="s">
        <v>292</v>
      </c>
      <c r="B714" t="s">
        <v>706</v>
      </c>
      <c r="C714">
        <v>1648010</v>
      </c>
      <c r="D714" t="s">
        <v>151</v>
      </c>
      <c r="E714" s="1">
        <v>44462</v>
      </c>
      <c r="F714" s="1" t="s">
        <v>327</v>
      </c>
      <c r="G714" s="1"/>
      <c r="I714" s="1" t="s">
        <v>290</v>
      </c>
      <c r="J714" s="1" t="s">
        <v>287</v>
      </c>
      <c r="K714" s="1"/>
      <c r="L714" t="s">
        <v>286</v>
      </c>
      <c r="M714">
        <v>26.6</v>
      </c>
      <c r="U714">
        <v>0.17</v>
      </c>
      <c r="V714" t="s">
        <v>165</v>
      </c>
      <c r="X714" t="s">
        <v>178</v>
      </c>
      <c r="Y714" t="s">
        <v>150</v>
      </c>
      <c r="Z714">
        <v>50286</v>
      </c>
      <c r="AB714" t="s">
        <v>154</v>
      </c>
    </row>
    <row r="715" spans="1:28" x14ac:dyDescent="0.3">
      <c r="A715" t="s">
        <v>292</v>
      </c>
      <c r="B715" t="s">
        <v>707</v>
      </c>
      <c r="C715">
        <v>1648010</v>
      </c>
      <c r="D715" t="s">
        <v>151</v>
      </c>
      <c r="E715" s="1">
        <v>44475</v>
      </c>
      <c r="F715" s="1" t="s">
        <v>362</v>
      </c>
      <c r="G715" s="1"/>
      <c r="H715" t="s">
        <v>172</v>
      </c>
      <c r="I715" s="1" t="s">
        <v>289</v>
      </c>
      <c r="J715" s="1" t="s">
        <v>509</v>
      </c>
      <c r="K715" s="1"/>
      <c r="L715" t="s">
        <v>223</v>
      </c>
      <c r="M715">
        <v>4.4000000000000004</v>
      </c>
      <c r="U715">
        <v>0.4</v>
      </c>
      <c r="V715" t="s">
        <v>176</v>
      </c>
      <c r="X715" t="s">
        <v>178</v>
      </c>
      <c r="Y715" t="s">
        <v>150</v>
      </c>
      <c r="Z715">
        <v>1040</v>
      </c>
      <c r="AB715" t="s">
        <v>154</v>
      </c>
    </row>
    <row r="716" spans="1:28" x14ac:dyDescent="0.3">
      <c r="A716" t="s">
        <v>292</v>
      </c>
      <c r="B716" t="s">
        <v>707</v>
      </c>
      <c r="C716">
        <v>1648010</v>
      </c>
      <c r="D716" t="s">
        <v>151</v>
      </c>
      <c r="E716" s="1">
        <v>44475</v>
      </c>
      <c r="F716" s="1" t="s">
        <v>362</v>
      </c>
      <c r="G716" s="1"/>
      <c r="H716" t="s">
        <v>170</v>
      </c>
      <c r="I716" s="1" t="s">
        <v>289</v>
      </c>
      <c r="J716" s="1" t="s">
        <v>510</v>
      </c>
      <c r="K716" s="1"/>
      <c r="L716" t="s">
        <v>223</v>
      </c>
      <c r="M716">
        <v>9.1999999999999998E-2</v>
      </c>
      <c r="U716">
        <v>0.02</v>
      </c>
      <c r="V716" t="s">
        <v>176</v>
      </c>
      <c r="X716" t="s">
        <v>178</v>
      </c>
      <c r="Y716" t="s">
        <v>150</v>
      </c>
      <c r="Z716">
        <v>1049</v>
      </c>
      <c r="AB716" t="s">
        <v>154</v>
      </c>
    </row>
    <row r="717" spans="1:28" x14ac:dyDescent="0.3">
      <c r="A717" t="s">
        <v>292</v>
      </c>
      <c r="B717" t="s">
        <v>707</v>
      </c>
      <c r="C717">
        <v>1648010</v>
      </c>
      <c r="D717" t="s">
        <v>151</v>
      </c>
      <c r="E717" s="1">
        <v>44475</v>
      </c>
      <c r="F717" s="1" t="s">
        <v>362</v>
      </c>
      <c r="G717" s="1"/>
      <c r="H717" t="s">
        <v>172</v>
      </c>
      <c r="I717" s="1" t="s">
        <v>289</v>
      </c>
      <c r="J717" s="1" t="s">
        <v>511</v>
      </c>
      <c r="K717" s="1"/>
      <c r="L717" t="s">
        <v>223</v>
      </c>
      <c r="M717">
        <v>2</v>
      </c>
      <c r="N717" t="s">
        <v>1094</v>
      </c>
      <c r="U717">
        <v>2</v>
      </c>
      <c r="V717" t="s">
        <v>176</v>
      </c>
      <c r="X717" t="s">
        <v>178</v>
      </c>
      <c r="Y717" t="s">
        <v>150</v>
      </c>
      <c r="Z717">
        <v>1090</v>
      </c>
      <c r="AB717" t="s">
        <v>154</v>
      </c>
    </row>
    <row r="718" spans="1:28" x14ac:dyDescent="0.3">
      <c r="A718" t="s">
        <v>292</v>
      </c>
      <c r="B718" t="s">
        <v>707</v>
      </c>
      <c r="C718">
        <v>1648010</v>
      </c>
      <c r="D718" t="s">
        <v>151</v>
      </c>
      <c r="E718" s="1">
        <v>44475</v>
      </c>
      <c r="F718" s="1" t="s">
        <v>362</v>
      </c>
      <c r="G718" s="1"/>
      <c r="I718" s="1" t="s">
        <v>290</v>
      </c>
      <c r="J718" s="1" t="s">
        <v>287</v>
      </c>
      <c r="K718" s="1"/>
      <c r="L718" t="s">
        <v>286</v>
      </c>
      <c r="M718">
        <v>0.93</v>
      </c>
      <c r="U718">
        <v>0.17</v>
      </c>
      <c r="V718" t="s">
        <v>165</v>
      </c>
      <c r="X718" t="s">
        <v>178</v>
      </c>
      <c r="Y718" t="s">
        <v>150</v>
      </c>
      <c r="Z718">
        <v>50286</v>
      </c>
      <c r="AB718" t="s">
        <v>154</v>
      </c>
    </row>
    <row r="719" spans="1:28" x14ac:dyDescent="0.3">
      <c r="A719" t="s">
        <v>292</v>
      </c>
      <c r="B719" t="s">
        <v>708</v>
      </c>
      <c r="C719">
        <v>1648010</v>
      </c>
      <c r="D719" t="s">
        <v>151</v>
      </c>
      <c r="E719" s="1">
        <v>44495</v>
      </c>
      <c r="F719" s="1" t="s">
        <v>363</v>
      </c>
      <c r="G719" s="1"/>
      <c r="H719" t="s">
        <v>172</v>
      </c>
      <c r="I719" s="1" t="s">
        <v>289</v>
      </c>
      <c r="J719" s="1" t="s">
        <v>509</v>
      </c>
      <c r="K719" s="1"/>
      <c r="L719" t="s">
        <v>223</v>
      </c>
      <c r="M719">
        <v>5.4</v>
      </c>
      <c r="U719">
        <v>0.4</v>
      </c>
      <c r="V719" t="s">
        <v>176</v>
      </c>
      <c r="X719" t="s">
        <v>178</v>
      </c>
      <c r="Y719" t="s">
        <v>150</v>
      </c>
      <c r="Z719">
        <v>1040</v>
      </c>
      <c r="AB719" t="s">
        <v>154</v>
      </c>
    </row>
    <row r="720" spans="1:28" x14ac:dyDescent="0.3">
      <c r="A720" t="s">
        <v>292</v>
      </c>
      <c r="B720" t="s">
        <v>708</v>
      </c>
      <c r="C720">
        <v>1648010</v>
      </c>
      <c r="D720" t="s">
        <v>151</v>
      </c>
      <c r="E720" s="1">
        <v>44495</v>
      </c>
      <c r="F720" s="1" t="s">
        <v>363</v>
      </c>
      <c r="G720" s="1"/>
      <c r="H720" t="s">
        <v>170</v>
      </c>
      <c r="I720" s="1" t="s">
        <v>289</v>
      </c>
      <c r="J720" s="1" t="s">
        <v>510</v>
      </c>
      <c r="K720" s="1"/>
      <c r="L720" t="s">
        <v>223</v>
      </c>
      <c r="M720">
        <v>1.92</v>
      </c>
      <c r="U720">
        <v>0.02</v>
      </c>
      <c r="V720" t="s">
        <v>176</v>
      </c>
      <c r="X720" t="s">
        <v>178</v>
      </c>
      <c r="Y720" t="s">
        <v>150</v>
      </c>
      <c r="Z720">
        <v>1049</v>
      </c>
      <c r="AB720" t="s">
        <v>154</v>
      </c>
    </row>
    <row r="721" spans="1:28" x14ac:dyDescent="0.3">
      <c r="A721" t="s">
        <v>292</v>
      </c>
      <c r="B721" t="s">
        <v>708</v>
      </c>
      <c r="C721">
        <v>1648010</v>
      </c>
      <c r="D721" t="s">
        <v>151</v>
      </c>
      <c r="E721" s="1">
        <v>44495</v>
      </c>
      <c r="F721" s="1" t="s">
        <v>363</v>
      </c>
      <c r="G721" s="1"/>
      <c r="H721" t="s">
        <v>172</v>
      </c>
      <c r="I721" s="1" t="s">
        <v>289</v>
      </c>
      <c r="J721" s="1" t="s">
        <v>511</v>
      </c>
      <c r="K721" s="1"/>
      <c r="L721" t="s">
        <v>223</v>
      </c>
      <c r="M721">
        <v>8.1</v>
      </c>
      <c r="U721">
        <v>2</v>
      </c>
      <c r="V721" t="s">
        <v>176</v>
      </c>
      <c r="X721" t="s">
        <v>178</v>
      </c>
      <c r="Y721" t="s">
        <v>150</v>
      </c>
      <c r="Z721">
        <v>1090</v>
      </c>
      <c r="AB721" t="s">
        <v>154</v>
      </c>
    </row>
    <row r="722" spans="1:28" x14ac:dyDescent="0.3">
      <c r="A722" t="s">
        <v>292</v>
      </c>
      <c r="B722" t="s">
        <v>708</v>
      </c>
      <c r="C722">
        <v>1648010</v>
      </c>
      <c r="D722" t="s">
        <v>151</v>
      </c>
      <c r="E722" s="1">
        <v>44495</v>
      </c>
      <c r="F722" s="1" t="s">
        <v>363</v>
      </c>
      <c r="G722" s="1"/>
      <c r="I722" s="1" t="s">
        <v>290</v>
      </c>
      <c r="J722" s="1" t="s">
        <v>287</v>
      </c>
      <c r="K722" s="1"/>
      <c r="L722" t="s">
        <v>286</v>
      </c>
      <c r="M722">
        <v>15</v>
      </c>
      <c r="U722">
        <v>0.17</v>
      </c>
      <c r="V722" t="s">
        <v>165</v>
      </c>
      <c r="X722" t="s">
        <v>178</v>
      </c>
      <c r="Y722" t="s">
        <v>150</v>
      </c>
      <c r="Z722">
        <v>50286</v>
      </c>
      <c r="AB722" t="s">
        <v>164</v>
      </c>
    </row>
    <row r="723" spans="1:28" x14ac:dyDescent="0.3">
      <c r="A723" t="s">
        <v>292</v>
      </c>
      <c r="B723" t="s">
        <v>709</v>
      </c>
      <c r="C723">
        <v>1648010</v>
      </c>
      <c r="D723" t="s">
        <v>151</v>
      </c>
      <c r="E723" s="1">
        <v>44503</v>
      </c>
      <c r="F723" s="1" t="s">
        <v>313</v>
      </c>
      <c r="G723" s="1"/>
      <c r="H723" t="s">
        <v>172</v>
      </c>
      <c r="I723" s="1" t="s">
        <v>289</v>
      </c>
      <c r="J723" s="1" t="s">
        <v>509</v>
      </c>
      <c r="K723" s="1"/>
      <c r="L723" t="s">
        <v>223</v>
      </c>
      <c r="M723">
        <v>2.2999999999999998</v>
      </c>
      <c r="U723">
        <v>0.4</v>
      </c>
      <c r="V723" t="s">
        <v>176</v>
      </c>
      <c r="X723" t="s">
        <v>178</v>
      </c>
      <c r="Y723" t="s">
        <v>150</v>
      </c>
      <c r="Z723">
        <v>1040</v>
      </c>
      <c r="AB723" t="s">
        <v>154</v>
      </c>
    </row>
    <row r="724" spans="1:28" x14ac:dyDescent="0.3">
      <c r="A724" t="s">
        <v>292</v>
      </c>
      <c r="B724" t="s">
        <v>709</v>
      </c>
      <c r="C724">
        <v>1648010</v>
      </c>
      <c r="D724" t="s">
        <v>151</v>
      </c>
      <c r="E724" s="1">
        <v>44503</v>
      </c>
      <c r="F724" s="1" t="s">
        <v>313</v>
      </c>
      <c r="G724" s="1"/>
      <c r="H724" t="s">
        <v>170</v>
      </c>
      <c r="I724" s="1" t="s">
        <v>289</v>
      </c>
      <c r="J724" s="1" t="s">
        <v>510</v>
      </c>
      <c r="K724" s="1"/>
      <c r="L724" t="s">
        <v>223</v>
      </c>
      <c r="M724">
        <v>0.13100000000000001</v>
      </c>
      <c r="U724">
        <v>0.02</v>
      </c>
      <c r="V724" t="s">
        <v>176</v>
      </c>
      <c r="X724" t="s">
        <v>178</v>
      </c>
      <c r="Y724" t="s">
        <v>150</v>
      </c>
      <c r="Z724">
        <v>1049</v>
      </c>
      <c r="AB724" t="s">
        <v>154</v>
      </c>
    </row>
    <row r="725" spans="1:28" x14ac:dyDescent="0.3">
      <c r="A725" t="s">
        <v>292</v>
      </c>
      <c r="B725" t="s">
        <v>709</v>
      </c>
      <c r="C725">
        <v>1648010</v>
      </c>
      <c r="D725" t="s">
        <v>151</v>
      </c>
      <c r="E725" s="1">
        <v>44503</v>
      </c>
      <c r="F725" s="1" t="s">
        <v>313</v>
      </c>
      <c r="G725" s="1"/>
      <c r="H725" t="s">
        <v>172</v>
      </c>
      <c r="I725" s="1" t="s">
        <v>289</v>
      </c>
      <c r="J725" s="1" t="s">
        <v>511</v>
      </c>
      <c r="K725" s="1"/>
      <c r="L725" t="s">
        <v>223</v>
      </c>
      <c r="M725">
        <v>2</v>
      </c>
      <c r="N725" t="s">
        <v>1094</v>
      </c>
      <c r="U725">
        <v>2</v>
      </c>
      <c r="V725" t="s">
        <v>176</v>
      </c>
      <c r="X725" t="s">
        <v>178</v>
      </c>
      <c r="Y725" t="s">
        <v>150</v>
      </c>
      <c r="Z725">
        <v>1090</v>
      </c>
      <c r="AB725" t="s">
        <v>154</v>
      </c>
    </row>
    <row r="726" spans="1:28" x14ac:dyDescent="0.3">
      <c r="A726" t="s">
        <v>292</v>
      </c>
      <c r="B726" t="s">
        <v>709</v>
      </c>
      <c r="C726">
        <v>1648010</v>
      </c>
      <c r="D726" t="s">
        <v>151</v>
      </c>
      <c r="E726" s="1">
        <v>44503</v>
      </c>
      <c r="F726" s="1" t="s">
        <v>313</v>
      </c>
      <c r="G726" s="1"/>
      <c r="I726" s="1" t="s">
        <v>290</v>
      </c>
      <c r="J726" s="1" t="s">
        <v>287</v>
      </c>
      <c r="K726" s="1"/>
      <c r="L726" t="s">
        <v>286</v>
      </c>
      <c r="M726">
        <v>1.62</v>
      </c>
      <c r="U726">
        <v>0.17</v>
      </c>
      <c r="V726" t="s">
        <v>165</v>
      </c>
      <c r="X726" t="s">
        <v>178</v>
      </c>
      <c r="Y726" t="s">
        <v>150</v>
      </c>
      <c r="Z726">
        <v>50286</v>
      </c>
      <c r="AB726" t="s">
        <v>164</v>
      </c>
    </row>
    <row r="727" spans="1:28" x14ac:dyDescent="0.3">
      <c r="A727" t="s">
        <v>292</v>
      </c>
      <c r="B727" t="s">
        <v>710</v>
      </c>
      <c r="C727">
        <v>1648010</v>
      </c>
      <c r="D727" t="s">
        <v>151</v>
      </c>
      <c r="E727" s="1">
        <v>44538</v>
      </c>
      <c r="F727" s="1" t="s">
        <v>316</v>
      </c>
      <c r="G727" s="1"/>
      <c r="H727" t="s">
        <v>172</v>
      </c>
      <c r="I727" s="1" t="s">
        <v>289</v>
      </c>
      <c r="J727" s="1" t="s">
        <v>509</v>
      </c>
      <c r="K727" s="1"/>
      <c r="L727" t="s">
        <v>223</v>
      </c>
      <c r="M727">
        <v>1.2</v>
      </c>
      <c r="U727">
        <v>0.4</v>
      </c>
      <c r="V727" t="s">
        <v>176</v>
      </c>
      <c r="X727" t="s">
        <v>178</v>
      </c>
      <c r="Y727" t="s">
        <v>150</v>
      </c>
      <c r="Z727">
        <v>1040</v>
      </c>
      <c r="AB727" t="s">
        <v>154</v>
      </c>
    </row>
    <row r="728" spans="1:28" x14ac:dyDescent="0.3">
      <c r="A728" t="s">
        <v>292</v>
      </c>
      <c r="B728" t="s">
        <v>710</v>
      </c>
      <c r="C728">
        <v>1648010</v>
      </c>
      <c r="D728" t="s">
        <v>151</v>
      </c>
      <c r="E728" s="1">
        <v>44538</v>
      </c>
      <c r="F728" s="1" t="s">
        <v>316</v>
      </c>
      <c r="G728" s="1"/>
      <c r="H728" t="s">
        <v>170</v>
      </c>
      <c r="I728" s="1" t="s">
        <v>289</v>
      </c>
      <c r="J728" s="1" t="s">
        <v>510</v>
      </c>
      <c r="K728" s="1"/>
      <c r="L728" t="s">
        <v>223</v>
      </c>
      <c r="M728">
        <v>3.7999999999999999E-2</v>
      </c>
      <c r="U728">
        <v>0.02</v>
      </c>
      <c r="V728" t="s">
        <v>176</v>
      </c>
      <c r="X728" t="s">
        <v>178</v>
      </c>
      <c r="Y728" t="s">
        <v>150</v>
      </c>
      <c r="Z728">
        <v>1049</v>
      </c>
      <c r="AA728" t="s">
        <v>168</v>
      </c>
      <c r="AB728" t="s">
        <v>154</v>
      </c>
    </row>
    <row r="729" spans="1:28" x14ac:dyDescent="0.3">
      <c r="A729" t="s">
        <v>292</v>
      </c>
      <c r="B729" t="s">
        <v>710</v>
      </c>
      <c r="C729">
        <v>1648010</v>
      </c>
      <c r="D729" t="s">
        <v>151</v>
      </c>
      <c r="E729" s="1">
        <v>44538</v>
      </c>
      <c r="F729" s="1" t="s">
        <v>316</v>
      </c>
      <c r="G729" s="1"/>
      <c r="H729" t="s">
        <v>172</v>
      </c>
      <c r="I729" s="1" t="s">
        <v>289</v>
      </c>
      <c r="J729" s="1" t="s">
        <v>511</v>
      </c>
      <c r="K729" s="1"/>
      <c r="L729" t="s">
        <v>223</v>
      </c>
      <c r="M729">
        <v>2</v>
      </c>
      <c r="N729" t="s">
        <v>1094</v>
      </c>
      <c r="U729">
        <v>2</v>
      </c>
      <c r="V729" t="s">
        <v>176</v>
      </c>
      <c r="X729" t="s">
        <v>178</v>
      </c>
      <c r="Y729" t="s">
        <v>150</v>
      </c>
      <c r="Z729">
        <v>1090</v>
      </c>
      <c r="AB729" t="s">
        <v>154</v>
      </c>
    </row>
    <row r="730" spans="1:28" x14ac:dyDescent="0.3">
      <c r="A730" t="s">
        <v>292</v>
      </c>
      <c r="B730" t="s">
        <v>710</v>
      </c>
      <c r="C730">
        <v>1648010</v>
      </c>
      <c r="D730" t="s">
        <v>151</v>
      </c>
      <c r="E730" s="1">
        <v>44538</v>
      </c>
      <c r="F730" s="1" t="s">
        <v>316</v>
      </c>
      <c r="G730" s="1"/>
      <c r="I730" s="1" t="s">
        <v>290</v>
      </c>
      <c r="J730" s="1" t="s">
        <v>287</v>
      </c>
      <c r="K730" s="1"/>
      <c r="L730" t="s">
        <v>286</v>
      </c>
      <c r="M730">
        <v>0.82</v>
      </c>
      <c r="U730">
        <v>0.17</v>
      </c>
      <c r="V730" t="s">
        <v>165</v>
      </c>
      <c r="X730" t="s">
        <v>178</v>
      </c>
      <c r="Y730" t="s">
        <v>150</v>
      </c>
      <c r="Z730">
        <v>50286</v>
      </c>
      <c r="AB730" t="s">
        <v>164</v>
      </c>
    </row>
    <row r="731" spans="1:28" x14ac:dyDescent="0.3">
      <c r="A731" t="s">
        <v>292</v>
      </c>
      <c r="B731" t="s">
        <v>711</v>
      </c>
      <c r="C731">
        <v>1648010</v>
      </c>
      <c r="D731" t="s">
        <v>151</v>
      </c>
      <c r="E731" s="1">
        <v>44566</v>
      </c>
      <c r="F731" s="1" t="s">
        <v>308</v>
      </c>
      <c r="G731" s="1"/>
      <c r="H731" t="s">
        <v>172</v>
      </c>
      <c r="I731" s="1" t="s">
        <v>289</v>
      </c>
      <c r="J731" s="1" t="s">
        <v>509</v>
      </c>
      <c r="K731" s="1"/>
      <c r="L731" t="s">
        <v>223</v>
      </c>
      <c r="M731">
        <v>2.1</v>
      </c>
      <c r="U731">
        <v>0.4</v>
      </c>
      <c r="V731" t="s">
        <v>176</v>
      </c>
      <c r="X731" t="s">
        <v>149</v>
      </c>
      <c r="Y731" t="s">
        <v>150</v>
      </c>
      <c r="Z731">
        <v>1040</v>
      </c>
      <c r="AA731" t="s">
        <v>174</v>
      </c>
      <c r="AB731" t="s">
        <v>164</v>
      </c>
    </row>
    <row r="732" spans="1:28" x14ac:dyDescent="0.3">
      <c r="A732" t="s">
        <v>292</v>
      </c>
      <c r="B732" t="s">
        <v>711</v>
      </c>
      <c r="C732">
        <v>1648010</v>
      </c>
      <c r="D732" t="s">
        <v>151</v>
      </c>
      <c r="E732" s="1">
        <v>44566</v>
      </c>
      <c r="F732" s="1" t="s">
        <v>308</v>
      </c>
      <c r="G732" s="1"/>
      <c r="H732" t="s">
        <v>170</v>
      </c>
      <c r="I732" s="1" t="s">
        <v>289</v>
      </c>
      <c r="J732" s="1" t="s">
        <v>510</v>
      </c>
      <c r="K732" s="1"/>
      <c r="L732" t="s">
        <v>223</v>
      </c>
      <c r="M732">
        <v>0.125</v>
      </c>
      <c r="U732">
        <v>0.02</v>
      </c>
      <c r="V732" t="s">
        <v>176</v>
      </c>
      <c r="X732" t="s">
        <v>149</v>
      </c>
      <c r="Y732" t="s">
        <v>150</v>
      </c>
      <c r="Z732">
        <v>1049</v>
      </c>
      <c r="AA732" t="s">
        <v>174</v>
      </c>
      <c r="AB732" t="s">
        <v>164</v>
      </c>
    </row>
    <row r="733" spans="1:28" x14ac:dyDescent="0.3">
      <c r="A733" t="s">
        <v>292</v>
      </c>
      <c r="B733" t="s">
        <v>711</v>
      </c>
      <c r="C733">
        <v>1648010</v>
      </c>
      <c r="D733" t="s">
        <v>151</v>
      </c>
      <c r="E733" s="1">
        <v>44566</v>
      </c>
      <c r="F733" s="1" t="s">
        <v>308</v>
      </c>
      <c r="G733" s="1"/>
      <c r="H733" t="s">
        <v>172</v>
      </c>
      <c r="I733" s="1" t="s">
        <v>289</v>
      </c>
      <c r="J733" s="1" t="s">
        <v>511</v>
      </c>
      <c r="K733" s="1"/>
      <c r="L733" t="s">
        <v>223</v>
      </c>
      <c r="M733">
        <v>4.4000000000000004</v>
      </c>
      <c r="U733">
        <v>2</v>
      </c>
      <c r="V733" t="s">
        <v>176</v>
      </c>
      <c r="X733" t="s">
        <v>149</v>
      </c>
      <c r="Y733" t="s">
        <v>150</v>
      </c>
      <c r="Z733">
        <v>1090</v>
      </c>
      <c r="AA733" t="s">
        <v>175</v>
      </c>
      <c r="AB733" t="s">
        <v>164</v>
      </c>
    </row>
    <row r="734" spans="1:28" x14ac:dyDescent="0.3">
      <c r="A734" t="s">
        <v>292</v>
      </c>
      <c r="B734" t="s">
        <v>711</v>
      </c>
      <c r="C734">
        <v>1648010</v>
      </c>
      <c r="D734" t="s">
        <v>151</v>
      </c>
      <c r="E734" s="1">
        <v>44566</v>
      </c>
      <c r="F734" s="1" t="s">
        <v>308</v>
      </c>
      <c r="G734" s="1"/>
      <c r="I734" s="1" t="s">
        <v>290</v>
      </c>
      <c r="J734" s="1" t="s">
        <v>287</v>
      </c>
      <c r="K734" s="1"/>
      <c r="L734" t="s">
        <v>286</v>
      </c>
      <c r="M734">
        <v>2.04</v>
      </c>
      <c r="U734">
        <v>0.17</v>
      </c>
      <c r="V734" t="s">
        <v>165</v>
      </c>
      <c r="X734" t="s">
        <v>149</v>
      </c>
      <c r="Y734" t="s">
        <v>150</v>
      </c>
      <c r="Z734">
        <v>50286</v>
      </c>
      <c r="AB734" t="s">
        <v>164</v>
      </c>
    </row>
    <row r="735" spans="1:28" x14ac:dyDescent="0.3">
      <c r="A735" t="s">
        <v>292</v>
      </c>
      <c r="B735" t="s">
        <v>712</v>
      </c>
      <c r="C735">
        <v>1648010</v>
      </c>
      <c r="D735" t="s">
        <v>151</v>
      </c>
      <c r="E735" s="1">
        <v>44596</v>
      </c>
      <c r="F735" s="1" t="s">
        <v>352</v>
      </c>
      <c r="G735" s="1"/>
      <c r="H735" t="s">
        <v>172</v>
      </c>
      <c r="I735" s="1" t="s">
        <v>289</v>
      </c>
      <c r="J735" s="1" t="s">
        <v>509</v>
      </c>
      <c r="K735" s="1"/>
      <c r="L735" t="s">
        <v>223</v>
      </c>
      <c r="M735">
        <v>5</v>
      </c>
      <c r="U735">
        <v>0.4</v>
      </c>
      <c r="V735" t="s">
        <v>176</v>
      </c>
      <c r="X735" t="s">
        <v>149</v>
      </c>
      <c r="Y735" t="s">
        <v>150</v>
      </c>
      <c r="Z735">
        <v>1040</v>
      </c>
      <c r="AB735" t="s">
        <v>164</v>
      </c>
    </row>
    <row r="736" spans="1:28" x14ac:dyDescent="0.3">
      <c r="A736" t="s">
        <v>292</v>
      </c>
      <c r="B736" t="s">
        <v>712</v>
      </c>
      <c r="C736">
        <v>1648010</v>
      </c>
      <c r="D736" t="s">
        <v>151</v>
      </c>
      <c r="E736" s="1">
        <v>44596</v>
      </c>
      <c r="F736" s="1" t="s">
        <v>352</v>
      </c>
      <c r="G736" s="1"/>
      <c r="I736" s="1" t="s">
        <v>290</v>
      </c>
      <c r="J736" s="1" t="s">
        <v>287</v>
      </c>
      <c r="K736" s="1"/>
      <c r="L736" t="s">
        <v>286</v>
      </c>
      <c r="M736">
        <v>14.6</v>
      </c>
      <c r="U736">
        <v>0.17</v>
      </c>
      <c r="V736" t="s">
        <v>165</v>
      </c>
      <c r="X736" t="s">
        <v>149</v>
      </c>
      <c r="Y736" t="s">
        <v>150</v>
      </c>
      <c r="Z736">
        <v>50286</v>
      </c>
      <c r="AB736" t="s">
        <v>164</v>
      </c>
    </row>
    <row r="737" spans="1:28" x14ac:dyDescent="0.3">
      <c r="A737" t="s">
        <v>292</v>
      </c>
      <c r="B737" t="s">
        <v>713</v>
      </c>
      <c r="C737">
        <v>1648010</v>
      </c>
      <c r="D737" t="s">
        <v>151</v>
      </c>
      <c r="E737" s="1">
        <v>44601</v>
      </c>
      <c r="F737" s="1" t="s">
        <v>327</v>
      </c>
      <c r="G737" s="1"/>
      <c r="H737" t="s">
        <v>172</v>
      </c>
      <c r="I737" s="1" t="s">
        <v>289</v>
      </c>
      <c r="J737" s="1" t="s">
        <v>509</v>
      </c>
      <c r="K737" s="1"/>
      <c r="L737" t="s">
        <v>223</v>
      </c>
      <c r="M737">
        <v>2.5</v>
      </c>
      <c r="U737">
        <v>0.4</v>
      </c>
      <c r="V737" t="s">
        <v>176</v>
      </c>
      <c r="X737" t="s">
        <v>149</v>
      </c>
      <c r="Y737" t="s">
        <v>150</v>
      </c>
      <c r="Z737">
        <v>1040</v>
      </c>
      <c r="AB737" t="s">
        <v>164</v>
      </c>
    </row>
    <row r="738" spans="1:28" x14ac:dyDescent="0.3">
      <c r="A738" t="s">
        <v>292</v>
      </c>
      <c r="B738" t="s">
        <v>713</v>
      </c>
      <c r="C738">
        <v>1648010</v>
      </c>
      <c r="D738" t="s">
        <v>151</v>
      </c>
      <c r="E738" s="1">
        <v>44601</v>
      </c>
      <c r="F738" s="1" t="s">
        <v>327</v>
      </c>
      <c r="G738" s="1"/>
      <c r="H738" t="s">
        <v>170</v>
      </c>
      <c r="I738" s="1" t="s">
        <v>289</v>
      </c>
      <c r="J738" s="1" t="s">
        <v>510</v>
      </c>
      <c r="K738" s="1"/>
      <c r="L738" t="s">
        <v>223</v>
      </c>
      <c r="M738">
        <v>0.124</v>
      </c>
      <c r="U738">
        <v>0.02</v>
      </c>
      <c r="V738" t="s">
        <v>176</v>
      </c>
      <c r="X738" t="s">
        <v>149</v>
      </c>
      <c r="Y738" t="s">
        <v>150</v>
      </c>
      <c r="Z738">
        <v>1049</v>
      </c>
      <c r="AB738" t="s">
        <v>164</v>
      </c>
    </row>
    <row r="739" spans="1:28" x14ac:dyDescent="0.3">
      <c r="A739" t="s">
        <v>292</v>
      </c>
      <c r="B739" t="s">
        <v>713</v>
      </c>
      <c r="C739">
        <v>1648010</v>
      </c>
      <c r="D739" t="s">
        <v>151</v>
      </c>
      <c r="E739" s="1">
        <v>44601</v>
      </c>
      <c r="F739" s="1" t="s">
        <v>327</v>
      </c>
      <c r="G739" s="1"/>
      <c r="H739" t="s">
        <v>172</v>
      </c>
      <c r="I739" s="1" t="s">
        <v>289</v>
      </c>
      <c r="J739" s="1" t="s">
        <v>511</v>
      </c>
      <c r="K739" s="1"/>
      <c r="L739" t="s">
        <v>223</v>
      </c>
      <c r="M739">
        <v>3.9</v>
      </c>
      <c r="U739">
        <v>2</v>
      </c>
      <c r="V739" t="s">
        <v>176</v>
      </c>
      <c r="X739" t="s">
        <v>149</v>
      </c>
      <c r="Y739" t="s">
        <v>150</v>
      </c>
      <c r="Z739">
        <v>1090</v>
      </c>
      <c r="AA739" t="s">
        <v>168</v>
      </c>
      <c r="AB739" t="s">
        <v>164</v>
      </c>
    </row>
    <row r="740" spans="1:28" x14ac:dyDescent="0.3">
      <c r="A740" t="s">
        <v>292</v>
      </c>
      <c r="B740" t="s">
        <v>713</v>
      </c>
      <c r="C740">
        <v>1648010</v>
      </c>
      <c r="D740" t="s">
        <v>151</v>
      </c>
      <c r="E740" s="1">
        <v>44601</v>
      </c>
      <c r="F740" s="1" t="s">
        <v>327</v>
      </c>
      <c r="G740" s="1"/>
      <c r="I740" s="1" t="s">
        <v>290</v>
      </c>
      <c r="J740" s="1" t="s">
        <v>287</v>
      </c>
      <c r="K740" s="1"/>
      <c r="L740" t="s">
        <v>286</v>
      </c>
      <c r="M740">
        <v>2.2000000000000002</v>
      </c>
      <c r="U740">
        <v>0.17</v>
      </c>
      <c r="V740" t="s">
        <v>165</v>
      </c>
      <c r="X740" t="s">
        <v>149</v>
      </c>
      <c r="Y740" t="s">
        <v>150</v>
      </c>
      <c r="Z740">
        <v>50286</v>
      </c>
      <c r="AB740" t="s">
        <v>164</v>
      </c>
    </row>
    <row r="741" spans="1:28" x14ac:dyDescent="0.3">
      <c r="A741" t="s">
        <v>292</v>
      </c>
      <c r="B741" t="s">
        <v>714</v>
      </c>
      <c r="C741">
        <v>1648010</v>
      </c>
      <c r="D741" t="s">
        <v>151</v>
      </c>
      <c r="E741" s="1">
        <v>44617</v>
      </c>
      <c r="F741" s="1" t="s">
        <v>358</v>
      </c>
      <c r="G741" s="1"/>
      <c r="H741" t="s">
        <v>172</v>
      </c>
      <c r="I741" s="1" t="s">
        <v>289</v>
      </c>
      <c r="J741" s="1" t="s">
        <v>509</v>
      </c>
      <c r="K741" s="1"/>
      <c r="L741" t="s">
        <v>223</v>
      </c>
      <c r="M741">
        <v>2.7</v>
      </c>
      <c r="U741">
        <v>0.4</v>
      </c>
      <c r="V741" t="s">
        <v>176</v>
      </c>
      <c r="X741" t="s">
        <v>149</v>
      </c>
      <c r="Y741" t="s">
        <v>150</v>
      </c>
      <c r="Z741">
        <v>1040</v>
      </c>
      <c r="AB741" t="s">
        <v>164</v>
      </c>
    </row>
    <row r="742" spans="1:28" x14ac:dyDescent="0.3">
      <c r="A742" t="s">
        <v>292</v>
      </c>
      <c r="B742" t="s">
        <v>714</v>
      </c>
      <c r="C742">
        <v>1648010</v>
      </c>
      <c r="D742" t="s">
        <v>151</v>
      </c>
      <c r="E742" s="1">
        <v>44617</v>
      </c>
      <c r="F742" s="1" t="s">
        <v>358</v>
      </c>
      <c r="G742" s="1"/>
      <c r="H742" t="s">
        <v>170</v>
      </c>
      <c r="I742" s="1" t="s">
        <v>289</v>
      </c>
      <c r="J742" s="1" t="s">
        <v>510</v>
      </c>
      <c r="K742" s="1"/>
      <c r="L742" t="s">
        <v>223</v>
      </c>
      <c r="M742">
        <v>0.16800000000000001</v>
      </c>
      <c r="U742">
        <v>0.02</v>
      </c>
      <c r="V742" t="s">
        <v>176</v>
      </c>
      <c r="X742" t="s">
        <v>149</v>
      </c>
      <c r="Y742" t="s">
        <v>150</v>
      </c>
      <c r="Z742">
        <v>1049</v>
      </c>
      <c r="AB742" t="s">
        <v>164</v>
      </c>
    </row>
    <row r="743" spans="1:28" x14ac:dyDescent="0.3">
      <c r="A743" t="s">
        <v>292</v>
      </c>
      <c r="B743" t="s">
        <v>714</v>
      </c>
      <c r="C743">
        <v>1648010</v>
      </c>
      <c r="D743" t="s">
        <v>151</v>
      </c>
      <c r="E743" s="1">
        <v>44617</v>
      </c>
      <c r="F743" s="1" t="s">
        <v>358</v>
      </c>
      <c r="G743" s="1"/>
      <c r="H743" t="s">
        <v>172</v>
      </c>
      <c r="I743" s="1" t="s">
        <v>289</v>
      </c>
      <c r="J743" s="1" t="s">
        <v>511</v>
      </c>
      <c r="K743" s="1"/>
      <c r="L743" t="s">
        <v>223</v>
      </c>
      <c r="M743">
        <v>4.2</v>
      </c>
      <c r="U743">
        <v>2</v>
      </c>
      <c r="V743" t="s">
        <v>176</v>
      </c>
      <c r="X743" t="s">
        <v>149</v>
      </c>
      <c r="Y743" t="s">
        <v>150</v>
      </c>
      <c r="Z743">
        <v>1090</v>
      </c>
      <c r="AB743" t="s">
        <v>164</v>
      </c>
    </row>
    <row r="744" spans="1:28" x14ac:dyDescent="0.3">
      <c r="A744" t="s">
        <v>292</v>
      </c>
      <c r="B744" t="s">
        <v>714</v>
      </c>
      <c r="C744">
        <v>1648010</v>
      </c>
      <c r="D744" t="s">
        <v>151</v>
      </c>
      <c r="E744" s="1">
        <v>44617</v>
      </c>
      <c r="F744" s="1" t="s">
        <v>358</v>
      </c>
      <c r="G744" s="1"/>
      <c r="I744" s="1" t="s">
        <v>290</v>
      </c>
      <c r="J744" s="1" t="s">
        <v>287</v>
      </c>
      <c r="K744" s="1"/>
      <c r="L744" t="s">
        <v>286</v>
      </c>
      <c r="M744">
        <v>12.5</v>
      </c>
      <c r="U744">
        <v>0.17</v>
      </c>
      <c r="V744" t="s">
        <v>165</v>
      </c>
      <c r="X744" t="s">
        <v>149</v>
      </c>
      <c r="Y744" t="s">
        <v>150</v>
      </c>
      <c r="Z744">
        <v>50286</v>
      </c>
      <c r="AB744" t="s">
        <v>164</v>
      </c>
    </row>
    <row r="745" spans="1:28" x14ac:dyDescent="0.3">
      <c r="A745" t="s">
        <v>292</v>
      </c>
      <c r="B745" t="s">
        <v>715</v>
      </c>
      <c r="C745">
        <v>1648010</v>
      </c>
      <c r="D745" t="s">
        <v>151</v>
      </c>
      <c r="E745" s="1">
        <v>44622</v>
      </c>
      <c r="F745" s="1" t="s">
        <v>364</v>
      </c>
      <c r="G745" s="1"/>
      <c r="H745" t="s">
        <v>172</v>
      </c>
      <c r="I745" s="1" t="s">
        <v>289</v>
      </c>
      <c r="J745" s="1" t="s">
        <v>509</v>
      </c>
      <c r="K745" s="1"/>
      <c r="L745" t="s">
        <v>223</v>
      </c>
      <c r="M745">
        <v>1.6</v>
      </c>
      <c r="U745">
        <v>0.4</v>
      </c>
      <c r="V745" t="s">
        <v>176</v>
      </c>
      <c r="X745" t="s">
        <v>149</v>
      </c>
      <c r="Y745" t="s">
        <v>150</v>
      </c>
      <c r="Z745">
        <v>1040</v>
      </c>
      <c r="AB745" t="s">
        <v>164</v>
      </c>
    </row>
    <row r="746" spans="1:28" x14ac:dyDescent="0.3">
      <c r="A746" t="s">
        <v>292</v>
      </c>
      <c r="B746" t="s">
        <v>715</v>
      </c>
      <c r="C746">
        <v>1648010</v>
      </c>
      <c r="D746" t="s">
        <v>151</v>
      </c>
      <c r="E746" s="1">
        <v>44622</v>
      </c>
      <c r="F746" s="1" t="s">
        <v>364</v>
      </c>
      <c r="G746" s="1"/>
      <c r="H746" t="s">
        <v>170</v>
      </c>
      <c r="I746" s="1" t="s">
        <v>289</v>
      </c>
      <c r="J746" s="1" t="s">
        <v>510</v>
      </c>
      <c r="K746" s="1"/>
      <c r="L746" t="s">
        <v>223</v>
      </c>
      <c r="M746">
        <v>6.4000000000000001E-2</v>
      </c>
      <c r="U746">
        <v>0.02</v>
      </c>
      <c r="V746" t="s">
        <v>176</v>
      </c>
      <c r="X746" t="s">
        <v>149</v>
      </c>
      <c r="Y746" t="s">
        <v>150</v>
      </c>
      <c r="Z746">
        <v>1049</v>
      </c>
      <c r="AB746" t="s">
        <v>164</v>
      </c>
    </row>
    <row r="747" spans="1:28" x14ac:dyDescent="0.3">
      <c r="A747" t="s">
        <v>292</v>
      </c>
      <c r="B747" t="s">
        <v>715</v>
      </c>
      <c r="C747">
        <v>1648010</v>
      </c>
      <c r="D747" t="s">
        <v>151</v>
      </c>
      <c r="E747" s="1">
        <v>44622</v>
      </c>
      <c r="F747" s="1" t="s">
        <v>364</v>
      </c>
      <c r="G747" s="1"/>
      <c r="H747" t="s">
        <v>172</v>
      </c>
      <c r="I747" s="1" t="s">
        <v>289</v>
      </c>
      <c r="J747" s="1" t="s">
        <v>511</v>
      </c>
      <c r="K747" s="1"/>
      <c r="L747" t="s">
        <v>223</v>
      </c>
      <c r="M747">
        <v>2.2999999999999998</v>
      </c>
      <c r="U747">
        <v>2</v>
      </c>
      <c r="V747" t="s">
        <v>176</v>
      </c>
      <c r="X747" t="s">
        <v>149</v>
      </c>
      <c r="Y747" t="s">
        <v>150</v>
      </c>
      <c r="Z747">
        <v>1090</v>
      </c>
      <c r="AA747" t="s">
        <v>168</v>
      </c>
      <c r="AB747" t="s">
        <v>164</v>
      </c>
    </row>
    <row r="748" spans="1:28" x14ac:dyDescent="0.3">
      <c r="A748" t="s">
        <v>292</v>
      </c>
      <c r="B748" t="s">
        <v>715</v>
      </c>
      <c r="C748">
        <v>1648010</v>
      </c>
      <c r="D748" t="s">
        <v>151</v>
      </c>
      <c r="E748" s="1">
        <v>44622</v>
      </c>
      <c r="F748" s="1" t="s">
        <v>364</v>
      </c>
      <c r="G748" s="1"/>
      <c r="I748" s="1" t="s">
        <v>290</v>
      </c>
      <c r="J748" s="1" t="s">
        <v>287</v>
      </c>
      <c r="K748" s="1"/>
      <c r="L748" t="s">
        <v>286</v>
      </c>
      <c r="M748">
        <v>1.31</v>
      </c>
      <c r="U748">
        <v>0.17</v>
      </c>
      <c r="V748" t="s">
        <v>165</v>
      </c>
      <c r="X748" t="s">
        <v>149</v>
      </c>
      <c r="Y748" t="s">
        <v>150</v>
      </c>
      <c r="Z748">
        <v>50286</v>
      </c>
      <c r="AB748" t="s">
        <v>164</v>
      </c>
    </row>
    <row r="749" spans="1:28" x14ac:dyDescent="0.3">
      <c r="A749" t="s">
        <v>292</v>
      </c>
      <c r="B749" t="s">
        <v>716</v>
      </c>
      <c r="C749">
        <v>1648010</v>
      </c>
      <c r="D749" t="s">
        <v>151</v>
      </c>
      <c r="E749" s="1">
        <v>44629</v>
      </c>
      <c r="F749" s="1" t="s">
        <v>365</v>
      </c>
      <c r="G749" s="1"/>
      <c r="H749" t="s">
        <v>172</v>
      </c>
      <c r="I749" s="1" t="s">
        <v>289</v>
      </c>
      <c r="J749" s="1" t="s">
        <v>509</v>
      </c>
      <c r="K749" s="1"/>
      <c r="L749" t="s">
        <v>223</v>
      </c>
      <c r="M749">
        <v>3.5</v>
      </c>
      <c r="U749">
        <v>0.4</v>
      </c>
      <c r="V749" t="s">
        <v>176</v>
      </c>
      <c r="X749" t="s">
        <v>149</v>
      </c>
      <c r="Y749" t="s">
        <v>150</v>
      </c>
      <c r="Z749">
        <v>1040</v>
      </c>
      <c r="AB749" t="s">
        <v>164</v>
      </c>
    </row>
    <row r="750" spans="1:28" x14ac:dyDescent="0.3">
      <c r="A750" t="s">
        <v>292</v>
      </c>
      <c r="B750" t="s">
        <v>716</v>
      </c>
      <c r="C750">
        <v>1648010</v>
      </c>
      <c r="D750" t="s">
        <v>151</v>
      </c>
      <c r="E750" s="1">
        <v>44629</v>
      </c>
      <c r="F750" s="1" t="s">
        <v>365</v>
      </c>
      <c r="G750" s="1"/>
      <c r="H750" t="s">
        <v>170</v>
      </c>
      <c r="I750" s="1" t="s">
        <v>289</v>
      </c>
      <c r="J750" s="1" t="s">
        <v>510</v>
      </c>
      <c r="K750" s="1"/>
      <c r="L750" t="s">
        <v>223</v>
      </c>
      <c r="M750">
        <v>8.8999999999999996E-2</v>
      </c>
      <c r="U750">
        <v>0.02</v>
      </c>
      <c r="V750" t="s">
        <v>176</v>
      </c>
      <c r="X750" t="s">
        <v>149</v>
      </c>
      <c r="Y750" t="s">
        <v>150</v>
      </c>
      <c r="Z750">
        <v>1049</v>
      </c>
      <c r="AB750" t="s">
        <v>164</v>
      </c>
    </row>
    <row r="751" spans="1:28" x14ac:dyDescent="0.3">
      <c r="A751" t="s">
        <v>292</v>
      </c>
      <c r="B751" t="s">
        <v>716</v>
      </c>
      <c r="C751">
        <v>1648010</v>
      </c>
      <c r="D751" t="s">
        <v>151</v>
      </c>
      <c r="E751" s="1">
        <v>44629</v>
      </c>
      <c r="F751" s="1" t="s">
        <v>365</v>
      </c>
      <c r="G751" s="1"/>
      <c r="H751" t="s">
        <v>172</v>
      </c>
      <c r="I751" s="1" t="s">
        <v>289</v>
      </c>
      <c r="J751" s="1" t="s">
        <v>511</v>
      </c>
      <c r="K751" s="1"/>
      <c r="L751" t="s">
        <v>223</v>
      </c>
      <c r="M751">
        <v>4.0999999999999996</v>
      </c>
      <c r="U751">
        <v>2</v>
      </c>
      <c r="V751" t="s">
        <v>176</v>
      </c>
      <c r="X751" t="s">
        <v>149</v>
      </c>
      <c r="Y751" t="s">
        <v>150</v>
      </c>
      <c r="Z751">
        <v>1090</v>
      </c>
      <c r="AB751" t="s">
        <v>164</v>
      </c>
    </row>
    <row r="752" spans="1:28" x14ac:dyDescent="0.3">
      <c r="A752" t="s">
        <v>292</v>
      </c>
      <c r="B752" t="s">
        <v>716</v>
      </c>
      <c r="C752">
        <v>1648010</v>
      </c>
      <c r="D752" t="s">
        <v>151</v>
      </c>
      <c r="E752" s="1">
        <v>44629</v>
      </c>
      <c r="F752" s="1" t="s">
        <v>365</v>
      </c>
      <c r="G752" s="1"/>
      <c r="I752" s="1" t="s">
        <v>290</v>
      </c>
      <c r="J752" s="1" t="s">
        <v>287</v>
      </c>
      <c r="K752" s="1"/>
      <c r="L752" t="s">
        <v>286</v>
      </c>
      <c r="M752">
        <v>3.54</v>
      </c>
      <c r="U752">
        <v>0.17</v>
      </c>
      <c r="V752" t="s">
        <v>165</v>
      </c>
      <c r="X752" t="s">
        <v>149</v>
      </c>
      <c r="Y752" t="s">
        <v>150</v>
      </c>
      <c r="Z752">
        <v>50286</v>
      </c>
      <c r="AB752" t="s">
        <v>164</v>
      </c>
    </row>
    <row r="753" spans="1:28" x14ac:dyDescent="0.3">
      <c r="A753" t="s">
        <v>292</v>
      </c>
      <c r="B753" t="s">
        <v>717</v>
      </c>
      <c r="C753">
        <v>1648010</v>
      </c>
      <c r="D753" t="s">
        <v>151</v>
      </c>
      <c r="E753" s="1">
        <v>44644</v>
      </c>
      <c r="F753" s="1" t="s">
        <v>366</v>
      </c>
      <c r="G753" s="1"/>
      <c r="H753" t="s">
        <v>172</v>
      </c>
      <c r="I753" s="1" t="s">
        <v>289</v>
      </c>
      <c r="J753" s="1" t="s">
        <v>509</v>
      </c>
      <c r="K753" s="1"/>
      <c r="L753" t="s">
        <v>223</v>
      </c>
      <c r="M753">
        <v>5</v>
      </c>
      <c r="U753">
        <v>0.4</v>
      </c>
      <c r="V753" t="s">
        <v>176</v>
      </c>
      <c r="X753" t="s">
        <v>178</v>
      </c>
      <c r="Y753" t="s">
        <v>150</v>
      </c>
      <c r="Z753">
        <v>1040</v>
      </c>
      <c r="AB753" t="s">
        <v>164</v>
      </c>
    </row>
    <row r="754" spans="1:28" x14ac:dyDescent="0.3">
      <c r="A754" t="s">
        <v>292</v>
      </c>
      <c r="B754" t="s">
        <v>717</v>
      </c>
      <c r="C754">
        <v>1648010</v>
      </c>
      <c r="D754" t="s">
        <v>151</v>
      </c>
      <c r="E754" s="1">
        <v>44644</v>
      </c>
      <c r="F754" s="1" t="s">
        <v>366</v>
      </c>
      <c r="G754" s="1"/>
      <c r="H754" t="s">
        <v>170</v>
      </c>
      <c r="I754" s="1" t="s">
        <v>289</v>
      </c>
      <c r="J754" s="1" t="s">
        <v>510</v>
      </c>
      <c r="K754" s="1"/>
      <c r="L754" t="s">
        <v>223</v>
      </c>
      <c r="M754">
        <v>0.193</v>
      </c>
      <c r="U754">
        <v>0.02</v>
      </c>
      <c r="V754" t="s">
        <v>176</v>
      </c>
      <c r="X754" t="s">
        <v>178</v>
      </c>
      <c r="Y754" t="s">
        <v>150</v>
      </c>
      <c r="Z754">
        <v>1049</v>
      </c>
      <c r="AB754" t="s">
        <v>164</v>
      </c>
    </row>
    <row r="755" spans="1:28" x14ac:dyDescent="0.3">
      <c r="A755" t="s">
        <v>292</v>
      </c>
      <c r="B755" t="s">
        <v>717</v>
      </c>
      <c r="C755">
        <v>1648010</v>
      </c>
      <c r="D755" t="s">
        <v>151</v>
      </c>
      <c r="E755" s="1">
        <v>44644</v>
      </c>
      <c r="F755" s="1" t="s">
        <v>366</v>
      </c>
      <c r="G755" s="1"/>
      <c r="H755" t="s">
        <v>172</v>
      </c>
      <c r="I755" s="1" t="s">
        <v>289</v>
      </c>
      <c r="J755" s="1" t="s">
        <v>511</v>
      </c>
      <c r="K755" s="1"/>
      <c r="L755" t="s">
        <v>223</v>
      </c>
      <c r="M755">
        <v>4.5</v>
      </c>
      <c r="U755">
        <v>2</v>
      </c>
      <c r="V755" t="s">
        <v>176</v>
      </c>
      <c r="X755" t="s">
        <v>178</v>
      </c>
      <c r="Y755" t="s">
        <v>150</v>
      </c>
      <c r="Z755">
        <v>1090</v>
      </c>
      <c r="AB755" t="s">
        <v>164</v>
      </c>
    </row>
    <row r="756" spans="1:28" x14ac:dyDescent="0.3">
      <c r="A756" t="s">
        <v>292</v>
      </c>
      <c r="B756" t="s">
        <v>717</v>
      </c>
      <c r="C756">
        <v>1648010</v>
      </c>
      <c r="D756" t="s">
        <v>151</v>
      </c>
      <c r="E756" s="1">
        <v>44644</v>
      </c>
      <c r="F756" s="1" t="s">
        <v>366</v>
      </c>
      <c r="G756" s="1"/>
      <c r="I756" s="1" t="s">
        <v>290</v>
      </c>
      <c r="J756" s="1" t="s">
        <v>287</v>
      </c>
      <c r="K756" s="1"/>
      <c r="L756" t="s">
        <v>286</v>
      </c>
      <c r="M756">
        <v>5.1100000000000003</v>
      </c>
      <c r="U756">
        <v>0.17</v>
      </c>
      <c r="V756" t="s">
        <v>165</v>
      </c>
      <c r="X756" t="s">
        <v>178</v>
      </c>
      <c r="Y756" t="s">
        <v>150</v>
      </c>
      <c r="Z756">
        <v>50286</v>
      </c>
      <c r="AB756" t="s">
        <v>164</v>
      </c>
    </row>
    <row r="757" spans="1:28" x14ac:dyDescent="0.3">
      <c r="A757" t="s">
        <v>292</v>
      </c>
      <c r="B757" t="s">
        <v>718</v>
      </c>
      <c r="C757">
        <v>1648010</v>
      </c>
      <c r="D757" t="s">
        <v>151</v>
      </c>
      <c r="E757" s="1">
        <v>44652</v>
      </c>
      <c r="F757" s="1" t="s">
        <v>314</v>
      </c>
      <c r="G757" s="1"/>
      <c r="H757" t="s">
        <v>172</v>
      </c>
      <c r="I757" s="1" t="s">
        <v>289</v>
      </c>
      <c r="J757" s="1" t="s">
        <v>509</v>
      </c>
      <c r="K757" s="1"/>
      <c r="L757" t="s">
        <v>223</v>
      </c>
      <c r="M757">
        <v>3.7</v>
      </c>
      <c r="U757">
        <v>0.4</v>
      </c>
      <c r="V757" t="s">
        <v>176</v>
      </c>
      <c r="X757" t="s">
        <v>178</v>
      </c>
      <c r="Y757" t="s">
        <v>150</v>
      </c>
      <c r="Z757">
        <v>1040</v>
      </c>
      <c r="AB757" t="s">
        <v>164</v>
      </c>
    </row>
    <row r="758" spans="1:28" x14ac:dyDescent="0.3">
      <c r="A758" t="s">
        <v>292</v>
      </c>
      <c r="B758" t="s">
        <v>718</v>
      </c>
      <c r="C758">
        <v>1648010</v>
      </c>
      <c r="D758" t="s">
        <v>151</v>
      </c>
      <c r="E758" s="1">
        <v>44652</v>
      </c>
      <c r="F758" s="1" t="s">
        <v>314</v>
      </c>
      <c r="G758" s="1"/>
      <c r="H758" t="s">
        <v>170</v>
      </c>
      <c r="I758" s="1" t="s">
        <v>289</v>
      </c>
      <c r="J758" s="1" t="s">
        <v>510</v>
      </c>
      <c r="K758" s="1"/>
      <c r="L758" t="s">
        <v>223</v>
      </c>
      <c r="M758">
        <v>0.30399999999999999</v>
      </c>
      <c r="U758">
        <v>0.02</v>
      </c>
      <c r="V758" t="s">
        <v>176</v>
      </c>
      <c r="X758" t="s">
        <v>178</v>
      </c>
      <c r="Y758" t="s">
        <v>150</v>
      </c>
      <c r="Z758">
        <v>1049</v>
      </c>
      <c r="AB758" t="s">
        <v>164</v>
      </c>
    </row>
    <row r="759" spans="1:28" x14ac:dyDescent="0.3">
      <c r="A759" t="s">
        <v>292</v>
      </c>
      <c r="B759" t="s">
        <v>718</v>
      </c>
      <c r="C759">
        <v>1648010</v>
      </c>
      <c r="D759" t="s">
        <v>151</v>
      </c>
      <c r="E759" s="1">
        <v>44652</v>
      </c>
      <c r="F759" s="1" t="s">
        <v>314</v>
      </c>
      <c r="G759" s="1"/>
      <c r="H759" t="s">
        <v>172</v>
      </c>
      <c r="I759" s="1" t="s">
        <v>289</v>
      </c>
      <c r="J759" s="1" t="s">
        <v>511</v>
      </c>
      <c r="K759" s="1"/>
      <c r="L759" t="s">
        <v>223</v>
      </c>
      <c r="M759">
        <v>2.7</v>
      </c>
      <c r="U759">
        <v>2</v>
      </c>
      <c r="V759" t="s">
        <v>176</v>
      </c>
      <c r="X759" t="s">
        <v>178</v>
      </c>
      <c r="Y759" t="s">
        <v>150</v>
      </c>
      <c r="Z759">
        <v>1090</v>
      </c>
      <c r="AA759" t="s">
        <v>168</v>
      </c>
      <c r="AB759" t="s">
        <v>164</v>
      </c>
    </row>
    <row r="760" spans="1:28" x14ac:dyDescent="0.3">
      <c r="A760" t="s">
        <v>292</v>
      </c>
      <c r="B760" t="s">
        <v>718</v>
      </c>
      <c r="C760">
        <v>1648010</v>
      </c>
      <c r="D760" t="s">
        <v>151</v>
      </c>
      <c r="E760" s="1">
        <v>44652</v>
      </c>
      <c r="F760" s="1" t="s">
        <v>314</v>
      </c>
      <c r="G760" s="1"/>
      <c r="I760" s="1" t="s">
        <v>290</v>
      </c>
      <c r="J760" s="1" t="s">
        <v>287</v>
      </c>
      <c r="K760" s="1"/>
      <c r="L760" t="s">
        <v>286</v>
      </c>
      <c r="M760">
        <v>21.3</v>
      </c>
      <c r="U760">
        <v>0.17</v>
      </c>
      <c r="V760" t="s">
        <v>165</v>
      </c>
      <c r="X760" t="s">
        <v>178</v>
      </c>
      <c r="Y760" t="s">
        <v>150</v>
      </c>
      <c r="Z760">
        <v>50286</v>
      </c>
      <c r="AB760" t="s">
        <v>164</v>
      </c>
    </row>
    <row r="761" spans="1:28" x14ac:dyDescent="0.3">
      <c r="A761" t="s">
        <v>292</v>
      </c>
      <c r="B761" t="s">
        <v>719</v>
      </c>
      <c r="C761">
        <v>1648010</v>
      </c>
      <c r="D761" t="s">
        <v>151</v>
      </c>
      <c r="E761" s="1">
        <v>44656</v>
      </c>
      <c r="F761" s="1" t="s">
        <v>309</v>
      </c>
      <c r="G761" s="1"/>
      <c r="H761" t="s">
        <v>172</v>
      </c>
      <c r="I761" s="1" t="s">
        <v>289</v>
      </c>
      <c r="J761" s="1" t="s">
        <v>509</v>
      </c>
      <c r="K761" s="1"/>
      <c r="L761" t="s">
        <v>223</v>
      </c>
      <c r="M761">
        <v>2.1</v>
      </c>
      <c r="U761">
        <v>0.4</v>
      </c>
      <c r="V761" t="s">
        <v>176</v>
      </c>
      <c r="X761" t="s">
        <v>178</v>
      </c>
      <c r="Y761" t="s">
        <v>150</v>
      </c>
      <c r="Z761">
        <v>1040</v>
      </c>
      <c r="AB761" t="s">
        <v>164</v>
      </c>
    </row>
    <row r="762" spans="1:28" x14ac:dyDescent="0.3">
      <c r="A762" t="s">
        <v>292</v>
      </c>
      <c r="B762" t="s">
        <v>719</v>
      </c>
      <c r="C762">
        <v>1648010</v>
      </c>
      <c r="D762" t="s">
        <v>151</v>
      </c>
      <c r="E762" s="1">
        <v>44656</v>
      </c>
      <c r="F762" s="1" t="s">
        <v>309</v>
      </c>
      <c r="G762" s="1"/>
      <c r="H762" t="s">
        <v>170</v>
      </c>
      <c r="I762" s="1" t="s">
        <v>289</v>
      </c>
      <c r="J762" s="1" t="s">
        <v>510</v>
      </c>
      <c r="K762" s="1"/>
      <c r="L762" t="s">
        <v>223</v>
      </c>
      <c r="M762">
        <v>0.18099999999999999</v>
      </c>
      <c r="U762">
        <v>0.02</v>
      </c>
      <c r="V762" t="s">
        <v>176</v>
      </c>
      <c r="X762" t="s">
        <v>178</v>
      </c>
      <c r="Y762" t="s">
        <v>150</v>
      </c>
      <c r="Z762">
        <v>1049</v>
      </c>
      <c r="AB762" t="s">
        <v>164</v>
      </c>
    </row>
    <row r="763" spans="1:28" x14ac:dyDescent="0.3">
      <c r="A763" t="s">
        <v>292</v>
      </c>
      <c r="B763" t="s">
        <v>719</v>
      </c>
      <c r="C763">
        <v>1648010</v>
      </c>
      <c r="D763" t="s">
        <v>151</v>
      </c>
      <c r="E763" s="1">
        <v>44656</v>
      </c>
      <c r="F763" s="1" t="s">
        <v>309</v>
      </c>
      <c r="G763" s="1"/>
      <c r="H763" t="s">
        <v>172</v>
      </c>
      <c r="I763" s="1" t="s">
        <v>289</v>
      </c>
      <c r="J763" s="1" t="s">
        <v>511</v>
      </c>
      <c r="K763" s="1"/>
      <c r="L763" t="s">
        <v>223</v>
      </c>
      <c r="M763">
        <v>3.4</v>
      </c>
      <c r="U763">
        <v>2</v>
      </c>
      <c r="V763" t="s">
        <v>176</v>
      </c>
      <c r="X763" t="s">
        <v>178</v>
      </c>
      <c r="Y763" t="s">
        <v>150</v>
      </c>
      <c r="Z763">
        <v>1090</v>
      </c>
      <c r="AA763" t="s">
        <v>168</v>
      </c>
      <c r="AB763" t="s">
        <v>164</v>
      </c>
    </row>
    <row r="764" spans="1:28" x14ac:dyDescent="0.3">
      <c r="A764" t="s">
        <v>292</v>
      </c>
      <c r="B764" t="s">
        <v>719</v>
      </c>
      <c r="C764">
        <v>1648010</v>
      </c>
      <c r="D764" t="s">
        <v>151</v>
      </c>
      <c r="E764" s="1">
        <v>44656</v>
      </c>
      <c r="F764" s="1" t="s">
        <v>309</v>
      </c>
      <c r="G764" s="1"/>
      <c r="I764" s="1" t="s">
        <v>290</v>
      </c>
      <c r="J764" s="1" t="s">
        <v>287</v>
      </c>
      <c r="K764" s="1"/>
      <c r="L764" t="s">
        <v>286</v>
      </c>
      <c r="M764">
        <v>1.1200000000000001</v>
      </c>
      <c r="U764">
        <v>0.17</v>
      </c>
      <c r="V764" t="s">
        <v>165</v>
      </c>
      <c r="X764" t="s">
        <v>178</v>
      </c>
      <c r="Y764" t="s">
        <v>150</v>
      </c>
      <c r="Z764">
        <v>50286</v>
      </c>
      <c r="AB764" t="s">
        <v>164</v>
      </c>
    </row>
    <row r="765" spans="1:28" x14ac:dyDescent="0.3">
      <c r="A765" t="s">
        <v>292</v>
      </c>
      <c r="B765" t="s">
        <v>720</v>
      </c>
      <c r="C765">
        <v>1648010</v>
      </c>
      <c r="D765" t="s">
        <v>151</v>
      </c>
      <c r="E765" s="1">
        <v>44657</v>
      </c>
      <c r="F765" s="1" t="s">
        <v>352</v>
      </c>
      <c r="G765" s="1"/>
      <c r="H765" t="s">
        <v>172</v>
      </c>
      <c r="I765" s="1" t="s">
        <v>289</v>
      </c>
      <c r="J765" s="1" t="s">
        <v>509</v>
      </c>
      <c r="K765" s="1"/>
      <c r="L765" t="s">
        <v>223</v>
      </c>
      <c r="M765">
        <v>6.2</v>
      </c>
      <c r="U765">
        <v>0.4</v>
      </c>
      <c r="V765" t="s">
        <v>176</v>
      </c>
      <c r="X765" t="s">
        <v>178</v>
      </c>
      <c r="Y765" t="s">
        <v>150</v>
      </c>
      <c r="Z765">
        <v>1040</v>
      </c>
      <c r="AB765" t="s">
        <v>164</v>
      </c>
    </row>
    <row r="766" spans="1:28" x14ac:dyDescent="0.3">
      <c r="A766" t="s">
        <v>292</v>
      </c>
      <c r="B766" t="s">
        <v>720</v>
      </c>
      <c r="C766">
        <v>1648010</v>
      </c>
      <c r="D766" t="s">
        <v>151</v>
      </c>
      <c r="E766" s="1">
        <v>44657</v>
      </c>
      <c r="F766" s="1" t="s">
        <v>352</v>
      </c>
      <c r="G766" s="1"/>
      <c r="H766" t="s">
        <v>170</v>
      </c>
      <c r="I766" s="1" t="s">
        <v>289</v>
      </c>
      <c r="J766" s="1" t="s">
        <v>510</v>
      </c>
      <c r="K766" s="1"/>
      <c r="L766" t="s">
        <v>223</v>
      </c>
      <c r="M766">
        <v>2.79</v>
      </c>
      <c r="U766">
        <v>0.02</v>
      </c>
      <c r="V766" t="s">
        <v>176</v>
      </c>
      <c r="X766" t="s">
        <v>178</v>
      </c>
      <c r="Y766" t="s">
        <v>150</v>
      </c>
      <c r="Z766">
        <v>1049</v>
      </c>
      <c r="AB766" t="s">
        <v>164</v>
      </c>
    </row>
    <row r="767" spans="1:28" x14ac:dyDescent="0.3">
      <c r="A767" t="s">
        <v>292</v>
      </c>
      <c r="B767" t="s">
        <v>720</v>
      </c>
      <c r="C767">
        <v>1648010</v>
      </c>
      <c r="D767" t="s">
        <v>151</v>
      </c>
      <c r="E767" s="1">
        <v>44657</v>
      </c>
      <c r="F767" s="1" t="s">
        <v>352</v>
      </c>
      <c r="G767" s="1"/>
      <c r="H767" t="s">
        <v>172</v>
      </c>
      <c r="I767" s="1" t="s">
        <v>289</v>
      </c>
      <c r="J767" s="1" t="s">
        <v>511</v>
      </c>
      <c r="K767" s="1"/>
      <c r="L767" t="s">
        <v>223</v>
      </c>
      <c r="M767">
        <v>13.7</v>
      </c>
      <c r="U767">
        <v>2</v>
      </c>
      <c r="V767" t="s">
        <v>176</v>
      </c>
      <c r="X767" t="s">
        <v>178</v>
      </c>
      <c r="Y767" t="s">
        <v>150</v>
      </c>
      <c r="Z767">
        <v>1090</v>
      </c>
      <c r="AB767" t="s">
        <v>164</v>
      </c>
    </row>
    <row r="768" spans="1:28" x14ac:dyDescent="0.3">
      <c r="A768" t="s">
        <v>292</v>
      </c>
      <c r="B768" t="s">
        <v>720</v>
      </c>
      <c r="C768">
        <v>1648010</v>
      </c>
      <c r="D768" t="s">
        <v>151</v>
      </c>
      <c r="E768" s="1">
        <v>44657</v>
      </c>
      <c r="F768" s="1" t="s">
        <v>352</v>
      </c>
      <c r="G768" s="1"/>
      <c r="I768" s="1" t="s">
        <v>290</v>
      </c>
      <c r="J768" s="1" t="s">
        <v>287</v>
      </c>
      <c r="K768" s="1"/>
      <c r="L768" t="s">
        <v>286</v>
      </c>
      <c r="M768">
        <v>24.4</v>
      </c>
      <c r="U768">
        <v>0.17</v>
      </c>
      <c r="V768" t="s">
        <v>165</v>
      </c>
      <c r="X768" t="s">
        <v>178</v>
      </c>
      <c r="Y768" t="s">
        <v>150</v>
      </c>
      <c r="Z768">
        <v>50286</v>
      </c>
      <c r="AB768" t="s">
        <v>164</v>
      </c>
    </row>
    <row r="769" spans="1:28" x14ac:dyDescent="0.3">
      <c r="A769" t="s">
        <v>292</v>
      </c>
      <c r="B769" t="s">
        <v>721</v>
      </c>
      <c r="C769">
        <v>1648010</v>
      </c>
      <c r="D769" t="s">
        <v>151</v>
      </c>
      <c r="E769" s="1">
        <v>44670</v>
      </c>
      <c r="F769" s="1" t="s">
        <v>355</v>
      </c>
      <c r="G769" s="1"/>
      <c r="H769" t="s">
        <v>172</v>
      </c>
      <c r="I769" s="1" t="s">
        <v>289</v>
      </c>
      <c r="J769" s="1" t="s">
        <v>509</v>
      </c>
      <c r="K769" s="1"/>
      <c r="L769" t="s">
        <v>223</v>
      </c>
      <c r="M769">
        <v>3.3</v>
      </c>
      <c r="U769">
        <v>0.4</v>
      </c>
      <c r="V769" t="s">
        <v>176</v>
      </c>
      <c r="X769" t="s">
        <v>178</v>
      </c>
      <c r="Y769" t="s">
        <v>150</v>
      </c>
      <c r="Z769">
        <v>1040</v>
      </c>
      <c r="AB769" t="s">
        <v>164</v>
      </c>
    </row>
    <row r="770" spans="1:28" x14ac:dyDescent="0.3">
      <c r="A770" t="s">
        <v>292</v>
      </c>
      <c r="B770" t="s">
        <v>721</v>
      </c>
      <c r="C770">
        <v>1648010</v>
      </c>
      <c r="D770" t="s">
        <v>151</v>
      </c>
      <c r="E770" s="1">
        <v>44670</v>
      </c>
      <c r="F770" s="1" t="s">
        <v>355</v>
      </c>
      <c r="G770" s="1"/>
      <c r="H770" t="s">
        <v>170</v>
      </c>
      <c r="I770" s="1" t="s">
        <v>289</v>
      </c>
      <c r="J770" s="1" t="s">
        <v>510</v>
      </c>
      <c r="K770" s="1"/>
      <c r="L770" t="s">
        <v>223</v>
      </c>
      <c r="M770">
        <v>0.13700000000000001</v>
      </c>
      <c r="U770">
        <v>0.02</v>
      </c>
      <c r="V770" t="s">
        <v>176</v>
      </c>
      <c r="X770" t="s">
        <v>178</v>
      </c>
      <c r="Y770" t="s">
        <v>150</v>
      </c>
      <c r="Z770">
        <v>1049</v>
      </c>
      <c r="AB770" t="s">
        <v>164</v>
      </c>
    </row>
    <row r="771" spans="1:28" x14ac:dyDescent="0.3">
      <c r="A771" t="s">
        <v>292</v>
      </c>
      <c r="B771" t="s">
        <v>721</v>
      </c>
      <c r="C771">
        <v>1648010</v>
      </c>
      <c r="D771" t="s">
        <v>151</v>
      </c>
      <c r="E771" s="1">
        <v>44670</v>
      </c>
      <c r="F771" s="1" t="s">
        <v>355</v>
      </c>
      <c r="G771" s="1"/>
      <c r="H771" t="s">
        <v>172</v>
      </c>
      <c r="I771" s="1" t="s">
        <v>289</v>
      </c>
      <c r="J771" s="1" t="s">
        <v>511</v>
      </c>
      <c r="K771" s="1"/>
      <c r="L771" t="s">
        <v>223</v>
      </c>
      <c r="M771">
        <v>3</v>
      </c>
      <c r="U771">
        <v>2</v>
      </c>
      <c r="V771" t="s">
        <v>176</v>
      </c>
      <c r="X771" t="s">
        <v>178</v>
      </c>
      <c r="Y771" t="s">
        <v>150</v>
      </c>
      <c r="Z771">
        <v>1090</v>
      </c>
      <c r="AA771" t="s">
        <v>168</v>
      </c>
      <c r="AB771" t="s">
        <v>164</v>
      </c>
    </row>
    <row r="772" spans="1:28" x14ac:dyDescent="0.3">
      <c r="A772" t="s">
        <v>292</v>
      </c>
      <c r="B772" t="s">
        <v>721</v>
      </c>
      <c r="C772">
        <v>1648010</v>
      </c>
      <c r="D772" t="s">
        <v>151</v>
      </c>
      <c r="E772" s="1">
        <v>44670</v>
      </c>
      <c r="F772" s="1" t="s">
        <v>355</v>
      </c>
      <c r="G772" s="1"/>
      <c r="I772" s="1" t="s">
        <v>290</v>
      </c>
      <c r="J772" s="1" t="s">
        <v>287</v>
      </c>
      <c r="K772" s="1"/>
      <c r="L772" t="s">
        <v>286</v>
      </c>
      <c r="M772">
        <v>5</v>
      </c>
      <c r="U772">
        <v>0.17</v>
      </c>
      <c r="V772" t="s">
        <v>165</v>
      </c>
      <c r="X772" t="s">
        <v>178</v>
      </c>
      <c r="Y772" t="s">
        <v>150</v>
      </c>
      <c r="Z772">
        <v>50286</v>
      </c>
      <c r="AB772" t="s">
        <v>164</v>
      </c>
    </row>
    <row r="773" spans="1:28" x14ac:dyDescent="0.3">
      <c r="A773" t="s">
        <v>292</v>
      </c>
      <c r="B773" t="s">
        <v>722</v>
      </c>
      <c r="C773">
        <v>1648010</v>
      </c>
      <c r="D773" t="s">
        <v>151</v>
      </c>
      <c r="E773" s="1">
        <v>44685</v>
      </c>
      <c r="F773" s="1" t="s">
        <v>328</v>
      </c>
      <c r="G773" s="1"/>
      <c r="H773" t="s">
        <v>172</v>
      </c>
      <c r="I773" s="1" t="s">
        <v>289</v>
      </c>
      <c r="J773" s="1" t="s">
        <v>509</v>
      </c>
      <c r="K773" s="1"/>
      <c r="L773" t="s">
        <v>223</v>
      </c>
      <c r="M773">
        <v>3.4</v>
      </c>
      <c r="U773">
        <v>0.4</v>
      </c>
      <c r="V773" t="s">
        <v>176</v>
      </c>
      <c r="X773" t="s">
        <v>178</v>
      </c>
      <c r="Y773" t="s">
        <v>150</v>
      </c>
      <c r="Z773">
        <v>1040</v>
      </c>
      <c r="AB773" t="s">
        <v>164</v>
      </c>
    </row>
    <row r="774" spans="1:28" x14ac:dyDescent="0.3">
      <c r="A774" t="s">
        <v>292</v>
      </c>
      <c r="B774" t="s">
        <v>722</v>
      </c>
      <c r="C774">
        <v>1648010</v>
      </c>
      <c r="D774" t="s">
        <v>151</v>
      </c>
      <c r="E774" s="1">
        <v>44685</v>
      </c>
      <c r="F774" s="1" t="s">
        <v>328</v>
      </c>
      <c r="G774" s="1"/>
      <c r="H774" t="s">
        <v>170</v>
      </c>
      <c r="I774" s="1" t="s">
        <v>289</v>
      </c>
      <c r="J774" s="1" t="s">
        <v>510</v>
      </c>
      <c r="K774" s="1"/>
      <c r="L774" t="s">
        <v>223</v>
      </c>
      <c r="M774">
        <v>0.28299999999999997</v>
      </c>
      <c r="U774">
        <v>0.02</v>
      </c>
      <c r="V774" t="s">
        <v>176</v>
      </c>
      <c r="X774" t="s">
        <v>178</v>
      </c>
      <c r="Y774" t="s">
        <v>150</v>
      </c>
      <c r="Z774">
        <v>1049</v>
      </c>
      <c r="AB774" t="s">
        <v>164</v>
      </c>
    </row>
    <row r="775" spans="1:28" x14ac:dyDescent="0.3">
      <c r="A775" t="s">
        <v>292</v>
      </c>
      <c r="B775" t="s">
        <v>722</v>
      </c>
      <c r="C775">
        <v>1648010</v>
      </c>
      <c r="D775" t="s">
        <v>151</v>
      </c>
      <c r="E775" s="1">
        <v>44685</v>
      </c>
      <c r="F775" s="1" t="s">
        <v>328</v>
      </c>
      <c r="G775" s="1"/>
      <c r="H775" t="s">
        <v>172</v>
      </c>
      <c r="I775" s="1" t="s">
        <v>289</v>
      </c>
      <c r="J775" s="1" t="s">
        <v>511</v>
      </c>
      <c r="K775" s="1"/>
      <c r="L775" t="s">
        <v>223</v>
      </c>
      <c r="M775">
        <v>3</v>
      </c>
      <c r="U775">
        <v>2</v>
      </c>
      <c r="V775" t="s">
        <v>176</v>
      </c>
      <c r="X775" t="s">
        <v>178</v>
      </c>
      <c r="Y775" t="s">
        <v>150</v>
      </c>
      <c r="Z775">
        <v>1090</v>
      </c>
      <c r="AA775" t="s">
        <v>168</v>
      </c>
      <c r="AB775" t="s">
        <v>164</v>
      </c>
    </row>
    <row r="776" spans="1:28" x14ac:dyDescent="0.3">
      <c r="A776" t="s">
        <v>292</v>
      </c>
      <c r="B776" t="s">
        <v>722</v>
      </c>
      <c r="C776">
        <v>1648010</v>
      </c>
      <c r="D776" t="s">
        <v>151</v>
      </c>
      <c r="E776" s="1">
        <v>44685</v>
      </c>
      <c r="F776" s="1" t="s">
        <v>328</v>
      </c>
      <c r="G776" s="1"/>
      <c r="I776" s="1" t="s">
        <v>290</v>
      </c>
      <c r="J776" s="1" t="s">
        <v>287</v>
      </c>
      <c r="K776" s="1"/>
      <c r="L776" t="s">
        <v>286</v>
      </c>
      <c r="M776">
        <v>16.899999999999999</v>
      </c>
      <c r="U776">
        <v>0.17</v>
      </c>
      <c r="V776" t="s">
        <v>165</v>
      </c>
      <c r="X776" t="s">
        <v>178</v>
      </c>
      <c r="Y776" t="s">
        <v>150</v>
      </c>
      <c r="Z776">
        <v>50286</v>
      </c>
      <c r="AB776" t="s">
        <v>164</v>
      </c>
    </row>
    <row r="777" spans="1:28" x14ac:dyDescent="0.3">
      <c r="A777" t="s">
        <v>292</v>
      </c>
      <c r="B777" t="s">
        <v>723</v>
      </c>
      <c r="C777">
        <v>1648010</v>
      </c>
      <c r="D777" t="s">
        <v>151</v>
      </c>
      <c r="E777" s="1">
        <v>44688</v>
      </c>
      <c r="F777" s="1" t="s">
        <v>348</v>
      </c>
      <c r="G777" s="1"/>
      <c r="H777" t="s">
        <v>172</v>
      </c>
      <c r="I777" s="1" t="s">
        <v>289</v>
      </c>
      <c r="J777" s="1" t="s">
        <v>509</v>
      </c>
      <c r="K777" s="1"/>
      <c r="L777" t="s">
        <v>223</v>
      </c>
      <c r="M777">
        <v>3.4</v>
      </c>
      <c r="U777">
        <v>0.4</v>
      </c>
      <c r="V777" t="s">
        <v>176</v>
      </c>
      <c r="X777" t="s">
        <v>178</v>
      </c>
      <c r="Y777" t="s">
        <v>150</v>
      </c>
      <c r="Z777">
        <v>1040</v>
      </c>
      <c r="AB777" t="s">
        <v>164</v>
      </c>
    </row>
    <row r="778" spans="1:28" x14ac:dyDescent="0.3">
      <c r="A778" t="s">
        <v>292</v>
      </c>
      <c r="B778" t="s">
        <v>723</v>
      </c>
      <c r="C778">
        <v>1648010</v>
      </c>
      <c r="D778" t="s">
        <v>151</v>
      </c>
      <c r="E778" s="1">
        <v>44688</v>
      </c>
      <c r="F778" s="1" t="s">
        <v>348</v>
      </c>
      <c r="G778" s="1"/>
      <c r="H778" t="s">
        <v>170</v>
      </c>
      <c r="I778" s="1" t="s">
        <v>289</v>
      </c>
      <c r="J778" s="1" t="s">
        <v>510</v>
      </c>
      <c r="K778" s="1"/>
      <c r="L778" t="s">
        <v>223</v>
      </c>
      <c r="M778">
        <v>0.40799999999999997</v>
      </c>
      <c r="U778">
        <v>0.02</v>
      </c>
      <c r="V778" t="s">
        <v>176</v>
      </c>
      <c r="X778" t="s">
        <v>178</v>
      </c>
      <c r="Y778" t="s">
        <v>150</v>
      </c>
      <c r="Z778">
        <v>1049</v>
      </c>
      <c r="AB778" t="s">
        <v>164</v>
      </c>
    </row>
    <row r="779" spans="1:28" x14ac:dyDescent="0.3">
      <c r="A779" t="s">
        <v>292</v>
      </c>
      <c r="B779" t="s">
        <v>723</v>
      </c>
      <c r="C779">
        <v>1648010</v>
      </c>
      <c r="D779" t="s">
        <v>151</v>
      </c>
      <c r="E779" s="1">
        <v>44688</v>
      </c>
      <c r="F779" s="1" t="s">
        <v>348</v>
      </c>
      <c r="G779" s="1"/>
      <c r="H779" t="s">
        <v>172</v>
      </c>
      <c r="I779" s="1" t="s">
        <v>289</v>
      </c>
      <c r="J779" s="1" t="s">
        <v>511</v>
      </c>
      <c r="K779" s="1"/>
      <c r="L779" t="s">
        <v>223</v>
      </c>
      <c r="M779">
        <v>2</v>
      </c>
      <c r="U779">
        <v>2</v>
      </c>
      <c r="V779" t="s">
        <v>176</v>
      </c>
      <c r="X779" t="s">
        <v>178</v>
      </c>
      <c r="Y779" t="s">
        <v>150</v>
      </c>
      <c r="Z779">
        <v>1090</v>
      </c>
      <c r="AA779" t="s">
        <v>168</v>
      </c>
      <c r="AB779" t="s">
        <v>164</v>
      </c>
    </row>
    <row r="780" spans="1:28" x14ac:dyDescent="0.3">
      <c r="A780" t="s">
        <v>292</v>
      </c>
      <c r="B780" t="s">
        <v>723</v>
      </c>
      <c r="C780">
        <v>1648010</v>
      </c>
      <c r="D780" t="s">
        <v>151</v>
      </c>
      <c r="E780" s="1">
        <v>44688</v>
      </c>
      <c r="F780" s="1" t="s">
        <v>348</v>
      </c>
      <c r="G780" s="1"/>
      <c r="I780" s="1" t="s">
        <v>290</v>
      </c>
      <c r="J780" s="1" t="s">
        <v>287</v>
      </c>
      <c r="K780" s="1"/>
      <c r="L780" t="s">
        <v>286</v>
      </c>
      <c r="M780">
        <v>20.3</v>
      </c>
      <c r="U780">
        <v>0.17</v>
      </c>
      <c r="V780" t="s">
        <v>165</v>
      </c>
      <c r="X780" t="s">
        <v>178</v>
      </c>
      <c r="Y780" t="s">
        <v>150</v>
      </c>
      <c r="Z780">
        <v>50286</v>
      </c>
      <c r="AB780" t="s">
        <v>164</v>
      </c>
    </row>
    <row r="781" spans="1:28" x14ac:dyDescent="0.3">
      <c r="A781" t="s">
        <v>292</v>
      </c>
      <c r="B781" t="s">
        <v>724</v>
      </c>
      <c r="C781">
        <v>1648010</v>
      </c>
      <c r="D781" t="s">
        <v>151</v>
      </c>
      <c r="E781" s="1">
        <v>44713</v>
      </c>
      <c r="F781" s="1" t="s">
        <v>352</v>
      </c>
      <c r="G781" s="1"/>
      <c r="H781" t="s">
        <v>172</v>
      </c>
      <c r="I781" s="1" t="s">
        <v>289</v>
      </c>
      <c r="J781" s="1" t="s">
        <v>509</v>
      </c>
      <c r="K781" s="1"/>
      <c r="L781" t="s">
        <v>223</v>
      </c>
      <c r="M781">
        <v>4.5</v>
      </c>
      <c r="U781">
        <v>0.4</v>
      </c>
      <c r="V781" t="s">
        <v>176</v>
      </c>
      <c r="X781" t="s">
        <v>178</v>
      </c>
      <c r="Y781" t="s">
        <v>150</v>
      </c>
      <c r="Z781">
        <v>1040</v>
      </c>
      <c r="AB781" t="s">
        <v>164</v>
      </c>
    </row>
    <row r="782" spans="1:28" x14ac:dyDescent="0.3">
      <c r="A782" t="s">
        <v>292</v>
      </c>
      <c r="B782" t="s">
        <v>724</v>
      </c>
      <c r="C782">
        <v>1648010</v>
      </c>
      <c r="D782" t="s">
        <v>151</v>
      </c>
      <c r="E782" s="1">
        <v>44713</v>
      </c>
      <c r="F782" s="1" t="s">
        <v>352</v>
      </c>
      <c r="G782" s="1"/>
      <c r="H782" t="s">
        <v>170</v>
      </c>
      <c r="I782" s="1" t="s">
        <v>289</v>
      </c>
      <c r="J782" s="1" t="s">
        <v>510</v>
      </c>
      <c r="K782" s="1"/>
      <c r="L782" t="s">
        <v>223</v>
      </c>
      <c r="M782">
        <v>0.215</v>
      </c>
      <c r="U782">
        <v>0.02</v>
      </c>
      <c r="V782" t="s">
        <v>176</v>
      </c>
      <c r="X782" t="s">
        <v>178</v>
      </c>
      <c r="Y782" t="s">
        <v>150</v>
      </c>
      <c r="Z782">
        <v>1049</v>
      </c>
      <c r="AB782" t="s">
        <v>164</v>
      </c>
    </row>
    <row r="783" spans="1:28" x14ac:dyDescent="0.3">
      <c r="A783" t="s">
        <v>292</v>
      </c>
      <c r="B783" t="s">
        <v>724</v>
      </c>
      <c r="C783">
        <v>1648010</v>
      </c>
      <c r="D783" t="s">
        <v>151</v>
      </c>
      <c r="E783" s="1">
        <v>44713</v>
      </c>
      <c r="F783" s="1" t="s">
        <v>352</v>
      </c>
      <c r="G783" s="1"/>
      <c r="H783" t="s">
        <v>172</v>
      </c>
      <c r="I783" s="1" t="s">
        <v>289</v>
      </c>
      <c r="J783" s="1" t="s">
        <v>511</v>
      </c>
      <c r="K783" s="1"/>
      <c r="L783" t="s">
        <v>223</v>
      </c>
      <c r="M783">
        <v>2</v>
      </c>
      <c r="N783" t="s">
        <v>1094</v>
      </c>
      <c r="U783">
        <v>2</v>
      </c>
      <c r="V783" t="s">
        <v>176</v>
      </c>
      <c r="X783" t="s">
        <v>178</v>
      </c>
      <c r="Y783" t="s">
        <v>150</v>
      </c>
      <c r="Z783">
        <v>1090</v>
      </c>
      <c r="AB783" t="s">
        <v>164</v>
      </c>
    </row>
    <row r="784" spans="1:28" x14ac:dyDescent="0.3">
      <c r="A784" t="s">
        <v>292</v>
      </c>
      <c r="B784" t="s">
        <v>724</v>
      </c>
      <c r="C784">
        <v>1648010</v>
      </c>
      <c r="D784" t="s">
        <v>151</v>
      </c>
      <c r="E784" s="1">
        <v>44713</v>
      </c>
      <c r="F784" s="1" t="s">
        <v>352</v>
      </c>
      <c r="G784" s="1"/>
      <c r="I784" s="1" t="s">
        <v>290</v>
      </c>
      <c r="J784" s="1" t="s">
        <v>287</v>
      </c>
      <c r="K784" s="1"/>
      <c r="L784" t="s">
        <v>286</v>
      </c>
      <c r="M784">
        <v>1.75</v>
      </c>
      <c r="U784">
        <v>0.17</v>
      </c>
      <c r="V784" t="s">
        <v>165</v>
      </c>
      <c r="X784" t="s">
        <v>178</v>
      </c>
      <c r="Y784" t="s">
        <v>150</v>
      </c>
      <c r="Z784">
        <v>50286</v>
      </c>
      <c r="AB784" t="s">
        <v>164</v>
      </c>
    </row>
    <row r="785" spans="1:28" x14ac:dyDescent="0.3">
      <c r="A785" t="s">
        <v>292</v>
      </c>
      <c r="B785" t="s">
        <v>725</v>
      </c>
      <c r="C785">
        <v>1648010</v>
      </c>
      <c r="D785" t="s">
        <v>151</v>
      </c>
      <c r="E785" s="1">
        <v>44754</v>
      </c>
      <c r="F785" s="1" t="s">
        <v>331</v>
      </c>
      <c r="G785" s="1"/>
      <c r="I785" s="1" t="s">
        <v>290</v>
      </c>
      <c r="J785" s="1" t="s">
        <v>287</v>
      </c>
      <c r="K785" s="1"/>
      <c r="L785" t="s">
        <v>286</v>
      </c>
      <c r="M785">
        <v>1.7</v>
      </c>
      <c r="U785">
        <v>0.17</v>
      </c>
      <c r="V785" t="s">
        <v>165</v>
      </c>
      <c r="X785" t="s">
        <v>178</v>
      </c>
      <c r="Y785" t="s">
        <v>150</v>
      </c>
      <c r="Z785">
        <v>50286</v>
      </c>
      <c r="AB785" t="s">
        <v>164</v>
      </c>
    </row>
    <row r="786" spans="1:28" x14ac:dyDescent="0.3">
      <c r="A786" t="s">
        <v>292</v>
      </c>
      <c r="B786" t="s">
        <v>726</v>
      </c>
      <c r="C786">
        <v>1648998</v>
      </c>
      <c r="D786" t="s">
        <v>151</v>
      </c>
      <c r="E786" s="1">
        <v>36334</v>
      </c>
      <c r="F786" s="1" t="s">
        <v>354</v>
      </c>
      <c r="G786" s="1"/>
      <c r="H786" t="s">
        <v>162</v>
      </c>
      <c r="I786" s="1" t="s">
        <v>289</v>
      </c>
      <c r="J786" s="1" t="s">
        <v>512</v>
      </c>
      <c r="K786" s="1"/>
      <c r="L786" t="s">
        <v>223</v>
      </c>
      <c r="M786">
        <v>6.0000000000000001E-3</v>
      </c>
      <c r="N786" t="s">
        <v>1094</v>
      </c>
      <c r="X786" t="s">
        <v>149</v>
      </c>
      <c r="Y786" t="s">
        <v>160</v>
      </c>
      <c r="Z786">
        <v>34653</v>
      </c>
      <c r="AB786" t="s">
        <v>163</v>
      </c>
    </row>
    <row r="787" spans="1:28" x14ac:dyDescent="0.3">
      <c r="A787" t="s">
        <v>292</v>
      </c>
      <c r="B787" t="s">
        <v>726</v>
      </c>
      <c r="C787">
        <v>1648998</v>
      </c>
      <c r="D787" t="s">
        <v>151</v>
      </c>
      <c r="E787" s="1">
        <v>36334</v>
      </c>
      <c r="F787" s="1" t="s">
        <v>354</v>
      </c>
      <c r="G787" s="1"/>
      <c r="H787" t="s">
        <v>162</v>
      </c>
      <c r="I787" s="1" t="s">
        <v>289</v>
      </c>
      <c r="J787" s="1" t="s">
        <v>513</v>
      </c>
      <c r="K787" s="1"/>
      <c r="L787" t="s">
        <v>223</v>
      </c>
      <c r="M787">
        <v>1E-3</v>
      </c>
      <c r="N787" t="s">
        <v>1094</v>
      </c>
      <c r="X787" t="s">
        <v>149</v>
      </c>
      <c r="Y787" t="s">
        <v>160</v>
      </c>
      <c r="Z787">
        <v>39381</v>
      </c>
      <c r="AB787" t="s">
        <v>163</v>
      </c>
    </row>
    <row r="788" spans="1:28" x14ac:dyDescent="0.3">
      <c r="A788" t="s">
        <v>292</v>
      </c>
      <c r="B788" t="s">
        <v>727</v>
      </c>
      <c r="C788">
        <v>1649000</v>
      </c>
      <c r="D788" t="s">
        <v>151</v>
      </c>
      <c r="E788" s="1">
        <v>39260</v>
      </c>
      <c r="F788" s="1" t="s">
        <v>307</v>
      </c>
      <c r="G788" s="1"/>
      <c r="H788" t="s">
        <v>153</v>
      </c>
      <c r="I788" s="1" t="s">
        <v>289</v>
      </c>
      <c r="J788" s="1" t="s">
        <v>222</v>
      </c>
      <c r="K788" s="1"/>
      <c r="L788" t="s">
        <v>223</v>
      </c>
      <c r="M788">
        <v>0.12</v>
      </c>
      <c r="N788" t="s">
        <v>1094</v>
      </c>
      <c r="U788">
        <v>0.12</v>
      </c>
      <c r="V788" t="s">
        <v>155</v>
      </c>
      <c r="X788" t="s">
        <v>149</v>
      </c>
      <c r="Y788" t="s">
        <v>150</v>
      </c>
      <c r="Z788">
        <v>34248</v>
      </c>
      <c r="AB788" t="s">
        <v>154</v>
      </c>
    </row>
    <row r="789" spans="1:28" x14ac:dyDescent="0.3">
      <c r="A789" t="s">
        <v>292</v>
      </c>
      <c r="B789" t="s">
        <v>727</v>
      </c>
      <c r="C789">
        <v>1649000</v>
      </c>
      <c r="D789" t="s">
        <v>151</v>
      </c>
      <c r="E789" s="1">
        <v>39260</v>
      </c>
      <c r="F789" s="1" t="s">
        <v>307</v>
      </c>
      <c r="G789" s="1"/>
      <c r="H789" t="s">
        <v>153</v>
      </c>
      <c r="I789" s="1" t="s">
        <v>289</v>
      </c>
      <c r="J789" s="1" t="s">
        <v>220</v>
      </c>
      <c r="K789" s="1"/>
      <c r="L789" t="s">
        <v>223</v>
      </c>
      <c r="M789">
        <v>8.9999999999999993E-3</v>
      </c>
      <c r="N789" t="s">
        <v>157</v>
      </c>
      <c r="U789">
        <v>0.08</v>
      </c>
      <c r="V789" t="s">
        <v>159</v>
      </c>
      <c r="X789" t="s">
        <v>149</v>
      </c>
      <c r="Y789" t="s">
        <v>150</v>
      </c>
      <c r="Z789">
        <v>34377</v>
      </c>
      <c r="AA789" t="s">
        <v>158</v>
      </c>
      <c r="AB789" t="s">
        <v>154</v>
      </c>
    </row>
    <row r="790" spans="1:28" x14ac:dyDescent="0.3">
      <c r="A790" t="s">
        <v>292</v>
      </c>
      <c r="B790" t="s">
        <v>727</v>
      </c>
      <c r="C790">
        <v>1649000</v>
      </c>
      <c r="D790" t="s">
        <v>151</v>
      </c>
      <c r="E790" s="1">
        <v>39260</v>
      </c>
      <c r="F790" s="1" t="s">
        <v>307</v>
      </c>
      <c r="G790" s="1"/>
      <c r="H790" t="s">
        <v>153</v>
      </c>
      <c r="I790" s="1" t="s">
        <v>289</v>
      </c>
      <c r="J790" s="1" t="s">
        <v>224</v>
      </c>
      <c r="K790" s="1"/>
      <c r="L790" t="s">
        <v>223</v>
      </c>
      <c r="M790">
        <v>0.1</v>
      </c>
      <c r="N790" t="s">
        <v>1094</v>
      </c>
      <c r="U790">
        <v>0.1</v>
      </c>
      <c r="V790" t="s">
        <v>155</v>
      </c>
      <c r="X790" t="s">
        <v>149</v>
      </c>
      <c r="Y790" t="s">
        <v>150</v>
      </c>
      <c r="Z790">
        <v>34443</v>
      </c>
      <c r="AB790" t="s">
        <v>154</v>
      </c>
    </row>
    <row r="791" spans="1:28" x14ac:dyDescent="0.3">
      <c r="A791" t="s">
        <v>292</v>
      </c>
      <c r="B791" t="s">
        <v>727</v>
      </c>
      <c r="C791">
        <v>1649000</v>
      </c>
      <c r="D791" t="s">
        <v>151</v>
      </c>
      <c r="E791" s="1">
        <v>39260</v>
      </c>
      <c r="F791" s="1" t="s">
        <v>307</v>
      </c>
      <c r="G791" s="1"/>
      <c r="H791" t="s">
        <v>153</v>
      </c>
      <c r="I791" s="1" t="s">
        <v>289</v>
      </c>
      <c r="J791" s="1" t="s">
        <v>219</v>
      </c>
      <c r="K791" s="1"/>
      <c r="L791" t="s">
        <v>223</v>
      </c>
      <c r="M791">
        <v>0.08</v>
      </c>
      <c r="N791" t="s">
        <v>1094</v>
      </c>
      <c r="U791">
        <v>0.08</v>
      </c>
      <c r="V791" t="s">
        <v>159</v>
      </c>
      <c r="X791" t="s">
        <v>149</v>
      </c>
      <c r="Y791" t="s">
        <v>150</v>
      </c>
      <c r="Z791">
        <v>34462</v>
      </c>
      <c r="AB791" t="s">
        <v>154</v>
      </c>
    </row>
    <row r="792" spans="1:28" x14ac:dyDescent="0.3">
      <c r="A792" t="s">
        <v>292</v>
      </c>
      <c r="B792" t="s">
        <v>727</v>
      </c>
      <c r="C792">
        <v>1649000</v>
      </c>
      <c r="D792" t="s">
        <v>151</v>
      </c>
      <c r="E792" s="1">
        <v>39260</v>
      </c>
      <c r="F792" s="1" t="s">
        <v>307</v>
      </c>
      <c r="G792" s="1"/>
      <c r="H792" t="s">
        <v>153</v>
      </c>
      <c r="I792" s="1" t="s">
        <v>289</v>
      </c>
      <c r="J792" s="1" t="s">
        <v>221</v>
      </c>
      <c r="K792" s="1"/>
      <c r="L792" t="s">
        <v>223</v>
      </c>
      <c r="M792">
        <v>8.9999999999999993E-3</v>
      </c>
      <c r="N792" t="s">
        <v>157</v>
      </c>
      <c r="U792">
        <v>0.08</v>
      </c>
      <c r="V792" t="s">
        <v>155</v>
      </c>
      <c r="X792" t="s">
        <v>149</v>
      </c>
      <c r="Y792" t="s">
        <v>150</v>
      </c>
      <c r="Z792">
        <v>34470</v>
      </c>
      <c r="AA792" t="s">
        <v>158</v>
      </c>
      <c r="AB792" t="s">
        <v>154</v>
      </c>
    </row>
    <row r="793" spans="1:28" x14ac:dyDescent="0.3">
      <c r="A793" t="s">
        <v>292</v>
      </c>
      <c r="B793" t="s">
        <v>727</v>
      </c>
      <c r="C793">
        <v>1649000</v>
      </c>
      <c r="D793" t="s">
        <v>151</v>
      </c>
      <c r="E793" s="1">
        <v>39260</v>
      </c>
      <c r="F793" s="1" t="s">
        <v>367</v>
      </c>
      <c r="G793" s="1"/>
      <c r="H793" t="s">
        <v>166</v>
      </c>
      <c r="I793" s="1" t="s">
        <v>290</v>
      </c>
      <c r="J793" s="1" t="s">
        <v>222</v>
      </c>
      <c r="K793" s="1"/>
      <c r="L793" t="s">
        <v>223</v>
      </c>
      <c r="M793">
        <v>0.2</v>
      </c>
      <c r="N793" t="s">
        <v>1094</v>
      </c>
      <c r="U793">
        <v>0.2</v>
      </c>
      <c r="V793" t="s">
        <v>159</v>
      </c>
      <c r="X793" t="s">
        <v>149</v>
      </c>
      <c r="Y793" t="s">
        <v>150</v>
      </c>
      <c r="Z793">
        <v>34247</v>
      </c>
      <c r="AB793" t="s">
        <v>154</v>
      </c>
    </row>
    <row r="794" spans="1:28" x14ac:dyDescent="0.3">
      <c r="A794" t="s">
        <v>292</v>
      </c>
      <c r="B794" t="s">
        <v>727</v>
      </c>
      <c r="C794">
        <v>1649000</v>
      </c>
      <c r="D794" t="s">
        <v>151</v>
      </c>
      <c r="E794" s="1">
        <v>39260</v>
      </c>
      <c r="F794" s="1" t="s">
        <v>367</v>
      </c>
      <c r="G794" s="1"/>
      <c r="H794" t="s">
        <v>166</v>
      </c>
      <c r="I794" s="1" t="s">
        <v>290</v>
      </c>
      <c r="J794" s="1" t="s">
        <v>220</v>
      </c>
      <c r="K794" s="1"/>
      <c r="L794" t="s">
        <v>223</v>
      </c>
      <c r="M794">
        <v>0.2</v>
      </c>
      <c r="N794" t="s">
        <v>1094</v>
      </c>
      <c r="U794">
        <v>0.2</v>
      </c>
      <c r="V794" t="s">
        <v>159</v>
      </c>
      <c r="X794" t="s">
        <v>149</v>
      </c>
      <c r="Y794" t="s">
        <v>150</v>
      </c>
      <c r="Z794">
        <v>34376</v>
      </c>
      <c r="AB794" t="s">
        <v>154</v>
      </c>
    </row>
    <row r="795" spans="1:28" x14ac:dyDescent="0.3">
      <c r="A795" t="s">
        <v>292</v>
      </c>
      <c r="B795" t="s">
        <v>727</v>
      </c>
      <c r="C795">
        <v>1649000</v>
      </c>
      <c r="D795" t="s">
        <v>151</v>
      </c>
      <c r="E795" s="1">
        <v>39260</v>
      </c>
      <c r="F795" s="1" t="s">
        <v>367</v>
      </c>
      <c r="G795" s="1"/>
      <c r="H795" t="s">
        <v>166</v>
      </c>
      <c r="I795" s="1" t="s">
        <v>290</v>
      </c>
      <c r="J795" s="1" t="s">
        <v>219</v>
      </c>
      <c r="K795" s="1"/>
      <c r="L795" t="s">
        <v>223</v>
      </c>
      <c r="M795">
        <v>0.2</v>
      </c>
      <c r="N795" t="s">
        <v>1094</v>
      </c>
      <c r="U795">
        <v>0.2</v>
      </c>
      <c r="V795" t="s">
        <v>159</v>
      </c>
      <c r="X795" t="s">
        <v>149</v>
      </c>
      <c r="Y795" t="s">
        <v>150</v>
      </c>
      <c r="Z795">
        <v>34461</v>
      </c>
      <c r="AB795" t="s">
        <v>154</v>
      </c>
    </row>
    <row r="796" spans="1:28" x14ac:dyDescent="0.3">
      <c r="A796" t="s">
        <v>292</v>
      </c>
      <c r="B796" t="s">
        <v>727</v>
      </c>
      <c r="C796">
        <v>1649000</v>
      </c>
      <c r="D796" t="s">
        <v>151</v>
      </c>
      <c r="E796" s="1">
        <v>39260</v>
      </c>
      <c r="F796" s="1" t="s">
        <v>367</v>
      </c>
      <c r="G796" s="1"/>
      <c r="H796" t="s">
        <v>166</v>
      </c>
      <c r="I796" s="1" t="s">
        <v>290</v>
      </c>
      <c r="J796" s="1" t="s">
        <v>221</v>
      </c>
      <c r="K796" s="1"/>
      <c r="L796" t="s">
        <v>223</v>
      </c>
      <c r="M796">
        <v>0.2</v>
      </c>
      <c r="N796" t="s">
        <v>1094</v>
      </c>
      <c r="U796">
        <v>0.2</v>
      </c>
      <c r="V796" t="s">
        <v>159</v>
      </c>
      <c r="X796" t="s">
        <v>149</v>
      </c>
      <c r="Y796" t="s">
        <v>150</v>
      </c>
      <c r="Z796">
        <v>34469</v>
      </c>
      <c r="AB796" t="s">
        <v>154</v>
      </c>
    </row>
    <row r="797" spans="1:28" x14ac:dyDescent="0.3">
      <c r="A797" t="s">
        <v>292</v>
      </c>
      <c r="B797" t="s">
        <v>727</v>
      </c>
      <c r="C797">
        <v>1649000</v>
      </c>
      <c r="D797" t="s">
        <v>151</v>
      </c>
      <c r="E797" s="1">
        <v>39260</v>
      </c>
      <c r="F797" s="1" t="s">
        <v>367</v>
      </c>
      <c r="G797" s="1"/>
      <c r="H797" t="s">
        <v>166</v>
      </c>
      <c r="I797" s="1" t="s">
        <v>290</v>
      </c>
      <c r="J797" s="1" t="s">
        <v>224</v>
      </c>
      <c r="K797" s="1"/>
      <c r="L797" t="s">
        <v>223</v>
      </c>
      <c r="M797">
        <v>0.2</v>
      </c>
      <c r="N797" t="s">
        <v>1094</v>
      </c>
      <c r="U797">
        <v>0.2</v>
      </c>
      <c r="V797" t="s">
        <v>159</v>
      </c>
      <c r="X797" t="s">
        <v>149</v>
      </c>
      <c r="Y797" t="s">
        <v>150</v>
      </c>
      <c r="Z797">
        <v>34696</v>
      </c>
      <c r="AA797" t="s">
        <v>167</v>
      </c>
      <c r="AB797" t="s">
        <v>154</v>
      </c>
    </row>
    <row r="798" spans="1:28" x14ac:dyDescent="0.3">
      <c r="A798" t="s">
        <v>292</v>
      </c>
      <c r="B798" t="s">
        <v>728</v>
      </c>
      <c r="C798">
        <v>1651800</v>
      </c>
      <c r="D798" t="s">
        <v>151</v>
      </c>
      <c r="E798" s="1">
        <v>41725</v>
      </c>
      <c r="F798" s="1" t="s">
        <v>326</v>
      </c>
      <c r="G798" s="1"/>
      <c r="H798" t="s">
        <v>172</v>
      </c>
      <c r="I798" s="1" t="s">
        <v>289</v>
      </c>
      <c r="J798" s="1" t="s">
        <v>509</v>
      </c>
      <c r="K798" s="1"/>
      <c r="L798" t="s">
        <v>223</v>
      </c>
      <c r="M798">
        <v>1.6</v>
      </c>
      <c r="U798">
        <v>0.8</v>
      </c>
      <c r="V798" t="s">
        <v>171</v>
      </c>
      <c r="X798" t="s">
        <v>149</v>
      </c>
      <c r="Y798" t="s">
        <v>150</v>
      </c>
      <c r="Z798">
        <v>1040</v>
      </c>
      <c r="AA798" t="s">
        <v>168</v>
      </c>
      <c r="AB798" t="s">
        <v>154</v>
      </c>
    </row>
    <row r="799" spans="1:28" x14ac:dyDescent="0.3">
      <c r="A799" t="s">
        <v>292</v>
      </c>
      <c r="B799" t="s">
        <v>728</v>
      </c>
      <c r="C799">
        <v>1651800</v>
      </c>
      <c r="D799" t="s">
        <v>151</v>
      </c>
      <c r="E799" s="1">
        <v>41725</v>
      </c>
      <c r="F799" s="1" t="s">
        <v>326</v>
      </c>
      <c r="G799" s="1"/>
      <c r="H799" t="s">
        <v>170</v>
      </c>
      <c r="I799" s="1" t="s">
        <v>289</v>
      </c>
      <c r="J799" s="1" t="s">
        <v>510</v>
      </c>
      <c r="K799" s="1"/>
      <c r="L799" t="s">
        <v>223</v>
      </c>
      <c r="M799">
        <v>0.04</v>
      </c>
      <c r="N799" t="s">
        <v>1094</v>
      </c>
      <c r="U799">
        <v>0.04</v>
      </c>
      <c r="V799" t="s">
        <v>171</v>
      </c>
      <c r="X799" t="s">
        <v>149</v>
      </c>
      <c r="Y799" t="s">
        <v>150</v>
      </c>
      <c r="Z799">
        <v>1049</v>
      </c>
      <c r="AB799" t="s">
        <v>154</v>
      </c>
    </row>
    <row r="800" spans="1:28" x14ac:dyDescent="0.3">
      <c r="A800" t="s">
        <v>292</v>
      </c>
      <c r="B800" t="s">
        <v>728</v>
      </c>
      <c r="C800">
        <v>1651800</v>
      </c>
      <c r="D800" t="s">
        <v>151</v>
      </c>
      <c r="E800" s="1">
        <v>41725</v>
      </c>
      <c r="F800" s="1" t="s">
        <v>326</v>
      </c>
      <c r="G800" s="1"/>
      <c r="H800" t="s">
        <v>172</v>
      </c>
      <c r="I800" s="1" t="s">
        <v>289</v>
      </c>
      <c r="J800" s="1" t="s">
        <v>511</v>
      </c>
      <c r="K800" s="1"/>
      <c r="L800" t="s">
        <v>223</v>
      </c>
      <c r="M800">
        <v>4.0999999999999996</v>
      </c>
      <c r="U800">
        <v>2</v>
      </c>
      <c r="V800" t="s">
        <v>171</v>
      </c>
      <c r="X800" t="s">
        <v>149</v>
      </c>
      <c r="Y800" t="s">
        <v>150</v>
      </c>
      <c r="Z800">
        <v>1090</v>
      </c>
      <c r="AB800" t="s">
        <v>154</v>
      </c>
    </row>
    <row r="801" spans="1:28" x14ac:dyDescent="0.3">
      <c r="A801" t="s">
        <v>292</v>
      </c>
      <c r="B801" t="s">
        <v>729</v>
      </c>
      <c r="C801">
        <v>1651800</v>
      </c>
      <c r="D801" t="s">
        <v>151</v>
      </c>
      <c r="E801" s="1">
        <v>41727</v>
      </c>
      <c r="F801" s="1" t="s">
        <v>310</v>
      </c>
      <c r="G801" s="1"/>
      <c r="H801" t="s">
        <v>172</v>
      </c>
      <c r="I801" s="1" t="s">
        <v>289</v>
      </c>
      <c r="J801" s="1" t="s">
        <v>509</v>
      </c>
      <c r="K801" s="1"/>
      <c r="L801" t="s">
        <v>223</v>
      </c>
      <c r="M801">
        <v>0.8</v>
      </c>
      <c r="N801" t="s">
        <v>1094</v>
      </c>
      <c r="U801">
        <v>0.8</v>
      </c>
      <c r="V801" t="s">
        <v>171</v>
      </c>
      <c r="X801" t="s">
        <v>149</v>
      </c>
      <c r="Y801" t="s">
        <v>150</v>
      </c>
      <c r="Z801">
        <v>1040</v>
      </c>
      <c r="AB801" t="s">
        <v>154</v>
      </c>
    </row>
    <row r="802" spans="1:28" x14ac:dyDescent="0.3">
      <c r="A802" t="s">
        <v>292</v>
      </c>
      <c r="B802" t="s">
        <v>729</v>
      </c>
      <c r="C802">
        <v>1651800</v>
      </c>
      <c r="D802" t="s">
        <v>151</v>
      </c>
      <c r="E802" s="1">
        <v>41727</v>
      </c>
      <c r="F802" s="1" t="s">
        <v>310</v>
      </c>
      <c r="G802" s="1"/>
      <c r="H802" t="s">
        <v>170</v>
      </c>
      <c r="I802" s="1" t="s">
        <v>289</v>
      </c>
      <c r="J802" s="1" t="s">
        <v>510</v>
      </c>
      <c r="K802" s="1"/>
      <c r="L802" t="s">
        <v>223</v>
      </c>
      <c r="M802">
        <v>0.188</v>
      </c>
      <c r="U802">
        <v>0.04</v>
      </c>
      <c r="V802" t="s">
        <v>171</v>
      </c>
      <c r="X802" t="s">
        <v>149</v>
      </c>
      <c r="Y802" t="s">
        <v>150</v>
      </c>
      <c r="Z802">
        <v>1049</v>
      </c>
      <c r="AB802" t="s">
        <v>154</v>
      </c>
    </row>
    <row r="803" spans="1:28" x14ac:dyDescent="0.3">
      <c r="A803" t="s">
        <v>292</v>
      </c>
      <c r="B803" t="s">
        <v>729</v>
      </c>
      <c r="C803">
        <v>1651800</v>
      </c>
      <c r="D803" t="s">
        <v>151</v>
      </c>
      <c r="E803" s="1">
        <v>41727</v>
      </c>
      <c r="F803" s="1" t="s">
        <v>310</v>
      </c>
      <c r="G803" s="1"/>
      <c r="H803" t="s">
        <v>172</v>
      </c>
      <c r="I803" s="1" t="s">
        <v>289</v>
      </c>
      <c r="J803" s="1" t="s">
        <v>511</v>
      </c>
      <c r="K803" s="1"/>
      <c r="L803" t="s">
        <v>223</v>
      </c>
      <c r="M803">
        <v>2</v>
      </c>
      <c r="N803" t="s">
        <v>1094</v>
      </c>
      <c r="U803">
        <v>2</v>
      </c>
      <c r="V803" t="s">
        <v>171</v>
      </c>
      <c r="X803" t="s">
        <v>149</v>
      </c>
      <c r="Y803" t="s">
        <v>150</v>
      </c>
      <c r="Z803">
        <v>1090</v>
      </c>
      <c r="AB803" t="s">
        <v>154</v>
      </c>
    </row>
    <row r="804" spans="1:28" x14ac:dyDescent="0.3">
      <c r="A804" t="s">
        <v>292</v>
      </c>
      <c r="B804" t="s">
        <v>730</v>
      </c>
      <c r="C804">
        <v>1651800</v>
      </c>
      <c r="D804" t="s">
        <v>151</v>
      </c>
      <c r="E804" s="1">
        <v>41728</v>
      </c>
      <c r="F804" s="1" t="s">
        <v>316</v>
      </c>
      <c r="G804" s="1"/>
      <c r="H804" t="s">
        <v>172</v>
      </c>
      <c r="I804" s="1" t="s">
        <v>289</v>
      </c>
      <c r="J804" s="1" t="s">
        <v>509</v>
      </c>
      <c r="K804" s="1"/>
      <c r="L804" t="s">
        <v>223</v>
      </c>
      <c r="M804">
        <v>4.0999999999999996</v>
      </c>
      <c r="U804">
        <v>0.8</v>
      </c>
      <c r="V804" t="s">
        <v>171</v>
      </c>
      <c r="X804" t="s">
        <v>149</v>
      </c>
      <c r="Y804" t="s">
        <v>150</v>
      </c>
      <c r="Z804">
        <v>1040</v>
      </c>
      <c r="AB804" t="s">
        <v>154</v>
      </c>
    </row>
    <row r="805" spans="1:28" x14ac:dyDescent="0.3">
      <c r="A805" t="s">
        <v>292</v>
      </c>
      <c r="B805" t="s">
        <v>730</v>
      </c>
      <c r="C805">
        <v>1651800</v>
      </c>
      <c r="D805" t="s">
        <v>151</v>
      </c>
      <c r="E805" s="1">
        <v>41728</v>
      </c>
      <c r="F805" s="1" t="s">
        <v>316</v>
      </c>
      <c r="G805" s="1"/>
      <c r="H805" t="s">
        <v>170</v>
      </c>
      <c r="I805" s="1" t="s">
        <v>289</v>
      </c>
      <c r="J805" s="1" t="s">
        <v>510</v>
      </c>
      <c r="K805" s="1"/>
      <c r="L805" t="s">
        <v>223</v>
      </c>
      <c r="M805">
        <v>0.752</v>
      </c>
      <c r="U805">
        <v>0.04</v>
      </c>
      <c r="V805" t="s">
        <v>171</v>
      </c>
      <c r="X805" t="s">
        <v>149</v>
      </c>
      <c r="Y805" t="s">
        <v>150</v>
      </c>
      <c r="Z805">
        <v>1049</v>
      </c>
      <c r="AB805" t="s">
        <v>154</v>
      </c>
    </row>
    <row r="806" spans="1:28" x14ac:dyDescent="0.3">
      <c r="A806" t="s">
        <v>292</v>
      </c>
      <c r="B806" t="s">
        <v>730</v>
      </c>
      <c r="C806">
        <v>1651800</v>
      </c>
      <c r="D806" t="s">
        <v>151</v>
      </c>
      <c r="E806" s="1">
        <v>41728</v>
      </c>
      <c r="F806" s="1" t="s">
        <v>316</v>
      </c>
      <c r="G806" s="1"/>
      <c r="H806" t="s">
        <v>172</v>
      </c>
      <c r="I806" s="1" t="s">
        <v>289</v>
      </c>
      <c r="J806" s="1" t="s">
        <v>511</v>
      </c>
      <c r="K806" s="1"/>
      <c r="L806" t="s">
        <v>223</v>
      </c>
      <c r="M806">
        <v>8.5</v>
      </c>
      <c r="U806">
        <v>2</v>
      </c>
      <c r="V806" t="s">
        <v>171</v>
      </c>
      <c r="X806" t="s">
        <v>149</v>
      </c>
      <c r="Y806" t="s">
        <v>150</v>
      </c>
      <c r="Z806">
        <v>1090</v>
      </c>
      <c r="AB806" t="s">
        <v>154</v>
      </c>
    </row>
    <row r="807" spans="1:28" x14ac:dyDescent="0.3">
      <c r="A807" t="s">
        <v>292</v>
      </c>
      <c r="B807" t="s">
        <v>731</v>
      </c>
      <c r="C807">
        <v>1651800</v>
      </c>
      <c r="D807" t="s">
        <v>151</v>
      </c>
      <c r="E807" s="1">
        <v>41744</v>
      </c>
      <c r="F807" s="1" t="s">
        <v>327</v>
      </c>
      <c r="G807" s="1"/>
      <c r="H807" t="s">
        <v>172</v>
      </c>
      <c r="I807" s="1" t="s">
        <v>289</v>
      </c>
      <c r="J807" s="1" t="s">
        <v>509</v>
      </c>
      <c r="K807" s="1"/>
      <c r="L807" t="s">
        <v>223</v>
      </c>
      <c r="M807">
        <v>1.3</v>
      </c>
      <c r="U807">
        <v>0.8</v>
      </c>
      <c r="V807" t="s">
        <v>171</v>
      </c>
      <c r="X807" t="s">
        <v>149</v>
      </c>
      <c r="Y807" t="s">
        <v>150</v>
      </c>
      <c r="Z807">
        <v>1040</v>
      </c>
      <c r="AA807" t="s">
        <v>168</v>
      </c>
      <c r="AB807" t="s">
        <v>154</v>
      </c>
    </row>
    <row r="808" spans="1:28" x14ac:dyDescent="0.3">
      <c r="A808" t="s">
        <v>292</v>
      </c>
      <c r="B808" t="s">
        <v>731</v>
      </c>
      <c r="C808">
        <v>1651800</v>
      </c>
      <c r="D808" t="s">
        <v>151</v>
      </c>
      <c r="E808" s="1">
        <v>41744</v>
      </c>
      <c r="F808" s="1" t="s">
        <v>327</v>
      </c>
      <c r="G808" s="1"/>
      <c r="H808" t="s">
        <v>170</v>
      </c>
      <c r="I808" s="1" t="s">
        <v>289</v>
      </c>
      <c r="J808" s="1" t="s">
        <v>510</v>
      </c>
      <c r="K808" s="1"/>
      <c r="L808" t="s">
        <v>223</v>
      </c>
      <c r="M808">
        <v>0.61899999999999999</v>
      </c>
      <c r="U808">
        <v>0.04</v>
      </c>
      <c r="V808" t="s">
        <v>171</v>
      </c>
      <c r="X808" t="s">
        <v>149</v>
      </c>
      <c r="Y808" t="s">
        <v>150</v>
      </c>
      <c r="Z808">
        <v>1049</v>
      </c>
      <c r="AB808" t="s">
        <v>154</v>
      </c>
    </row>
    <row r="809" spans="1:28" x14ac:dyDescent="0.3">
      <c r="A809" t="s">
        <v>292</v>
      </c>
      <c r="B809" t="s">
        <v>731</v>
      </c>
      <c r="C809">
        <v>1651800</v>
      </c>
      <c r="D809" t="s">
        <v>151</v>
      </c>
      <c r="E809" s="1">
        <v>41744</v>
      </c>
      <c r="F809" s="1" t="s">
        <v>327</v>
      </c>
      <c r="G809" s="1"/>
      <c r="H809" t="s">
        <v>172</v>
      </c>
      <c r="I809" s="1" t="s">
        <v>289</v>
      </c>
      <c r="J809" s="1" t="s">
        <v>511</v>
      </c>
      <c r="K809" s="1"/>
      <c r="L809" t="s">
        <v>223</v>
      </c>
      <c r="M809">
        <v>3.2</v>
      </c>
      <c r="U809">
        <v>2</v>
      </c>
      <c r="V809" t="s">
        <v>171</v>
      </c>
      <c r="X809" t="s">
        <v>149</v>
      </c>
      <c r="Y809" t="s">
        <v>150</v>
      </c>
      <c r="Z809">
        <v>1090</v>
      </c>
      <c r="AA809" t="s">
        <v>168</v>
      </c>
      <c r="AB809" t="s">
        <v>154</v>
      </c>
    </row>
    <row r="810" spans="1:28" x14ac:dyDescent="0.3">
      <c r="A810" t="s">
        <v>292</v>
      </c>
      <c r="B810" t="s">
        <v>732</v>
      </c>
      <c r="C810">
        <v>1651800</v>
      </c>
      <c r="D810" t="s">
        <v>151</v>
      </c>
      <c r="E810" s="1">
        <v>41758</v>
      </c>
      <c r="F810" s="1" t="s">
        <v>331</v>
      </c>
      <c r="G810" s="1"/>
      <c r="H810" t="s">
        <v>172</v>
      </c>
      <c r="I810" s="1" t="s">
        <v>289</v>
      </c>
      <c r="J810" s="1" t="s">
        <v>509</v>
      </c>
      <c r="K810" s="1"/>
      <c r="L810" t="s">
        <v>223</v>
      </c>
      <c r="M810">
        <v>4.3</v>
      </c>
      <c r="U810">
        <v>0.8</v>
      </c>
      <c r="V810" t="s">
        <v>171</v>
      </c>
      <c r="X810" t="s">
        <v>149</v>
      </c>
      <c r="Y810" t="s">
        <v>150</v>
      </c>
      <c r="Z810">
        <v>1040</v>
      </c>
      <c r="AB810" t="s">
        <v>154</v>
      </c>
    </row>
    <row r="811" spans="1:28" x14ac:dyDescent="0.3">
      <c r="A811" t="s">
        <v>292</v>
      </c>
      <c r="B811" t="s">
        <v>732</v>
      </c>
      <c r="C811">
        <v>1651800</v>
      </c>
      <c r="D811" t="s">
        <v>151</v>
      </c>
      <c r="E811" s="1">
        <v>41758</v>
      </c>
      <c r="F811" s="1" t="s">
        <v>331</v>
      </c>
      <c r="G811" s="1"/>
      <c r="H811" t="s">
        <v>170</v>
      </c>
      <c r="I811" s="1" t="s">
        <v>289</v>
      </c>
      <c r="J811" s="1" t="s">
        <v>510</v>
      </c>
      <c r="K811" s="1"/>
      <c r="L811" t="s">
        <v>223</v>
      </c>
      <c r="M811">
        <v>0.51800000000000002</v>
      </c>
      <c r="U811">
        <v>0.04</v>
      </c>
      <c r="V811" t="s">
        <v>171</v>
      </c>
      <c r="X811" t="s">
        <v>149</v>
      </c>
      <c r="Y811" t="s">
        <v>150</v>
      </c>
      <c r="Z811">
        <v>1049</v>
      </c>
      <c r="AB811" t="s">
        <v>154</v>
      </c>
    </row>
    <row r="812" spans="1:28" x14ac:dyDescent="0.3">
      <c r="A812" t="s">
        <v>292</v>
      </c>
      <c r="B812" t="s">
        <v>732</v>
      </c>
      <c r="C812">
        <v>1651800</v>
      </c>
      <c r="D812" t="s">
        <v>151</v>
      </c>
      <c r="E812" s="1">
        <v>41758</v>
      </c>
      <c r="F812" s="1" t="s">
        <v>331</v>
      </c>
      <c r="G812" s="1"/>
      <c r="H812" t="s">
        <v>172</v>
      </c>
      <c r="I812" s="1" t="s">
        <v>289</v>
      </c>
      <c r="J812" s="1" t="s">
        <v>511</v>
      </c>
      <c r="K812" s="1"/>
      <c r="L812" t="s">
        <v>223</v>
      </c>
      <c r="M812">
        <v>18.399999999999999</v>
      </c>
      <c r="U812">
        <v>2</v>
      </c>
      <c r="V812" t="s">
        <v>171</v>
      </c>
      <c r="X812" t="s">
        <v>149</v>
      </c>
      <c r="Y812" t="s">
        <v>150</v>
      </c>
      <c r="Z812">
        <v>1090</v>
      </c>
      <c r="AB812" t="s">
        <v>154</v>
      </c>
    </row>
    <row r="813" spans="1:28" x14ac:dyDescent="0.3">
      <c r="A813" t="s">
        <v>292</v>
      </c>
      <c r="B813" t="s">
        <v>733</v>
      </c>
      <c r="C813">
        <v>1651800</v>
      </c>
      <c r="D813" t="s">
        <v>151</v>
      </c>
      <c r="E813" s="1">
        <v>41759</v>
      </c>
      <c r="F813" s="1" t="s">
        <v>329</v>
      </c>
      <c r="G813" s="1"/>
      <c r="H813" t="s">
        <v>172</v>
      </c>
      <c r="I813" s="1" t="s">
        <v>289</v>
      </c>
      <c r="J813" s="1" t="s">
        <v>509</v>
      </c>
      <c r="K813" s="1"/>
      <c r="L813" t="s">
        <v>223</v>
      </c>
      <c r="M813">
        <v>5.3</v>
      </c>
      <c r="U813">
        <v>0.8</v>
      </c>
      <c r="V813" t="s">
        <v>171</v>
      </c>
      <c r="X813" t="s">
        <v>149</v>
      </c>
      <c r="Y813" t="s">
        <v>150</v>
      </c>
      <c r="Z813">
        <v>1040</v>
      </c>
      <c r="AB813" t="s">
        <v>154</v>
      </c>
    </row>
    <row r="814" spans="1:28" x14ac:dyDescent="0.3">
      <c r="A814" t="s">
        <v>292</v>
      </c>
      <c r="B814" t="s">
        <v>733</v>
      </c>
      <c r="C814">
        <v>1651800</v>
      </c>
      <c r="D814" t="s">
        <v>151</v>
      </c>
      <c r="E814" s="1">
        <v>41759</v>
      </c>
      <c r="F814" s="1" t="s">
        <v>329</v>
      </c>
      <c r="G814" s="1"/>
      <c r="H814" t="s">
        <v>170</v>
      </c>
      <c r="I814" s="1" t="s">
        <v>289</v>
      </c>
      <c r="J814" s="1" t="s">
        <v>510</v>
      </c>
      <c r="K814" s="1"/>
      <c r="L814" t="s">
        <v>223</v>
      </c>
      <c r="M814">
        <v>1.79</v>
      </c>
      <c r="U814">
        <v>0.04</v>
      </c>
      <c r="V814" t="s">
        <v>171</v>
      </c>
      <c r="X814" t="s">
        <v>149</v>
      </c>
      <c r="Y814" t="s">
        <v>150</v>
      </c>
      <c r="Z814">
        <v>1049</v>
      </c>
      <c r="AB814" t="s">
        <v>154</v>
      </c>
    </row>
    <row r="815" spans="1:28" x14ac:dyDescent="0.3">
      <c r="A815" t="s">
        <v>292</v>
      </c>
      <c r="B815" t="s">
        <v>733</v>
      </c>
      <c r="C815">
        <v>1651800</v>
      </c>
      <c r="D815" t="s">
        <v>151</v>
      </c>
      <c r="E815" s="1">
        <v>41759</v>
      </c>
      <c r="F815" s="1" t="s">
        <v>329</v>
      </c>
      <c r="G815" s="1"/>
      <c r="H815" t="s">
        <v>172</v>
      </c>
      <c r="I815" s="1" t="s">
        <v>289</v>
      </c>
      <c r="J815" s="1" t="s">
        <v>511</v>
      </c>
      <c r="K815" s="1"/>
      <c r="L815" t="s">
        <v>223</v>
      </c>
      <c r="M815">
        <v>10.1</v>
      </c>
      <c r="U815">
        <v>2</v>
      </c>
      <c r="V815" t="s">
        <v>171</v>
      </c>
      <c r="X815" t="s">
        <v>149</v>
      </c>
      <c r="Y815" t="s">
        <v>150</v>
      </c>
      <c r="Z815">
        <v>1090</v>
      </c>
      <c r="AB815" t="s">
        <v>154</v>
      </c>
    </row>
    <row r="816" spans="1:28" x14ac:dyDescent="0.3">
      <c r="A816" t="s">
        <v>292</v>
      </c>
      <c r="B816" t="s">
        <v>734</v>
      </c>
      <c r="C816">
        <v>1651800</v>
      </c>
      <c r="D816" t="s">
        <v>151</v>
      </c>
      <c r="E816" s="1">
        <v>41787</v>
      </c>
      <c r="F816" s="1" t="s">
        <v>339</v>
      </c>
      <c r="G816" s="1"/>
      <c r="H816" t="s">
        <v>172</v>
      </c>
      <c r="I816" s="1" t="s">
        <v>289</v>
      </c>
      <c r="J816" s="1" t="s">
        <v>509</v>
      </c>
      <c r="K816" s="1"/>
      <c r="L816" t="s">
        <v>223</v>
      </c>
      <c r="M816">
        <v>2.5</v>
      </c>
      <c r="U816">
        <v>0.8</v>
      </c>
      <c r="V816" t="s">
        <v>171</v>
      </c>
      <c r="X816" t="s">
        <v>149</v>
      </c>
      <c r="Y816" t="s">
        <v>150</v>
      </c>
      <c r="Z816">
        <v>1040</v>
      </c>
      <c r="AB816" t="s">
        <v>154</v>
      </c>
    </row>
    <row r="817" spans="1:28" x14ac:dyDescent="0.3">
      <c r="A817" t="s">
        <v>292</v>
      </c>
      <c r="B817" t="s">
        <v>734</v>
      </c>
      <c r="C817">
        <v>1651800</v>
      </c>
      <c r="D817" t="s">
        <v>151</v>
      </c>
      <c r="E817" s="1">
        <v>41787</v>
      </c>
      <c r="F817" s="1" t="s">
        <v>339</v>
      </c>
      <c r="G817" s="1"/>
      <c r="H817" t="s">
        <v>170</v>
      </c>
      <c r="I817" s="1" t="s">
        <v>289</v>
      </c>
      <c r="J817" s="1" t="s">
        <v>510</v>
      </c>
      <c r="K817" s="1"/>
      <c r="L817" t="s">
        <v>223</v>
      </c>
      <c r="M817">
        <v>0.45600000000000002</v>
      </c>
      <c r="U817">
        <v>0.04</v>
      </c>
      <c r="V817" t="s">
        <v>171</v>
      </c>
      <c r="X817" t="s">
        <v>149</v>
      </c>
      <c r="Y817" t="s">
        <v>150</v>
      </c>
      <c r="Z817">
        <v>1049</v>
      </c>
      <c r="AB817" t="s">
        <v>154</v>
      </c>
    </row>
    <row r="818" spans="1:28" x14ac:dyDescent="0.3">
      <c r="A818" t="s">
        <v>292</v>
      </c>
      <c r="B818" t="s">
        <v>734</v>
      </c>
      <c r="C818">
        <v>1651800</v>
      </c>
      <c r="D818" t="s">
        <v>151</v>
      </c>
      <c r="E818" s="1">
        <v>41787</v>
      </c>
      <c r="F818" s="1" t="s">
        <v>339</v>
      </c>
      <c r="G818" s="1"/>
      <c r="H818" t="s">
        <v>172</v>
      </c>
      <c r="I818" s="1" t="s">
        <v>289</v>
      </c>
      <c r="J818" s="1" t="s">
        <v>511</v>
      </c>
      <c r="K818" s="1"/>
      <c r="L818" t="s">
        <v>223</v>
      </c>
      <c r="M818">
        <v>6.5</v>
      </c>
      <c r="U818">
        <v>2</v>
      </c>
      <c r="V818" t="s">
        <v>171</v>
      </c>
      <c r="X818" t="s">
        <v>149</v>
      </c>
      <c r="Y818" t="s">
        <v>150</v>
      </c>
      <c r="Z818">
        <v>1090</v>
      </c>
      <c r="AB818" t="s">
        <v>154</v>
      </c>
    </row>
    <row r="819" spans="1:28" x14ac:dyDescent="0.3">
      <c r="A819" t="s">
        <v>292</v>
      </c>
      <c r="B819" t="s">
        <v>735</v>
      </c>
      <c r="C819">
        <v>1651800</v>
      </c>
      <c r="D819" t="s">
        <v>151</v>
      </c>
      <c r="E819" s="1">
        <v>41814</v>
      </c>
      <c r="F819" s="1" t="s">
        <v>368</v>
      </c>
      <c r="G819" s="1"/>
      <c r="H819" t="s">
        <v>172</v>
      </c>
      <c r="I819" s="1" t="s">
        <v>289</v>
      </c>
      <c r="J819" s="1" t="s">
        <v>509</v>
      </c>
      <c r="K819" s="1"/>
      <c r="L819" t="s">
        <v>223</v>
      </c>
      <c r="M819">
        <v>1.5</v>
      </c>
      <c r="U819">
        <v>0.8</v>
      </c>
      <c r="V819" t="s">
        <v>171</v>
      </c>
      <c r="X819" t="s">
        <v>149</v>
      </c>
      <c r="Y819" t="s">
        <v>150</v>
      </c>
      <c r="Z819">
        <v>1040</v>
      </c>
      <c r="AA819" t="s">
        <v>168</v>
      </c>
      <c r="AB819" t="s">
        <v>154</v>
      </c>
    </row>
    <row r="820" spans="1:28" x14ac:dyDescent="0.3">
      <c r="A820" t="s">
        <v>292</v>
      </c>
      <c r="B820" t="s">
        <v>735</v>
      </c>
      <c r="C820">
        <v>1651800</v>
      </c>
      <c r="D820" t="s">
        <v>151</v>
      </c>
      <c r="E820" s="1">
        <v>41814</v>
      </c>
      <c r="F820" s="1" t="s">
        <v>368</v>
      </c>
      <c r="G820" s="1"/>
      <c r="H820" t="s">
        <v>170</v>
      </c>
      <c r="I820" s="1" t="s">
        <v>289</v>
      </c>
      <c r="J820" s="1" t="s">
        <v>510</v>
      </c>
      <c r="K820" s="1"/>
      <c r="L820" t="s">
        <v>223</v>
      </c>
      <c r="M820">
        <v>0.04</v>
      </c>
      <c r="N820" t="s">
        <v>1094</v>
      </c>
      <c r="U820">
        <v>0.04</v>
      </c>
      <c r="V820" t="s">
        <v>171</v>
      </c>
      <c r="X820" t="s">
        <v>149</v>
      </c>
      <c r="Y820" t="s">
        <v>150</v>
      </c>
      <c r="Z820">
        <v>1049</v>
      </c>
      <c r="AB820" t="s">
        <v>154</v>
      </c>
    </row>
    <row r="821" spans="1:28" x14ac:dyDescent="0.3">
      <c r="A821" t="s">
        <v>292</v>
      </c>
      <c r="B821" t="s">
        <v>735</v>
      </c>
      <c r="C821">
        <v>1651800</v>
      </c>
      <c r="D821" t="s">
        <v>151</v>
      </c>
      <c r="E821" s="1">
        <v>41814</v>
      </c>
      <c r="F821" s="1" t="s">
        <v>368</v>
      </c>
      <c r="G821" s="1"/>
      <c r="H821" t="s">
        <v>172</v>
      </c>
      <c r="I821" s="1" t="s">
        <v>289</v>
      </c>
      <c r="J821" s="1" t="s">
        <v>511</v>
      </c>
      <c r="K821" s="1"/>
      <c r="L821" t="s">
        <v>223</v>
      </c>
      <c r="M821">
        <v>2.1</v>
      </c>
      <c r="U821">
        <v>2</v>
      </c>
      <c r="V821" t="s">
        <v>171</v>
      </c>
      <c r="X821" t="s">
        <v>149</v>
      </c>
      <c r="Y821" t="s">
        <v>150</v>
      </c>
      <c r="Z821">
        <v>1090</v>
      </c>
      <c r="AA821" t="s">
        <v>168</v>
      </c>
      <c r="AB821" t="s">
        <v>154</v>
      </c>
    </row>
    <row r="822" spans="1:28" x14ac:dyDescent="0.3">
      <c r="A822" t="s">
        <v>292</v>
      </c>
      <c r="B822" t="s">
        <v>736</v>
      </c>
      <c r="C822">
        <v>1651800</v>
      </c>
      <c r="D822" t="s">
        <v>151</v>
      </c>
      <c r="E822" s="1">
        <v>41850</v>
      </c>
      <c r="F822" s="1" t="s">
        <v>315</v>
      </c>
      <c r="G822" s="1"/>
      <c r="H822" t="s">
        <v>172</v>
      </c>
      <c r="I822" s="1" t="s">
        <v>289</v>
      </c>
      <c r="J822" s="1" t="s">
        <v>509</v>
      </c>
      <c r="K822" s="1"/>
      <c r="L822" t="s">
        <v>223</v>
      </c>
      <c r="M822">
        <v>1.5</v>
      </c>
      <c r="U822">
        <v>0.8</v>
      </c>
      <c r="V822" t="s">
        <v>171</v>
      </c>
      <c r="X822" t="s">
        <v>149</v>
      </c>
      <c r="Y822" t="s">
        <v>150</v>
      </c>
      <c r="Z822">
        <v>1040</v>
      </c>
      <c r="AA822" t="s">
        <v>168</v>
      </c>
      <c r="AB822" t="s">
        <v>154</v>
      </c>
    </row>
    <row r="823" spans="1:28" x14ac:dyDescent="0.3">
      <c r="A823" t="s">
        <v>292</v>
      </c>
      <c r="B823" t="s">
        <v>736</v>
      </c>
      <c r="C823">
        <v>1651800</v>
      </c>
      <c r="D823" t="s">
        <v>151</v>
      </c>
      <c r="E823" s="1">
        <v>41850</v>
      </c>
      <c r="F823" s="1" t="s">
        <v>315</v>
      </c>
      <c r="G823" s="1"/>
      <c r="H823" t="s">
        <v>170</v>
      </c>
      <c r="I823" s="1" t="s">
        <v>289</v>
      </c>
      <c r="J823" s="1" t="s">
        <v>510</v>
      </c>
      <c r="K823" s="1"/>
      <c r="L823" t="s">
        <v>223</v>
      </c>
      <c r="M823">
        <v>0.04</v>
      </c>
      <c r="N823" t="s">
        <v>1094</v>
      </c>
      <c r="U823">
        <v>0.04</v>
      </c>
      <c r="V823" t="s">
        <v>171</v>
      </c>
      <c r="X823" t="s">
        <v>149</v>
      </c>
      <c r="Y823" t="s">
        <v>150</v>
      </c>
      <c r="Z823">
        <v>1049</v>
      </c>
      <c r="AB823" t="s">
        <v>154</v>
      </c>
    </row>
    <row r="824" spans="1:28" x14ac:dyDescent="0.3">
      <c r="A824" t="s">
        <v>292</v>
      </c>
      <c r="B824" t="s">
        <v>736</v>
      </c>
      <c r="C824">
        <v>1651800</v>
      </c>
      <c r="D824" t="s">
        <v>151</v>
      </c>
      <c r="E824" s="1">
        <v>41850</v>
      </c>
      <c r="F824" s="1" t="s">
        <v>315</v>
      </c>
      <c r="G824" s="1"/>
      <c r="H824" t="s">
        <v>172</v>
      </c>
      <c r="I824" s="1" t="s">
        <v>289</v>
      </c>
      <c r="J824" s="1" t="s">
        <v>511</v>
      </c>
      <c r="K824" s="1"/>
      <c r="L824" t="s">
        <v>223</v>
      </c>
      <c r="M824">
        <v>2.4</v>
      </c>
      <c r="U824">
        <v>2</v>
      </c>
      <c r="V824" t="s">
        <v>171</v>
      </c>
      <c r="X824" t="s">
        <v>149</v>
      </c>
      <c r="Y824" t="s">
        <v>150</v>
      </c>
      <c r="Z824">
        <v>1090</v>
      </c>
      <c r="AA824" t="s">
        <v>168</v>
      </c>
      <c r="AB824" t="s">
        <v>154</v>
      </c>
    </row>
    <row r="825" spans="1:28" x14ac:dyDescent="0.3">
      <c r="A825" t="s">
        <v>292</v>
      </c>
      <c r="B825" t="s">
        <v>737</v>
      </c>
      <c r="C825">
        <v>1651800</v>
      </c>
      <c r="D825" t="s">
        <v>151</v>
      </c>
      <c r="E825" s="1">
        <v>41877</v>
      </c>
      <c r="F825" s="1" t="s">
        <v>326</v>
      </c>
      <c r="G825" s="1"/>
      <c r="H825" t="s">
        <v>172</v>
      </c>
      <c r="I825" s="1" t="s">
        <v>289</v>
      </c>
      <c r="J825" s="1" t="s">
        <v>509</v>
      </c>
      <c r="K825" s="1"/>
      <c r="L825" t="s">
        <v>223</v>
      </c>
      <c r="M825">
        <v>1.7</v>
      </c>
      <c r="U825">
        <v>0.8</v>
      </c>
      <c r="V825" t="s">
        <v>171</v>
      </c>
      <c r="X825" t="s">
        <v>149</v>
      </c>
      <c r="Y825" t="s">
        <v>150</v>
      </c>
      <c r="Z825">
        <v>1040</v>
      </c>
      <c r="AB825" t="s">
        <v>154</v>
      </c>
    </row>
    <row r="826" spans="1:28" x14ac:dyDescent="0.3">
      <c r="A826" t="s">
        <v>292</v>
      </c>
      <c r="B826" t="s">
        <v>737</v>
      </c>
      <c r="C826">
        <v>1651800</v>
      </c>
      <c r="D826" t="s">
        <v>151</v>
      </c>
      <c r="E826" s="1">
        <v>41877</v>
      </c>
      <c r="F826" s="1" t="s">
        <v>326</v>
      </c>
      <c r="G826" s="1"/>
      <c r="H826" t="s">
        <v>170</v>
      </c>
      <c r="I826" s="1" t="s">
        <v>289</v>
      </c>
      <c r="J826" s="1" t="s">
        <v>510</v>
      </c>
      <c r="K826" s="1"/>
      <c r="L826" t="s">
        <v>223</v>
      </c>
      <c r="M826">
        <v>8.6999999999999994E-2</v>
      </c>
      <c r="U826">
        <v>0.04</v>
      </c>
      <c r="V826" t="s">
        <v>171</v>
      </c>
      <c r="X826" t="s">
        <v>149</v>
      </c>
      <c r="Y826" t="s">
        <v>150</v>
      </c>
      <c r="Z826">
        <v>1049</v>
      </c>
      <c r="AB826" t="s">
        <v>154</v>
      </c>
    </row>
    <row r="827" spans="1:28" x14ac:dyDescent="0.3">
      <c r="A827" t="s">
        <v>292</v>
      </c>
      <c r="B827" t="s">
        <v>737</v>
      </c>
      <c r="C827">
        <v>1651800</v>
      </c>
      <c r="D827" t="s">
        <v>151</v>
      </c>
      <c r="E827" s="1">
        <v>41877</v>
      </c>
      <c r="F827" s="1" t="s">
        <v>326</v>
      </c>
      <c r="G827" s="1"/>
      <c r="H827" t="s">
        <v>172</v>
      </c>
      <c r="I827" s="1" t="s">
        <v>289</v>
      </c>
      <c r="J827" s="1" t="s">
        <v>511</v>
      </c>
      <c r="K827" s="1"/>
      <c r="L827" t="s">
        <v>223</v>
      </c>
      <c r="M827">
        <v>2</v>
      </c>
      <c r="N827" t="s">
        <v>1094</v>
      </c>
      <c r="U827">
        <v>2</v>
      </c>
      <c r="V827" t="s">
        <v>171</v>
      </c>
      <c r="X827" t="s">
        <v>149</v>
      </c>
      <c r="Y827" t="s">
        <v>150</v>
      </c>
      <c r="Z827">
        <v>1090</v>
      </c>
      <c r="AB827" t="s">
        <v>154</v>
      </c>
    </row>
    <row r="828" spans="1:28" x14ac:dyDescent="0.3">
      <c r="A828" t="s">
        <v>292</v>
      </c>
      <c r="B828" t="s">
        <v>738</v>
      </c>
      <c r="C828">
        <v>1651800</v>
      </c>
      <c r="D828" t="s">
        <v>151</v>
      </c>
      <c r="E828" s="1">
        <v>41906</v>
      </c>
      <c r="F828" s="1" t="s">
        <v>306</v>
      </c>
      <c r="G828" s="1"/>
      <c r="H828" t="s">
        <v>172</v>
      </c>
      <c r="I828" s="1" t="s">
        <v>289</v>
      </c>
      <c r="J828" s="1" t="s">
        <v>509</v>
      </c>
      <c r="K828" s="1"/>
      <c r="L828" t="s">
        <v>223</v>
      </c>
      <c r="M828">
        <v>3.5</v>
      </c>
      <c r="U828">
        <v>0.8</v>
      </c>
      <c r="V828" t="s">
        <v>171</v>
      </c>
      <c r="X828" t="s">
        <v>149</v>
      </c>
      <c r="Y828" t="s">
        <v>150</v>
      </c>
      <c r="Z828">
        <v>1040</v>
      </c>
      <c r="AB828" t="s">
        <v>154</v>
      </c>
    </row>
    <row r="829" spans="1:28" x14ac:dyDescent="0.3">
      <c r="A829" t="s">
        <v>292</v>
      </c>
      <c r="B829" t="s">
        <v>738</v>
      </c>
      <c r="C829">
        <v>1651800</v>
      </c>
      <c r="D829" t="s">
        <v>151</v>
      </c>
      <c r="E829" s="1">
        <v>41906</v>
      </c>
      <c r="F829" s="1" t="s">
        <v>306</v>
      </c>
      <c r="G829" s="1"/>
      <c r="H829" t="s">
        <v>170</v>
      </c>
      <c r="I829" s="1" t="s">
        <v>289</v>
      </c>
      <c r="J829" s="1" t="s">
        <v>510</v>
      </c>
      <c r="K829" s="1"/>
      <c r="L829" t="s">
        <v>223</v>
      </c>
      <c r="M829">
        <v>0.34799999999999998</v>
      </c>
      <c r="U829">
        <v>0.04</v>
      </c>
      <c r="V829" t="s">
        <v>171</v>
      </c>
      <c r="X829" t="s">
        <v>149</v>
      </c>
      <c r="Y829" t="s">
        <v>150</v>
      </c>
      <c r="Z829">
        <v>1049</v>
      </c>
      <c r="AB829" t="s">
        <v>154</v>
      </c>
    </row>
    <row r="830" spans="1:28" x14ac:dyDescent="0.3">
      <c r="A830" t="s">
        <v>292</v>
      </c>
      <c r="B830" t="s">
        <v>738</v>
      </c>
      <c r="C830">
        <v>1651800</v>
      </c>
      <c r="D830" t="s">
        <v>151</v>
      </c>
      <c r="E830" s="1">
        <v>41906</v>
      </c>
      <c r="F830" s="1" t="s">
        <v>306</v>
      </c>
      <c r="G830" s="1"/>
      <c r="H830" t="s">
        <v>172</v>
      </c>
      <c r="I830" s="1" t="s">
        <v>289</v>
      </c>
      <c r="J830" s="1" t="s">
        <v>511</v>
      </c>
      <c r="K830" s="1"/>
      <c r="L830" t="s">
        <v>223</v>
      </c>
      <c r="M830">
        <v>5.9</v>
      </c>
      <c r="U830">
        <v>2</v>
      </c>
      <c r="V830" t="s">
        <v>171</v>
      </c>
      <c r="X830" t="s">
        <v>149</v>
      </c>
      <c r="Y830" t="s">
        <v>150</v>
      </c>
      <c r="Z830">
        <v>1090</v>
      </c>
      <c r="AB830" t="s">
        <v>154</v>
      </c>
    </row>
    <row r="831" spans="1:28" x14ac:dyDescent="0.3">
      <c r="A831" t="s">
        <v>292</v>
      </c>
      <c r="B831" t="s">
        <v>739</v>
      </c>
      <c r="C831">
        <v>1651800</v>
      </c>
      <c r="D831" t="s">
        <v>151</v>
      </c>
      <c r="E831" s="1">
        <v>41927</v>
      </c>
      <c r="F831" s="1" t="s">
        <v>337</v>
      </c>
      <c r="G831" s="1"/>
      <c r="H831" t="s">
        <v>172</v>
      </c>
      <c r="I831" s="1" t="s">
        <v>289</v>
      </c>
      <c r="J831" s="1" t="s">
        <v>509</v>
      </c>
      <c r="K831" s="1"/>
      <c r="L831" t="s">
        <v>223</v>
      </c>
      <c r="M831">
        <v>2.5</v>
      </c>
      <c r="U831">
        <v>0.8</v>
      </c>
      <c r="V831" t="s">
        <v>173</v>
      </c>
      <c r="X831" t="s">
        <v>149</v>
      </c>
      <c r="Y831" t="s">
        <v>150</v>
      </c>
      <c r="Z831">
        <v>1040</v>
      </c>
      <c r="AB831" t="s">
        <v>154</v>
      </c>
    </row>
    <row r="832" spans="1:28" x14ac:dyDescent="0.3">
      <c r="A832" t="s">
        <v>292</v>
      </c>
      <c r="B832" t="s">
        <v>739</v>
      </c>
      <c r="C832">
        <v>1651800</v>
      </c>
      <c r="D832" t="s">
        <v>151</v>
      </c>
      <c r="E832" s="1">
        <v>41927</v>
      </c>
      <c r="F832" s="1" t="s">
        <v>337</v>
      </c>
      <c r="G832" s="1"/>
      <c r="H832" t="s">
        <v>170</v>
      </c>
      <c r="I832" s="1" t="s">
        <v>289</v>
      </c>
      <c r="J832" s="1" t="s">
        <v>510</v>
      </c>
      <c r="K832" s="1"/>
      <c r="L832" t="s">
        <v>223</v>
      </c>
      <c r="M832">
        <v>0.90200000000000002</v>
      </c>
      <c r="U832">
        <v>0.04</v>
      </c>
      <c r="V832" t="s">
        <v>173</v>
      </c>
      <c r="X832" t="s">
        <v>149</v>
      </c>
      <c r="Y832" t="s">
        <v>150</v>
      </c>
      <c r="Z832">
        <v>1049</v>
      </c>
      <c r="AB832" t="s">
        <v>154</v>
      </c>
    </row>
    <row r="833" spans="1:28" x14ac:dyDescent="0.3">
      <c r="A833" t="s">
        <v>292</v>
      </c>
      <c r="B833" t="s">
        <v>739</v>
      </c>
      <c r="C833">
        <v>1651800</v>
      </c>
      <c r="D833" t="s">
        <v>151</v>
      </c>
      <c r="E833" s="1">
        <v>41927</v>
      </c>
      <c r="F833" s="1" t="s">
        <v>337</v>
      </c>
      <c r="G833" s="1"/>
      <c r="H833" t="s">
        <v>172</v>
      </c>
      <c r="I833" s="1" t="s">
        <v>289</v>
      </c>
      <c r="J833" s="1" t="s">
        <v>511</v>
      </c>
      <c r="K833" s="1"/>
      <c r="L833" t="s">
        <v>223</v>
      </c>
      <c r="M833">
        <v>6.6</v>
      </c>
      <c r="U833">
        <v>2</v>
      </c>
      <c r="V833" t="s">
        <v>173</v>
      </c>
      <c r="X833" t="s">
        <v>149</v>
      </c>
      <c r="Y833" t="s">
        <v>150</v>
      </c>
      <c r="Z833">
        <v>1090</v>
      </c>
      <c r="AB833" t="s">
        <v>154</v>
      </c>
    </row>
    <row r="834" spans="1:28" x14ac:dyDescent="0.3">
      <c r="A834" t="s">
        <v>292</v>
      </c>
      <c r="B834" t="s">
        <v>740</v>
      </c>
      <c r="C834">
        <v>1651800</v>
      </c>
      <c r="D834" t="s">
        <v>151</v>
      </c>
      <c r="E834" s="1">
        <v>41934</v>
      </c>
      <c r="F834" s="1" t="s">
        <v>306</v>
      </c>
      <c r="G834" s="1"/>
      <c r="H834" t="s">
        <v>172</v>
      </c>
      <c r="I834" s="1" t="s">
        <v>289</v>
      </c>
      <c r="J834" s="1" t="s">
        <v>509</v>
      </c>
      <c r="K834" s="1"/>
      <c r="L834" t="s">
        <v>223</v>
      </c>
      <c r="M834">
        <v>3.7</v>
      </c>
      <c r="U834">
        <v>0.8</v>
      </c>
      <c r="V834" t="s">
        <v>173</v>
      </c>
      <c r="X834" t="s">
        <v>149</v>
      </c>
      <c r="Y834" t="s">
        <v>150</v>
      </c>
      <c r="Z834">
        <v>1040</v>
      </c>
      <c r="AB834" t="s">
        <v>154</v>
      </c>
    </row>
    <row r="835" spans="1:28" x14ac:dyDescent="0.3">
      <c r="A835" t="s">
        <v>292</v>
      </c>
      <c r="B835" t="s">
        <v>740</v>
      </c>
      <c r="C835">
        <v>1651800</v>
      </c>
      <c r="D835" t="s">
        <v>151</v>
      </c>
      <c r="E835" s="1">
        <v>41934</v>
      </c>
      <c r="F835" s="1" t="s">
        <v>306</v>
      </c>
      <c r="G835" s="1"/>
      <c r="H835" t="s">
        <v>170</v>
      </c>
      <c r="I835" s="1" t="s">
        <v>289</v>
      </c>
      <c r="J835" s="1" t="s">
        <v>510</v>
      </c>
      <c r="K835" s="1"/>
      <c r="L835" t="s">
        <v>223</v>
      </c>
      <c r="M835">
        <v>0.71699999999999997</v>
      </c>
      <c r="U835">
        <v>0.04</v>
      </c>
      <c r="V835" t="s">
        <v>173</v>
      </c>
      <c r="X835" t="s">
        <v>149</v>
      </c>
      <c r="Y835" t="s">
        <v>150</v>
      </c>
      <c r="Z835">
        <v>1049</v>
      </c>
      <c r="AB835" t="s">
        <v>154</v>
      </c>
    </row>
    <row r="836" spans="1:28" x14ac:dyDescent="0.3">
      <c r="A836" t="s">
        <v>292</v>
      </c>
      <c r="B836" t="s">
        <v>740</v>
      </c>
      <c r="C836">
        <v>1651800</v>
      </c>
      <c r="D836" t="s">
        <v>151</v>
      </c>
      <c r="E836" s="1">
        <v>41934</v>
      </c>
      <c r="F836" s="1" t="s">
        <v>306</v>
      </c>
      <c r="G836" s="1"/>
      <c r="H836" t="s">
        <v>172</v>
      </c>
      <c r="I836" s="1" t="s">
        <v>289</v>
      </c>
      <c r="J836" s="1" t="s">
        <v>511</v>
      </c>
      <c r="K836" s="1"/>
      <c r="L836" t="s">
        <v>223</v>
      </c>
      <c r="M836">
        <v>8</v>
      </c>
      <c r="U836">
        <v>2</v>
      </c>
      <c r="V836" t="s">
        <v>173</v>
      </c>
      <c r="X836" t="s">
        <v>149</v>
      </c>
      <c r="Y836" t="s">
        <v>150</v>
      </c>
      <c r="Z836">
        <v>1090</v>
      </c>
      <c r="AB836" t="s">
        <v>154</v>
      </c>
    </row>
    <row r="837" spans="1:28" x14ac:dyDescent="0.3">
      <c r="A837" t="s">
        <v>292</v>
      </c>
      <c r="B837" t="s">
        <v>741</v>
      </c>
      <c r="C837">
        <v>1651800</v>
      </c>
      <c r="D837" t="s">
        <v>151</v>
      </c>
      <c r="E837" s="1">
        <v>41940</v>
      </c>
      <c r="F837" s="1" t="s">
        <v>312</v>
      </c>
      <c r="G837" s="1"/>
      <c r="H837" t="s">
        <v>172</v>
      </c>
      <c r="I837" s="1" t="s">
        <v>289</v>
      </c>
      <c r="J837" s="1" t="s">
        <v>509</v>
      </c>
      <c r="K837" s="1"/>
      <c r="L837" t="s">
        <v>223</v>
      </c>
      <c r="M837">
        <v>1.5</v>
      </c>
      <c r="U837">
        <v>0.8</v>
      </c>
      <c r="V837" t="s">
        <v>173</v>
      </c>
      <c r="X837" t="s">
        <v>149</v>
      </c>
      <c r="Y837" t="s">
        <v>150</v>
      </c>
      <c r="Z837">
        <v>1040</v>
      </c>
      <c r="AA837" t="s">
        <v>168</v>
      </c>
      <c r="AB837" t="s">
        <v>154</v>
      </c>
    </row>
    <row r="838" spans="1:28" x14ac:dyDescent="0.3">
      <c r="A838" t="s">
        <v>292</v>
      </c>
      <c r="B838" t="s">
        <v>741</v>
      </c>
      <c r="C838">
        <v>1651800</v>
      </c>
      <c r="D838" t="s">
        <v>151</v>
      </c>
      <c r="E838" s="1">
        <v>41940</v>
      </c>
      <c r="F838" s="1" t="s">
        <v>312</v>
      </c>
      <c r="G838" s="1"/>
      <c r="H838" t="s">
        <v>170</v>
      </c>
      <c r="I838" s="1" t="s">
        <v>289</v>
      </c>
      <c r="J838" s="1" t="s">
        <v>510</v>
      </c>
      <c r="K838" s="1"/>
      <c r="L838" t="s">
        <v>223</v>
      </c>
      <c r="M838">
        <v>4.1000000000000002E-2</v>
      </c>
      <c r="U838">
        <v>0.04</v>
      </c>
      <c r="V838" t="s">
        <v>173</v>
      </c>
      <c r="X838" t="s">
        <v>149</v>
      </c>
      <c r="Y838" t="s">
        <v>150</v>
      </c>
      <c r="Z838">
        <v>1049</v>
      </c>
      <c r="AA838" t="s">
        <v>168</v>
      </c>
      <c r="AB838" t="s">
        <v>154</v>
      </c>
    </row>
    <row r="839" spans="1:28" x14ac:dyDescent="0.3">
      <c r="A839" t="s">
        <v>292</v>
      </c>
      <c r="B839" t="s">
        <v>741</v>
      </c>
      <c r="C839">
        <v>1651800</v>
      </c>
      <c r="D839" t="s">
        <v>151</v>
      </c>
      <c r="E839" s="1">
        <v>41940</v>
      </c>
      <c r="F839" s="1" t="s">
        <v>312</v>
      </c>
      <c r="G839" s="1"/>
      <c r="H839" t="s">
        <v>172</v>
      </c>
      <c r="I839" s="1" t="s">
        <v>289</v>
      </c>
      <c r="J839" s="1" t="s">
        <v>511</v>
      </c>
      <c r="K839" s="1"/>
      <c r="L839" t="s">
        <v>223</v>
      </c>
      <c r="M839">
        <v>5.4</v>
      </c>
      <c r="U839">
        <v>2</v>
      </c>
      <c r="V839" t="s">
        <v>173</v>
      </c>
      <c r="X839" t="s">
        <v>149</v>
      </c>
      <c r="Y839" t="s">
        <v>150</v>
      </c>
      <c r="Z839">
        <v>1090</v>
      </c>
      <c r="AB839" t="s">
        <v>154</v>
      </c>
    </row>
    <row r="840" spans="1:28" x14ac:dyDescent="0.3">
      <c r="A840" t="s">
        <v>292</v>
      </c>
      <c r="B840" t="s">
        <v>742</v>
      </c>
      <c r="C840">
        <v>1651800</v>
      </c>
      <c r="D840" t="s">
        <v>151</v>
      </c>
      <c r="E840" s="1">
        <v>41960</v>
      </c>
      <c r="F840" s="1" t="s">
        <v>329</v>
      </c>
      <c r="G840" s="1"/>
      <c r="H840" t="s">
        <v>172</v>
      </c>
      <c r="I840" s="1" t="s">
        <v>289</v>
      </c>
      <c r="J840" s="1" t="s">
        <v>509</v>
      </c>
      <c r="K840" s="1"/>
      <c r="L840" t="s">
        <v>223</v>
      </c>
      <c r="M840">
        <v>3.2</v>
      </c>
      <c r="U840">
        <v>0.8</v>
      </c>
      <c r="V840" t="s">
        <v>173</v>
      </c>
      <c r="X840" t="s">
        <v>149</v>
      </c>
      <c r="Y840" t="s">
        <v>150</v>
      </c>
      <c r="Z840">
        <v>1040</v>
      </c>
      <c r="AB840" t="s">
        <v>154</v>
      </c>
    </row>
    <row r="841" spans="1:28" x14ac:dyDescent="0.3">
      <c r="A841" t="s">
        <v>292</v>
      </c>
      <c r="B841" t="s">
        <v>742</v>
      </c>
      <c r="C841">
        <v>1651800</v>
      </c>
      <c r="D841" t="s">
        <v>151</v>
      </c>
      <c r="E841" s="1">
        <v>41960</v>
      </c>
      <c r="F841" s="1" t="s">
        <v>329</v>
      </c>
      <c r="G841" s="1"/>
      <c r="H841" t="s">
        <v>170</v>
      </c>
      <c r="I841" s="1" t="s">
        <v>289</v>
      </c>
      <c r="J841" s="1" t="s">
        <v>510</v>
      </c>
      <c r="K841" s="1"/>
      <c r="L841" t="s">
        <v>223</v>
      </c>
      <c r="M841">
        <v>0.84099999999999997</v>
      </c>
      <c r="U841">
        <v>0.04</v>
      </c>
      <c r="V841" t="s">
        <v>173</v>
      </c>
      <c r="X841" t="s">
        <v>149</v>
      </c>
      <c r="Y841" t="s">
        <v>150</v>
      </c>
      <c r="Z841">
        <v>1049</v>
      </c>
      <c r="AB841" t="s">
        <v>154</v>
      </c>
    </row>
    <row r="842" spans="1:28" x14ac:dyDescent="0.3">
      <c r="A842" t="s">
        <v>292</v>
      </c>
      <c r="B842" t="s">
        <v>742</v>
      </c>
      <c r="C842">
        <v>1651800</v>
      </c>
      <c r="D842" t="s">
        <v>151</v>
      </c>
      <c r="E842" s="1">
        <v>41960</v>
      </c>
      <c r="F842" s="1" t="s">
        <v>329</v>
      </c>
      <c r="G842" s="1"/>
      <c r="H842" t="s">
        <v>172</v>
      </c>
      <c r="I842" s="1" t="s">
        <v>289</v>
      </c>
      <c r="J842" s="1" t="s">
        <v>511</v>
      </c>
      <c r="K842" s="1"/>
      <c r="L842" t="s">
        <v>223</v>
      </c>
      <c r="M842">
        <v>9.4</v>
      </c>
      <c r="U842">
        <v>2</v>
      </c>
      <c r="V842" t="s">
        <v>173</v>
      </c>
      <c r="X842" t="s">
        <v>149</v>
      </c>
      <c r="Y842" t="s">
        <v>150</v>
      </c>
      <c r="Z842">
        <v>1090</v>
      </c>
      <c r="AB842" t="s">
        <v>154</v>
      </c>
    </row>
    <row r="843" spans="1:28" x14ac:dyDescent="0.3">
      <c r="A843" t="s">
        <v>292</v>
      </c>
      <c r="B843" t="s">
        <v>743</v>
      </c>
      <c r="C843">
        <v>1651800</v>
      </c>
      <c r="D843" t="s">
        <v>151</v>
      </c>
      <c r="E843" s="1">
        <v>41968</v>
      </c>
      <c r="F843" s="1" t="s">
        <v>330</v>
      </c>
      <c r="G843" s="1"/>
      <c r="H843" t="s">
        <v>172</v>
      </c>
      <c r="I843" s="1" t="s">
        <v>289</v>
      </c>
      <c r="J843" s="1" t="s">
        <v>509</v>
      </c>
      <c r="K843" s="1"/>
      <c r="L843" t="s">
        <v>223</v>
      </c>
      <c r="M843">
        <v>2.1</v>
      </c>
      <c r="U843">
        <v>0.8</v>
      </c>
      <c r="V843" t="s">
        <v>173</v>
      </c>
      <c r="X843" t="s">
        <v>149</v>
      </c>
      <c r="Y843" t="s">
        <v>150</v>
      </c>
      <c r="Z843">
        <v>1040</v>
      </c>
      <c r="AB843" t="s">
        <v>154</v>
      </c>
    </row>
    <row r="844" spans="1:28" x14ac:dyDescent="0.3">
      <c r="A844" t="s">
        <v>292</v>
      </c>
      <c r="B844" t="s">
        <v>743</v>
      </c>
      <c r="C844">
        <v>1651800</v>
      </c>
      <c r="D844" t="s">
        <v>151</v>
      </c>
      <c r="E844" s="1">
        <v>41968</v>
      </c>
      <c r="F844" s="1" t="s">
        <v>330</v>
      </c>
      <c r="G844" s="1"/>
      <c r="H844" t="s">
        <v>170</v>
      </c>
      <c r="I844" s="1" t="s">
        <v>289</v>
      </c>
      <c r="J844" s="1" t="s">
        <v>510</v>
      </c>
      <c r="K844" s="1"/>
      <c r="L844" t="s">
        <v>223</v>
      </c>
      <c r="M844">
        <v>0.11799999999999999</v>
      </c>
      <c r="U844">
        <v>0.04</v>
      </c>
      <c r="V844" t="s">
        <v>173</v>
      </c>
      <c r="X844" t="s">
        <v>149</v>
      </c>
      <c r="Y844" t="s">
        <v>150</v>
      </c>
      <c r="Z844">
        <v>1049</v>
      </c>
      <c r="AB844" t="s">
        <v>154</v>
      </c>
    </row>
    <row r="845" spans="1:28" x14ac:dyDescent="0.3">
      <c r="A845" t="s">
        <v>292</v>
      </c>
      <c r="B845" t="s">
        <v>743</v>
      </c>
      <c r="C845">
        <v>1651800</v>
      </c>
      <c r="D845" t="s">
        <v>151</v>
      </c>
      <c r="E845" s="1">
        <v>41968</v>
      </c>
      <c r="F845" s="1" t="s">
        <v>330</v>
      </c>
      <c r="G845" s="1"/>
      <c r="H845" t="s">
        <v>172</v>
      </c>
      <c r="I845" s="1" t="s">
        <v>289</v>
      </c>
      <c r="J845" s="1" t="s">
        <v>511</v>
      </c>
      <c r="K845" s="1"/>
      <c r="L845" t="s">
        <v>223</v>
      </c>
      <c r="M845">
        <v>7.6</v>
      </c>
      <c r="U845">
        <v>2</v>
      </c>
      <c r="V845" t="s">
        <v>173</v>
      </c>
      <c r="X845" t="s">
        <v>149</v>
      </c>
      <c r="Y845" t="s">
        <v>150</v>
      </c>
      <c r="Z845">
        <v>1090</v>
      </c>
      <c r="AB845" t="s">
        <v>154</v>
      </c>
    </row>
    <row r="846" spans="1:28" x14ac:dyDescent="0.3">
      <c r="A846" t="s">
        <v>292</v>
      </c>
      <c r="B846" t="s">
        <v>744</v>
      </c>
      <c r="C846">
        <v>1651800</v>
      </c>
      <c r="D846" t="s">
        <v>151</v>
      </c>
      <c r="E846" s="1">
        <v>41996</v>
      </c>
      <c r="F846" s="1" t="s">
        <v>314</v>
      </c>
      <c r="G846" s="1"/>
      <c r="H846" t="s">
        <v>172</v>
      </c>
      <c r="I846" s="1" t="s">
        <v>289</v>
      </c>
      <c r="J846" s="1" t="s">
        <v>509</v>
      </c>
      <c r="K846" s="1"/>
      <c r="L846" t="s">
        <v>223</v>
      </c>
      <c r="M846">
        <v>2.5</v>
      </c>
      <c r="U846">
        <v>0.8</v>
      </c>
      <c r="V846" t="s">
        <v>173</v>
      </c>
      <c r="X846" t="s">
        <v>149</v>
      </c>
      <c r="Y846" t="s">
        <v>150</v>
      </c>
      <c r="Z846">
        <v>1040</v>
      </c>
      <c r="AB846" t="s">
        <v>154</v>
      </c>
    </row>
    <row r="847" spans="1:28" x14ac:dyDescent="0.3">
      <c r="A847" t="s">
        <v>292</v>
      </c>
      <c r="B847" t="s">
        <v>744</v>
      </c>
      <c r="C847">
        <v>1651800</v>
      </c>
      <c r="D847" t="s">
        <v>151</v>
      </c>
      <c r="E847" s="1">
        <v>41996</v>
      </c>
      <c r="F847" s="1" t="s">
        <v>314</v>
      </c>
      <c r="G847" s="1"/>
      <c r="H847" t="s">
        <v>170</v>
      </c>
      <c r="I847" s="1" t="s">
        <v>289</v>
      </c>
      <c r="J847" s="1" t="s">
        <v>510</v>
      </c>
      <c r="K847" s="1"/>
      <c r="L847" t="s">
        <v>223</v>
      </c>
      <c r="M847">
        <v>0.40500000000000003</v>
      </c>
      <c r="U847">
        <v>0.04</v>
      </c>
      <c r="V847" t="s">
        <v>173</v>
      </c>
      <c r="X847" t="s">
        <v>149</v>
      </c>
      <c r="Y847" t="s">
        <v>150</v>
      </c>
      <c r="Z847">
        <v>1049</v>
      </c>
      <c r="AB847" t="s">
        <v>154</v>
      </c>
    </row>
    <row r="848" spans="1:28" x14ac:dyDescent="0.3">
      <c r="A848" t="s">
        <v>292</v>
      </c>
      <c r="B848" t="s">
        <v>744</v>
      </c>
      <c r="C848">
        <v>1651800</v>
      </c>
      <c r="D848" t="s">
        <v>151</v>
      </c>
      <c r="E848" s="1">
        <v>41996</v>
      </c>
      <c r="F848" s="1" t="s">
        <v>314</v>
      </c>
      <c r="G848" s="1"/>
      <c r="H848" t="s">
        <v>172</v>
      </c>
      <c r="I848" s="1" t="s">
        <v>289</v>
      </c>
      <c r="J848" s="1" t="s">
        <v>511</v>
      </c>
      <c r="K848" s="1"/>
      <c r="L848" t="s">
        <v>223</v>
      </c>
      <c r="M848">
        <v>21.8</v>
      </c>
      <c r="U848">
        <v>2</v>
      </c>
      <c r="V848" t="s">
        <v>173</v>
      </c>
      <c r="X848" t="s">
        <v>149</v>
      </c>
      <c r="Y848" t="s">
        <v>150</v>
      </c>
      <c r="Z848">
        <v>1090</v>
      </c>
      <c r="AB848" t="s">
        <v>154</v>
      </c>
    </row>
    <row r="849" spans="1:28" x14ac:dyDescent="0.3">
      <c r="A849" t="s">
        <v>292</v>
      </c>
      <c r="B849" t="s">
        <v>745</v>
      </c>
      <c r="C849">
        <v>1651800</v>
      </c>
      <c r="D849" t="s">
        <v>151</v>
      </c>
      <c r="E849" s="1">
        <v>41997</v>
      </c>
      <c r="F849" s="1" t="s">
        <v>316</v>
      </c>
      <c r="G849" s="1"/>
      <c r="H849" t="s">
        <v>172</v>
      </c>
      <c r="I849" s="1" t="s">
        <v>289</v>
      </c>
      <c r="J849" s="1" t="s">
        <v>509</v>
      </c>
      <c r="K849" s="1"/>
      <c r="L849" t="s">
        <v>223</v>
      </c>
      <c r="M849">
        <v>3.8</v>
      </c>
      <c r="U849">
        <v>0.8</v>
      </c>
      <c r="V849" t="s">
        <v>173</v>
      </c>
      <c r="X849" t="s">
        <v>149</v>
      </c>
      <c r="Y849" t="s">
        <v>150</v>
      </c>
      <c r="Z849">
        <v>1040</v>
      </c>
      <c r="AB849" t="s">
        <v>154</v>
      </c>
    </row>
    <row r="850" spans="1:28" x14ac:dyDescent="0.3">
      <c r="A850" t="s">
        <v>292</v>
      </c>
      <c r="B850" t="s">
        <v>745</v>
      </c>
      <c r="C850">
        <v>1651800</v>
      </c>
      <c r="D850" t="s">
        <v>151</v>
      </c>
      <c r="E850" s="1">
        <v>41997</v>
      </c>
      <c r="F850" s="1" t="s">
        <v>316</v>
      </c>
      <c r="G850" s="1"/>
      <c r="H850" t="s">
        <v>170</v>
      </c>
      <c r="I850" s="1" t="s">
        <v>289</v>
      </c>
      <c r="J850" s="1" t="s">
        <v>510</v>
      </c>
      <c r="K850" s="1"/>
      <c r="L850" t="s">
        <v>223</v>
      </c>
      <c r="M850">
        <v>0.84299999999999997</v>
      </c>
      <c r="U850">
        <v>0.04</v>
      </c>
      <c r="V850" t="s">
        <v>173</v>
      </c>
      <c r="X850" t="s">
        <v>149</v>
      </c>
      <c r="Y850" t="s">
        <v>150</v>
      </c>
      <c r="Z850">
        <v>1049</v>
      </c>
      <c r="AB850" t="s">
        <v>154</v>
      </c>
    </row>
    <row r="851" spans="1:28" x14ac:dyDescent="0.3">
      <c r="A851" t="s">
        <v>292</v>
      </c>
      <c r="B851" t="s">
        <v>745</v>
      </c>
      <c r="C851">
        <v>1651800</v>
      </c>
      <c r="D851" t="s">
        <v>151</v>
      </c>
      <c r="E851" s="1">
        <v>41997</v>
      </c>
      <c r="F851" s="1" t="s">
        <v>316</v>
      </c>
      <c r="G851" s="1"/>
      <c r="H851" t="s">
        <v>172</v>
      </c>
      <c r="I851" s="1" t="s">
        <v>289</v>
      </c>
      <c r="J851" s="1" t="s">
        <v>511</v>
      </c>
      <c r="K851" s="1"/>
      <c r="L851" t="s">
        <v>223</v>
      </c>
      <c r="M851">
        <v>13.7</v>
      </c>
      <c r="U851">
        <v>2</v>
      </c>
      <c r="V851" t="s">
        <v>173</v>
      </c>
      <c r="X851" t="s">
        <v>149</v>
      </c>
      <c r="Y851" t="s">
        <v>150</v>
      </c>
      <c r="Z851">
        <v>1090</v>
      </c>
      <c r="AB851" t="s">
        <v>154</v>
      </c>
    </row>
    <row r="852" spans="1:28" x14ac:dyDescent="0.3">
      <c r="A852" t="s">
        <v>292</v>
      </c>
      <c r="B852" t="s">
        <v>746</v>
      </c>
      <c r="C852">
        <v>1651800</v>
      </c>
      <c r="D852" t="s">
        <v>151</v>
      </c>
      <c r="E852" s="1">
        <v>42030</v>
      </c>
      <c r="F852" s="1" t="s">
        <v>302</v>
      </c>
      <c r="G852" s="1"/>
      <c r="H852" t="s">
        <v>172</v>
      </c>
      <c r="I852" s="1" t="s">
        <v>289</v>
      </c>
      <c r="J852" s="1" t="s">
        <v>509</v>
      </c>
      <c r="K852" s="1"/>
      <c r="L852" t="s">
        <v>223</v>
      </c>
      <c r="M852">
        <v>2.7</v>
      </c>
      <c r="U852">
        <v>0.8</v>
      </c>
      <c r="V852" t="s">
        <v>173</v>
      </c>
      <c r="X852" t="s">
        <v>149</v>
      </c>
      <c r="Y852" t="s">
        <v>150</v>
      </c>
      <c r="Z852">
        <v>1040</v>
      </c>
      <c r="AB852" t="s">
        <v>154</v>
      </c>
    </row>
    <row r="853" spans="1:28" x14ac:dyDescent="0.3">
      <c r="A853" t="s">
        <v>292</v>
      </c>
      <c r="B853" t="s">
        <v>746</v>
      </c>
      <c r="C853">
        <v>1651800</v>
      </c>
      <c r="D853" t="s">
        <v>151</v>
      </c>
      <c r="E853" s="1">
        <v>42030</v>
      </c>
      <c r="F853" s="1" t="s">
        <v>302</v>
      </c>
      <c r="G853" s="1"/>
      <c r="H853" t="s">
        <v>170</v>
      </c>
      <c r="I853" s="1" t="s">
        <v>289</v>
      </c>
      <c r="J853" s="1" t="s">
        <v>510</v>
      </c>
      <c r="K853" s="1"/>
      <c r="L853" t="s">
        <v>223</v>
      </c>
      <c r="M853">
        <v>0.23300000000000001</v>
      </c>
      <c r="U853">
        <v>0.04</v>
      </c>
      <c r="V853" t="s">
        <v>173</v>
      </c>
      <c r="X853" t="s">
        <v>149</v>
      </c>
      <c r="Y853" t="s">
        <v>150</v>
      </c>
      <c r="Z853">
        <v>1049</v>
      </c>
      <c r="AB853" t="s">
        <v>154</v>
      </c>
    </row>
    <row r="854" spans="1:28" x14ac:dyDescent="0.3">
      <c r="A854" t="s">
        <v>292</v>
      </c>
      <c r="B854" t="s">
        <v>746</v>
      </c>
      <c r="C854">
        <v>1651800</v>
      </c>
      <c r="D854" t="s">
        <v>151</v>
      </c>
      <c r="E854" s="1">
        <v>42030</v>
      </c>
      <c r="F854" s="1" t="s">
        <v>302</v>
      </c>
      <c r="G854" s="1"/>
      <c r="H854" t="s">
        <v>172</v>
      </c>
      <c r="I854" s="1" t="s">
        <v>289</v>
      </c>
      <c r="J854" s="1" t="s">
        <v>511</v>
      </c>
      <c r="K854" s="1"/>
      <c r="L854" t="s">
        <v>223</v>
      </c>
      <c r="M854">
        <v>15.9</v>
      </c>
      <c r="U854">
        <v>2</v>
      </c>
      <c r="V854" t="s">
        <v>173</v>
      </c>
      <c r="X854" t="s">
        <v>149</v>
      </c>
      <c r="Y854" t="s">
        <v>150</v>
      </c>
      <c r="Z854">
        <v>1090</v>
      </c>
      <c r="AB854" t="s">
        <v>154</v>
      </c>
    </row>
    <row r="855" spans="1:28" x14ac:dyDescent="0.3">
      <c r="A855" t="s">
        <v>292</v>
      </c>
      <c r="B855" t="s">
        <v>747</v>
      </c>
      <c r="C855">
        <v>1651800</v>
      </c>
      <c r="D855" t="s">
        <v>151</v>
      </c>
      <c r="E855" s="1">
        <v>42059</v>
      </c>
      <c r="F855" s="1" t="s">
        <v>314</v>
      </c>
      <c r="G855" s="1"/>
      <c r="H855" t="s">
        <v>172</v>
      </c>
      <c r="I855" s="1" t="s">
        <v>289</v>
      </c>
      <c r="J855" s="1" t="s">
        <v>509</v>
      </c>
      <c r="K855" s="1"/>
      <c r="L855" t="s">
        <v>223</v>
      </c>
      <c r="M855">
        <v>1.7</v>
      </c>
      <c r="U855">
        <v>0.8</v>
      </c>
      <c r="V855" t="s">
        <v>173</v>
      </c>
      <c r="X855" t="s">
        <v>149</v>
      </c>
      <c r="Y855" t="s">
        <v>150</v>
      </c>
      <c r="Z855">
        <v>1040</v>
      </c>
      <c r="AB855" t="s">
        <v>154</v>
      </c>
    </row>
    <row r="856" spans="1:28" x14ac:dyDescent="0.3">
      <c r="A856" t="s">
        <v>292</v>
      </c>
      <c r="B856" t="s">
        <v>747</v>
      </c>
      <c r="C856">
        <v>1651800</v>
      </c>
      <c r="D856" t="s">
        <v>151</v>
      </c>
      <c r="E856" s="1">
        <v>42059</v>
      </c>
      <c r="F856" s="1" t="s">
        <v>314</v>
      </c>
      <c r="G856" s="1"/>
      <c r="H856" t="s">
        <v>170</v>
      </c>
      <c r="I856" s="1" t="s">
        <v>289</v>
      </c>
      <c r="J856" s="1" t="s">
        <v>510</v>
      </c>
      <c r="K856" s="1"/>
      <c r="L856" t="s">
        <v>223</v>
      </c>
      <c r="M856">
        <v>4.9000000000000002E-2</v>
      </c>
      <c r="U856">
        <v>0.04</v>
      </c>
      <c r="V856" t="s">
        <v>173</v>
      </c>
      <c r="X856" t="s">
        <v>149</v>
      </c>
      <c r="Y856" t="s">
        <v>150</v>
      </c>
      <c r="Z856">
        <v>1049</v>
      </c>
      <c r="AA856" t="s">
        <v>168</v>
      </c>
      <c r="AB856" t="s">
        <v>154</v>
      </c>
    </row>
    <row r="857" spans="1:28" x14ac:dyDescent="0.3">
      <c r="A857" t="s">
        <v>292</v>
      </c>
      <c r="B857" t="s">
        <v>747</v>
      </c>
      <c r="C857">
        <v>1651800</v>
      </c>
      <c r="D857" t="s">
        <v>151</v>
      </c>
      <c r="E857" s="1">
        <v>42059</v>
      </c>
      <c r="F857" s="1" t="s">
        <v>314</v>
      </c>
      <c r="G857" s="1"/>
      <c r="H857" t="s">
        <v>172</v>
      </c>
      <c r="I857" s="1" t="s">
        <v>289</v>
      </c>
      <c r="J857" s="1" t="s">
        <v>511</v>
      </c>
      <c r="K857" s="1"/>
      <c r="L857" t="s">
        <v>223</v>
      </c>
      <c r="M857">
        <v>30.1</v>
      </c>
      <c r="U857">
        <v>2</v>
      </c>
      <c r="V857" t="s">
        <v>173</v>
      </c>
      <c r="X857" t="s">
        <v>149</v>
      </c>
      <c r="Y857" t="s">
        <v>150</v>
      </c>
      <c r="Z857">
        <v>1090</v>
      </c>
      <c r="AB857" t="s">
        <v>154</v>
      </c>
    </row>
    <row r="858" spans="1:28" x14ac:dyDescent="0.3">
      <c r="A858" t="s">
        <v>292</v>
      </c>
      <c r="B858" t="s">
        <v>748</v>
      </c>
      <c r="C858">
        <v>1651800</v>
      </c>
      <c r="D858" t="s">
        <v>151</v>
      </c>
      <c r="E858" s="1">
        <v>42087</v>
      </c>
      <c r="F858" s="1" t="s">
        <v>313</v>
      </c>
      <c r="G858" s="1"/>
      <c r="H858" t="s">
        <v>172</v>
      </c>
      <c r="I858" s="1" t="s">
        <v>289</v>
      </c>
      <c r="J858" s="1" t="s">
        <v>509</v>
      </c>
      <c r="K858" s="1"/>
      <c r="L858" t="s">
        <v>223</v>
      </c>
      <c r="M858">
        <v>2.2000000000000002</v>
      </c>
      <c r="U858">
        <v>0.8</v>
      </c>
      <c r="V858" t="s">
        <v>173</v>
      </c>
      <c r="X858" t="s">
        <v>149</v>
      </c>
      <c r="Y858" t="s">
        <v>150</v>
      </c>
      <c r="Z858">
        <v>1040</v>
      </c>
      <c r="AB858" t="s">
        <v>154</v>
      </c>
    </row>
    <row r="859" spans="1:28" x14ac:dyDescent="0.3">
      <c r="A859" t="s">
        <v>292</v>
      </c>
      <c r="B859" t="s">
        <v>748</v>
      </c>
      <c r="C859">
        <v>1651800</v>
      </c>
      <c r="D859" t="s">
        <v>151</v>
      </c>
      <c r="E859" s="1">
        <v>42087</v>
      </c>
      <c r="F859" s="1" t="s">
        <v>313</v>
      </c>
      <c r="G859" s="1"/>
      <c r="H859" t="s">
        <v>170</v>
      </c>
      <c r="I859" s="1" t="s">
        <v>289</v>
      </c>
      <c r="J859" s="1" t="s">
        <v>510</v>
      </c>
      <c r="K859" s="1"/>
      <c r="L859" t="s">
        <v>223</v>
      </c>
      <c r="M859">
        <v>0.04</v>
      </c>
      <c r="N859" t="s">
        <v>1094</v>
      </c>
      <c r="U859">
        <v>0.04</v>
      </c>
      <c r="V859" t="s">
        <v>173</v>
      </c>
      <c r="X859" t="s">
        <v>149</v>
      </c>
      <c r="Y859" t="s">
        <v>150</v>
      </c>
      <c r="Z859">
        <v>1049</v>
      </c>
      <c r="AB859" t="s">
        <v>154</v>
      </c>
    </row>
    <row r="860" spans="1:28" x14ac:dyDescent="0.3">
      <c r="A860" t="s">
        <v>292</v>
      </c>
      <c r="B860" t="s">
        <v>748</v>
      </c>
      <c r="C860">
        <v>1651800</v>
      </c>
      <c r="D860" t="s">
        <v>151</v>
      </c>
      <c r="E860" s="1">
        <v>42087</v>
      </c>
      <c r="F860" s="1" t="s">
        <v>313</v>
      </c>
      <c r="G860" s="1"/>
      <c r="H860" t="s">
        <v>172</v>
      </c>
      <c r="I860" s="1" t="s">
        <v>289</v>
      </c>
      <c r="J860" s="1" t="s">
        <v>511</v>
      </c>
      <c r="K860" s="1"/>
      <c r="L860" t="s">
        <v>223</v>
      </c>
      <c r="M860">
        <v>11.1</v>
      </c>
      <c r="U860">
        <v>2</v>
      </c>
      <c r="V860" t="s">
        <v>173</v>
      </c>
      <c r="X860" t="s">
        <v>149</v>
      </c>
      <c r="Y860" t="s">
        <v>150</v>
      </c>
      <c r="Z860">
        <v>1090</v>
      </c>
      <c r="AB860" t="s">
        <v>154</v>
      </c>
    </row>
    <row r="861" spans="1:28" x14ac:dyDescent="0.3">
      <c r="A861" t="s">
        <v>292</v>
      </c>
      <c r="B861" t="s">
        <v>749</v>
      </c>
      <c r="C861">
        <v>1651800</v>
      </c>
      <c r="D861" t="s">
        <v>151</v>
      </c>
      <c r="E861" s="1">
        <v>42123</v>
      </c>
      <c r="F861" s="1" t="s">
        <v>306</v>
      </c>
      <c r="G861" s="1"/>
      <c r="H861" t="s">
        <v>172</v>
      </c>
      <c r="I861" s="1" t="s">
        <v>289</v>
      </c>
      <c r="J861" s="1" t="s">
        <v>509</v>
      </c>
      <c r="K861" s="1"/>
      <c r="L861" t="s">
        <v>223</v>
      </c>
      <c r="M861">
        <v>1.8</v>
      </c>
      <c r="U861">
        <v>0.8</v>
      </c>
      <c r="V861" t="s">
        <v>173</v>
      </c>
      <c r="X861" t="s">
        <v>149</v>
      </c>
      <c r="Y861" t="s">
        <v>150</v>
      </c>
      <c r="Z861">
        <v>1040</v>
      </c>
      <c r="AB861" t="s">
        <v>154</v>
      </c>
    </row>
    <row r="862" spans="1:28" x14ac:dyDescent="0.3">
      <c r="A862" t="s">
        <v>292</v>
      </c>
      <c r="B862" t="s">
        <v>749</v>
      </c>
      <c r="C862">
        <v>1651800</v>
      </c>
      <c r="D862" t="s">
        <v>151</v>
      </c>
      <c r="E862" s="1">
        <v>42123</v>
      </c>
      <c r="F862" s="1" t="s">
        <v>306</v>
      </c>
      <c r="G862" s="1"/>
      <c r="H862" t="s">
        <v>170</v>
      </c>
      <c r="I862" s="1" t="s">
        <v>289</v>
      </c>
      <c r="J862" s="1" t="s">
        <v>510</v>
      </c>
      <c r="K862" s="1"/>
      <c r="L862" t="s">
        <v>223</v>
      </c>
      <c r="M862">
        <v>0.24</v>
      </c>
      <c r="U862">
        <v>0.04</v>
      </c>
      <c r="V862" t="s">
        <v>173</v>
      </c>
      <c r="X862" t="s">
        <v>149</v>
      </c>
      <c r="Y862" t="s">
        <v>150</v>
      </c>
      <c r="Z862">
        <v>1049</v>
      </c>
      <c r="AB862" t="s">
        <v>154</v>
      </c>
    </row>
    <row r="863" spans="1:28" x14ac:dyDescent="0.3">
      <c r="A863" t="s">
        <v>292</v>
      </c>
      <c r="B863" t="s">
        <v>749</v>
      </c>
      <c r="C863">
        <v>1651800</v>
      </c>
      <c r="D863" t="s">
        <v>151</v>
      </c>
      <c r="E863" s="1">
        <v>42123</v>
      </c>
      <c r="F863" s="1" t="s">
        <v>306</v>
      </c>
      <c r="G863" s="1"/>
      <c r="H863" t="s">
        <v>172</v>
      </c>
      <c r="I863" s="1" t="s">
        <v>289</v>
      </c>
      <c r="J863" s="1" t="s">
        <v>511</v>
      </c>
      <c r="K863" s="1"/>
      <c r="L863" t="s">
        <v>223</v>
      </c>
      <c r="M863">
        <v>4.7</v>
      </c>
      <c r="U863">
        <v>2</v>
      </c>
      <c r="V863" t="s">
        <v>173</v>
      </c>
      <c r="X863" t="s">
        <v>149</v>
      </c>
      <c r="Y863" t="s">
        <v>150</v>
      </c>
      <c r="Z863">
        <v>1090</v>
      </c>
      <c r="AB863" t="s">
        <v>154</v>
      </c>
    </row>
    <row r="864" spans="1:28" x14ac:dyDescent="0.3">
      <c r="A864" t="s">
        <v>292</v>
      </c>
      <c r="B864" t="s">
        <v>750</v>
      </c>
      <c r="C864">
        <v>1651800</v>
      </c>
      <c r="D864" t="s">
        <v>151</v>
      </c>
      <c r="E864" s="1">
        <v>42150</v>
      </c>
      <c r="F864" s="1" t="s">
        <v>328</v>
      </c>
      <c r="G864" s="1"/>
      <c r="H864" t="s">
        <v>172</v>
      </c>
      <c r="I864" s="1" t="s">
        <v>289</v>
      </c>
      <c r="J864" s="1" t="s">
        <v>509</v>
      </c>
      <c r="K864" s="1"/>
      <c r="L864" t="s">
        <v>223</v>
      </c>
      <c r="M864">
        <v>3.3</v>
      </c>
      <c r="U864">
        <v>0.8</v>
      </c>
      <c r="V864" t="s">
        <v>173</v>
      </c>
      <c r="X864" t="s">
        <v>149</v>
      </c>
      <c r="Y864" t="s">
        <v>150</v>
      </c>
      <c r="Z864">
        <v>1040</v>
      </c>
      <c r="AB864" t="s">
        <v>154</v>
      </c>
    </row>
    <row r="865" spans="1:28" x14ac:dyDescent="0.3">
      <c r="A865" t="s">
        <v>292</v>
      </c>
      <c r="B865" t="s">
        <v>750</v>
      </c>
      <c r="C865">
        <v>1651800</v>
      </c>
      <c r="D865" t="s">
        <v>151</v>
      </c>
      <c r="E865" s="1">
        <v>42150</v>
      </c>
      <c r="F865" s="1" t="s">
        <v>328</v>
      </c>
      <c r="G865" s="1"/>
      <c r="H865" t="s">
        <v>170</v>
      </c>
      <c r="I865" s="1" t="s">
        <v>289</v>
      </c>
      <c r="J865" s="1" t="s">
        <v>510</v>
      </c>
      <c r="K865" s="1"/>
      <c r="L865" t="s">
        <v>223</v>
      </c>
      <c r="M865">
        <v>0.04</v>
      </c>
      <c r="N865" t="s">
        <v>1094</v>
      </c>
      <c r="U865">
        <v>0.04</v>
      </c>
      <c r="V865" t="s">
        <v>173</v>
      </c>
      <c r="X865" t="s">
        <v>149</v>
      </c>
      <c r="Y865" t="s">
        <v>150</v>
      </c>
      <c r="Z865">
        <v>1049</v>
      </c>
      <c r="AB865" t="s">
        <v>154</v>
      </c>
    </row>
    <row r="866" spans="1:28" x14ac:dyDescent="0.3">
      <c r="A866" t="s">
        <v>292</v>
      </c>
      <c r="B866" t="s">
        <v>750</v>
      </c>
      <c r="C866">
        <v>1651800</v>
      </c>
      <c r="D866" t="s">
        <v>151</v>
      </c>
      <c r="E866" s="1">
        <v>42150</v>
      </c>
      <c r="F866" s="1" t="s">
        <v>328</v>
      </c>
      <c r="G866" s="1"/>
      <c r="H866" t="s">
        <v>172</v>
      </c>
      <c r="I866" s="1" t="s">
        <v>289</v>
      </c>
      <c r="J866" s="1" t="s">
        <v>511</v>
      </c>
      <c r="K866" s="1"/>
      <c r="L866" t="s">
        <v>223</v>
      </c>
      <c r="M866">
        <v>2.8</v>
      </c>
      <c r="U866">
        <v>2</v>
      </c>
      <c r="V866" t="s">
        <v>173</v>
      </c>
      <c r="X866" t="s">
        <v>149</v>
      </c>
      <c r="Y866" t="s">
        <v>150</v>
      </c>
      <c r="Z866">
        <v>1090</v>
      </c>
      <c r="AA866" t="s">
        <v>168</v>
      </c>
      <c r="AB866" t="s">
        <v>154</v>
      </c>
    </row>
    <row r="867" spans="1:28" x14ac:dyDescent="0.3">
      <c r="A867" t="s">
        <v>292</v>
      </c>
      <c r="B867" t="s">
        <v>751</v>
      </c>
      <c r="C867">
        <v>1651800</v>
      </c>
      <c r="D867" t="s">
        <v>151</v>
      </c>
      <c r="E867" s="1">
        <v>42175</v>
      </c>
      <c r="F867" s="1" t="s">
        <v>369</v>
      </c>
      <c r="G867" s="1"/>
      <c r="H867" t="s">
        <v>172</v>
      </c>
      <c r="I867" s="1" t="s">
        <v>289</v>
      </c>
      <c r="J867" s="1" t="s">
        <v>509</v>
      </c>
      <c r="K867" s="1"/>
      <c r="L867" t="s">
        <v>223</v>
      </c>
      <c r="M867">
        <v>3.1</v>
      </c>
      <c r="U867">
        <v>0.8</v>
      </c>
      <c r="V867" t="s">
        <v>173</v>
      </c>
      <c r="X867" t="s">
        <v>149</v>
      </c>
      <c r="Y867" t="s">
        <v>150</v>
      </c>
      <c r="Z867">
        <v>1040</v>
      </c>
      <c r="AB867" t="s">
        <v>154</v>
      </c>
    </row>
    <row r="868" spans="1:28" x14ac:dyDescent="0.3">
      <c r="A868" t="s">
        <v>292</v>
      </c>
      <c r="B868" t="s">
        <v>751</v>
      </c>
      <c r="C868">
        <v>1651800</v>
      </c>
      <c r="D868" t="s">
        <v>151</v>
      </c>
      <c r="E868" s="1">
        <v>42175</v>
      </c>
      <c r="F868" s="1" t="s">
        <v>369</v>
      </c>
      <c r="G868" s="1"/>
      <c r="H868" t="s">
        <v>170</v>
      </c>
      <c r="I868" s="1" t="s">
        <v>289</v>
      </c>
      <c r="J868" s="1" t="s">
        <v>510</v>
      </c>
      <c r="K868" s="1"/>
      <c r="L868" t="s">
        <v>223</v>
      </c>
      <c r="M868">
        <v>1.63</v>
      </c>
      <c r="U868">
        <v>0.04</v>
      </c>
      <c r="V868" t="s">
        <v>173</v>
      </c>
      <c r="X868" t="s">
        <v>149</v>
      </c>
      <c r="Y868" t="s">
        <v>150</v>
      </c>
      <c r="Z868">
        <v>1049</v>
      </c>
      <c r="AB868" t="s">
        <v>154</v>
      </c>
    </row>
    <row r="869" spans="1:28" x14ac:dyDescent="0.3">
      <c r="A869" t="s">
        <v>292</v>
      </c>
      <c r="B869" t="s">
        <v>751</v>
      </c>
      <c r="C869">
        <v>1651800</v>
      </c>
      <c r="D869" t="s">
        <v>151</v>
      </c>
      <c r="E869" s="1">
        <v>42175</v>
      </c>
      <c r="F869" s="1" t="s">
        <v>369</v>
      </c>
      <c r="G869" s="1"/>
      <c r="H869" t="s">
        <v>172</v>
      </c>
      <c r="I869" s="1" t="s">
        <v>289</v>
      </c>
      <c r="J869" s="1" t="s">
        <v>511</v>
      </c>
      <c r="K869" s="1"/>
      <c r="L869" t="s">
        <v>223</v>
      </c>
      <c r="M869">
        <v>6.4</v>
      </c>
      <c r="U869">
        <v>2</v>
      </c>
      <c r="V869" t="s">
        <v>173</v>
      </c>
      <c r="X869" t="s">
        <v>149</v>
      </c>
      <c r="Y869" t="s">
        <v>150</v>
      </c>
      <c r="Z869">
        <v>1090</v>
      </c>
      <c r="AB869" t="s">
        <v>154</v>
      </c>
    </row>
    <row r="870" spans="1:28" x14ac:dyDescent="0.3">
      <c r="A870" t="s">
        <v>292</v>
      </c>
      <c r="B870" t="s">
        <v>752</v>
      </c>
      <c r="C870">
        <v>1651800</v>
      </c>
      <c r="D870" t="s">
        <v>151</v>
      </c>
      <c r="E870" s="1">
        <v>42178</v>
      </c>
      <c r="F870" s="1" t="s">
        <v>298</v>
      </c>
      <c r="G870" s="1"/>
      <c r="H870" t="s">
        <v>172</v>
      </c>
      <c r="I870" s="1" t="s">
        <v>289</v>
      </c>
      <c r="J870" s="1" t="s">
        <v>509</v>
      </c>
      <c r="K870" s="1"/>
      <c r="L870" t="s">
        <v>223</v>
      </c>
      <c r="M870">
        <v>2</v>
      </c>
      <c r="U870">
        <v>0.8</v>
      </c>
      <c r="V870" t="s">
        <v>173</v>
      </c>
      <c r="X870" t="s">
        <v>149</v>
      </c>
      <c r="Y870" t="s">
        <v>150</v>
      </c>
      <c r="Z870">
        <v>1040</v>
      </c>
      <c r="AB870" t="s">
        <v>154</v>
      </c>
    </row>
    <row r="871" spans="1:28" x14ac:dyDescent="0.3">
      <c r="A871" t="s">
        <v>292</v>
      </c>
      <c r="B871" t="s">
        <v>752</v>
      </c>
      <c r="C871">
        <v>1651800</v>
      </c>
      <c r="D871" t="s">
        <v>151</v>
      </c>
      <c r="E871" s="1">
        <v>42178</v>
      </c>
      <c r="F871" s="1" t="s">
        <v>298</v>
      </c>
      <c r="G871" s="1"/>
      <c r="H871" t="s">
        <v>170</v>
      </c>
      <c r="I871" s="1" t="s">
        <v>289</v>
      </c>
      <c r="J871" s="1" t="s">
        <v>510</v>
      </c>
      <c r="K871" s="1"/>
      <c r="L871" t="s">
        <v>223</v>
      </c>
      <c r="M871">
        <v>5.5E-2</v>
      </c>
      <c r="U871">
        <v>0.04</v>
      </c>
      <c r="V871" t="s">
        <v>173</v>
      </c>
      <c r="X871" t="s">
        <v>149</v>
      </c>
      <c r="Y871" t="s">
        <v>150</v>
      </c>
      <c r="Z871">
        <v>1049</v>
      </c>
      <c r="AA871" t="s">
        <v>168</v>
      </c>
      <c r="AB871" t="s">
        <v>154</v>
      </c>
    </row>
    <row r="872" spans="1:28" x14ac:dyDescent="0.3">
      <c r="A872" t="s">
        <v>292</v>
      </c>
      <c r="B872" t="s">
        <v>752</v>
      </c>
      <c r="C872">
        <v>1651800</v>
      </c>
      <c r="D872" t="s">
        <v>151</v>
      </c>
      <c r="E872" s="1">
        <v>42178</v>
      </c>
      <c r="F872" s="1" t="s">
        <v>298</v>
      </c>
      <c r="G872" s="1"/>
      <c r="H872" t="s">
        <v>172</v>
      </c>
      <c r="I872" s="1" t="s">
        <v>289</v>
      </c>
      <c r="J872" s="1" t="s">
        <v>511</v>
      </c>
      <c r="K872" s="1"/>
      <c r="L872" t="s">
        <v>223</v>
      </c>
      <c r="M872">
        <v>3.1</v>
      </c>
      <c r="U872">
        <v>2</v>
      </c>
      <c r="V872" t="s">
        <v>173</v>
      </c>
      <c r="X872" t="s">
        <v>149</v>
      </c>
      <c r="Y872" t="s">
        <v>150</v>
      </c>
      <c r="Z872">
        <v>1090</v>
      </c>
      <c r="AA872" t="s">
        <v>168</v>
      </c>
      <c r="AB872" t="s">
        <v>154</v>
      </c>
    </row>
    <row r="873" spans="1:28" x14ac:dyDescent="0.3">
      <c r="A873" t="s">
        <v>292</v>
      </c>
      <c r="B873" t="s">
        <v>753</v>
      </c>
      <c r="C873">
        <v>1651800</v>
      </c>
      <c r="D873" t="s">
        <v>151</v>
      </c>
      <c r="E873" s="1">
        <v>42182</v>
      </c>
      <c r="F873" s="1" t="s">
        <v>370</v>
      </c>
      <c r="G873" s="1"/>
      <c r="H873" t="s">
        <v>172</v>
      </c>
      <c r="I873" s="1" t="s">
        <v>289</v>
      </c>
      <c r="J873" s="1" t="s">
        <v>509</v>
      </c>
      <c r="K873" s="1"/>
      <c r="L873" t="s">
        <v>223</v>
      </c>
      <c r="M873">
        <v>4.0999999999999996</v>
      </c>
      <c r="U873">
        <v>0.8</v>
      </c>
      <c r="V873" t="s">
        <v>173</v>
      </c>
      <c r="X873" t="s">
        <v>149</v>
      </c>
      <c r="Y873" t="s">
        <v>150</v>
      </c>
      <c r="Z873">
        <v>1040</v>
      </c>
      <c r="AB873" t="s">
        <v>154</v>
      </c>
    </row>
    <row r="874" spans="1:28" x14ac:dyDescent="0.3">
      <c r="A874" t="s">
        <v>292</v>
      </c>
      <c r="B874" t="s">
        <v>753</v>
      </c>
      <c r="C874">
        <v>1651800</v>
      </c>
      <c r="D874" t="s">
        <v>151</v>
      </c>
      <c r="E874" s="1">
        <v>42182</v>
      </c>
      <c r="F874" s="1" t="s">
        <v>370</v>
      </c>
      <c r="G874" s="1"/>
      <c r="H874" t="s">
        <v>170</v>
      </c>
      <c r="I874" s="1" t="s">
        <v>289</v>
      </c>
      <c r="J874" s="1" t="s">
        <v>510</v>
      </c>
      <c r="K874" s="1"/>
      <c r="L874" t="s">
        <v>223</v>
      </c>
      <c r="M874">
        <v>0.28199999999999997</v>
      </c>
      <c r="U874">
        <v>0.04</v>
      </c>
      <c r="V874" t="s">
        <v>173</v>
      </c>
      <c r="X874" t="s">
        <v>149</v>
      </c>
      <c r="Y874" t="s">
        <v>150</v>
      </c>
      <c r="Z874">
        <v>1049</v>
      </c>
      <c r="AB874" t="s">
        <v>154</v>
      </c>
    </row>
    <row r="875" spans="1:28" x14ac:dyDescent="0.3">
      <c r="A875" t="s">
        <v>292</v>
      </c>
      <c r="B875" t="s">
        <v>753</v>
      </c>
      <c r="C875">
        <v>1651800</v>
      </c>
      <c r="D875" t="s">
        <v>151</v>
      </c>
      <c r="E875" s="1">
        <v>42182</v>
      </c>
      <c r="F875" s="1" t="s">
        <v>370</v>
      </c>
      <c r="G875" s="1"/>
      <c r="H875" t="s">
        <v>172</v>
      </c>
      <c r="I875" s="1" t="s">
        <v>289</v>
      </c>
      <c r="J875" s="1" t="s">
        <v>511</v>
      </c>
      <c r="K875" s="1"/>
      <c r="L875" t="s">
        <v>223</v>
      </c>
      <c r="M875">
        <v>6.3</v>
      </c>
      <c r="U875">
        <v>2</v>
      </c>
      <c r="V875" t="s">
        <v>173</v>
      </c>
      <c r="X875" t="s">
        <v>149</v>
      </c>
      <c r="Y875" t="s">
        <v>150</v>
      </c>
      <c r="Z875">
        <v>1090</v>
      </c>
      <c r="AB875" t="s">
        <v>154</v>
      </c>
    </row>
    <row r="876" spans="1:28" x14ac:dyDescent="0.3">
      <c r="A876" t="s">
        <v>292</v>
      </c>
      <c r="B876" t="s">
        <v>754</v>
      </c>
      <c r="C876">
        <v>1651800</v>
      </c>
      <c r="D876" t="s">
        <v>151</v>
      </c>
      <c r="E876" s="1">
        <v>42213</v>
      </c>
      <c r="F876" s="1" t="s">
        <v>371</v>
      </c>
      <c r="G876" s="1"/>
      <c r="H876" t="s">
        <v>172</v>
      </c>
      <c r="I876" s="1" t="s">
        <v>289</v>
      </c>
      <c r="J876" s="1" t="s">
        <v>509</v>
      </c>
      <c r="K876" s="1"/>
      <c r="L876" t="s">
        <v>223</v>
      </c>
      <c r="M876">
        <v>4.4000000000000004</v>
      </c>
      <c r="U876">
        <v>0.8</v>
      </c>
      <c r="V876" t="s">
        <v>173</v>
      </c>
      <c r="X876" t="s">
        <v>149</v>
      </c>
      <c r="Y876" t="s">
        <v>150</v>
      </c>
      <c r="Z876">
        <v>1040</v>
      </c>
      <c r="AB876" t="s">
        <v>154</v>
      </c>
    </row>
    <row r="877" spans="1:28" x14ac:dyDescent="0.3">
      <c r="A877" t="s">
        <v>292</v>
      </c>
      <c r="B877" t="s">
        <v>754</v>
      </c>
      <c r="C877">
        <v>1651800</v>
      </c>
      <c r="D877" t="s">
        <v>151</v>
      </c>
      <c r="E877" s="1">
        <v>42213</v>
      </c>
      <c r="F877" s="1" t="s">
        <v>371</v>
      </c>
      <c r="G877" s="1"/>
      <c r="H877" t="s">
        <v>170</v>
      </c>
      <c r="I877" s="1" t="s">
        <v>289</v>
      </c>
      <c r="J877" s="1" t="s">
        <v>510</v>
      </c>
      <c r="K877" s="1"/>
      <c r="L877" t="s">
        <v>223</v>
      </c>
      <c r="M877">
        <v>0.14599999999999999</v>
      </c>
      <c r="U877">
        <v>0.04</v>
      </c>
      <c r="V877" t="s">
        <v>173</v>
      </c>
      <c r="X877" t="s">
        <v>149</v>
      </c>
      <c r="Y877" t="s">
        <v>150</v>
      </c>
      <c r="Z877">
        <v>1049</v>
      </c>
      <c r="AB877" t="s">
        <v>154</v>
      </c>
    </row>
    <row r="878" spans="1:28" x14ac:dyDescent="0.3">
      <c r="A878" t="s">
        <v>292</v>
      </c>
      <c r="B878" t="s">
        <v>754</v>
      </c>
      <c r="C878">
        <v>1651800</v>
      </c>
      <c r="D878" t="s">
        <v>151</v>
      </c>
      <c r="E878" s="1">
        <v>42213</v>
      </c>
      <c r="F878" s="1" t="s">
        <v>371</v>
      </c>
      <c r="G878" s="1"/>
      <c r="H878" t="s">
        <v>172</v>
      </c>
      <c r="I878" s="1" t="s">
        <v>289</v>
      </c>
      <c r="J878" s="1" t="s">
        <v>511</v>
      </c>
      <c r="K878" s="1"/>
      <c r="L878" t="s">
        <v>223</v>
      </c>
      <c r="M878">
        <v>4.2</v>
      </c>
      <c r="U878">
        <v>2</v>
      </c>
      <c r="V878" t="s">
        <v>173</v>
      </c>
      <c r="X878" t="s">
        <v>149</v>
      </c>
      <c r="Y878" t="s">
        <v>150</v>
      </c>
      <c r="Z878">
        <v>1090</v>
      </c>
      <c r="AB878" t="s">
        <v>154</v>
      </c>
    </row>
    <row r="879" spans="1:28" x14ac:dyDescent="0.3">
      <c r="A879" t="s">
        <v>292</v>
      </c>
      <c r="B879" t="s">
        <v>755</v>
      </c>
      <c r="C879">
        <v>1651800</v>
      </c>
      <c r="D879" t="s">
        <v>151</v>
      </c>
      <c r="E879" s="1">
        <v>42215</v>
      </c>
      <c r="F879" s="1" t="s">
        <v>310</v>
      </c>
      <c r="G879" s="1"/>
      <c r="H879" t="s">
        <v>172</v>
      </c>
      <c r="I879" s="1" t="s">
        <v>289</v>
      </c>
      <c r="J879" s="1" t="s">
        <v>509</v>
      </c>
      <c r="K879" s="1"/>
      <c r="L879" t="s">
        <v>223</v>
      </c>
      <c r="M879">
        <v>4.4000000000000004</v>
      </c>
      <c r="U879">
        <v>0.8</v>
      </c>
      <c r="V879" t="s">
        <v>173</v>
      </c>
      <c r="X879" t="s">
        <v>149</v>
      </c>
      <c r="Y879" t="s">
        <v>150</v>
      </c>
      <c r="Z879">
        <v>1040</v>
      </c>
      <c r="AB879" t="s">
        <v>154</v>
      </c>
    </row>
    <row r="880" spans="1:28" x14ac:dyDescent="0.3">
      <c r="A880" t="s">
        <v>292</v>
      </c>
      <c r="B880" t="s">
        <v>755</v>
      </c>
      <c r="C880">
        <v>1651800</v>
      </c>
      <c r="D880" t="s">
        <v>151</v>
      </c>
      <c r="E880" s="1">
        <v>42215</v>
      </c>
      <c r="F880" s="1" t="s">
        <v>310</v>
      </c>
      <c r="G880" s="1"/>
      <c r="H880" t="s">
        <v>170</v>
      </c>
      <c r="I880" s="1" t="s">
        <v>289</v>
      </c>
      <c r="J880" s="1" t="s">
        <v>510</v>
      </c>
      <c r="K880" s="1"/>
      <c r="L880" t="s">
        <v>223</v>
      </c>
      <c r="M880">
        <v>0.76400000000000001</v>
      </c>
      <c r="U880">
        <v>0.04</v>
      </c>
      <c r="V880" t="s">
        <v>173</v>
      </c>
      <c r="X880" t="s">
        <v>149</v>
      </c>
      <c r="Y880" t="s">
        <v>150</v>
      </c>
      <c r="Z880">
        <v>1049</v>
      </c>
      <c r="AB880" t="s">
        <v>154</v>
      </c>
    </row>
    <row r="881" spans="1:28" x14ac:dyDescent="0.3">
      <c r="A881" t="s">
        <v>292</v>
      </c>
      <c r="B881" t="s">
        <v>755</v>
      </c>
      <c r="C881">
        <v>1651800</v>
      </c>
      <c r="D881" t="s">
        <v>151</v>
      </c>
      <c r="E881" s="1">
        <v>42215</v>
      </c>
      <c r="F881" s="1" t="s">
        <v>310</v>
      </c>
      <c r="G881" s="1"/>
      <c r="H881" t="s">
        <v>172</v>
      </c>
      <c r="I881" s="1" t="s">
        <v>289</v>
      </c>
      <c r="J881" s="1" t="s">
        <v>511</v>
      </c>
      <c r="K881" s="1"/>
      <c r="L881" t="s">
        <v>223</v>
      </c>
      <c r="M881">
        <v>4.8</v>
      </c>
      <c r="U881">
        <v>2</v>
      </c>
      <c r="V881" t="s">
        <v>173</v>
      </c>
      <c r="X881" t="s">
        <v>149</v>
      </c>
      <c r="Y881" t="s">
        <v>150</v>
      </c>
      <c r="Z881">
        <v>1090</v>
      </c>
      <c r="AB881" t="s">
        <v>154</v>
      </c>
    </row>
    <row r="882" spans="1:28" x14ac:dyDescent="0.3">
      <c r="A882" t="s">
        <v>292</v>
      </c>
      <c r="B882" t="s">
        <v>756</v>
      </c>
      <c r="C882">
        <v>1651800</v>
      </c>
      <c r="D882" t="s">
        <v>151</v>
      </c>
      <c r="E882" s="1">
        <v>42276</v>
      </c>
      <c r="F882" s="1" t="s">
        <v>313</v>
      </c>
      <c r="G882" s="1"/>
      <c r="H882" t="s">
        <v>172</v>
      </c>
      <c r="I882" s="1" t="s">
        <v>289</v>
      </c>
      <c r="J882" s="1" t="s">
        <v>509</v>
      </c>
      <c r="K882" s="1"/>
      <c r="L882" t="s">
        <v>223</v>
      </c>
      <c r="M882">
        <v>2</v>
      </c>
      <c r="U882">
        <v>0.8</v>
      </c>
      <c r="V882" t="s">
        <v>173</v>
      </c>
      <c r="X882" t="s">
        <v>149</v>
      </c>
      <c r="Y882" t="s">
        <v>150</v>
      </c>
      <c r="Z882">
        <v>1040</v>
      </c>
      <c r="AB882" t="s">
        <v>154</v>
      </c>
    </row>
    <row r="883" spans="1:28" x14ac:dyDescent="0.3">
      <c r="A883" t="s">
        <v>292</v>
      </c>
      <c r="B883" t="s">
        <v>756</v>
      </c>
      <c r="C883">
        <v>1651800</v>
      </c>
      <c r="D883" t="s">
        <v>151</v>
      </c>
      <c r="E883" s="1">
        <v>42276</v>
      </c>
      <c r="F883" s="1" t="s">
        <v>313</v>
      </c>
      <c r="G883" s="1"/>
      <c r="H883" t="s">
        <v>170</v>
      </c>
      <c r="I883" s="1" t="s">
        <v>289</v>
      </c>
      <c r="J883" s="1" t="s">
        <v>510</v>
      </c>
      <c r="K883" s="1"/>
      <c r="L883" t="s">
        <v>223</v>
      </c>
      <c r="M883">
        <v>4.2000000000000003E-2</v>
      </c>
      <c r="U883">
        <v>0.04</v>
      </c>
      <c r="V883" t="s">
        <v>173</v>
      </c>
      <c r="X883" t="s">
        <v>149</v>
      </c>
      <c r="Y883" t="s">
        <v>150</v>
      </c>
      <c r="Z883">
        <v>1049</v>
      </c>
      <c r="AA883" t="s">
        <v>168</v>
      </c>
      <c r="AB883" t="s">
        <v>154</v>
      </c>
    </row>
    <row r="884" spans="1:28" x14ac:dyDescent="0.3">
      <c r="A884" t="s">
        <v>292</v>
      </c>
      <c r="B884" t="s">
        <v>756</v>
      </c>
      <c r="C884">
        <v>1651800</v>
      </c>
      <c r="D884" t="s">
        <v>151</v>
      </c>
      <c r="E884" s="1">
        <v>42276</v>
      </c>
      <c r="F884" s="1" t="s">
        <v>313</v>
      </c>
      <c r="G884" s="1"/>
      <c r="H884" t="s">
        <v>172</v>
      </c>
      <c r="I884" s="1" t="s">
        <v>289</v>
      </c>
      <c r="J884" s="1" t="s">
        <v>511</v>
      </c>
      <c r="K884" s="1"/>
      <c r="L884" t="s">
        <v>223</v>
      </c>
      <c r="M884">
        <v>2.4</v>
      </c>
      <c r="U884">
        <v>2</v>
      </c>
      <c r="V884" t="s">
        <v>173</v>
      </c>
      <c r="X884" t="s">
        <v>149</v>
      </c>
      <c r="Y884" t="s">
        <v>150</v>
      </c>
      <c r="Z884">
        <v>1090</v>
      </c>
      <c r="AA884" t="s">
        <v>168</v>
      </c>
      <c r="AB884" t="s">
        <v>154</v>
      </c>
    </row>
    <row r="885" spans="1:28" x14ac:dyDescent="0.3">
      <c r="A885" t="s">
        <v>292</v>
      </c>
      <c r="B885" t="s">
        <v>757</v>
      </c>
      <c r="C885">
        <v>1651800</v>
      </c>
      <c r="D885" t="s">
        <v>151</v>
      </c>
      <c r="E885" s="1">
        <v>42279</v>
      </c>
      <c r="F885" s="1" t="s">
        <v>331</v>
      </c>
      <c r="G885" s="1"/>
      <c r="H885" t="s">
        <v>172</v>
      </c>
      <c r="I885" s="1" t="s">
        <v>289</v>
      </c>
      <c r="J885" s="1" t="s">
        <v>509</v>
      </c>
      <c r="K885" s="1"/>
      <c r="L885" t="s">
        <v>223</v>
      </c>
      <c r="M885">
        <v>4.4000000000000004</v>
      </c>
      <c r="U885">
        <v>0.8</v>
      </c>
      <c r="V885" t="s">
        <v>173</v>
      </c>
      <c r="X885" t="s">
        <v>149</v>
      </c>
      <c r="Y885" t="s">
        <v>150</v>
      </c>
      <c r="Z885">
        <v>1040</v>
      </c>
      <c r="AB885" t="s">
        <v>164</v>
      </c>
    </row>
    <row r="886" spans="1:28" x14ac:dyDescent="0.3">
      <c r="A886" t="s">
        <v>292</v>
      </c>
      <c r="B886" t="s">
        <v>757</v>
      </c>
      <c r="C886">
        <v>1651800</v>
      </c>
      <c r="D886" t="s">
        <v>151</v>
      </c>
      <c r="E886" s="1">
        <v>42279</v>
      </c>
      <c r="F886" s="1" t="s">
        <v>331</v>
      </c>
      <c r="G886" s="1"/>
      <c r="H886" t="s">
        <v>170</v>
      </c>
      <c r="I886" s="1" t="s">
        <v>289</v>
      </c>
      <c r="J886" s="1" t="s">
        <v>510</v>
      </c>
      <c r="K886" s="1"/>
      <c r="L886" t="s">
        <v>223</v>
      </c>
      <c r="M886">
        <v>0.55300000000000005</v>
      </c>
      <c r="U886">
        <v>0.04</v>
      </c>
      <c r="V886" t="s">
        <v>173</v>
      </c>
      <c r="X886" t="s">
        <v>149</v>
      </c>
      <c r="Y886" t="s">
        <v>150</v>
      </c>
      <c r="Z886">
        <v>1049</v>
      </c>
      <c r="AB886" t="s">
        <v>164</v>
      </c>
    </row>
    <row r="887" spans="1:28" x14ac:dyDescent="0.3">
      <c r="A887" t="s">
        <v>292</v>
      </c>
      <c r="B887" t="s">
        <v>757</v>
      </c>
      <c r="C887">
        <v>1651800</v>
      </c>
      <c r="D887" t="s">
        <v>151</v>
      </c>
      <c r="E887" s="1">
        <v>42279</v>
      </c>
      <c r="F887" s="1" t="s">
        <v>331</v>
      </c>
      <c r="G887" s="1"/>
      <c r="H887" t="s">
        <v>172</v>
      </c>
      <c r="I887" s="1" t="s">
        <v>289</v>
      </c>
      <c r="J887" s="1" t="s">
        <v>511</v>
      </c>
      <c r="K887" s="1"/>
      <c r="L887" t="s">
        <v>223</v>
      </c>
      <c r="M887">
        <v>7.9</v>
      </c>
      <c r="U887">
        <v>2</v>
      </c>
      <c r="V887" t="s">
        <v>173</v>
      </c>
      <c r="X887" t="s">
        <v>149</v>
      </c>
      <c r="Y887" t="s">
        <v>150</v>
      </c>
      <c r="Z887">
        <v>1090</v>
      </c>
      <c r="AB887" t="s">
        <v>164</v>
      </c>
    </row>
    <row r="888" spans="1:28" x14ac:dyDescent="0.3">
      <c r="A888" t="s">
        <v>292</v>
      </c>
      <c r="B888" t="s">
        <v>758</v>
      </c>
      <c r="C888">
        <v>1651800</v>
      </c>
      <c r="D888" t="s">
        <v>151</v>
      </c>
      <c r="E888" s="1">
        <v>42305</v>
      </c>
      <c r="F888" s="1" t="s">
        <v>350</v>
      </c>
      <c r="G888" s="1"/>
      <c r="H888" t="s">
        <v>172</v>
      </c>
      <c r="I888" s="1" t="s">
        <v>289</v>
      </c>
      <c r="J888" s="1" t="s">
        <v>509</v>
      </c>
      <c r="K888" s="1"/>
      <c r="L888" t="s">
        <v>223</v>
      </c>
      <c r="M888">
        <v>7.6</v>
      </c>
      <c r="U888">
        <v>0.8</v>
      </c>
      <c r="V888" t="s">
        <v>173</v>
      </c>
      <c r="X888" t="s">
        <v>149</v>
      </c>
      <c r="Y888" t="s">
        <v>150</v>
      </c>
      <c r="Z888">
        <v>1040</v>
      </c>
      <c r="AB888" t="s">
        <v>164</v>
      </c>
    </row>
    <row r="889" spans="1:28" x14ac:dyDescent="0.3">
      <c r="A889" t="s">
        <v>292</v>
      </c>
      <c r="B889" t="s">
        <v>758</v>
      </c>
      <c r="C889">
        <v>1651800</v>
      </c>
      <c r="D889" t="s">
        <v>151</v>
      </c>
      <c r="E889" s="1">
        <v>42305</v>
      </c>
      <c r="F889" s="1" t="s">
        <v>350</v>
      </c>
      <c r="G889" s="1"/>
      <c r="H889" t="s">
        <v>170</v>
      </c>
      <c r="I889" s="1" t="s">
        <v>289</v>
      </c>
      <c r="J889" s="1" t="s">
        <v>510</v>
      </c>
      <c r="K889" s="1"/>
      <c r="L889" t="s">
        <v>223</v>
      </c>
      <c r="M889">
        <v>0.65200000000000002</v>
      </c>
      <c r="U889">
        <v>0.04</v>
      </c>
      <c r="V889" t="s">
        <v>173</v>
      </c>
      <c r="X889" t="s">
        <v>149</v>
      </c>
      <c r="Y889" t="s">
        <v>150</v>
      </c>
      <c r="Z889">
        <v>1049</v>
      </c>
      <c r="AB889" t="s">
        <v>164</v>
      </c>
    </row>
    <row r="890" spans="1:28" x14ac:dyDescent="0.3">
      <c r="A890" t="s">
        <v>292</v>
      </c>
      <c r="B890" t="s">
        <v>758</v>
      </c>
      <c r="C890">
        <v>1651800</v>
      </c>
      <c r="D890" t="s">
        <v>151</v>
      </c>
      <c r="E890" s="1">
        <v>42305</v>
      </c>
      <c r="F890" s="1" t="s">
        <v>350</v>
      </c>
      <c r="G890" s="1"/>
      <c r="H890" t="s">
        <v>172</v>
      </c>
      <c r="I890" s="1" t="s">
        <v>289</v>
      </c>
      <c r="J890" s="1" t="s">
        <v>511</v>
      </c>
      <c r="K890" s="1"/>
      <c r="L890" t="s">
        <v>223</v>
      </c>
      <c r="M890">
        <v>18.5</v>
      </c>
      <c r="U890">
        <v>2</v>
      </c>
      <c r="V890" t="s">
        <v>173</v>
      </c>
      <c r="X890" t="s">
        <v>149</v>
      </c>
      <c r="Y890" t="s">
        <v>150</v>
      </c>
      <c r="Z890">
        <v>1090</v>
      </c>
      <c r="AB890" t="s">
        <v>164</v>
      </c>
    </row>
    <row r="891" spans="1:28" x14ac:dyDescent="0.3">
      <c r="A891" t="s">
        <v>292</v>
      </c>
      <c r="B891" t="s">
        <v>759</v>
      </c>
      <c r="C891">
        <v>1651800</v>
      </c>
      <c r="D891" t="s">
        <v>151</v>
      </c>
      <c r="E891" s="1">
        <v>42306</v>
      </c>
      <c r="F891" s="1" t="s">
        <v>372</v>
      </c>
      <c r="G891" s="1"/>
      <c r="H891" t="s">
        <v>172</v>
      </c>
      <c r="I891" s="1" t="s">
        <v>289</v>
      </c>
      <c r="J891" s="1" t="s">
        <v>509</v>
      </c>
      <c r="K891" s="1"/>
      <c r="L891" t="s">
        <v>223</v>
      </c>
      <c r="M891">
        <v>4</v>
      </c>
      <c r="U891">
        <v>0.8</v>
      </c>
      <c r="V891" t="s">
        <v>173</v>
      </c>
      <c r="X891" t="s">
        <v>149</v>
      </c>
      <c r="Y891" t="s">
        <v>150</v>
      </c>
      <c r="Z891">
        <v>1040</v>
      </c>
      <c r="AB891" t="s">
        <v>164</v>
      </c>
    </row>
    <row r="892" spans="1:28" x14ac:dyDescent="0.3">
      <c r="A892" t="s">
        <v>292</v>
      </c>
      <c r="B892" t="s">
        <v>759</v>
      </c>
      <c r="C892">
        <v>1651800</v>
      </c>
      <c r="D892" t="s">
        <v>151</v>
      </c>
      <c r="E892" s="1">
        <v>42306</v>
      </c>
      <c r="F892" s="1" t="s">
        <v>372</v>
      </c>
      <c r="G892" s="1"/>
      <c r="H892" t="s">
        <v>170</v>
      </c>
      <c r="I892" s="1" t="s">
        <v>289</v>
      </c>
      <c r="J892" s="1" t="s">
        <v>510</v>
      </c>
      <c r="K892" s="1"/>
      <c r="L892" t="s">
        <v>223</v>
      </c>
      <c r="M892">
        <v>0.69899999999999995</v>
      </c>
      <c r="U892">
        <v>0.04</v>
      </c>
      <c r="V892" t="s">
        <v>173</v>
      </c>
      <c r="X892" t="s">
        <v>149</v>
      </c>
      <c r="Y892" t="s">
        <v>150</v>
      </c>
      <c r="Z892">
        <v>1049</v>
      </c>
      <c r="AB892" t="s">
        <v>164</v>
      </c>
    </row>
    <row r="893" spans="1:28" x14ac:dyDescent="0.3">
      <c r="A893" t="s">
        <v>292</v>
      </c>
      <c r="B893" t="s">
        <v>759</v>
      </c>
      <c r="C893">
        <v>1651800</v>
      </c>
      <c r="D893" t="s">
        <v>151</v>
      </c>
      <c r="E893" s="1">
        <v>42306</v>
      </c>
      <c r="F893" s="1" t="s">
        <v>372</v>
      </c>
      <c r="G893" s="1"/>
      <c r="H893" t="s">
        <v>172</v>
      </c>
      <c r="I893" s="1" t="s">
        <v>289</v>
      </c>
      <c r="J893" s="1" t="s">
        <v>511</v>
      </c>
      <c r="K893" s="1"/>
      <c r="L893" t="s">
        <v>223</v>
      </c>
      <c r="M893">
        <v>6.2</v>
      </c>
      <c r="U893">
        <v>2</v>
      </c>
      <c r="V893" t="s">
        <v>173</v>
      </c>
      <c r="X893" t="s">
        <v>149</v>
      </c>
      <c r="Y893" t="s">
        <v>150</v>
      </c>
      <c r="Z893">
        <v>1090</v>
      </c>
      <c r="AB893" t="s">
        <v>164</v>
      </c>
    </row>
    <row r="894" spans="1:28" x14ac:dyDescent="0.3">
      <c r="A894" t="s">
        <v>292</v>
      </c>
      <c r="B894" t="s">
        <v>760</v>
      </c>
      <c r="C894">
        <v>1651800</v>
      </c>
      <c r="D894" t="s">
        <v>151</v>
      </c>
      <c r="E894" s="1">
        <v>42332</v>
      </c>
      <c r="F894" s="1" t="s">
        <v>373</v>
      </c>
      <c r="G894" s="1"/>
      <c r="H894" t="s">
        <v>172</v>
      </c>
      <c r="I894" s="1" t="s">
        <v>289</v>
      </c>
      <c r="J894" s="1" t="s">
        <v>509</v>
      </c>
      <c r="K894" s="1"/>
      <c r="L894" t="s">
        <v>223</v>
      </c>
      <c r="M894">
        <v>2.8</v>
      </c>
      <c r="U894">
        <v>0.8</v>
      </c>
      <c r="V894" t="s">
        <v>173</v>
      </c>
      <c r="X894" t="s">
        <v>149</v>
      </c>
      <c r="Y894" t="s">
        <v>150</v>
      </c>
      <c r="Z894">
        <v>1040</v>
      </c>
      <c r="AB894" t="s">
        <v>164</v>
      </c>
    </row>
    <row r="895" spans="1:28" x14ac:dyDescent="0.3">
      <c r="A895" t="s">
        <v>292</v>
      </c>
      <c r="B895" t="s">
        <v>760</v>
      </c>
      <c r="C895">
        <v>1651800</v>
      </c>
      <c r="D895" t="s">
        <v>151</v>
      </c>
      <c r="E895" s="1">
        <v>42332</v>
      </c>
      <c r="F895" s="1" t="s">
        <v>373</v>
      </c>
      <c r="G895" s="1"/>
      <c r="H895" t="s">
        <v>170</v>
      </c>
      <c r="I895" s="1" t="s">
        <v>289</v>
      </c>
      <c r="J895" s="1" t="s">
        <v>510</v>
      </c>
      <c r="K895" s="1"/>
      <c r="L895" t="s">
        <v>223</v>
      </c>
      <c r="M895">
        <v>0.04</v>
      </c>
      <c r="N895" t="s">
        <v>1094</v>
      </c>
      <c r="U895">
        <v>0.04</v>
      </c>
      <c r="V895" t="s">
        <v>173</v>
      </c>
      <c r="X895" t="s">
        <v>149</v>
      </c>
      <c r="Y895" t="s">
        <v>150</v>
      </c>
      <c r="Z895">
        <v>1049</v>
      </c>
      <c r="AB895" t="s">
        <v>164</v>
      </c>
    </row>
    <row r="896" spans="1:28" x14ac:dyDescent="0.3">
      <c r="A896" t="s">
        <v>292</v>
      </c>
      <c r="B896" t="s">
        <v>760</v>
      </c>
      <c r="C896">
        <v>1651800</v>
      </c>
      <c r="D896" t="s">
        <v>151</v>
      </c>
      <c r="E896" s="1">
        <v>42332</v>
      </c>
      <c r="F896" s="1" t="s">
        <v>373</v>
      </c>
      <c r="G896" s="1"/>
      <c r="H896" t="s">
        <v>172</v>
      </c>
      <c r="I896" s="1" t="s">
        <v>289</v>
      </c>
      <c r="J896" s="1" t="s">
        <v>511</v>
      </c>
      <c r="K896" s="1"/>
      <c r="L896" t="s">
        <v>223</v>
      </c>
      <c r="M896">
        <v>6</v>
      </c>
      <c r="U896">
        <v>2</v>
      </c>
      <c r="V896" t="s">
        <v>173</v>
      </c>
      <c r="X896" t="s">
        <v>149</v>
      </c>
      <c r="Y896" t="s">
        <v>150</v>
      </c>
      <c r="Z896">
        <v>1090</v>
      </c>
      <c r="AB896" t="s">
        <v>164</v>
      </c>
    </row>
    <row r="897" spans="1:28" x14ac:dyDescent="0.3">
      <c r="A897" t="s">
        <v>292</v>
      </c>
      <c r="B897" t="s">
        <v>761</v>
      </c>
      <c r="C897">
        <v>1651800</v>
      </c>
      <c r="D897" t="s">
        <v>151</v>
      </c>
      <c r="E897" s="1">
        <v>42339</v>
      </c>
      <c r="F897" s="1" t="s">
        <v>302</v>
      </c>
      <c r="G897" s="1"/>
      <c r="H897" t="s">
        <v>172</v>
      </c>
      <c r="I897" s="1" t="s">
        <v>289</v>
      </c>
      <c r="J897" s="1" t="s">
        <v>509</v>
      </c>
      <c r="K897" s="1"/>
      <c r="L897" t="s">
        <v>223</v>
      </c>
      <c r="M897">
        <v>3.6</v>
      </c>
      <c r="U897">
        <v>0.8</v>
      </c>
      <c r="V897" t="s">
        <v>173</v>
      </c>
      <c r="X897" t="s">
        <v>149</v>
      </c>
      <c r="Y897" t="s">
        <v>150</v>
      </c>
      <c r="Z897">
        <v>1040</v>
      </c>
      <c r="AB897" t="s">
        <v>164</v>
      </c>
    </row>
    <row r="898" spans="1:28" x14ac:dyDescent="0.3">
      <c r="A898" t="s">
        <v>292</v>
      </c>
      <c r="B898" t="s">
        <v>761</v>
      </c>
      <c r="C898">
        <v>1651800</v>
      </c>
      <c r="D898" t="s">
        <v>151</v>
      </c>
      <c r="E898" s="1">
        <v>42339</v>
      </c>
      <c r="F898" s="1" t="s">
        <v>302</v>
      </c>
      <c r="G898" s="1"/>
      <c r="H898" t="s">
        <v>170</v>
      </c>
      <c r="I898" s="1" t="s">
        <v>289</v>
      </c>
      <c r="J898" s="1" t="s">
        <v>510</v>
      </c>
      <c r="K898" s="1"/>
      <c r="L898" t="s">
        <v>223</v>
      </c>
      <c r="M898">
        <v>0.70399999999999996</v>
      </c>
      <c r="U898">
        <v>0.04</v>
      </c>
      <c r="V898" t="s">
        <v>173</v>
      </c>
      <c r="X898" t="s">
        <v>149</v>
      </c>
      <c r="Y898" t="s">
        <v>150</v>
      </c>
      <c r="Z898">
        <v>1049</v>
      </c>
      <c r="AB898" t="s">
        <v>164</v>
      </c>
    </row>
    <row r="899" spans="1:28" x14ac:dyDescent="0.3">
      <c r="A899" t="s">
        <v>292</v>
      </c>
      <c r="B899" t="s">
        <v>761</v>
      </c>
      <c r="C899">
        <v>1651800</v>
      </c>
      <c r="D899" t="s">
        <v>151</v>
      </c>
      <c r="E899" s="1">
        <v>42339</v>
      </c>
      <c r="F899" s="1" t="s">
        <v>302</v>
      </c>
      <c r="G899" s="1"/>
      <c r="H899" t="s">
        <v>172</v>
      </c>
      <c r="I899" s="1" t="s">
        <v>289</v>
      </c>
      <c r="J899" s="1" t="s">
        <v>511</v>
      </c>
      <c r="K899" s="1"/>
      <c r="L899" t="s">
        <v>223</v>
      </c>
      <c r="M899">
        <v>8.4</v>
      </c>
      <c r="U899">
        <v>2</v>
      </c>
      <c r="V899" t="s">
        <v>173</v>
      </c>
      <c r="X899" t="s">
        <v>149</v>
      </c>
      <c r="Y899" t="s">
        <v>150</v>
      </c>
      <c r="Z899">
        <v>1090</v>
      </c>
      <c r="AB899" t="s">
        <v>164</v>
      </c>
    </row>
    <row r="900" spans="1:28" x14ac:dyDescent="0.3">
      <c r="A900" t="s">
        <v>292</v>
      </c>
      <c r="B900" t="s">
        <v>762</v>
      </c>
      <c r="C900">
        <v>1651800</v>
      </c>
      <c r="D900" t="s">
        <v>151</v>
      </c>
      <c r="E900" s="1">
        <v>42355</v>
      </c>
      <c r="F900" s="1" t="s">
        <v>311</v>
      </c>
      <c r="G900" s="1"/>
      <c r="H900" t="s">
        <v>172</v>
      </c>
      <c r="I900" s="1" t="s">
        <v>289</v>
      </c>
      <c r="J900" s="1" t="s">
        <v>509</v>
      </c>
      <c r="K900" s="1"/>
      <c r="L900" t="s">
        <v>223</v>
      </c>
      <c r="M900">
        <v>3.2</v>
      </c>
      <c r="U900">
        <v>0.8</v>
      </c>
      <c r="V900" t="s">
        <v>173</v>
      </c>
      <c r="X900" t="s">
        <v>149</v>
      </c>
      <c r="Y900" t="s">
        <v>150</v>
      </c>
      <c r="Z900">
        <v>1040</v>
      </c>
      <c r="AB900" t="s">
        <v>164</v>
      </c>
    </row>
    <row r="901" spans="1:28" x14ac:dyDescent="0.3">
      <c r="A901" t="s">
        <v>292</v>
      </c>
      <c r="B901" t="s">
        <v>762</v>
      </c>
      <c r="C901">
        <v>1651800</v>
      </c>
      <c r="D901" t="s">
        <v>151</v>
      </c>
      <c r="E901" s="1">
        <v>42355</v>
      </c>
      <c r="F901" s="1" t="s">
        <v>311</v>
      </c>
      <c r="G901" s="1"/>
      <c r="H901" t="s">
        <v>170</v>
      </c>
      <c r="I901" s="1" t="s">
        <v>289</v>
      </c>
      <c r="J901" s="1" t="s">
        <v>510</v>
      </c>
      <c r="K901" s="1"/>
      <c r="L901" t="s">
        <v>223</v>
      </c>
      <c r="M901">
        <v>0.32200000000000001</v>
      </c>
      <c r="U901">
        <v>0.04</v>
      </c>
      <c r="V901" t="s">
        <v>173</v>
      </c>
      <c r="X901" t="s">
        <v>149</v>
      </c>
      <c r="Y901" t="s">
        <v>150</v>
      </c>
      <c r="Z901">
        <v>1049</v>
      </c>
      <c r="AB901" t="s">
        <v>164</v>
      </c>
    </row>
    <row r="902" spans="1:28" x14ac:dyDescent="0.3">
      <c r="A902" t="s">
        <v>292</v>
      </c>
      <c r="B902" t="s">
        <v>762</v>
      </c>
      <c r="C902">
        <v>1651800</v>
      </c>
      <c r="D902" t="s">
        <v>151</v>
      </c>
      <c r="E902" s="1">
        <v>42355</v>
      </c>
      <c r="F902" s="1" t="s">
        <v>311</v>
      </c>
      <c r="G902" s="1"/>
      <c r="H902" t="s">
        <v>172</v>
      </c>
      <c r="I902" s="1" t="s">
        <v>289</v>
      </c>
      <c r="J902" s="1" t="s">
        <v>511</v>
      </c>
      <c r="K902" s="1"/>
      <c r="L902" t="s">
        <v>223</v>
      </c>
      <c r="M902">
        <v>12.5</v>
      </c>
      <c r="U902">
        <v>2</v>
      </c>
      <c r="V902" t="s">
        <v>173</v>
      </c>
      <c r="X902" t="s">
        <v>149</v>
      </c>
      <c r="Y902" t="s">
        <v>150</v>
      </c>
      <c r="Z902">
        <v>1090</v>
      </c>
      <c r="AB902" t="s">
        <v>164</v>
      </c>
    </row>
    <row r="903" spans="1:28" x14ac:dyDescent="0.3">
      <c r="A903" t="s">
        <v>292</v>
      </c>
      <c r="B903" t="s">
        <v>763</v>
      </c>
      <c r="C903">
        <v>1651800</v>
      </c>
      <c r="D903" t="s">
        <v>151</v>
      </c>
      <c r="E903" s="1">
        <v>42366</v>
      </c>
      <c r="F903" s="1" t="s">
        <v>306</v>
      </c>
      <c r="G903" s="1"/>
      <c r="H903" t="s">
        <v>172</v>
      </c>
      <c r="I903" s="1" t="s">
        <v>289</v>
      </c>
      <c r="J903" s="1" t="s">
        <v>509</v>
      </c>
      <c r="K903" s="1"/>
      <c r="L903" t="s">
        <v>223</v>
      </c>
      <c r="M903">
        <v>2.5</v>
      </c>
      <c r="U903">
        <v>0.8</v>
      </c>
      <c r="V903" t="s">
        <v>173</v>
      </c>
      <c r="X903" t="s">
        <v>149</v>
      </c>
      <c r="Y903" t="s">
        <v>150</v>
      </c>
      <c r="Z903">
        <v>1040</v>
      </c>
      <c r="AB903" t="s">
        <v>164</v>
      </c>
    </row>
    <row r="904" spans="1:28" x14ac:dyDescent="0.3">
      <c r="A904" t="s">
        <v>292</v>
      </c>
      <c r="B904" t="s">
        <v>763</v>
      </c>
      <c r="C904">
        <v>1651800</v>
      </c>
      <c r="D904" t="s">
        <v>151</v>
      </c>
      <c r="E904" s="1">
        <v>42366</v>
      </c>
      <c r="F904" s="1" t="s">
        <v>306</v>
      </c>
      <c r="G904" s="1"/>
      <c r="H904" t="s">
        <v>170</v>
      </c>
      <c r="I904" s="1" t="s">
        <v>289</v>
      </c>
      <c r="J904" s="1" t="s">
        <v>510</v>
      </c>
      <c r="K904" s="1"/>
      <c r="L904" t="s">
        <v>223</v>
      </c>
      <c r="M904">
        <v>0.246</v>
      </c>
      <c r="U904">
        <v>0.04</v>
      </c>
      <c r="V904" t="s">
        <v>173</v>
      </c>
      <c r="X904" t="s">
        <v>149</v>
      </c>
      <c r="Y904" t="s">
        <v>150</v>
      </c>
      <c r="Z904">
        <v>1049</v>
      </c>
      <c r="AB904" t="s">
        <v>164</v>
      </c>
    </row>
    <row r="905" spans="1:28" x14ac:dyDescent="0.3">
      <c r="A905" t="s">
        <v>292</v>
      </c>
      <c r="B905" t="s">
        <v>763</v>
      </c>
      <c r="C905">
        <v>1651800</v>
      </c>
      <c r="D905" t="s">
        <v>151</v>
      </c>
      <c r="E905" s="1">
        <v>42366</v>
      </c>
      <c r="F905" s="1" t="s">
        <v>306</v>
      </c>
      <c r="G905" s="1"/>
      <c r="H905" t="s">
        <v>172</v>
      </c>
      <c r="I905" s="1" t="s">
        <v>289</v>
      </c>
      <c r="J905" s="1" t="s">
        <v>511</v>
      </c>
      <c r="K905" s="1"/>
      <c r="L905" t="s">
        <v>223</v>
      </c>
      <c r="M905">
        <v>8.8000000000000007</v>
      </c>
      <c r="U905">
        <v>2</v>
      </c>
      <c r="V905" t="s">
        <v>173</v>
      </c>
      <c r="X905" t="s">
        <v>149</v>
      </c>
      <c r="Y905" t="s">
        <v>150</v>
      </c>
      <c r="Z905">
        <v>1090</v>
      </c>
      <c r="AB905" t="s">
        <v>164</v>
      </c>
    </row>
    <row r="906" spans="1:28" x14ac:dyDescent="0.3">
      <c r="A906" t="s">
        <v>292</v>
      </c>
      <c r="B906" t="s">
        <v>764</v>
      </c>
      <c r="C906">
        <v>1651800</v>
      </c>
      <c r="D906" t="s">
        <v>151</v>
      </c>
      <c r="E906" s="1">
        <v>42397</v>
      </c>
      <c r="F906" s="1" t="s">
        <v>302</v>
      </c>
      <c r="G906" s="1"/>
      <c r="H906" t="s">
        <v>172</v>
      </c>
      <c r="I906" s="1" t="s">
        <v>289</v>
      </c>
      <c r="J906" s="1" t="s">
        <v>509</v>
      </c>
      <c r="K906" s="1"/>
      <c r="L906" t="s">
        <v>223</v>
      </c>
      <c r="M906">
        <v>3</v>
      </c>
      <c r="U906">
        <v>0.8</v>
      </c>
      <c r="V906" t="s">
        <v>173</v>
      </c>
      <c r="X906" t="s">
        <v>149</v>
      </c>
      <c r="Y906" t="s">
        <v>150</v>
      </c>
      <c r="Z906">
        <v>1040</v>
      </c>
      <c r="AB906" t="s">
        <v>164</v>
      </c>
    </row>
    <row r="907" spans="1:28" x14ac:dyDescent="0.3">
      <c r="A907" t="s">
        <v>292</v>
      </c>
      <c r="B907" t="s">
        <v>764</v>
      </c>
      <c r="C907">
        <v>1651800</v>
      </c>
      <c r="D907" t="s">
        <v>151</v>
      </c>
      <c r="E907" s="1">
        <v>42397</v>
      </c>
      <c r="F907" s="1" t="s">
        <v>302</v>
      </c>
      <c r="G907" s="1"/>
      <c r="H907" t="s">
        <v>170</v>
      </c>
      <c r="I907" s="1" t="s">
        <v>289</v>
      </c>
      <c r="J907" s="1" t="s">
        <v>510</v>
      </c>
      <c r="K907" s="1"/>
      <c r="L907" t="s">
        <v>223</v>
      </c>
      <c r="M907">
        <v>0.154</v>
      </c>
      <c r="U907">
        <v>0.04</v>
      </c>
      <c r="V907" t="s">
        <v>173</v>
      </c>
      <c r="X907" t="s">
        <v>149</v>
      </c>
      <c r="Y907" t="s">
        <v>150</v>
      </c>
      <c r="Z907">
        <v>1049</v>
      </c>
      <c r="AB907" t="s">
        <v>164</v>
      </c>
    </row>
    <row r="908" spans="1:28" x14ac:dyDescent="0.3">
      <c r="A908" t="s">
        <v>292</v>
      </c>
      <c r="B908" t="s">
        <v>764</v>
      </c>
      <c r="C908">
        <v>1651800</v>
      </c>
      <c r="D908" t="s">
        <v>151</v>
      </c>
      <c r="E908" s="1">
        <v>42397</v>
      </c>
      <c r="F908" s="1" t="s">
        <v>302</v>
      </c>
      <c r="G908" s="1"/>
      <c r="H908" t="s">
        <v>172</v>
      </c>
      <c r="I908" s="1" t="s">
        <v>289</v>
      </c>
      <c r="J908" s="1" t="s">
        <v>511</v>
      </c>
      <c r="K908" s="1"/>
      <c r="L908" t="s">
        <v>223</v>
      </c>
      <c r="M908">
        <v>18.899999999999999</v>
      </c>
      <c r="U908">
        <v>2</v>
      </c>
      <c r="V908" t="s">
        <v>173</v>
      </c>
      <c r="X908" t="s">
        <v>149</v>
      </c>
      <c r="Y908" t="s">
        <v>150</v>
      </c>
      <c r="Z908">
        <v>1090</v>
      </c>
      <c r="AB908" t="s">
        <v>164</v>
      </c>
    </row>
    <row r="909" spans="1:28" x14ac:dyDescent="0.3">
      <c r="A909" t="s">
        <v>292</v>
      </c>
      <c r="B909" t="s">
        <v>765</v>
      </c>
      <c r="C909">
        <v>1651800</v>
      </c>
      <c r="D909" t="s">
        <v>151</v>
      </c>
      <c r="E909" s="1">
        <v>42403</v>
      </c>
      <c r="F909" s="1" t="s">
        <v>374</v>
      </c>
      <c r="G909" s="1"/>
      <c r="H909" t="s">
        <v>172</v>
      </c>
      <c r="I909" s="1" t="s">
        <v>289</v>
      </c>
      <c r="J909" s="1" t="s">
        <v>509</v>
      </c>
      <c r="K909" s="1"/>
      <c r="L909" t="s">
        <v>223</v>
      </c>
      <c r="M909">
        <v>4.5999999999999996</v>
      </c>
      <c r="U909">
        <v>0.8</v>
      </c>
      <c r="V909" t="s">
        <v>173</v>
      </c>
      <c r="X909" t="s">
        <v>149</v>
      </c>
      <c r="Y909" t="s">
        <v>150</v>
      </c>
      <c r="Z909">
        <v>1040</v>
      </c>
      <c r="AB909" t="s">
        <v>164</v>
      </c>
    </row>
    <row r="910" spans="1:28" x14ac:dyDescent="0.3">
      <c r="A910" t="s">
        <v>292</v>
      </c>
      <c r="B910" t="s">
        <v>765</v>
      </c>
      <c r="C910">
        <v>1651800</v>
      </c>
      <c r="D910" t="s">
        <v>151</v>
      </c>
      <c r="E910" s="1">
        <v>42403</v>
      </c>
      <c r="F910" s="1" t="s">
        <v>374</v>
      </c>
      <c r="G910" s="1"/>
      <c r="H910" t="s">
        <v>170</v>
      </c>
      <c r="I910" s="1" t="s">
        <v>289</v>
      </c>
      <c r="J910" s="1" t="s">
        <v>510</v>
      </c>
      <c r="K910" s="1"/>
      <c r="L910" t="s">
        <v>223</v>
      </c>
      <c r="M910">
        <v>0.46100000000000002</v>
      </c>
      <c r="U910">
        <v>0.04</v>
      </c>
      <c r="V910" t="s">
        <v>173</v>
      </c>
      <c r="X910" t="s">
        <v>149</v>
      </c>
      <c r="Y910" t="s">
        <v>150</v>
      </c>
      <c r="Z910">
        <v>1049</v>
      </c>
      <c r="AB910" t="s">
        <v>164</v>
      </c>
    </row>
    <row r="911" spans="1:28" x14ac:dyDescent="0.3">
      <c r="A911" t="s">
        <v>292</v>
      </c>
      <c r="B911" t="s">
        <v>765</v>
      </c>
      <c r="C911">
        <v>1651800</v>
      </c>
      <c r="D911" t="s">
        <v>151</v>
      </c>
      <c r="E911" s="1">
        <v>42403</v>
      </c>
      <c r="F911" s="1" t="s">
        <v>374</v>
      </c>
      <c r="G911" s="1"/>
      <c r="H911" t="s">
        <v>172</v>
      </c>
      <c r="I911" s="1" t="s">
        <v>289</v>
      </c>
      <c r="J911" s="1" t="s">
        <v>511</v>
      </c>
      <c r="K911" s="1"/>
      <c r="L911" t="s">
        <v>223</v>
      </c>
      <c r="M911">
        <v>12.8</v>
      </c>
      <c r="U911">
        <v>2</v>
      </c>
      <c r="V911" t="s">
        <v>173</v>
      </c>
      <c r="X911" t="s">
        <v>149</v>
      </c>
      <c r="Y911" t="s">
        <v>150</v>
      </c>
      <c r="Z911">
        <v>1090</v>
      </c>
      <c r="AB911" t="s">
        <v>164</v>
      </c>
    </row>
    <row r="912" spans="1:28" x14ac:dyDescent="0.3">
      <c r="A912" t="s">
        <v>292</v>
      </c>
      <c r="B912" t="s">
        <v>766</v>
      </c>
      <c r="C912">
        <v>1651800</v>
      </c>
      <c r="D912" t="s">
        <v>151</v>
      </c>
      <c r="E912" s="1">
        <v>42416</v>
      </c>
      <c r="F912" s="1" t="s">
        <v>341</v>
      </c>
      <c r="G912" s="1"/>
      <c r="H912" t="s">
        <v>172</v>
      </c>
      <c r="I912" s="1" t="s">
        <v>289</v>
      </c>
      <c r="J912" s="1" t="s">
        <v>509</v>
      </c>
      <c r="K912" s="1"/>
      <c r="L912" t="s">
        <v>223</v>
      </c>
      <c r="M912">
        <v>4.7</v>
      </c>
      <c r="U912">
        <v>0.8</v>
      </c>
      <c r="V912" t="s">
        <v>173</v>
      </c>
      <c r="X912" t="s">
        <v>149</v>
      </c>
      <c r="Y912" t="s">
        <v>150</v>
      </c>
      <c r="Z912">
        <v>1040</v>
      </c>
      <c r="AB912" t="s">
        <v>164</v>
      </c>
    </row>
    <row r="913" spans="1:28" x14ac:dyDescent="0.3">
      <c r="A913" t="s">
        <v>292</v>
      </c>
      <c r="B913" t="s">
        <v>766</v>
      </c>
      <c r="C913">
        <v>1651800</v>
      </c>
      <c r="D913" t="s">
        <v>151</v>
      </c>
      <c r="E913" s="1">
        <v>42416</v>
      </c>
      <c r="F913" s="1" t="s">
        <v>341</v>
      </c>
      <c r="G913" s="1"/>
      <c r="H913" t="s">
        <v>170</v>
      </c>
      <c r="I913" s="1" t="s">
        <v>289</v>
      </c>
      <c r="J913" s="1" t="s">
        <v>510</v>
      </c>
      <c r="K913" s="1"/>
      <c r="L913" t="s">
        <v>223</v>
      </c>
      <c r="M913">
        <v>0.752</v>
      </c>
      <c r="U913">
        <v>0.04</v>
      </c>
      <c r="V913" t="s">
        <v>173</v>
      </c>
      <c r="X913" t="s">
        <v>149</v>
      </c>
      <c r="Y913" t="s">
        <v>150</v>
      </c>
      <c r="Z913">
        <v>1049</v>
      </c>
      <c r="AB913" t="s">
        <v>164</v>
      </c>
    </row>
    <row r="914" spans="1:28" x14ac:dyDescent="0.3">
      <c r="A914" t="s">
        <v>292</v>
      </c>
      <c r="B914" t="s">
        <v>766</v>
      </c>
      <c r="C914">
        <v>1651800</v>
      </c>
      <c r="D914" t="s">
        <v>151</v>
      </c>
      <c r="E914" s="1">
        <v>42416</v>
      </c>
      <c r="F914" s="1" t="s">
        <v>341</v>
      </c>
      <c r="G914" s="1"/>
      <c r="H914" t="s">
        <v>172</v>
      </c>
      <c r="I914" s="1" t="s">
        <v>289</v>
      </c>
      <c r="J914" s="1" t="s">
        <v>511</v>
      </c>
      <c r="K914" s="1"/>
      <c r="L914" t="s">
        <v>223</v>
      </c>
      <c r="M914">
        <v>10</v>
      </c>
      <c r="U914">
        <v>2</v>
      </c>
      <c r="V914" t="s">
        <v>173</v>
      </c>
      <c r="X914" t="s">
        <v>149</v>
      </c>
      <c r="Y914" t="s">
        <v>150</v>
      </c>
      <c r="Z914">
        <v>1090</v>
      </c>
      <c r="AB914" t="s">
        <v>164</v>
      </c>
    </row>
    <row r="915" spans="1:28" x14ac:dyDescent="0.3">
      <c r="A915" t="s">
        <v>292</v>
      </c>
      <c r="B915" t="s">
        <v>767</v>
      </c>
      <c r="C915">
        <v>1651800</v>
      </c>
      <c r="D915" t="s">
        <v>151</v>
      </c>
      <c r="E915" s="1">
        <v>42425</v>
      </c>
      <c r="F915" s="1" t="s">
        <v>349</v>
      </c>
      <c r="G915" s="1"/>
      <c r="H915" t="s">
        <v>172</v>
      </c>
      <c r="I915" s="1" t="s">
        <v>289</v>
      </c>
      <c r="J915" s="1" t="s">
        <v>509</v>
      </c>
      <c r="K915" s="1"/>
      <c r="L915" t="s">
        <v>223</v>
      </c>
      <c r="M915">
        <v>16.5</v>
      </c>
      <c r="U915">
        <v>0.8</v>
      </c>
      <c r="V915" t="s">
        <v>173</v>
      </c>
      <c r="X915" t="s">
        <v>149</v>
      </c>
      <c r="Y915" t="s">
        <v>150</v>
      </c>
      <c r="Z915">
        <v>1040</v>
      </c>
      <c r="AB915" t="s">
        <v>164</v>
      </c>
    </row>
    <row r="916" spans="1:28" x14ac:dyDescent="0.3">
      <c r="A916" t="s">
        <v>292</v>
      </c>
      <c r="B916" t="s">
        <v>767</v>
      </c>
      <c r="C916">
        <v>1651800</v>
      </c>
      <c r="D916" t="s">
        <v>151</v>
      </c>
      <c r="E916" s="1">
        <v>42425</v>
      </c>
      <c r="F916" s="1" t="s">
        <v>349</v>
      </c>
      <c r="G916" s="1"/>
      <c r="H916" t="s">
        <v>170</v>
      </c>
      <c r="I916" s="1" t="s">
        <v>289</v>
      </c>
      <c r="J916" s="1" t="s">
        <v>510</v>
      </c>
      <c r="K916" s="1"/>
      <c r="L916" t="s">
        <v>223</v>
      </c>
      <c r="M916">
        <v>0.65200000000000002</v>
      </c>
      <c r="U916">
        <v>0.04</v>
      </c>
      <c r="V916" t="s">
        <v>173</v>
      </c>
      <c r="X916" t="s">
        <v>149</v>
      </c>
      <c r="Y916" t="s">
        <v>150</v>
      </c>
      <c r="Z916">
        <v>1049</v>
      </c>
      <c r="AB916" t="s">
        <v>164</v>
      </c>
    </row>
    <row r="917" spans="1:28" x14ac:dyDescent="0.3">
      <c r="A917" t="s">
        <v>292</v>
      </c>
      <c r="B917" t="s">
        <v>767</v>
      </c>
      <c r="C917">
        <v>1651800</v>
      </c>
      <c r="D917" t="s">
        <v>151</v>
      </c>
      <c r="E917" s="1">
        <v>42425</v>
      </c>
      <c r="F917" s="1" t="s">
        <v>349</v>
      </c>
      <c r="G917" s="1"/>
      <c r="H917" t="s">
        <v>172</v>
      </c>
      <c r="I917" s="1" t="s">
        <v>289</v>
      </c>
      <c r="J917" s="1" t="s">
        <v>511</v>
      </c>
      <c r="K917" s="1"/>
      <c r="L917" t="s">
        <v>223</v>
      </c>
      <c r="M917">
        <v>10.9</v>
      </c>
      <c r="U917">
        <v>2</v>
      </c>
      <c r="V917" t="s">
        <v>173</v>
      </c>
      <c r="X917" t="s">
        <v>149</v>
      </c>
      <c r="Y917" t="s">
        <v>150</v>
      </c>
      <c r="Z917">
        <v>1090</v>
      </c>
      <c r="AB917" t="s">
        <v>164</v>
      </c>
    </row>
    <row r="918" spans="1:28" x14ac:dyDescent="0.3">
      <c r="A918" t="s">
        <v>292</v>
      </c>
      <c r="B918" t="s">
        <v>768</v>
      </c>
      <c r="C918">
        <v>1651800</v>
      </c>
      <c r="D918" t="s">
        <v>151</v>
      </c>
      <c r="E918" s="1">
        <v>42458</v>
      </c>
      <c r="F918" s="1" t="s">
        <v>331</v>
      </c>
      <c r="G918" s="1"/>
      <c r="H918" t="s">
        <v>172</v>
      </c>
      <c r="I918" s="1" t="s">
        <v>289</v>
      </c>
      <c r="J918" s="1" t="s">
        <v>509</v>
      </c>
      <c r="K918" s="1"/>
      <c r="L918" t="s">
        <v>223</v>
      </c>
      <c r="M918">
        <v>2.2000000000000002</v>
      </c>
      <c r="U918">
        <v>0.8</v>
      </c>
      <c r="V918" t="s">
        <v>173</v>
      </c>
      <c r="X918" t="s">
        <v>149</v>
      </c>
      <c r="Y918" t="s">
        <v>150</v>
      </c>
      <c r="Z918">
        <v>1040</v>
      </c>
      <c r="AB918" t="s">
        <v>164</v>
      </c>
    </row>
    <row r="919" spans="1:28" x14ac:dyDescent="0.3">
      <c r="A919" t="s">
        <v>292</v>
      </c>
      <c r="B919" t="s">
        <v>768</v>
      </c>
      <c r="C919">
        <v>1651800</v>
      </c>
      <c r="D919" t="s">
        <v>151</v>
      </c>
      <c r="E919" s="1">
        <v>42458</v>
      </c>
      <c r="F919" s="1" t="s">
        <v>331</v>
      </c>
      <c r="G919" s="1"/>
      <c r="H919" t="s">
        <v>170</v>
      </c>
      <c r="I919" s="1" t="s">
        <v>289</v>
      </c>
      <c r="J919" s="1" t="s">
        <v>510</v>
      </c>
      <c r="K919" s="1"/>
      <c r="L919" t="s">
        <v>223</v>
      </c>
      <c r="M919">
        <v>8.1000000000000003E-2</v>
      </c>
      <c r="U919">
        <v>0.04</v>
      </c>
      <c r="V919" t="s">
        <v>173</v>
      </c>
      <c r="X919" t="s">
        <v>149</v>
      </c>
      <c r="Y919" t="s">
        <v>150</v>
      </c>
      <c r="Z919">
        <v>1049</v>
      </c>
      <c r="AB919" t="s">
        <v>164</v>
      </c>
    </row>
    <row r="920" spans="1:28" x14ac:dyDescent="0.3">
      <c r="A920" t="s">
        <v>292</v>
      </c>
      <c r="B920" t="s">
        <v>768</v>
      </c>
      <c r="C920">
        <v>1651800</v>
      </c>
      <c r="D920" t="s">
        <v>151</v>
      </c>
      <c r="E920" s="1">
        <v>42458</v>
      </c>
      <c r="F920" s="1" t="s">
        <v>331</v>
      </c>
      <c r="G920" s="1"/>
      <c r="H920" t="s">
        <v>172</v>
      </c>
      <c r="I920" s="1" t="s">
        <v>289</v>
      </c>
      <c r="J920" s="1" t="s">
        <v>511</v>
      </c>
      <c r="K920" s="1"/>
      <c r="L920" t="s">
        <v>223</v>
      </c>
      <c r="M920">
        <v>5.2</v>
      </c>
      <c r="U920">
        <v>2</v>
      </c>
      <c r="V920" t="s">
        <v>173</v>
      </c>
      <c r="X920" t="s">
        <v>149</v>
      </c>
      <c r="Y920" t="s">
        <v>150</v>
      </c>
      <c r="Z920">
        <v>1090</v>
      </c>
      <c r="AB920" t="s">
        <v>164</v>
      </c>
    </row>
    <row r="921" spans="1:28" x14ac:dyDescent="0.3">
      <c r="A921" t="s">
        <v>292</v>
      </c>
      <c r="B921" t="s">
        <v>769</v>
      </c>
      <c r="C921">
        <v>1651800</v>
      </c>
      <c r="D921" t="s">
        <v>151</v>
      </c>
      <c r="E921" s="1">
        <v>42467</v>
      </c>
      <c r="F921" s="1" t="s">
        <v>375</v>
      </c>
      <c r="G921" s="1"/>
      <c r="H921" t="s">
        <v>172</v>
      </c>
      <c r="I921" s="1" t="s">
        <v>289</v>
      </c>
      <c r="J921" s="1" t="s">
        <v>509</v>
      </c>
      <c r="K921" s="1"/>
      <c r="L921" t="s">
        <v>223</v>
      </c>
      <c r="M921">
        <v>5.5</v>
      </c>
      <c r="U921">
        <v>0.8</v>
      </c>
      <c r="V921" t="s">
        <v>173</v>
      </c>
      <c r="X921" t="s">
        <v>149</v>
      </c>
      <c r="Y921" t="s">
        <v>150</v>
      </c>
      <c r="Z921">
        <v>1040</v>
      </c>
      <c r="AB921" t="s">
        <v>164</v>
      </c>
    </row>
    <row r="922" spans="1:28" x14ac:dyDescent="0.3">
      <c r="A922" t="s">
        <v>292</v>
      </c>
      <c r="B922" t="s">
        <v>769</v>
      </c>
      <c r="C922">
        <v>1651800</v>
      </c>
      <c r="D922" t="s">
        <v>151</v>
      </c>
      <c r="E922" s="1">
        <v>42467</v>
      </c>
      <c r="F922" s="1" t="s">
        <v>375</v>
      </c>
      <c r="G922" s="1"/>
      <c r="H922" t="s">
        <v>170</v>
      </c>
      <c r="I922" s="1" t="s">
        <v>289</v>
      </c>
      <c r="J922" s="1" t="s">
        <v>510</v>
      </c>
      <c r="K922" s="1"/>
      <c r="L922" t="s">
        <v>223</v>
      </c>
      <c r="M922">
        <v>0.79</v>
      </c>
      <c r="U922">
        <v>0.04</v>
      </c>
      <c r="V922" t="s">
        <v>173</v>
      </c>
      <c r="X922" t="s">
        <v>149</v>
      </c>
      <c r="Y922" t="s">
        <v>150</v>
      </c>
      <c r="Z922">
        <v>1049</v>
      </c>
      <c r="AB922" t="s">
        <v>164</v>
      </c>
    </row>
    <row r="923" spans="1:28" x14ac:dyDescent="0.3">
      <c r="A923" t="s">
        <v>292</v>
      </c>
      <c r="B923" t="s">
        <v>769</v>
      </c>
      <c r="C923">
        <v>1651800</v>
      </c>
      <c r="D923" t="s">
        <v>151</v>
      </c>
      <c r="E923" s="1">
        <v>42467</v>
      </c>
      <c r="F923" s="1" t="s">
        <v>375</v>
      </c>
      <c r="G923" s="1"/>
      <c r="H923" t="s">
        <v>172</v>
      </c>
      <c r="I923" s="1" t="s">
        <v>289</v>
      </c>
      <c r="J923" s="1" t="s">
        <v>511</v>
      </c>
      <c r="K923" s="1"/>
      <c r="L923" t="s">
        <v>223</v>
      </c>
      <c r="M923">
        <v>10.8</v>
      </c>
      <c r="U923">
        <v>2</v>
      </c>
      <c r="V923" t="s">
        <v>173</v>
      </c>
      <c r="X923" t="s">
        <v>149</v>
      </c>
      <c r="Y923" t="s">
        <v>150</v>
      </c>
      <c r="Z923">
        <v>1090</v>
      </c>
      <c r="AB923" t="s">
        <v>164</v>
      </c>
    </row>
    <row r="924" spans="1:28" x14ac:dyDescent="0.3">
      <c r="A924" t="s">
        <v>292</v>
      </c>
      <c r="B924" t="s">
        <v>770</v>
      </c>
      <c r="C924">
        <v>1651800</v>
      </c>
      <c r="D924" t="s">
        <v>151</v>
      </c>
      <c r="E924" s="1">
        <v>42488</v>
      </c>
      <c r="F924" s="1" t="s">
        <v>365</v>
      </c>
      <c r="G924" s="1"/>
      <c r="H924" t="s">
        <v>172</v>
      </c>
      <c r="I924" s="1" t="s">
        <v>289</v>
      </c>
      <c r="J924" s="1" t="s">
        <v>509</v>
      </c>
      <c r="K924" s="1"/>
      <c r="L924" t="s">
        <v>223</v>
      </c>
      <c r="M924">
        <v>6.6</v>
      </c>
      <c r="U924">
        <v>0.8</v>
      </c>
      <c r="V924" t="s">
        <v>173</v>
      </c>
      <c r="X924" t="s">
        <v>149</v>
      </c>
      <c r="Y924" t="s">
        <v>150</v>
      </c>
      <c r="Z924">
        <v>1040</v>
      </c>
      <c r="AB924" t="s">
        <v>164</v>
      </c>
    </row>
    <row r="925" spans="1:28" x14ac:dyDescent="0.3">
      <c r="A925" t="s">
        <v>292</v>
      </c>
      <c r="B925" t="s">
        <v>770</v>
      </c>
      <c r="C925">
        <v>1651800</v>
      </c>
      <c r="D925" t="s">
        <v>151</v>
      </c>
      <c r="E925" s="1">
        <v>42488</v>
      </c>
      <c r="F925" s="1" t="s">
        <v>365</v>
      </c>
      <c r="G925" s="1"/>
      <c r="H925" t="s">
        <v>170</v>
      </c>
      <c r="I925" s="1" t="s">
        <v>289</v>
      </c>
      <c r="J925" s="1" t="s">
        <v>510</v>
      </c>
      <c r="K925" s="1"/>
      <c r="L925" t="s">
        <v>223</v>
      </c>
      <c r="M925">
        <v>0.56599999999999995</v>
      </c>
      <c r="U925">
        <v>0.04</v>
      </c>
      <c r="V925" t="s">
        <v>173</v>
      </c>
      <c r="X925" t="s">
        <v>149</v>
      </c>
      <c r="Y925" t="s">
        <v>150</v>
      </c>
      <c r="Z925">
        <v>1049</v>
      </c>
      <c r="AB925" t="s">
        <v>164</v>
      </c>
    </row>
    <row r="926" spans="1:28" x14ac:dyDescent="0.3">
      <c r="A926" t="s">
        <v>292</v>
      </c>
      <c r="B926" t="s">
        <v>770</v>
      </c>
      <c r="C926">
        <v>1651800</v>
      </c>
      <c r="D926" t="s">
        <v>151</v>
      </c>
      <c r="E926" s="1">
        <v>42488</v>
      </c>
      <c r="F926" s="1" t="s">
        <v>365</v>
      </c>
      <c r="G926" s="1"/>
      <c r="H926" t="s">
        <v>172</v>
      </c>
      <c r="I926" s="1" t="s">
        <v>289</v>
      </c>
      <c r="J926" s="1" t="s">
        <v>511</v>
      </c>
      <c r="K926" s="1"/>
      <c r="L926" t="s">
        <v>223</v>
      </c>
      <c r="M926">
        <v>14.2</v>
      </c>
      <c r="U926">
        <v>2</v>
      </c>
      <c r="V926" t="s">
        <v>173</v>
      </c>
      <c r="X926" t="s">
        <v>149</v>
      </c>
      <c r="Y926" t="s">
        <v>150</v>
      </c>
      <c r="Z926">
        <v>1090</v>
      </c>
      <c r="AB926" t="s">
        <v>164</v>
      </c>
    </row>
    <row r="927" spans="1:28" x14ac:dyDescent="0.3">
      <c r="A927" t="s">
        <v>292</v>
      </c>
      <c r="B927" t="s">
        <v>771</v>
      </c>
      <c r="C927">
        <v>1651800</v>
      </c>
      <c r="D927" t="s">
        <v>151</v>
      </c>
      <c r="E927" s="1">
        <v>42496</v>
      </c>
      <c r="F927" s="1" t="s">
        <v>352</v>
      </c>
      <c r="G927" s="1"/>
      <c r="H927" t="s">
        <v>172</v>
      </c>
      <c r="I927" s="1" t="s">
        <v>289</v>
      </c>
      <c r="J927" s="1" t="s">
        <v>509</v>
      </c>
      <c r="K927" s="1"/>
      <c r="L927" t="s">
        <v>223</v>
      </c>
      <c r="M927">
        <v>3.9</v>
      </c>
      <c r="U927">
        <v>0.8</v>
      </c>
      <c r="V927" t="s">
        <v>173</v>
      </c>
      <c r="X927" t="s">
        <v>149</v>
      </c>
      <c r="Y927" t="s">
        <v>150</v>
      </c>
      <c r="Z927">
        <v>1040</v>
      </c>
      <c r="AB927" t="s">
        <v>164</v>
      </c>
    </row>
    <row r="928" spans="1:28" x14ac:dyDescent="0.3">
      <c r="A928" t="s">
        <v>292</v>
      </c>
      <c r="B928" t="s">
        <v>771</v>
      </c>
      <c r="C928">
        <v>1651800</v>
      </c>
      <c r="D928" t="s">
        <v>151</v>
      </c>
      <c r="E928" s="1">
        <v>42496</v>
      </c>
      <c r="F928" s="1" t="s">
        <v>352</v>
      </c>
      <c r="G928" s="1"/>
      <c r="H928" t="s">
        <v>170</v>
      </c>
      <c r="I928" s="1" t="s">
        <v>289</v>
      </c>
      <c r="J928" s="1" t="s">
        <v>510</v>
      </c>
      <c r="K928" s="1"/>
      <c r="L928" t="s">
        <v>223</v>
      </c>
      <c r="M928">
        <v>0.436</v>
      </c>
      <c r="U928">
        <v>0.04</v>
      </c>
      <c r="V928" t="s">
        <v>173</v>
      </c>
      <c r="X928" t="s">
        <v>149</v>
      </c>
      <c r="Y928" t="s">
        <v>150</v>
      </c>
      <c r="Z928">
        <v>1049</v>
      </c>
      <c r="AB928" t="s">
        <v>164</v>
      </c>
    </row>
    <row r="929" spans="1:28" x14ac:dyDescent="0.3">
      <c r="A929" t="s">
        <v>292</v>
      </c>
      <c r="B929" t="s">
        <v>771</v>
      </c>
      <c r="C929">
        <v>1651800</v>
      </c>
      <c r="D929" t="s">
        <v>151</v>
      </c>
      <c r="E929" s="1">
        <v>42496</v>
      </c>
      <c r="F929" s="1" t="s">
        <v>352</v>
      </c>
      <c r="G929" s="1"/>
      <c r="H929" t="s">
        <v>172</v>
      </c>
      <c r="I929" s="1" t="s">
        <v>289</v>
      </c>
      <c r="J929" s="1" t="s">
        <v>511</v>
      </c>
      <c r="K929" s="1"/>
      <c r="L929" t="s">
        <v>223</v>
      </c>
      <c r="M929">
        <v>7.6</v>
      </c>
      <c r="U929">
        <v>2</v>
      </c>
      <c r="V929" t="s">
        <v>173</v>
      </c>
      <c r="X929" t="s">
        <v>149</v>
      </c>
      <c r="Y929" t="s">
        <v>150</v>
      </c>
      <c r="Z929">
        <v>1090</v>
      </c>
      <c r="AB929" t="s">
        <v>164</v>
      </c>
    </row>
    <row r="930" spans="1:28" x14ac:dyDescent="0.3">
      <c r="A930" t="s">
        <v>292</v>
      </c>
      <c r="B930" t="s">
        <v>772</v>
      </c>
      <c r="C930">
        <v>1651800</v>
      </c>
      <c r="D930" t="s">
        <v>151</v>
      </c>
      <c r="E930" s="1">
        <v>42515</v>
      </c>
      <c r="F930" s="1" t="s">
        <v>304</v>
      </c>
      <c r="G930" s="1"/>
      <c r="H930" t="s">
        <v>172</v>
      </c>
      <c r="I930" s="1" t="s">
        <v>289</v>
      </c>
      <c r="J930" s="1" t="s">
        <v>509</v>
      </c>
      <c r="K930" s="1"/>
      <c r="L930" t="s">
        <v>223</v>
      </c>
      <c r="M930">
        <v>2.2999999999999998</v>
      </c>
      <c r="U930">
        <v>0.8</v>
      </c>
      <c r="V930" t="s">
        <v>173</v>
      </c>
      <c r="X930" t="s">
        <v>149</v>
      </c>
      <c r="Y930" t="s">
        <v>150</v>
      </c>
      <c r="Z930">
        <v>1040</v>
      </c>
      <c r="AB930" t="s">
        <v>164</v>
      </c>
    </row>
    <row r="931" spans="1:28" x14ac:dyDescent="0.3">
      <c r="A931" t="s">
        <v>292</v>
      </c>
      <c r="B931" t="s">
        <v>772</v>
      </c>
      <c r="C931">
        <v>1651800</v>
      </c>
      <c r="D931" t="s">
        <v>151</v>
      </c>
      <c r="E931" s="1">
        <v>42515</v>
      </c>
      <c r="F931" s="1" t="s">
        <v>304</v>
      </c>
      <c r="G931" s="1"/>
      <c r="H931" t="s">
        <v>170</v>
      </c>
      <c r="I931" s="1" t="s">
        <v>289</v>
      </c>
      <c r="J931" s="1" t="s">
        <v>510</v>
      </c>
      <c r="K931" s="1"/>
      <c r="L931" t="s">
        <v>223</v>
      </c>
      <c r="M931">
        <v>0.04</v>
      </c>
      <c r="N931" t="s">
        <v>1094</v>
      </c>
      <c r="U931">
        <v>0.04</v>
      </c>
      <c r="V931" t="s">
        <v>173</v>
      </c>
      <c r="X931" t="s">
        <v>149</v>
      </c>
      <c r="Y931" t="s">
        <v>150</v>
      </c>
      <c r="Z931">
        <v>1049</v>
      </c>
      <c r="AB931" t="s">
        <v>164</v>
      </c>
    </row>
    <row r="932" spans="1:28" x14ac:dyDescent="0.3">
      <c r="A932" t="s">
        <v>292</v>
      </c>
      <c r="B932" t="s">
        <v>772</v>
      </c>
      <c r="C932">
        <v>1651800</v>
      </c>
      <c r="D932" t="s">
        <v>151</v>
      </c>
      <c r="E932" s="1">
        <v>42515</v>
      </c>
      <c r="F932" s="1" t="s">
        <v>304</v>
      </c>
      <c r="G932" s="1"/>
      <c r="H932" t="s">
        <v>172</v>
      </c>
      <c r="I932" s="1" t="s">
        <v>289</v>
      </c>
      <c r="J932" s="1" t="s">
        <v>511</v>
      </c>
      <c r="K932" s="1"/>
      <c r="L932" t="s">
        <v>223</v>
      </c>
      <c r="M932">
        <v>3.3</v>
      </c>
      <c r="U932">
        <v>2</v>
      </c>
      <c r="V932" t="s">
        <v>173</v>
      </c>
      <c r="X932" t="s">
        <v>149</v>
      </c>
      <c r="Y932" t="s">
        <v>150</v>
      </c>
      <c r="Z932">
        <v>1090</v>
      </c>
      <c r="AA932" t="s">
        <v>168</v>
      </c>
      <c r="AB932" t="s">
        <v>164</v>
      </c>
    </row>
    <row r="933" spans="1:28" x14ac:dyDescent="0.3">
      <c r="A933" t="s">
        <v>292</v>
      </c>
      <c r="B933" t="s">
        <v>773</v>
      </c>
      <c r="C933">
        <v>1651800</v>
      </c>
      <c r="D933" t="s">
        <v>151</v>
      </c>
      <c r="E933" s="1">
        <v>42549</v>
      </c>
      <c r="F933" s="1" t="s">
        <v>359</v>
      </c>
      <c r="G933" s="1"/>
      <c r="H933" t="s">
        <v>172</v>
      </c>
      <c r="I933" s="1" t="s">
        <v>289</v>
      </c>
      <c r="J933" s="1" t="s">
        <v>509</v>
      </c>
      <c r="K933" s="1"/>
      <c r="L933" t="s">
        <v>223</v>
      </c>
      <c r="M933">
        <v>3</v>
      </c>
      <c r="U933">
        <v>0.8</v>
      </c>
      <c r="V933" t="s">
        <v>173</v>
      </c>
      <c r="X933" t="s">
        <v>149</v>
      </c>
      <c r="Y933" t="s">
        <v>150</v>
      </c>
      <c r="Z933">
        <v>1040</v>
      </c>
      <c r="AB933" t="s">
        <v>164</v>
      </c>
    </row>
    <row r="934" spans="1:28" x14ac:dyDescent="0.3">
      <c r="A934" t="s">
        <v>292</v>
      </c>
      <c r="B934" t="s">
        <v>773</v>
      </c>
      <c r="C934">
        <v>1651800</v>
      </c>
      <c r="D934" t="s">
        <v>151</v>
      </c>
      <c r="E934" s="1">
        <v>42549</v>
      </c>
      <c r="F934" s="1" t="s">
        <v>359</v>
      </c>
      <c r="G934" s="1"/>
      <c r="H934" t="s">
        <v>170</v>
      </c>
      <c r="I934" s="1" t="s">
        <v>289</v>
      </c>
      <c r="J934" s="1" t="s">
        <v>510</v>
      </c>
      <c r="K934" s="1"/>
      <c r="L934" t="s">
        <v>223</v>
      </c>
      <c r="M934">
        <v>0.21099999999999999</v>
      </c>
      <c r="U934">
        <v>0.04</v>
      </c>
      <c r="V934" t="s">
        <v>173</v>
      </c>
      <c r="X934" t="s">
        <v>149</v>
      </c>
      <c r="Y934" t="s">
        <v>150</v>
      </c>
      <c r="Z934">
        <v>1049</v>
      </c>
      <c r="AB934" t="s">
        <v>164</v>
      </c>
    </row>
    <row r="935" spans="1:28" x14ac:dyDescent="0.3">
      <c r="A935" t="s">
        <v>292</v>
      </c>
      <c r="B935" t="s">
        <v>773</v>
      </c>
      <c r="C935">
        <v>1651800</v>
      </c>
      <c r="D935" t="s">
        <v>151</v>
      </c>
      <c r="E935" s="1">
        <v>42549</v>
      </c>
      <c r="F935" s="1" t="s">
        <v>359</v>
      </c>
      <c r="G935" s="1"/>
      <c r="H935" t="s">
        <v>172</v>
      </c>
      <c r="I935" s="1" t="s">
        <v>289</v>
      </c>
      <c r="J935" s="1" t="s">
        <v>511</v>
      </c>
      <c r="K935" s="1"/>
      <c r="L935" t="s">
        <v>223</v>
      </c>
      <c r="M935">
        <v>3.2</v>
      </c>
      <c r="U935">
        <v>2</v>
      </c>
      <c r="V935" t="s">
        <v>173</v>
      </c>
      <c r="X935" t="s">
        <v>149</v>
      </c>
      <c r="Y935" t="s">
        <v>150</v>
      </c>
      <c r="Z935">
        <v>1090</v>
      </c>
      <c r="AA935" t="s">
        <v>168</v>
      </c>
      <c r="AB935" t="s">
        <v>164</v>
      </c>
    </row>
    <row r="936" spans="1:28" x14ac:dyDescent="0.3">
      <c r="A936" t="s">
        <v>292</v>
      </c>
      <c r="B936" t="s">
        <v>773</v>
      </c>
      <c r="C936">
        <v>1651800</v>
      </c>
      <c r="D936" t="s">
        <v>151</v>
      </c>
      <c r="E936" s="1">
        <v>42549</v>
      </c>
      <c r="F936" s="1" t="s">
        <v>359</v>
      </c>
      <c r="G936" s="1"/>
      <c r="I936" s="1" t="s">
        <v>290</v>
      </c>
      <c r="J936" s="1" t="s">
        <v>287</v>
      </c>
      <c r="K936" s="1"/>
      <c r="L936" t="s">
        <v>286</v>
      </c>
      <c r="M936">
        <v>2.78</v>
      </c>
      <c r="U936">
        <v>0.17</v>
      </c>
      <c r="V936" t="s">
        <v>165</v>
      </c>
      <c r="X936" t="s">
        <v>149</v>
      </c>
      <c r="Y936" t="s">
        <v>150</v>
      </c>
      <c r="Z936">
        <v>50286</v>
      </c>
      <c r="AB936" t="s">
        <v>164</v>
      </c>
    </row>
    <row r="937" spans="1:28" x14ac:dyDescent="0.3">
      <c r="A937" t="s">
        <v>292</v>
      </c>
      <c r="B937" t="s">
        <v>774</v>
      </c>
      <c r="C937">
        <v>1651800</v>
      </c>
      <c r="D937" t="s">
        <v>151</v>
      </c>
      <c r="E937" s="1">
        <v>42578</v>
      </c>
      <c r="F937" s="1" t="s">
        <v>331</v>
      </c>
      <c r="G937" s="1"/>
      <c r="H937" t="s">
        <v>172</v>
      </c>
      <c r="I937" s="1" t="s">
        <v>289</v>
      </c>
      <c r="J937" s="1" t="s">
        <v>509</v>
      </c>
      <c r="K937" s="1"/>
      <c r="L937" t="s">
        <v>223</v>
      </c>
      <c r="M937">
        <v>0.2</v>
      </c>
      <c r="N937" t="s">
        <v>1094</v>
      </c>
      <c r="U937">
        <v>0.2</v>
      </c>
      <c r="V937" t="s">
        <v>176</v>
      </c>
      <c r="X937" t="s">
        <v>149</v>
      </c>
      <c r="Y937" t="s">
        <v>150</v>
      </c>
      <c r="Z937">
        <v>1040</v>
      </c>
      <c r="AB937" t="s">
        <v>164</v>
      </c>
    </row>
    <row r="938" spans="1:28" x14ac:dyDescent="0.3">
      <c r="A938" t="s">
        <v>292</v>
      </c>
      <c r="B938" t="s">
        <v>774</v>
      </c>
      <c r="C938">
        <v>1651800</v>
      </c>
      <c r="D938" t="s">
        <v>151</v>
      </c>
      <c r="E938" s="1">
        <v>42578</v>
      </c>
      <c r="F938" s="1" t="s">
        <v>331</v>
      </c>
      <c r="G938" s="1"/>
      <c r="H938" t="s">
        <v>170</v>
      </c>
      <c r="I938" s="1" t="s">
        <v>289</v>
      </c>
      <c r="J938" s="1" t="s">
        <v>510</v>
      </c>
      <c r="K938" s="1"/>
      <c r="L938" t="s">
        <v>223</v>
      </c>
      <c r="M938">
        <v>0.02</v>
      </c>
      <c r="N938" t="s">
        <v>1094</v>
      </c>
      <c r="U938">
        <v>0.02</v>
      </c>
      <c r="V938" t="s">
        <v>176</v>
      </c>
      <c r="X938" t="s">
        <v>149</v>
      </c>
      <c r="Y938" t="s">
        <v>150</v>
      </c>
      <c r="Z938">
        <v>1049</v>
      </c>
      <c r="AB938" t="s">
        <v>164</v>
      </c>
    </row>
    <row r="939" spans="1:28" x14ac:dyDescent="0.3">
      <c r="A939" t="s">
        <v>292</v>
      </c>
      <c r="B939" t="s">
        <v>774</v>
      </c>
      <c r="C939">
        <v>1651800</v>
      </c>
      <c r="D939" t="s">
        <v>151</v>
      </c>
      <c r="E939" s="1">
        <v>42578</v>
      </c>
      <c r="F939" s="1" t="s">
        <v>331</v>
      </c>
      <c r="G939" s="1"/>
      <c r="H939" t="s">
        <v>172</v>
      </c>
      <c r="I939" s="1" t="s">
        <v>289</v>
      </c>
      <c r="J939" s="1" t="s">
        <v>511</v>
      </c>
      <c r="K939" s="1"/>
      <c r="L939" t="s">
        <v>223</v>
      </c>
      <c r="M939">
        <v>2</v>
      </c>
      <c r="N939" t="s">
        <v>1094</v>
      </c>
      <c r="U939">
        <v>2</v>
      </c>
      <c r="V939" t="s">
        <v>176</v>
      </c>
      <c r="X939" t="s">
        <v>149</v>
      </c>
      <c r="Y939" t="s">
        <v>150</v>
      </c>
      <c r="Z939">
        <v>1090</v>
      </c>
      <c r="AB939" t="s">
        <v>164</v>
      </c>
    </row>
    <row r="940" spans="1:28" x14ac:dyDescent="0.3">
      <c r="A940" t="s">
        <v>292</v>
      </c>
      <c r="B940" t="s">
        <v>774</v>
      </c>
      <c r="C940">
        <v>1651800</v>
      </c>
      <c r="D940" t="s">
        <v>151</v>
      </c>
      <c r="E940" s="1">
        <v>42578</v>
      </c>
      <c r="F940" s="1" t="s">
        <v>331</v>
      </c>
      <c r="G940" s="1"/>
      <c r="I940" s="1" t="s">
        <v>290</v>
      </c>
      <c r="J940" s="1" t="s">
        <v>287</v>
      </c>
      <c r="K940" s="1"/>
      <c r="L940" t="s">
        <v>286</v>
      </c>
      <c r="M940">
        <v>1.1000000000000001</v>
      </c>
      <c r="U940">
        <v>0.17</v>
      </c>
      <c r="V940" t="s">
        <v>165</v>
      </c>
      <c r="X940" t="s">
        <v>149</v>
      </c>
      <c r="Y940" t="s">
        <v>150</v>
      </c>
      <c r="Z940">
        <v>50286</v>
      </c>
      <c r="AB940" t="s">
        <v>164</v>
      </c>
    </row>
    <row r="941" spans="1:28" x14ac:dyDescent="0.3">
      <c r="A941" t="s">
        <v>292</v>
      </c>
      <c r="B941" t="s">
        <v>775</v>
      </c>
      <c r="C941">
        <v>1651800</v>
      </c>
      <c r="D941" t="s">
        <v>151</v>
      </c>
      <c r="E941" s="1">
        <v>42580</v>
      </c>
      <c r="F941" s="1" t="s">
        <v>366</v>
      </c>
      <c r="G941" s="1"/>
      <c r="H941" t="s">
        <v>172</v>
      </c>
      <c r="I941" s="1" t="s">
        <v>289</v>
      </c>
      <c r="J941" s="1" t="s">
        <v>509</v>
      </c>
      <c r="K941" s="1"/>
      <c r="L941" t="s">
        <v>223</v>
      </c>
      <c r="M941">
        <v>3.9</v>
      </c>
      <c r="U941">
        <v>0.8</v>
      </c>
      <c r="V941" t="s">
        <v>173</v>
      </c>
      <c r="X941" t="s">
        <v>149</v>
      </c>
      <c r="Y941" t="s">
        <v>150</v>
      </c>
      <c r="Z941">
        <v>1040</v>
      </c>
      <c r="AB941" t="s">
        <v>164</v>
      </c>
    </row>
    <row r="942" spans="1:28" x14ac:dyDescent="0.3">
      <c r="A942" t="s">
        <v>292</v>
      </c>
      <c r="B942" t="s">
        <v>775</v>
      </c>
      <c r="C942">
        <v>1651800</v>
      </c>
      <c r="D942" t="s">
        <v>151</v>
      </c>
      <c r="E942" s="1">
        <v>42580</v>
      </c>
      <c r="F942" s="1" t="s">
        <v>366</v>
      </c>
      <c r="G942" s="1"/>
      <c r="H942" t="s">
        <v>170</v>
      </c>
      <c r="I942" s="1" t="s">
        <v>289</v>
      </c>
      <c r="J942" s="1" t="s">
        <v>510</v>
      </c>
      <c r="K942" s="1"/>
      <c r="L942" t="s">
        <v>223</v>
      </c>
      <c r="M942">
        <v>0.46400000000000002</v>
      </c>
      <c r="U942">
        <v>0.04</v>
      </c>
      <c r="V942" t="s">
        <v>173</v>
      </c>
      <c r="X942" t="s">
        <v>149</v>
      </c>
      <c r="Y942" t="s">
        <v>150</v>
      </c>
      <c r="Z942">
        <v>1049</v>
      </c>
      <c r="AB942" t="s">
        <v>164</v>
      </c>
    </row>
    <row r="943" spans="1:28" x14ac:dyDescent="0.3">
      <c r="A943" t="s">
        <v>292</v>
      </c>
      <c r="B943" t="s">
        <v>775</v>
      </c>
      <c r="C943">
        <v>1651800</v>
      </c>
      <c r="D943" t="s">
        <v>151</v>
      </c>
      <c r="E943" s="1">
        <v>42580</v>
      </c>
      <c r="F943" s="1" t="s">
        <v>366</v>
      </c>
      <c r="G943" s="1"/>
      <c r="H943" t="s">
        <v>172</v>
      </c>
      <c r="I943" s="1" t="s">
        <v>289</v>
      </c>
      <c r="J943" s="1" t="s">
        <v>511</v>
      </c>
      <c r="K943" s="1"/>
      <c r="L943" t="s">
        <v>223</v>
      </c>
      <c r="M943">
        <v>3.8</v>
      </c>
      <c r="U943">
        <v>2</v>
      </c>
      <c r="V943" t="s">
        <v>173</v>
      </c>
      <c r="X943" t="s">
        <v>149</v>
      </c>
      <c r="Y943" t="s">
        <v>150</v>
      </c>
      <c r="Z943">
        <v>1090</v>
      </c>
      <c r="AA943" t="s">
        <v>168</v>
      </c>
      <c r="AB943" t="s">
        <v>164</v>
      </c>
    </row>
    <row r="944" spans="1:28" x14ac:dyDescent="0.3">
      <c r="A944" t="s">
        <v>292</v>
      </c>
      <c r="B944" t="s">
        <v>775</v>
      </c>
      <c r="C944">
        <v>1651800</v>
      </c>
      <c r="D944" t="s">
        <v>151</v>
      </c>
      <c r="E944" s="1">
        <v>42580</v>
      </c>
      <c r="F944" s="1" t="s">
        <v>366</v>
      </c>
      <c r="G944" s="1"/>
      <c r="I944" s="1" t="s">
        <v>290</v>
      </c>
      <c r="J944" s="1" t="s">
        <v>287</v>
      </c>
      <c r="K944" s="1"/>
      <c r="L944" t="s">
        <v>286</v>
      </c>
      <c r="M944">
        <v>8.3800000000000008</v>
      </c>
      <c r="U944">
        <v>0.17</v>
      </c>
      <c r="V944" t="s">
        <v>165</v>
      </c>
      <c r="X944" t="s">
        <v>149</v>
      </c>
      <c r="Y944" t="s">
        <v>150</v>
      </c>
      <c r="Z944">
        <v>50286</v>
      </c>
      <c r="AB944" t="s">
        <v>164</v>
      </c>
    </row>
    <row r="945" spans="1:28" x14ac:dyDescent="0.3">
      <c r="A945" t="s">
        <v>292</v>
      </c>
      <c r="B945" t="s">
        <v>776</v>
      </c>
      <c r="C945">
        <v>1651800</v>
      </c>
      <c r="D945" t="s">
        <v>151</v>
      </c>
      <c r="E945" s="1">
        <v>42612</v>
      </c>
      <c r="F945" s="1" t="s">
        <v>349</v>
      </c>
      <c r="G945" s="1"/>
      <c r="H945" t="s">
        <v>172</v>
      </c>
      <c r="I945" s="1" t="s">
        <v>289</v>
      </c>
      <c r="J945" s="1" t="s">
        <v>509</v>
      </c>
      <c r="K945" s="1"/>
      <c r="L945" t="s">
        <v>223</v>
      </c>
      <c r="M945">
        <v>1.8</v>
      </c>
      <c r="U945">
        <v>0.2</v>
      </c>
      <c r="V945" t="s">
        <v>176</v>
      </c>
      <c r="X945" t="s">
        <v>149</v>
      </c>
      <c r="Y945" t="s">
        <v>150</v>
      </c>
      <c r="Z945">
        <v>1040</v>
      </c>
      <c r="AB945" t="s">
        <v>164</v>
      </c>
    </row>
    <row r="946" spans="1:28" x14ac:dyDescent="0.3">
      <c r="A946" t="s">
        <v>292</v>
      </c>
      <c r="B946" t="s">
        <v>776</v>
      </c>
      <c r="C946">
        <v>1651800</v>
      </c>
      <c r="D946" t="s">
        <v>151</v>
      </c>
      <c r="E946" s="1">
        <v>42612</v>
      </c>
      <c r="F946" s="1" t="s">
        <v>349</v>
      </c>
      <c r="G946" s="1"/>
      <c r="H946" t="s">
        <v>170</v>
      </c>
      <c r="I946" s="1" t="s">
        <v>289</v>
      </c>
      <c r="J946" s="1" t="s">
        <v>510</v>
      </c>
      <c r="K946" s="1"/>
      <c r="L946" t="s">
        <v>223</v>
      </c>
      <c r="M946">
        <v>0.02</v>
      </c>
      <c r="U946">
        <v>0.02</v>
      </c>
      <c r="V946" t="s">
        <v>176</v>
      </c>
      <c r="X946" t="s">
        <v>149</v>
      </c>
      <c r="Y946" t="s">
        <v>150</v>
      </c>
      <c r="Z946">
        <v>1049</v>
      </c>
      <c r="AA946" t="s">
        <v>168</v>
      </c>
      <c r="AB946" t="s">
        <v>164</v>
      </c>
    </row>
    <row r="947" spans="1:28" x14ac:dyDescent="0.3">
      <c r="A947" t="s">
        <v>292</v>
      </c>
      <c r="B947" t="s">
        <v>776</v>
      </c>
      <c r="C947">
        <v>1651800</v>
      </c>
      <c r="D947" t="s">
        <v>151</v>
      </c>
      <c r="E947" s="1">
        <v>42612</v>
      </c>
      <c r="F947" s="1" t="s">
        <v>349</v>
      </c>
      <c r="G947" s="1"/>
      <c r="H947" t="s">
        <v>172</v>
      </c>
      <c r="I947" s="1" t="s">
        <v>289</v>
      </c>
      <c r="J947" s="1" t="s">
        <v>511</v>
      </c>
      <c r="K947" s="1"/>
      <c r="L947" t="s">
        <v>223</v>
      </c>
      <c r="M947">
        <v>2</v>
      </c>
      <c r="N947" t="s">
        <v>1094</v>
      </c>
      <c r="U947">
        <v>2</v>
      </c>
      <c r="V947" t="s">
        <v>176</v>
      </c>
      <c r="X947" t="s">
        <v>149</v>
      </c>
      <c r="Y947" t="s">
        <v>150</v>
      </c>
      <c r="Z947">
        <v>1090</v>
      </c>
      <c r="AB947" t="s">
        <v>164</v>
      </c>
    </row>
    <row r="948" spans="1:28" x14ac:dyDescent="0.3">
      <c r="A948" t="s">
        <v>292</v>
      </c>
      <c r="B948" t="s">
        <v>776</v>
      </c>
      <c r="C948">
        <v>1651800</v>
      </c>
      <c r="D948" t="s">
        <v>151</v>
      </c>
      <c r="E948" s="1">
        <v>42612</v>
      </c>
      <c r="F948" s="1" t="s">
        <v>349</v>
      </c>
      <c r="G948" s="1"/>
      <c r="I948" s="1" t="s">
        <v>290</v>
      </c>
      <c r="J948" s="1" t="s">
        <v>287</v>
      </c>
      <c r="K948" s="1"/>
      <c r="L948" t="s">
        <v>286</v>
      </c>
      <c r="M948">
        <v>0.67</v>
      </c>
      <c r="U948">
        <v>0.17</v>
      </c>
      <c r="V948" t="s">
        <v>165</v>
      </c>
      <c r="X948" t="s">
        <v>149</v>
      </c>
      <c r="Y948" t="s">
        <v>150</v>
      </c>
      <c r="Z948">
        <v>50286</v>
      </c>
      <c r="AB948" t="s">
        <v>164</v>
      </c>
    </row>
    <row r="949" spans="1:28" x14ac:dyDescent="0.3">
      <c r="A949" t="s">
        <v>292</v>
      </c>
      <c r="B949" t="s">
        <v>777</v>
      </c>
      <c r="C949">
        <v>1651800</v>
      </c>
      <c r="D949" t="s">
        <v>151</v>
      </c>
      <c r="E949" s="1">
        <v>42632</v>
      </c>
      <c r="F949" s="1" t="s">
        <v>347</v>
      </c>
      <c r="G949" s="1"/>
      <c r="H949" t="s">
        <v>172</v>
      </c>
      <c r="I949" s="1" t="s">
        <v>289</v>
      </c>
      <c r="J949" s="1" t="s">
        <v>509</v>
      </c>
      <c r="K949" s="1"/>
      <c r="L949" t="s">
        <v>223</v>
      </c>
      <c r="M949">
        <v>7.5</v>
      </c>
      <c r="U949">
        <v>0.2</v>
      </c>
      <c r="V949" t="s">
        <v>176</v>
      </c>
      <c r="X949" t="s">
        <v>149</v>
      </c>
      <c r="Y949" t="s">
        <v>150</v>
      </c>
      <c r="Z949">
        <v>1040</v>
      </c>
      <c r="AB949" t="s">
        <v>164</v>
      </c>
    </row>
    <row r="950" spans="1:28" x14ac:dyDescent="0.3">
      <c r="A950" t="s">
        <v>292</v>
      </c>
      <c r="B950" t="s">
        <v>777</v>
      </c>
      <c r="C950">
        <v>1651800</v>
      </c>
      <c r="D950" t="s">
        <v>151</v>
      </c>
      <c r="E950" s="1">
        <v>42632</v>
      </c>
      <c r="F950" s="1" t="s">
        <v>347</v>
      </c>
      <c r="G950" s="1"/>
      <c r="H950" t="s">
        <v>170</v>
      </c>
      <c r="I950" s="1" t="s">
        <v>289</v>
      </c>
      <c r="J950" s="1" t="s">
        <v>510</v>
      </c>
      <c r="K950" s="1"/>
      <c r="L950" t="s">
        <v>223</v>
      </c>
      <c r="M950">
        <v>0.61699999999999999</v>
      </c>
      <c r="U950">
        <v>0.02</v>
      </c>
      <c r="V950" t="s">
        <v>176</v>
      </c>
      <c r="X950" t="s">
        <v>149</v>
      </c>
      <c r="Y950" t="s">
        <v>150</v>
      </c>
      <c r="Z950">
        <v>1049</v>
      </c>
      <c r="AB950" t="s">
        <v>164</v>
      </c>
    </row>
    <row r="951" spans="1:28" x14ac:dyDescent="0.3">
      <c r="A951" t="s">
        <v>292</v>
      </c>
      <c r="B951" t="s">
        <v>777</v>
      </c>
      <c r="C951">
        <v>1651800</v>
      </c>
      <c r="D951" t="s">
        <v>151</v>
      </c>
      <c r="E951" s="1">
        <v>42632</v>
      </c>
      <c r="F951" s="1" t="s">
        <v>347</v>
      </c>
      <c r="G951" s="1"/>
      <c r="H951" t="s">
        <v>172</v>
      </c>
      <c r="I951" s="1" t="s">
        <v>289</v>
      </c>
      <c r="J951" s="1" t="s">
        <v>511</v>
      </c>
      <c r="K951" s="1"/>
      <c r="L951" t="s">
        <v>223</v>
      </c>
      <c r="M951">
        <v>10.4</v>
      </c>
      <c r="U951">
        <v>2</v>
      </c>
      <c r="V951" t="s">
        <v>176</v>
      </c>
      <c r="X951" t="s">
        <v>149</v>
      </c>
      <c r="Y951" t="s">
        <v>150</v>
      </c>
      <c r="Z951">
        <v>1090</v>
      </c>
      <c r="AB951" t="s">
        <v>164</v>
      </c>
    </row>
    <row r="952" spans="1:28" x14ac:dyDescent="0.3">
      <c r="A952" t="s">
        <v>292</v>
      </c>
      <c r="B952" t="s">
        <v>777</v>
      </c>
      <c r="C952">
        <v>1651800</v>
      </c>
      <c r="D952" t="s">
        <v>151</v>
      </c>
      <c r="E952" s="1">
        <v>42632</v>
      </c>
      <c r="F952" s="1" t="s">
        <v>347</v>
      </c>
      <c r="G952" s="1"/>
      <c r="I952" s="1" t="s">
        <v>290</v>
      </c>
      <c r="J952" s="1" t="s">
        <v>287</v>
      </c>
      <c r="K952" s="1"/>
      <c r="L952" t="s">
        <v>286</v>
      </c>
      <c r="M952">
        <v>12.1</v>
      </c>
      <c r="U952">
        <v>0.17</v>
      </c>
      <c r="V952" t="s">
        <v>165</v>
      </c>
      <c r="X952" t="s">
        <v>149</v>
      </c>
      <c r="Y952" t="s">
        <v>150</v>
      </c>
      <c r="Z952">
        <v>50286</v>
      </c>
      <c r="AB952" t="s">
        <v>164</v>
      </c>
    </row>
    <row r="953" spans="1:28" x14ac:dyDescent="0.3">
      <c r="A953" t="s">
        <v>292</v>
      </c>
      <c r="B953" t="s">
        <v>778</v>
      </c>
      <c r="C953">
        <v>1651800</v>
      </c>
      <c r="D953" t="s">
        <v>151</v>
      </c>
      <c r="E953" s="1">
        <v>42640</v>
      </c>
      <c r="F953" s="1" t="s">
        <v>376</v>
      </c>
      <c r="G953" s="1"/>
      <c r="H953" t="s">
        <v>172</v>
      </c>
      <c r="I953" s="1" t="s">
        <v>289</v>
      </c>
      <c r="J953" s="1" t="s">
        <v>509</v>
      </c>
      <c r="K953" s="1"/>
      <c r="L953" t="s">
        <v>223</v>
      </c>
      <c r="M953">
        <v>4.2</v>
      </c>
      <c r="U953">
        <v>0.2</v>
      </c>
      <c r="V953" t="s">
        <v>176</v>
      </c>
      <c r="X953" t="s">
        <v>149</v>
      </c>
      <c r="Y953" t="s">
        <v>150</v>
      </c>
      <c r="Z953">
        <v>1040</v>
      </c>
      <c r="AB953" t="s">
        <v>164</v>
      </c>
    </row>
    <row r="954" spans="1:28" x14ac:dyDescent="0.3">
      <c r="A954" t="s">
        <v>292</v>
      </c>
      <c r="B954" t="s">
        <v>778</v>
      </c>
      <c r="C954">
        <v>1651800</v>
      </c>
      <c r="D954" t="s">
        <v>151</v>
      </c>
      <c r="E954" s="1">
        <v>42640</v>
      </c>
      <c r="F954" s="1" t="s">
        <v>376</v>
      </c>
      <c r="G954" s="1"/>
      <c r="H954" t="s">
        <v>170</v>
      </c>
      <c r="I954" s="1" t="s">
        <v>289</v>
      </c>
      <c r="J954" s="1" t="s">
        <v>510</v>
      </c>
      <c r="K954" s="1"/>
      <c r="L954" t="s">
        <v>223</v>
      </c>
      <c r="M954">
        <v>0.37</v>
      </c>
      <c r="U954">
        <v>0.02</v>
      </c>
      <c r="V954" t="s">
        <v>176</v>
      </c>
      <c r="X954" t="s">
        <v>149</v>
      </c>
      <c r="Y954" t="s">
        <v>150</v>
      </c>
      <c r="Z954">
        <v>1049</v>
      </c>
      <c r="AB954" t="s">
        <v>164</v>
      </c>
    </row>
    <row r="955" spans="1:28" x14ac:dyDescent="0.3">
      <c r="A955" t="s">
        <v>292</v>
      </c>
      <c r="B955" t="s">
        <v>778</v>
      </c>
      <c r="C955">
        <v>1651800</v>
      </c>
      <c r="D955" t="s">
        <v>151</v>
      </c>
      <c r="E955" s="1">
        <v>42640</v>
      </c>
      <c r="F955" s="1" t="s">
        <v>376</v>
      </c>
      <c r="G955" s="1"/>
      <c r="H955" t="s">
        <v>172</v>
      </c>
      <c r="I955" s="1" t="s">
        <v>289</v>
      </c>
      <c r="J955" s="1" t="s">
        <v>511</v>
      </c>
      <c r="K955" s="1"/>
      <c r="L955" t="s">
        <v>223</v>
      </c>
      <c r="M955">
        <v>4.5</v>
      </c>
      <c r="U955">
        <v>2</v>
      </c>
      <c r="V955" t="s">
        <v>176</v>
      </c>
      <c r="X955" t="s">
        <v>149</v>
      </c>
      <c r="Y955" t="s">
        <v>150</v>
      </c>
      <c r="Z955">
        <v>1090</v>
      </c>
      <c r="AB955" t="s">
        <v>164</v>
      </c>
    </row>
    <row r="956" spans="1:28" x14ac:dyDescent="0.3">
      <c r="A956" t="s">
        <v>292</v>
      </c>
      <c r="B956" t="s">
        <v>778</v>
      </c>
      <c r="C956">
        <v>1651800</v>
      </c>
      <c r="D956" t="s">
        <v>151</v>
      </c>
      <c r="E956" s="1">
        <v>42640</v>
      </c>
      <c r="F956" s="1" t="s">
        <v>376</v>
      </c>
      <c r="G956" s="1"/>
      <c r="I956" s="1" t="s">
        <v>290</v>
      </c>
      <c r="J956" s="1" t="s">
        <v>287</v>
      </c>
      <c r="K956" s="1"/>
      <c r="L956" t="s">
        <v>286</v>
      </c>
      <c r="M956">
        <v>3.02</v>
      </c>
      <c r="U956">
        <v>0.17</v>
      </c>
      <c r="V956" t="s">
        <v>165</v>
      </c>
      <c r="X956" t="s">
        <v>149</v>
      </c>
      <c r="Y956" t="s">
        <v>150</v>
      </c>
      <c r="Z956">
        <v>50286</v>
      </c>
      <c r="AB956" t="s">
        <v>164</v>
      </c>
    </row>
    <row r="957" spans="1:28" x14ac:dyDescent="0.3">
      <c r="A957" t="s">
        <v>292</v>
      </c>
      <c r="B957" t="s">
        <v>779</v>
      </c>
      <c r="C957">
        <v>1651800</v>
      </c>
      <c r="D957" t="s">
        <v>151</v>
      </c>
      <c r="E957" s="1">
        <v>42642</v>
      </c>
      <c r="F957" s="1" t="s">
        <v>377</v>
      </c>
      <c r="G957" s="1"/>
      <c r="H957" t="s">
        <v>172</v>
      </c>
      <c r="I957" s="1" t="s">
        <v>289</v>
      </c>
      <c r="J957" s="1" t="s">
        <v>509</v>
      </c>
      <c r="K957" s="1"/>
      <c r="L957" t="s">
        <v>223</v>
      </c>
      <c r="M957">
        <v>4.8</v>
      </c>
      <c r="U957">
        <v>0.2</v>
      </c>
      <c r="V957" t="s">
        <v>176</v>
      </c>
      <c r="X957" t="s">
        <v>149</v>
      </c>
      <c r="Y957" t="s">
        <v>150</v>
      </c>
      <c r="Z957">
        <v>1040</v>
      </c>
      <c r="AB957" t="s">
        <v>164</v>
      </c>
    </row>
    <row r="958" spans="1:28" x14ac:dyDescent="0.3">
      <c r="A958" t="s">
        <v>292</v>
      </c>
      <c r="B958" t="s">
        <v>779</v>
      </c>
      <c r="C958">
        <v>1651800</v>
      </c>
      <c r="D958" t="s">
        <v>151</v>
      </c>
      <c r="E958" s="1">
        <v>42642</v>
      </c>
      <c r="F958" s="1" t="s">
        <v>377</v>
      </c>
      <c r="G958" s="1"/>
      <c r="H958" t="s">
        <v>170</v>
      </c>
      <c r="I958" s="1" t="s">
        <v>289</v>
      </c>
      <c r="J958" s="1" t="s">
        <v>510</v>
      </c>
      <c r="K958" s="1"/>
      <c r="L958" t="s">
        <v>223</v>
      </c>
      <c r="M958">
        <v>0.45</v>
      </c>
      <c r="U958">
        <v>0.02</v>
      </c>
      <c r="V958" t="s">
        <v>176</v>
      </c>
      <c r="X958" t="s">
        <v>149</v>
      </c>
      <c r="Y958" t="s">
        <v>150</v>
      </c>
      <c r="Z958">
        <v>1049</v>
      </c>
      <c r="AB958" t="s">
        <v>164</v>
      </c>
    </row>
    <row r="959" spans="1:28" x14ac:dyDescent="0.3">
      <c r="A959" t="s">
        <v>292</v>
      </c>
      <c r="B959" t="s">
        <v>779</v>
      </c>
      <c r="C959">
        <v>1651800</v>
      </c>
      <c r="D959" t="s">
        <v>151</v>
      </c>
      <c r="E959" s="1">
        <v>42642</v>
      </c>
      <c r="F959" s="1" t="s">
        <v>377</v>
      </c>
      <c r="G959" s="1"/>
      <c r="H959" t="s">
        <v>172</v>
      </c>
      <c r="I959" s="1" t="s">
        <v>289</v>
      </c>
      <c r="J959" s="1" t="s">
        <v>511</v>
      </c>
      <c r="K959" s="1"/>
      <c r="L959" t="s">
        <v>223</v>
      </c>
      <c r="M959">
        <v>5</v>
      </c>
      <c r="U959">
        <v>2</v>
      </c>
      <c r="V959" t="s">
        <v>176</v>
      </c>
      <c r="X959" t="s">
        <v>149</v>
      </c>
      <c r="Y959" t="s">
        <v>150</v>
      </c>
      <c r="Z959">
        <v>1090</v>
      </c>
      <c r="AB959" t="s">
        <v>164</v>
      </c>
    </row>
    <row r="960" spans="1:28" x14ac:dyDescent="0.3">
      <c r="A960" t="s">
        <v>292</v>
      </c>
      <c r="B960" t="s">
        <v>779</v>
      </c>
      <c r="C960">
        <v>1651800</v>
      </c>
      <c r="D960" t="s">
        <v>151</v>
      </c>
      <c r="E960" s="1">
        <v>42642</v>
      </c>
      <c r="F960" s="1" t="s">
        <v>377</v>
      </c>
      <c r="G960" s="1"/>
      <c r="I960" s="1" t="s">
        <v>290</v>
      </c>
      <c r="J960" s="1" t="s">
        <v>287</v>
      </c>
      <c r="K960" s="1"/>
      <c r="L960" t="s">
        <v>286</v>
      </c>
      <c r="M960">
        <v>6.4</v>
      </c>
      <c r="U960">
        <v>0.17</v>
      </c>
      <c r="V960" t="s">
        <v>165</v>
      </c>
      <c r="X960" t="s">
        <v>149</v>
      </c>
      <c r="Y960" t="s">
        <v>150</v>
      </c>
      <c r="Z960">
        <v>50286</v>
      </c>
      <c r="AB960" t="s">
        <v>164</v>
      </c>
    </row>
    <row r="961" spans="1:28" x14ac:dyDescent="0.3">
      <c r="A961" t="s">
        <v>292</v>
      </c>
      <c r="B961" t="s">
        <v>780</v>
      </c>
      <c r="C961">
        <v>1651800</v>
      </c>
      <c r="D961" t="s">
        <v>151</v>
      </c>
      <c r="E961" s="1">
        <v>42669</v>
      </c>
      <c r="F961" s="1" t="s">
        <v>378</v>
      </c>
      <c r="G961" s="1"/>
      <c r="H961" t="s">
        <v>172</v>
      </c>
      <c r="I961" s="1" t="s">
        <v>289</v>
      </c>
      <c r="J961" s="1" t="s">
        <v>509</v>
      </c>
      <c r="K961" s="1"/>
      <c r="L961" t="s">
        <v>223</v>
      </c>
      <c r="M961">
        <v>2</v>
      </c>
      <c r="U961">
        <v>0.2</v>
      </c>
      <c r="V961" t="s">
        <v>176</v>
      </c>
      <c r="X961" t="s">
        <v>149</v>
      </c>
      <c r="Y961" t="s">
        <v>150</v>
      </c>
      <c r="Z961">
        <v>1040</v>
      </c>
      <c r="AB961" t="s">
        <v>154</v>
      </c>
    </row>
    <row r="962" spans="1:28" x14ac:dyDescent="0.3">
      <c r="A962" t="s">
        <v>292</v>
      </c>
      <c r="B962" t="s">
        <v>780</v>
      </c>
      <c r="C962">
        <v>1651800</v>
      </c>
      <c r="D962" t="s">
        <v>151</v>
      </c>
      <c r="E962" s="1">
        <v>42669</v>
      </c>
      <c r="F962" s="1" t="s">
        <v>378</v>
      </c>
      <c r="G962" s="1"/>
      <c r="H962" t="s">
        <v>170</v>
      </c>
      <c r="I962" s="1" t="s">
        <v>289</v>
      </c>
      <c r="J962" s="1" t="s">
        <v>510</v>
      </c>
      <c r="K962" s="1"/>
      <c r="L962" t="s">
        <v>223</v>
      </c>
      <c r="M962">
        <v>2.1000000000000001E-2</v>
      </c>
      <c r="U962">
        <v>0.02</v>
      </c>
      <c r="V962" t="s">
        <v>176</v>
      </c>
      <c r="X962" t="s">
        <v>149</v>
      </c>
      <c r="Y962" t="s">
        <v>150</v>
      </c>
      <c r="Z962">
        <v>1049</v>
      </c>
      <c r="AA962" t="s">
        <v>168</v>
      </c>
      <c r="AB962" t="s">
        <v>154</v>
      </c>
    </row>
    <row r="963" spans="1:28" x14ac:dyDescent="0.3">
      <c r="A963" t="s">
        <v>292</v>
      </c>
      <c r="B963" t="s">
        <v>780</v>
      </c>
      <c r="C963">
        <v>1651800</v>
      </c>
      <c r="D963" t="s">
        <v>151</v>
      </c>
      <c r="E963" s="1">
        <v>42669</v>
      </c>
      <c r="F963" s="1" t="s">
        <v>378</v>
      </c>
      <c r="G963" s="1"/>
      <c r="H963" t="s">
        <v>172</v>
      </c>
      <c r="I963" s="1" t="s">
        <v>289</v>
      </c>
      <c r="J963" s="1" t="s">
        <v>511</v>
      </c>
      <c r="K963" s="1"/>
      <c r="L963" t="s">
        <v>223</v>
      </c>
      <c r="M963">
        <v>5.5</v>
      </c>
      <c r="U963">
        <v>2</v>
      </c>
      <c r="V963" t="s">
        <v>176</v>
      </c>
      <c r="X963" t="s">
        <v>149</v>
      </c>
      <c r="Y963" t="s">
        <v>150</v>
      </c>
      <c r="Z963">
        <v>1090</v>
      </c>
      <c r="AB963" t="s">
        <v>154</v>
      </c>
    </row>
    <row r="964" spans="1:28" x14ac:dyDescent="0.3">
      <c r="A964" t="s">
        <v>292</v>
      </c>
      <c r="B964" t="s">
        <v>780</v>
      </c>
      <c r="C964">
        <v>1651800</v>
      </c>
      <c r="D964" t="s">
        <v>151</v>
      </c>
      <c r="E964" s="1">
        <v>42669</v>
      </c>
      <c r="F964" s="1" t="s">
        <v>378</v>
      </c>
      <c r="G964" s="1"/>
      <c r="I964" s="1" t="s">
        <v>290</v>
      </c>
      <c r="J964" s="1" t="s">
        <v>287</v>
      </c>
      <c r="K964" s="1"/>
      <c r="L964" t="s">
        <v>286</v>
      </c>
      <c r="M964">
        <v>1.6</v>
      </c>
      <c r="U964">
        <v>0.17</v>
      </c>
      <c r="V964" t="s">
        <v>165</v>
      </c>
      <c r="X964" t="s">
        <v>149</v>
      </c>
      <c r="Y964" t="s">
        <v>150</v>
      </c>
      <c r="Z964">
        <v>50286</v>
      </c>
      <c r="AB964" t="s">
        <v>154</v>
      </c>
    </row>
    <row r="965" spans="1:28" x14ac:dyDescent="0.3">
      <c r="A965" t="s">
        <v>292</v>
      </c>
      <c r="B965" t="s">
        <v>781</v>
      </c>
      <c r="C965">
        <v>1651800</v>
      </c>
      <c r="D965" t="s">
        <v>151</v>
      </c>
      <c r="E965" s="1">
        <v>42702</v>
      </c>
      <c r="F965" s="1" t="s">
        <v>379</v>
      </c>
      <c r="G965" s="1"/>
      <c r="H965" t="s">
        <v>172</v>
      </c>
      <c r="I965" s="1" t="s">
        <v>289</v>
      </c>
      <c r="J965" s="1" t="s">
        <v>509</v>
      </c>
      <c r="K965" s="1"/>
      <c r="L965" t="s">
        <v>223</v>
      </c>
      <c r="M965">
        <v>2.2999999999999998</v>
      </c>
      <c r="U965">
        <v>0.2</v>
      </c>
      <c r="V965" t="s">
        <v>176</v>
      </c>
      <c r="X965" t="s">
        <v>149</v>
      </c>
      <c r="Y965" t="s">
        <v>150</v>
      </c>
      <c r="Z965">
        <v>1040</v>
      </c>
      <c r="AB965" t="s">
        <v>154</v>
      </c>
    </row>
    <row r="966" spans="1:28" x14ac:dyDescent="0.3">
      <c r="A966" t="s">
        <v>292</v>
      </c>
      <c r="B966" t="s">
        <v>781</v>
      </c>
      <c r="C966">
        <v>1651800</v>
      </c>
      <c r="D966" t="s">
        <v>151</v>
      </c>
      <c r="E966" s="1">
        <v>42702</v>
      </c>
      <c r="F966" s="1" t="s">
        <v>379</v>
      </c>
      <c r="G966" s="1"/>
      <c r="H966" t="s">
        <v>170</v>
      </c>
      <c r="I966" s="1" t="s">
        <v>289</v>
      </c>
      <c r="J966" s="1" t="s">
        <v>510</v>
      </c>
      <c r="K966" s="1"/>
      <c r="L966" t="s">
        <v>223</v>
      </c>
      <c r="M966">
        <v>3.5999999999999997E-2</v>
      </c>
      <c r="U966">
        <v>0.02</v>
      </c>
      <c r="V966" t="s">
        <v>176</v>
      </c>
      <c r="X966" t="s">
        <v>149</v>
      </c>
      <c r="Y966" t="s">
        <v>150</v>
      </c>
      <c r="Z966">
        <v>1049</v>
      </c>
      <c r="AA966" t="s">
        <v>168</v>
      </c>
      <c r="AB966" t="s">
        <v>154</v>
      </c>
    </row>
    <row r="967" spans="1:28" x14ac:dyDescent="0.3">
      <c r="A967" t="s">
        <v>292</v>
      </c>
      <c r="B967" t="s">
        <v>781</v>
      </c>
      <c r="C967">
        <v>1651800</v>
      </c>
      <c r="D967" t="s">
        <v>151</v>
      </c>
      <c r="E967" s="1">
        <v>42702</v>
      </c>
      <c r="F967" s="1" t="s">
        <v>379</v>
      </c>
      <c r="G967" s="1"/>
      <c r="H967" t="s">
        <v>172</v>
      </c>
      <c r="I967" s="1" t="s">
        <v>289</v>
      </c>
      <c r="J967" s="1" t="s">
        <v>511</v>
      </c>
      <c r="K967" s="1"/>
      <c r="L967" t="s">
        <v>223</v>
      </c>
      <c r="M967">
        <v>7.6</v>
      </c>
      <c r="U967">
        <v>2</v>
      </c>
      <c r="V967" t="s">
        <v>176</v>
      </c>
      <c r="X967" t="s">
        <v>149</v>
      </c>
      <c r="Y967" t="s">
        <v>150</v>
      </c>
      <c r="Z967">
        <v>1090</v>
      </c>
      <c r="AB967" t="s">
        <v>154</v>
      </c>
    </row>
    <row r="968" spans="1:28" x14ac:dyDescent="0.3">
      <c r="A968" t="s">
        <v>292</v>
      </c>
      <c r="B968" t="s">
        <v>781</v>
      </c>
      <c r="C968">
        <v>1651800</v>
      </c>
      <c r="D968" t="s">
        <v>151</v>
      </c>
      <c r="E968" s="1">
        <v>42702</v>
      </c>
      <c r="F968" s="1" t="s">
        <v>379</v>
      </c>
      <c r="G968" s="1"/>
      <c r="I968" s="1" t="s">
        <v>290</v>
      </c>
      <c r="J968" s="1" t="s">
        <v>287</v>
      </c>
      <c r="K968" s="1"/>
      <c r="L968" t="s">
        <v>286</v>
      </c>
      <c r="M968">
        <v>0.68</v>
      </c>
      <c r="U968">
        <v>0.17</v>
      </c>
      <c r="V968" t="s">
        <v>165</v>
      </c>
      <c r="X968" t="s">
        <v>149</v>
      </c>
      <c r="Y968" t="s">
        <v>150</v>
      </c>
      <c r="Z968">
        <v>50286</v>
      </c>
      <c r="AB968" t="s">
        <v>154</v>
      </c>
    </row>
    <row r="969" spans="1:28" x14ac:dyDescent="0.3">
      <c r="A969" t="s">
        <v>292</v>
      </c>
      <c r="B969" t="s">
        <v>782</v>
      </c>
      <c r="C969">
        <v>1651800</v>
      </c>
      <c r="D969" t="s">
        <v>151</v>
      </c>
      <c r="E969" s="1">
        <v>42704</v>
      </c>
      <c r="F969" s="1" t="s">
        <v>379</v>
      </c>
      <c r="G969" s="1"/>
      <c r="H969" t="s">
        <v>172</v>
      </c>
      <c r="I969" s="1" t="s">
        <v>289</v>
      </c>
      <c r="J969" s="1" t="s">
        <v>509</v>
      </c>
      <c r="K969" s="1"/>
      <c r="L969" t="s">
        <v>223</v>
      </c>
      <c r="M969">
        <v>8.6999999999999993</v>
      </c>
      <c r="U969">
        <v>0.2</v>
      </c>
      <c r="V969" t="s">
        <v>176</v>
      </c>
      <c r="X969" t="s">
        <v>149</v>
      </c>
      <c r="Y969" t="s">
        <v>150</v>
      </c>
      <c r="Z969">
        <v>1040</v>
      </c>
      <c r="AB969" t="s">
        <v>154</v>
      </c>
    </row>
    <row r="970" spans="1:28" x14ac:dyDescent="0.3">
      <c r="A970" t="s">
        <v>292</v>
      </c>
      <c r="B970" t="s">
        <v>782</v>
      </c>
      <c r="C970">
        <v>1651800</v>
      </c>
      <c r="D970" t="s">
        <v>151</v>
      </c>
      <c r="E970" s="1">
        <v>42704</v>
      </c>
      <c r="F970" s="1" t="s">
        <v>379</v>
      </c>
      <c r="G970" s="1"/>
      <c r="H970" t="s">
        <v>170</v>
      </c>
      <c r="I970" s="1" t="s">
        <v>289</v>
      </c>
      <c r="J970" s="1" t="s">
        <v>510</v>
      </c>
      <c r="K970" s="1"/>
      <c r="L970" t="s">
        <v>223</v>
      </c>
      <c r="M970">
        <v>1.08</v>
      </c>
      <c r="U970">
        <v>0.02</v>
      </c>
      <c r="V970" t="s">
        <v>176</v>
      </c>
      <c r="X970" t="s">
        <v>149</v>
      </c>
      <c r="Y970" t="s">
        <v>150</v>
      </c>
      <c r="Z970">
        <v>1049</v>
      </c>
      <c r="AB970" t="s">
        <v>154</v>
      </c>
    </row>
    <row r="971" spans="1:28" x14ac:dyDescent="0.3">
      <c r="A971" t="s">
        <v>292</v>
      </c>
      <c r="B971" t="s">
        <v>782</v>
      </c>
      <c r="C971">
        <v>1651800</v>
      </c>
      <c r="D971" t="s">
        <v>151</v>
      </c>
      <c r="E971" s="1">
        <v>42704</v>
      </c>
      <c r="F971" s="1" t="s">
        <v>379</v>
      </c>
      <c r="G971" s="1"/>
      <c r="H971" t="s">
        <v>172</v>
      </c>
      <c r="I971" s="1" t="s">
        <v>289</v>
      </c>
      <c r="J971" s="1" t="s">
        <v>511</v>
      </c>
      <c r="K971" s="1"/>
      <c r="L971" t="s">
        <v>223</v>
      </c>
      <c r="M971">
        <v>28.5</v>
      </c>
      <c r="U971">
        <v>2</v>
      </c>
      <c r="V971" t="s">
        <v>176</v>
      </c>
      <c r="X971" t="s">
        <v>149</v>
      </c>
      <c r="Y971" t="s">
        <v>150</v>
      </c>
      <c r="Z971">
        <v>1090</v>
      </c>
      <c r="AB971" t="s">
        <v>154</v>
      </c>
    </row>
    <row r="972" spans="1:28" x14ac:dyDescent="0.3">
      <c r="A972" t="s">
        <v>292</v>
      </c>
      <c r="B972" t="s">
        <v>782</v>
      </c>
      <c r="C972">
        <v>1651800</v>
      </c>
      <c r="D972" t="s">
        <v>151</v>
      </c>
      <c r="E972" s="1">
        <v>42704</v>
      </c>
      <c r="F972" s="1" t="s">
        <v>379</v>
      </c>
      <c r="G972" s="1"/>
      <c r="I972" s="1" t="s">
        <v>290</v>
      </c>
      <c r="J972" s="1" t="s">
        <v>287</v>
      </c>
      <c r="K972" s="1"/>
      <c r="L972" t="s">
        <v>286</v>
      </c>
      <c r="M972">
        <v>11</v>
      </c>
      <c r="U972">
        <v>0.17</v>
      </c>
      <c r="V972" t="s">
        <v>165</v>
      </c>
      <c r="X972" t="s">
        <v>149</v>
      </c>
      <c r="Y972" t="s">
        <v>150</v>
      </c>
      <c r="Z972">
        <v>50286</v>
      </c>
      <c r="AB972" t="s">
        <v>154</v>
      </c>
    </row>
    <row r="973" spans="1:28" x14ac:dyDescent="0.3">
      <c r="A973" t="s">
        <v>292</v>
      </c>
      <c r="B973" t="s">
        <v>783</v>
      </c>
      <c r="C973">
        <v>1651800</v>
      </c>
      <c r="D973" t="s">
        <v>151</v>
      </c>
      <c r="E973" s="1">
        <v>42718</v>
      </c>
      <c r="F973" s="1" t="s">
        <v>380</v>
      </c>
      <c r="G973" s="1"/>
      <c r="H973" t="s">
        <v>172</v>
      </c>
      <c r="I973" s="1" t="s">
        <v>289</v>
      </c>
      <c r="J973" s="1" t="s">
        <v>509</v>
      </c>
      <c r="K973" s="1"/>
      <c r="L973" t="s">
        <v>223</v>
      </c>
      <c r="M973">
        <v>1.6</v>
      </c>
      <c r="U973">
        <v>0.2</v>
      </c>
      <c r="V973" t="s">
        <v>176</v>
      </c>
      <c r="X973" t="s">
        <v>149</v>
      </c>
      <c r="Y973" t="s">
        <v>150</v>
      </c>
      <c r="Z973">
        <v>1040</v>
      </c>
      <c r="AB973" t="s">
        <v>154</v>
      </c>
    </row>
    <row r="974" spans="1:28" x14ac:dyDescent="0.3">
      <c r="A974" t="s">
        <v>292</v>
      </c>
      <c r="B974" t="s">
        <v>783</v>
      </c>
      <c r="C974">
        <v>1651800</v>
      </c>
      <c r="D974" t="s">
        <v>151</v>
      </c>
      <c r="E974" s="1">
        <v>42718</v>
      </c>
      <c r="F974" s="1" t="s">
        <v>380</v>
      </c>
      <c r="G974" s="1"/>
      <c r="H974" t="s">
        <v>170</v>
      </c>
      <c r="I974" s="1" t="s">
        <v>289</v>
      </c>
      <c r="J974" s="1" t="s">
        <v>510</v>
      </c>
      <c r="K974" s="1"/>
      <c r="L974" t="s">
        <v>223</v>
      </c>
      <c r="M974">
        <v>3.5000000000000003E-2</v>
      </c>
      <c r="U974">
        <v>0.02</v>
      </c>
      <c r="V974" t="s">
        <v>176</v>
      </c>
      <c r="X974" t="s">
        <v>149</v>
      </c>
      <c r="Y974" t="s">
        <v>150</v>
      </c>
      <c r="Z974">
        <v>1049</v>
      </c>
      <c r="AA974" t="s">
        <v>168</v>
      </c>
      <c r="AB974" t="s">
        <v>154</v>
      </c>
    </row>
    <row r="975" spans="1:28" x14ac:dyDescent="0.3">
      <c r="A975" t="s">
        <v>292</v>
      </c>
      <c r="B975" t="s">
        <v>783</v>
      </c>
      <c r="C975">
        <v>1651800</v>
      </c>
      <c r="D975" t="s">
        <v>151</v>
      </c>
      <c r="E975" s="1">
        <v>42718</v>
      </c>
      <c r="F975" s="1" t="s">
        <v>380</v>
      </c>
      <c r="G975" s="1"/>
      <c r="H975" t="s">
        <v>172</v>
      </c>
      <c r="I975" s="1" t="s">
        <v>289</v>
      </c>
      <c r="J975" s="1" t="s">
        <v>511</v>
      </c>
      <c r="K975" s="1"/>
      <c r="L975" t="s">
        <v>223</v>
      </c>
      <c r="M975">
        <v>9.3000000000000007</v>
      </c>
      <c r="U975">
        <v>2</v>
      </c>
      <c r="V975" t="s">
        <v>176</v>
      </c>
      <c r="X975" t="s">
        <v>149</v>
      </c>
      <c r="Y975" t="s">
        <v>150</v>
      </c>
      <c r="Z975">
        <v>1090</v>
      </c>
      <c r="AB975" t="s">
        <v>154</v>
      </c>
    </row>
    <row r="976" spans="1:28" x14ac:dyDescent="0.3">
      <c r="A976" t="s">
        <v>292</v>
      </c>
      <c r="B976" t="s">
        <v>783</v>
      </c>
      <c r="C976">
        <v>1651800</v>
      </c>
      <c r="D976" t="s">
        <v>151</v>
      </c>
      <c r="E976" s="1">
        <v>42718</v>
      </c>
      <c r="F976" s="1" t="s">
        <v>380</v>
      </c>
      <c r="G976" s="1"/>
      <c r="I976" s="1" t="s">
        <v>290</v>
      </c>
      <c r="J976" s="1" t="s">
        <v>287</v>
      </c>
      <c r="K976" s="1"/>
      <c r="L976" t="s">
        <v>286</v>
      </c>
      <c r="M976">
        <v>0.89</v>
      </c>
      <c r="U976">
        <v>0.17</v>
      </c>
      <c r="V976" t="s">
        <v>165</v>
      </c>
      <c r="X976" t="s">
        <v>149</v>
      </c>
      <c r="Y976" t="s">
        <v>150</v>
      </c>
      <c r="Z976">
        <v>50286</v>
      </c>
      <c r="AB976" t="s">
        <v>154</v>
      </c>
    </row>
    <row r="977" spans="1:28" x14ac:dyDescent="0.3">
      <c r="A977" t="s">
        <v>292</v>
      </c>
      <c r="B977" t="s">
        <v>784</v>
      </c>
      <c r="C977">
        <v>1651800</v>
      </c>
      <c r="D977" t="s">
        <v>151</v>
      </c>
      <c r="E977" s="1">
        <v>42738</v>
      </c>
      <c r="F977" s="1" t="s">
        <v>381</v>
      </c>
      <c r="G977" s="1"/>
      <c r="H977" t="s">
        <v>172</v>
      </c>
      <c r="I977" s="1" t="s">
        <v>289</v>
      </c>
      <c r="J977" s="1" t="s">
        <v>509</v>
      </c>
      <c r="K977" s="1"/>
      <c r="L977" t="s">
        <v>223</v>
      </c>
      <c r="M977">
        <v>4.8</v>
      </c>
      <c r="U977">
        <v>0.2</v>
      </c>
      <c r="V977" t="s">
        <v>176</v>
      </c>
      <c r="X977" t="s">
        <v>149</v>
      </c>
      <c r="Y977" t="s">
        <v>150</v>
      </c>
      <c r="Z977">
        <v>1040</v>
      </c>
      <c r="AB977" t="s">
        <v>154</v>
      </c>
    </row>
    <row r="978" spans="1:28" x14ac:dyDescent="0.3">
      <c r="A978" t="s">
        <v>292</v>
      </c>
      <c r="B978" t="s">
        <v>784</v>
      </c>
      <c r="C978">
        <v>1651800</v>
      </c>
      <c r="D978" t="s">
        <v>151</v>
      </c>
      <c r="E978" s="1">
        <v>42738</v>
      </c>
      <c r="F978" s="1" t="s">
        <v>381</v>
      </c>
      <c r="G978" s="1"/>
      <c r="H978" t="s">
        <v>170</v>
      </c>
      <c r="I978" s="1" t="s">
        <v>289</v>
      </c>
      <c r="J978" s="1" t="s">
        <v>510</v>
      </c>
      <c r="K978" s="1"/>
      <c r="L978" t="s">
        <v>223</v>
      </c>
      <c r="M978">
        <v>0.57699999999999996</v>
      </c>
      <c r="U978">
        <v>0.02</v>
      </c>
      <c r="V978" t="s">
        <v>176</v>
      </c>
      <c r="X978" t="s">
        <v>149</v>
      </c>
      <c r="Y978" t="s">
        <v>150</v>
      </c>
      <c r="Z978">
        <v>1049</v>
      </c>
      <c r="AB978" t="s">
        <v>154</v>
      </c>
    </row>
    <row r="979" spans="1:28" x14ac:dyDescent="0.3">
      <c r="A979" t="s">
        <v>292</v>
      </c>
      <c r="B979" t="s">
        <v>784</v>
      </c>
      <c r="C979">
        <v>1651800</v>
      </c>
      <c r="D979" t="s">
        <v>151</v>
      </c>
      <c r="E979" s="1">
        <v>42738</v>
      </c>
      <c r="F979" s="1" t="s">
        <v>381</v>
      </c>
      <c r="G979" s="1"/>
      <c r="H979" t="s">
        <v>172</v>
      </c>
      <c r="I979" s="1" t="s">
        <v>289</v>
      </c>
      <c r="J979" s="1" t="s">
        <v>511</v>
      </c>
      <c r="K979" s="1"/>
      <c r="L979" t="s">
        <v>223</v>
      </c>
      <c r="M979">
        <v>6.3</v>
      </c>
      <c r="U979">
        <v>2</v>
      </c>
      <c r="V979" t="s">
        <v>176</v>
      </c>
      <c r="X979" t="s">
        <v>149</v>
      </c>
      <c r="Y979" t="s">
        <v>150</v>
      </c>
      <c r="Z979">
        <v>1090</v>
      </c>
      <c r="AB979" t="s">
        <v>154</v>
      </c>
    </row>
    <row r="980" spans="1:28" x14ac:dyDescent="0.3">
      <c r="A980" t="s">
        <v>292</v>
      </c>
      <c r="B980" t="s">
        <v>784</v>
      </c>
      <c r="C980">
        <v>1651800</v>
      </c>
      <c r="D980" t="s">
        <v>151</v>
      </c>
      <c r="E980" s="1">
        <v>42738</v>
      </c>
      <c r="F980" s="1" t="s">
        <v>381</v>
      </c>
      <c r="G980" s="1"/>
      <c r="I980" s="1" t="s">
        <v>290</v>
      </c>
      <c r="J980" s="1" t="s">
        <v>287</v>
      </c>
      <c r="K980" s="1"/>
      <c r="L980" t="s">
        <v>286</v>
      </c>
      <c r="M980">
        <v>34.799999999999997</v>
      </c>
      <c r="U980">
        <v>0.17</v>
      </c>
      <c r="V980" t="s">
        <v>165</v>
      </c>
      <c r="X980" t="s">
        <v>149</v>
      </c>
      <c r="Y980" t="s">
        <v>150</v>
      </c>
      <c r="Z980">
        <v>50286</v>
      </c>
      <c r="AB980" t="s">
        <v>154</v>
      </c>
    </row>
    <row r="981" spans="1:28" x14ac:dyDescent="0.3">
      <c r="A981" t="s">
        <v>292</v>
      </c>
      <c r="B981" t="s">
        <v>785</v>
      </c>
      <c r="C981">
        <v>1651800</v>
      </c>
      <c r="D981" t="s">
        <v>151</v>
      </c>
      <c r="E981" s="1">
        <v>42758</v>
      </c>
      <c r="F981" s="1" t="s">
        <v>382</v>
      </c>
      <c r="G981" s="1"/>
      <c r="H981" t="s">
        <v>172</v>
      </c>
      <c r="I981" s="1" t="s">
        <v>289</v>
      </c>
      <c r="J981" s="1" t="s">
        <v>509</v>
      </c>
      <c r="K981" s="1"/>
      <c r="L981" t="s">
        <v>223</v>
      </c>
      <c r="M981">
        <v>4.9000000000000004</v>
      </c>
      <c r="U981">
        <v>0.2</v>
      </c>
      <c r="V981" t="s">
        <v>176</v>
      </c>
      <c r="X981" t="s">
        <v>149</v>
      </c>
      <c r="Y981" t="s">
        <v>150</v>
      </c>
      <c r="Z981">
        <v>1040</v>
      </c>
      <c r="AB981" t="s">
        <v>154</v>
      </c>
    </row>
    <row r="982" spans="1:28" x14ac:dyDescent="0.3">
      <c r="A982" t="s">
        <v>292</v>
      </c>
      <c r="B982" t="s">
        <v>785</v>
      </c>
      <c r="C982">
        <v>1651800</v>
      </c>
      <c r="D982" t="s">
        <v>151</v>
      </c>
      <c r="E982" s="1">
        <v>42758</v>
      </c>
      <c r="F982" s="1" t="s">
        <v>382</v>
      </c>
      <c r="G982" s="1"/>
      <c r="H982" t="s">
        <v>170</v>
      </c>
      <c r="I982" s="1" t="s">
        <v>289</v>
      </c>
      <c r="J982" s="1" t="s">
        <v>510</v>
      </c>
      <c r="K982" s="1"/>
      <c r="L982" t="s">
        <v>223</v>
      </c>
      <c r="M982">
        <v>0.53100000000000003</v>
      </c>
      <c r="U982">
        <v>0.02</v>
      </c>
      <c r="V982" t="s">
        <v>176</v>
      </c>
      <c r="X982" t="s">
        <v>149</v>
      </c>
      <c r="Y982" t="s">
        <v>150</v>
      </c>
      <c r="Z982">
        <v>1049</v>
      </c>
      <c r="AB982" t="s">
        <v>154</v>
      </c>
    </row>
    <row r="983" spans="1:28" x14ac:dyDescent="0.3">
      <c r="A983" t="s">
        <v>292</v>
      </c>
      <c r="B983" t="s">
        <v>785</v>
      </c>
      <c r="C983">
        <v>1651800</v>
      </c>
      <c r="D983" t="s">
        <v>151</v>
      </c>
      <c r="E983" s="1">
        <v>42758</v>
      </c>
      <c r="F983" s="1" t="s">
        <v>382</v>
      </c>
      <c r="G983" s="1"/>
      <c r="H983" t="s">
        <v>172</v>
      </c>
      <c r="I983" s="1" t="s">
        <v>289</v>
      </c>
      <c r="J983" s="1" t="s">
        <v>511</v>
      </c>
      <c r="K983" s="1"/>
      <c r="L983" t="s">
        <v>223</v>
      </c>
      <c r="M983">
        <v>9.1999999999999993</v>
      </c>
      <c r="U983">
        <v>2</v>
      </c>
      <c r="V983" t="s">
        <v>176</v>
      </c>
      <c r="X983" t="s">
        <v>149</v>
      </c>
      <c r="Y983" t="s">
        <v>150</v>
      </c>
      <c r="Z983">
        <v>1090</v>
      </c>
      <c r="AB983" t="s">
        <v>154</v>
      </c>
    </row>
    <row r="984" spans="1:28" x14ac:dyDescent="0.3">
      <c r="A984" t="s">
        <v>292</v>
      </c>
      <c r="B984" t="s">
        <v>785</v>
      </c>
      <c r="C984">
        <v>1651800</v>
      </c>
      <c r="D984" t="s">
        <v>151</v>
      </c>
      <c r="E984" s="1">
        <v>42758</v>
      </c>
      <c r="F984" s="1" t="s">
        <v>382</v>
      </c>
      <c r="G984" s="1"/>
      <c r="I984" s="1" t="s">
        <v>290</v>
      </c>
      <c r="J984" s="1" t="s">
        <v>287</v>
      </c>
      <c r="K984" s="1"/>
      <c r="L984" t="s">
        <v>286</v>
      </c>
      <c r="M984">
        <v>17.3</v>
      </c>
      <c r="U984">
        <v>0.17</v>
      </c>
      <c r="V984" t="s">
        <v>165</v>
      </c>
      <c r="X984" t="s">
        <v>149</v>
      </c>
      <c r="Y984" t="s">
        <v>150</v>
      </c>
      <c r="Z984">
        <v>50286</v>
      </c>
      <c r="AB984" t="s">
        <v>154</v>
      </c>
    </row>
    <row r="985" spans="1:28" x14ac:dyDescent="0.3">
      <c r="A985" t="s">
        <v>292</v>
      </c>
      <c r="B985" t="s">
        <v>786</v>
      </c>
      <c r="C985">
        <v>1651800</v>
      </c>
      <c r="D985" t="s">
        <v>151</v>
      </c>
      <c r="E985" s="1">
        <v>42766</v>
      </c>
      <c r="F985" s="1" t="s">
        <v>338</v>
      </c>
      <c r="G985" s="1"/>
      <c r="H985" t="s">
        <v>172</v>
      </c>
      <c r="I985" s="1" t="s">
        <v>289</v>
      </c>
      <c r="J985" s="1" t="s">
        <v>509</v>
      </c>
      <c r="K985" s="1"/>
      <c r="L985" t="s">
        <v>223</v>
      </c>
      <c r="M985">
        <v>1.4</v>
      </c>
      <c r="U985">
        <v>0.2</v>
      </c>
      <c r="V985" t="s">
        <v>176</v>
      </c>
      <c r="X985" t="s">
        <v>149</v>
      </c>
      <c r="Y985" t="s">
        <v>150</v>
      </c>
      <c r="Z985">
        <v>1040</v>
      </c>
      <c r="AB985" t="s">
        <v>154</v>
      </c>
    </row>
    <row r="986" spans="1:28" x14ac:dyDescent="0.3">
      <c r="A986" t="s">
        <v>292</v>
      </c>
      <c r="B986" t="s">
        <v>786</v>
      </c>
      <c r="C986">
        <v>1651800</v>
      </c>
      <c r="D986" t="s">
        <v>151</v>
      </c>
      <c r="E986" s="1">
        <v>42766</v>
      </c>
      <c r="F986" s="1" t="s">
        <v>338</v>
      </c>
      <c r="G986" s="1"/>
      <c r="H986" t="s">
        <v>170</v>
      </c>
      <c r="I986" s="1" t="s">
        <v>289</v>
      </c>
      <c r="J986" s="1" t="s">
        <v>510</v>
      </c>
      <c r="K986" s="1"/>
      <c r="L986" t="s">
        <v>223</v>
      </c>
      <c r="M986">
        <v>0.02</v>
      </c>
      <c r="N986" t="s">
        <v>1094</v>
      </c>
      <c r="U986">
        <v>0.02</v>
      </c>
      <c r="V986" t="s">
        <v>176</v>
      </c>
      <c r="X986" t="s">
        <v>149</v>
      </c>
      <c r="Y986" t="s">
        <v>150</v>
      </c>
      <c r="Z986">
        <v>1049</v>
      </c>
      <c r="AB986" t="s">
        <v>154</v>
      </c>
    </row>
    <row r="987" spans="1:28" x14ac:dyDescent="0.3">
      <c r="A987" t="s">
        <v>292</v>
      </c>
      <c r="B987" t="s">
        <v>786</v>
      </c>
      <c r="C987">
        <v>1651800</v>
      </c>
      <c r="D987" t="s">
        <v>151</v>
      </c>
      <c r="E987" s="1">
        <v>42766</v>
      </c>
      <c r="F987" s="1" t="s">
        <v>338</v>
      </c>
      <c r="G987" s="1"/>
      <c r="H987" t="s">
        <v>172</v>
      </c>
      <c r="I987" s="1" t="s">
        <v>289</v>
      </c>
      <c r="J987" s="1" t="s">
        <v>511</v>
      </c>
      <c r="K987" s="1"/>
      <c r="L987" t="s">
        <v>223</v>
      </c>
      <c r="M987">
        <v>12.9</v>
      </c>
      <c r="U987">
        <v>2</v>
      </c>
      <c r="V987" t="s">
        <v>176</v>
      </c>
      <c r="X987" t="s">
        <v>149</v>
      </c>
      <c r="Y987" t="s">
        <v>150</v>
      </c>
      <c r="Z987">
        <v>1090</v>
      </c>
      <c r="AB987" t="s">
        <v>154</v>
      </c>
    </row>
    <row r="988" spans="1:28" x14ac:dyDescent="0.3">
      <c r="A988" t="s">
        <v>292</v>
      </c>
      <c r="B988" t="s">
        <v>786</v>
      </c>
      <c r="C988">
        <v>1651800</v>
      </c>
      <c r="D988" t="s">
        <v>151</v>
      </c>
      <c r="E988" s="1">
        <v>42766</v>
      </c>
      <c r="F988" s="1" t="s">
        <v>338</v>
      </c>
      <c r="G988" s="1"/>
      <c r="I988" s="1" t="s">
        <v>290</v>
      </c>
      <c r="J988" s="1" t="s">
        <v>287</v>
      </c>
      <c r="K988" s="1"/>
      <c r="L988" t="s">
        <v>286</v>
      </c>
      <c r="M988">
        <v>0.78</v>
      </c>
      <c r="U988">
        <v>0.17</v>
      </c>
      <c r="V988" t="s">
        <v>165</v>
      </c>
      <c r="X988" t="s">
        <v>149</v>
      </c>
      <c r="Y988" t="s">
        <v>150</v>
      </c>
      <c r="Z988">
        <v>50286</v>
      </c>
      <c r="AB988" t="s">
        <v>154</v>
      </c>
    </row>
    <row r="989" spans="1:28" x14ac:dyDescent="0.3">
      <c r="A989" t="s">
        <v>292</v>
      </c>
      <c r="B989" t="s">
        <v>787</v>
      </c>
      <c r="C989">
        <v>1651800</v>
      </c>
      <c r="D989" t="s">
        <v>151</v>
      </c>
      <c r="E989" s="1">
        <v>42794</v>
      </c>
      <c r="F989" s="1" t="s">
        <v>383</v>
      </c>
      <c r="G989" s="1"/>
      <c r="H989" t="s">
        <v>172</v>
      </c>
      <c r="I989" s="1" t="s">
        <v>289</v>
      </c>
      <c r="J989" s="1" t="s">
        <v>509</v>
      </c>
      <c r="K989" s="1"/>
      <c r="L989" t="s">
        <v>223</v>
      </c>
      <c r="M989">
        <v>1.5</v>
      </c>
      <c r="U989">
        <v>0.2</v>
      </c>
      <c r="V989" t="s">
        <v>176</v>
      </c>
      <c r="X989" t="s">
        <v>149</v>
      </c>
      <c r="Y989" t="s">
        <v>150</v>
      </c>
      <c r="Z989">
        <v>1040</v>
      </c>
      <c r="AB989" t="s">
        <v>154</v>
      </c>
    </row>
    <row r="990" spans="1:28" x14ac:dyDescent="0.3">
      <c r="A990" t="s">
        <v>292</v>
      </c>
      <c r="B990" t="s">
        <v>787</v>
      </c>
      <c r="C990">
        <v>1651800</v>
      </c>
      <c r="D990" t="s">
        <v>151</v>
      </c>
      <c r="E990" s="1">
        <v>42794</v>
      </c>
      <c r="F990" s="1" t="s">
        <v>383</v>
      </c>
      <c r="G990" s="1"/>
      <c r="H990" t="s">
        <v>170</v>
      </c>
      <c r="I990" s="1" t="s">
        <v>289</v>
      </c>
      <c r="J990" s="1" t="s">
        <v>510</v>
      </c>
      <c r="K990" s="1"/>
      <c r="L990" t="s">
        <v>223</v>
      </c>
      <c r="M990">
        <v>4.4999999999999998E-2</v>
      </c>
      <c r="U990">
        <v>0.02</v>
      </c>
      <c r="V990" t="s">
        <v>176</v>
      </c>
      <c r="X990" t="s">
        <v>149</v>
      </c>
      <c r="Y990" t="s">
        <v>150</v>
      </c>
      <c r="Z990">
        <v>1049</v>
      </c>
      <c r="AB990" t="s">
        <v>154</v>
      </c>
    </row>
    <row r="991" spans="1:28" x14ac:dyDescent="0.3">
      <c r="A991" t="s">
        <v>292</v>
      </c>
      <c r="B991" t="s">
        <v>787</v>
      </c>
      <c r="C991">
        <v>1651800</v>
      </c>
      <c r="D991" t="s">
        <v>151</v>
      </c>
      <c r="E991" s="1">
        <v>42794</v>
      </c>
      <c r="F991" s="1" t="s">
        <v>383</v>
      </c>
      <c r="G991" s="1"/>
      <c r="H991" t="s">
        <v>172</v>
      </c>
      <c r="I991" s="1" t="s">
        <v>289</v>
      </c>
      <c r="J991" s="1" t="s">
        <v>511</v>
      </c>
      <c r="K991" s="1"/>
      <c r="L991" t="s">
        <v>223</v>
      </c>
      <c r="M991">
        <v>6.3</v>
      </c>
      <c r="U991">
        <v>2</v>
      </c>
      <c r="V991" t="s">
        <v>176</v>
      </c>
      <c r="X991" t="s">
        <v>149</v>
      </c>
      <c r="Y991" t="s">
        <v>150</v>
      </c>
      <c r="Z991">
        <v>1090</v>
      </c>
      <c r="AB991" t="s">
        <v>154</v>
      </c>
    </row>
    <row r="992" spans="1:28" x14ac:dyDescent="0.3">
      <c r="A992" t="s">
        <v>292</v>
      </c>
      <c r="B992" t="s">
        <v>787</v>
      </c>
      <c r="C992">
        <v>1651800</v>
      </c>
      <c r="D992" t="s">
        <v>151</v>
      </c>
      <c r="E992" s="1">
        <v>42794</v>
      </c>
      <c r="F992" s="1" t="s">
        <v>383</v>
      </c>
      <c r="G992" s="1"/>
      <c r="I992" s="1" t="s">
        <v>290</v>
      </c>
      <c r="J992" s="1" t="s">
        <v>287</v>
      </c>
      <c r="K992" s="1"/>
      <c r="L992" t="s">
        <v>286</v>
      </c>
      <c r="M992">
        <v>0.84</v>
      </c>
      <c r="U992">
        <v>0.17</v>
      </c>
      <c r="V992" t="s">
        <v>165</v>
      </c>
      <c r="X992" t="s">
        <v>149</v>
      </c>
      <c r="Y992" t="s">
        <v>150</v>
      </c>
      <c r="Z992">
        <v>50286</v>
      </c>
      <c r="AB992" t="s">
        <v>154</v>
      </c>
    </row>
    <row r="993" spans="1:28" x14ac:dyDescent="0.3">
      <c r="A993" t="s">
        <v>292</v>
      </c>
      <c r="B993" t="s">
        <v>788</v>
      </c>
      <c r="C993">
        <v>1651800</v>
      </c>
      <c r="D993" t="s">
        <v>151</v>
      </c>
      <c r="E993" s="1">
        <v>42822</v>
      </c>
      <c r="F993" s="1" t="s">
        <v>338</v>
      </c>
      <c r="G993" s="1"/>
      <c r="H993" t="s">
        <v>172</v>
      </c>
      <c r="I993" s="1" t="s">
        <v>289</v>
      </c>
      <c r="J993" s="1" t="s">
        <v>509</v>
      </c>
      <c r="K993" s="1"/>
      <c r="L993" t="s">
        <v>223</v>
      </c>
      <c r="M993">
        <v>1.9</v>
      </c>
      <c r="U993">
        <v>0.2</v>
      </c>
      <c r="V993" t="s">
        <v>176</v>
      </c>
      <c r="X993" t="s">
        <v>149</v>
      </c>
      <c r="Y993" t="s">
        <v>150</v>
      </c>
      <c r="Z993">
        <v>1040</v>
      </c>
      <c r="AB993" t="s">
        <v>154</v>
      </c>
    </row>
    <row r="994" spans="1:28" x14ac:dyDescent="0.3">
      <c r="A994" t="s">
        <v>292</v>
      </c>
      <c r="B994" t="s">
        <v>788</v>
      </c>
      <c r="C994">
        <v>1651800</v>
      </c>
      <c r="D994" t="s">
        <v>151</v>
      </c>
      <c r="E994" s="1">
        <v>42822</v>
      </c>
      <c r="F994" s="1" t="s">
        <v>338</v>
      </c>
      <c r="G994" s="1"/>
      <c r="H994" t="s">
        <v>170</v>
      </c>
      <c r="I994" s="1" t="s">
        <v>289</v>
      </c>
      <c r="J994" s="1" t="s">
        <v>510</v>
      </c>
      <c r="K994" s="1"/>
      <c r="L994" t="s">
        <v>223</v>
      </c>
      <c r="M994">
        <v>3.4000000000000002E-2</v>
      </c>
      <c r="U994">
        <v>0.02</v>
      </c>
      <c r="V994" t="s">
        <v>176</v>
      </c>
      <c r="X994" t="s">
        <v>149</v>
      </c>
      <c r="Y994" t="s">
        <v>150</v>
      </c>
      <c r="Z994">
        <v>1049</v>
      </c>
      <c r="AA994" t="s">
        <v>168</v>
      </c>
      <c r="AB994" t="s">
        <v>154</v>
      </c>
    </row>
    <row r="995" spans="1:28" x14ac:dyDescent="0.3">
      <c r="A995" t="s">
        <v>292</v>
      </c>
      <c r="B995" t="s">
        <v>788</v>
      </c>
      <c r="C995">
        <v>1651800</v>
      </c>
      <c r="D995" t="s">
        <v>151</v>
      </c>
      <c r="E995" s="1">
        <v>42822</v>
      </c>
      <c r="F995" s="1" t="s">
        <v>338</v>
      </c>
      <c r="G995" s="1"/>
      <c r="H995" t="s">
        <v>172</v>
      </c>
      <c r="I995" s="1" t="s">
        <v>289</v>
      </c>
      <c r="J995" s="1" t="s">
        <v>511</v>
      </c>
      <c r="K995" s="1"/>
      <c r="L995" t="s">
        <v>223</v>
      </c>
      <c r="M995">
        <v>2.2000000000000002</v>
      </c>
      <c r="U995">
        <v>2</v>
      </c>
      <c r="V995" t="s">
        <v>176</v>
      </c>
      <c r="X995" t="s">
        <v>149</v>
      </c>
      <c r="Y995" t="s">
        <v>150</v>
      </c>
      <c r="Z995">
        <v>1090</v>
      </c>
      <c r="AA995" t="s">
        <v>168</v>
      </c>
      <c r="AB995" t="s">
        <v>154</v>
      </c>
    </row>
    <row r="996" spans="1:28" x14ac:dyDescent="0.3">
      <c r="A996" t="s">
        <v>292</v>
      </c>
      <c r="B996" t="s">
        <v>788</v>
      </c>
      <c r="C996">
        <v>1651800</v>
      </c>
      <c r="D996" t="s">
        <v>151</v>
      </c>
      <c r="E996" s="1">
        <v>42822</v>
      </c>
      <c r="F996" s="1" t="s">
        <v>338</v>
      </c>
      <c r="G996" s="1"/>
      <c r="I996" s="1" t="s">
        <v>290</v>
      </c>
      <c r="J996" s="1" t="s">
        <v>287</v>
      </c>
      <c r="K996" s="1"/>
      <c r="L996" t="s">
        <v>286</v>
      </c>
      <c r="M996">
        <v>0.73</v>
      </c>
      <c r="U996">
        <v>0.17</v>
      </c>
      <c r="V996" t="s">
        <v>165</v>
      </c>
      <c r="X996" t="s">
        <v>149</v>
      </c>
      <c r="Y996" t="s">
        <v>150</v>
      </c>
      <c r="Z996">
        <v>50286</v>
      </c>
      <c r="AB996" t="s">
        <v>154</v>
      </c>
    </row>
    <row r="997" spans="1:28" x14ac:dyDescent="0.3">
      <c r="A997" t="s">
        <v>292</v>
      </c>
      <c r="B997" t="s">
        <v>789</v>
      </c>
      <c r="C997">
        <v>1651800</v>
      </c>
      <c r="D997" t="s">
        <v>151</v>
      </c>
      <c r="E997" s="1">
        <v>42825</v>
      </c>
      <c r="F997" s="1" t="s">
        <v>384</v>
      </c>
      <c r="G997" s="1"/>
      <c r="H997" t="s">
        <v>172</v>
      </c>
      <c r="I997" s="1" t="s">
        <v>289</v>
      </c>
      <c r="J997" s="1" t="s">
        <v>509</v>
      </c>
      <c r="K997" s="1"/>
      <c r="L997" t="s">
        <v>223</v>
      </c>
      <c r="M997">
        <v>3</v>
      </c>
      <c r="U997">
        <v>0.2</v>
      </c>
      <c r="V997" t="s">
        <v>176</v>
      </c>
      <c r="X997" t="s">
        <v>149</v>
      </c>
      <c r="Y997" t="s">
        <v>150</v>
      </c>
      <c r="Z997">
        <v>1040</v>
      </c>
      <c r="AB997" t="s">
        <v>154</v>
      </c>
    </row>
    <row r="998" spans="1:28" x14ac:dyDescent="0.3">
      <c r="A998" t="s">
        <v>292</v>
      </c>
      <c r="B998" t="s">
        <v>789</v>
      </c>
      <c r="C998">
        <v>1651800</v>
      </c>
      <c r="D998" t="s">
        <v>151</v>
      </c>
      <c r="E998" s="1">
        <v>42825</v>
      </c>
      <c r="F998" s="1" t="s">
        <v>384</v>
      </c>
      <c r="G998" s="1"/>
      <c r="H998" t="s">
        <v>170</v>
      </c>
      <c r="I998" s="1" t="s">
        <v>289</v>
      </c>
      <c r="J998" s="1" t="s">
        <v>510</v>
      </c>
      <c r="K998" s="1"/>
      <c r="L998" t="s">
        <v>223</v>
      </c>
      <c r="M998">
        <v>0.47699999999999998</v>
      </c>
      <c r="U998">
        <v>0.02</v>
      </c>
      <c r="V998" t="s">
        <v>176</v>
      </c>
      <c r="X998" t="s">
        <v>149</v>
      </c>
      <c r="Y998" t="s">
        <v>150</v>
      </c>
      <c r="Z998">
        <v>1049</v>
      </c>
      <c r="AB998" t="s">
        <v>154</v>
      </c>
    </row>
    <row r="999" spans="1:28" x14ac:dyDescent="0.3">
      <c r="A999" t="s">
        <v>292</v>
      </c>
      <c r="B999" t="s">
        <v>789</v>
      </c>
      <c r="C999">
        <v>1651800</v>
      </c>
      <c r="D999" t="s">
        <v>151</v>
      </c>
      <c r="E999" s="1">
        <v>42825</v>
      </c>
      <c r="F999" s="1" t="s">
        <v>384</v>
      </c>
      <c r="G999" s="1"/>
      <c r="H999" t="s">
        <v>172</v>
      </c>
      <c r="I999" s="1" t="s">
        <v>289</v>
      </c>
      <c r="J999" s="1" t="s">
        <v>511</v>
      </c>
      <c r="K999" s="1"/>
      <c r="L999" t="s">
        <v>223</v>
      </c>
      <c r="M999">
        <v>6.6</v>
      </c>
      <c r="U999">
        <v>2</v>
      </c>
      <c r="V999" t="s">
        <v>176</v>
      </c>
      <c r="X999" t="s">
        <v>149</v>
      </c>
      <c r="Y999" t="s">
        <v>150</v>
      </c>
      <c r="Z999">
        <v>1090</v>
      </c>
      <c r="AB999" t="s">
        <v>154</v>
      </c>
    </row>
    <row r="1000" spans="1:28" x14ac:dyDescent="0.3">
      <c r="A1000" t="s">
        <v>292</v>
      </c>
      <c r="B1000" t="s">
        <v>789</v>
      </c>
      <c r="C1000">
        <v>1651800</v>
      </c>
      <c r="D1000" t="s">
        <v>151</v>
      </c>
      <c r="E1000" s="1">
        <v>42825</v>
      </c>
      <c r="F1000" s="1" t="s">
        <v>384</v>
      </c>
      <c r="G1000" s="1"/>
      <c r="I1000" s="1" t="s">
        <v>290</v>
      </c>
      <c r="J1000" s="1" t="s">
        <v>287</v>
      </c>
      <c r="K1000" s="1"/>
      <c r="L1000" t="s">
        <v>286</v>
      </c>
      <c r="M1000">
        <v>27.1</v>
      </c>
      <c r="U1000">
        <v>0.17</v>
      </c>
      <c r="V1000" t="s">
        <v>165</v>
      </c>
      <c r="X1000" t="s">
        <v>149</v>
      </c>
      <c r="Y1000" t="s">
        <v>150</v>
      </c>
      <c r="Z1000">
        <v>50286</v>
      </c>
      <c r="AB1000" t="s">
        <v>154</v>
      </c>
    </row>
    <row r="1001" spans="1:28" x14ac:dyDescent="0.3">
      <c r="A1001" t="s">
        <v>292</v>
      </c>
      <c r="B1001" t="s">
        <v>790</v>
      </c>
      <c r="C1001">
        <v>1651800</v>
      </c>
      <c r="D1001" t="s">
        <v>151</v>
      </c>
      <c r="E1001" s="1">
        <v>42850</v>
      </c>
      <c r="F1001" s="1" t="s">
        <v>311</v>
      </c>
      <c r="G1001" s="1"/>
      <c r="H1001" t="s">
        <v>172</v>
      </c>
      <c r="I1001" s="1" t="s">
        <v>289</v>
      </c>
      <c r="J1001" s="1" t="s">
        <v>509</v>
      </c>
      <c r="K1001" s="1"/>
      <c r="L1001" t="s">
        <v>223</v>
      </c>
      <c r="M1001">
        <v>3.9</v>
      </c>
      <c r="U1001">
        <v>0.2</v>
      </c>
      <c r="V1001" t="s">
        <v>176</v>
      </c>
      <c r="X1001" t="s">
        <v>149</v>
      </c>
      <c r="Y1001" t="s">
        <v>150</v>
      </c>
      <c r="Z1001">
        <v>1040</v>
      </c>
      <c r="AB1001" t="s">
        <v>154</v>
      </c>
    </row>
    <row r="1002" spans="1:28" x14ac:dyDescent="0.3">
      <c r="A1002" t="s">
        <v>292</v>
      </c>
      <c r="B1002" t="s">
        <v>790</v>
      </c>
      <c r="C1002">
        <v>1651800</v>
      </c>
      <c r="D1002" t="s">
        <v>151</v>
      </c>
      <c r="E1002" s="1">
        <v>42850</v>
      </c>
      <c r="F1002" s="1" t="s">
        <v>311</v>
      </c>
      <c r="G1002" s="1"/>
      <c r="H1002" t="s">
        <v>170</v>
      </c>
      <c r="I1002" s="1" t="s">
        <v>289</v>
      </c>
      <c r="J1002" s="1" t="s">
        <v>510</v>
      </c>
      <c r="K1002" s="1"/>
      <c r="L1002" t="s">
        <v>223</v>
      </c>
      <c r="M1002">
        <v>0.375</v>
      </c>
      <c r="U1002">
        <v>0.02</v>
      </c>
      <c r="V1002" t="s">
        <v>176</v>
      </c>
      <c r="X1002" t="s">
        <v>149</v>
      </c>
      <c r="Y1002" t="s">
        <v>150</v>
      </c>
      <c r="Z1002">
        <v>1049</v>
      </c>
      <c r="AB1002" t="s">
        <v>154</v>
      </c>
    </row>
    <row r="1003" spans="1:28" x14ac:dyDescent="0.3">
      <c r="A1003" t="s">
        <v>292</v>
      </c>
      <c r="B1003" t="s">
        <v>790</v>
      </c>
      <c r="C1003">
        <v>1651800</v>
      </c>
      <c r="D1003" t="s">
        <v>151</v>
      </c>
      <c r="E1003" s="1">
        <v>42850</v>
      </c>
      <c r="F1003" s="1" t="s">
        <v>311</v>
      </c>
      <c r="G1003" s="1"/>
      <c r="H1003" t="s">
        <v>172</v>
      </c>
      <c r="I1003" s="1" t="s">
        <v>289</v>
      </c>
      <c r="J1003" s="1" t="s">
        <v>511</v>
      </c>
      <c r="K1003" s="1"/>
      <c r="L1003" t="s">
        <v>223</v>
      </c>
      <c r="M1003">
        <v>8.8000000000000007</v>
      </c>
      <c r="U1003">
        <v>2</v>
      </c>
      <c r="V1003" t="s">
        <v>176</v>
      </c>
      <c r="X1003" t="s">
        <v>149</v>
      </c>
      <c r="Y1003" t="s">
        <v>150</v>
      </c>
      <c r="Z1003">
        <v>1090</v>
      </c>
      <c r="AB1003" t="s">
        <v>154</v>
      </c>
    </row>
    <row r="1004" spans="1:28" x14ac:dyDescent="0.3">
      <c r="A1004" t="s">
        <v>292</v>
      </c>
      <c r="B1004" t="s">
        <v>790</v>
      </c>
      <c r="C1004">
        <v>1651800</v>
      </c>
      <c r="D1004" t="s">
        <v>151</v>
      </c>
      <c r="E1004" s="1">
        <v>42850</v>
      </c>
      <c r="F1004" s="1" t="s">
        <v>311</v>
      </c>
      <c r="G1004" s="1"/>
      <c r="I1004" s="1" t="s">
        <v>290</v>
      </c>
      <c r="J1004" s="1" t="s">
        <v>287</v>
      </c>
      <c r="K1004" s="1"/>
      <c r="L1004" t="s">
        <v>286</v>
      </c>
      <c r="M1004">
        <v>2.84</v>
      </c>
      <c r="U1004">
        <v>0.17</v>
      </c>
      <c r="V1004" t="s">
        <v>165</v>
      </c>
      <c r="X1004" t="s">
        <v>149</v>
      </c>
      <c r="Y1004" t="s">
        <v>150</v>
      </c>
      <c r="Z1004">
        <v>50286</v>
      </c>
      <c r="AB1004" t="s">
        <v>154</v>
      </c>
    </row>
    <row r="1005" spans="1:28" x14ac:dyDescent="0.3">
      <c r="A1005" t="s">
        <v>292</v>
      </c>
      <c r="B1005" t="s">
        <v>791</v>
      </c>
      <c r="C1005">
        <v>1651800</v>
      </c>
      <c r="D1005" t="s">
        <v>151</v>
      </c>
      <c r="E1005" s="1">
        <v>42860</v>
      </c>
      <c r="F1005" s="1" t="s">
        <v>385</v>
      </c>
      <c r="G1005" s="1"/>
      <c r="H1005" t="s">
        <v>172</v>
      </c>
      <c r="I1005" s="1" t="s">
        <v>289</v>
      </c>
      <c r="J1005" s="1" t="s">
        <v>509</v>
      </c>
      <c r="K1005" s="1"/>
      <c r="L1005" t="s">
        <v>223</v>
      </c>
      <c r="M1005">
        <v>3.8</v>
      </c>
      <c r="U1005">
        <v>0.2</v>
      </c>
      <c r="V1005" t="s">
        <v>176</v>
      </c>
      <c r="X1005" t="s">
        <v>149</v>
      </c>
      <c r="Y1005" t="s">
        <v>150</v>
      </c>
      <c r="Z1005">
        <v>1040</v>
      </c>
      <c r="AB1005" t="s">
        <v>154</v>
      </c>
    </row>
    <row r="1006" spans="1:28" x14ac:dyDescent="0.3">
      <c r="A1006" t="s">
        <v>292</v>
      </c>
      <c r="B1006" t="s">
        <v>791</v>
      </c>
      <c r="C1006">
        <v>1651800</v>
      </c>
      <c r="D1006" t="s">
        <v>151</v>
      </c>
      <c r="E1006" s="1">
        <v>42860</v>
      </c>
      <c r="F1006" s="1" t="s">
        <v>385</v>
      </c>
      <c r="G1006" s="1"/>
      <c r="H1006" t="s">
        <v>170</v>
      </c>
      <c r="I1006" s="1" t="s">
        <v>289</v>
      </c>
      <c r="J1006" s="1" t="s">
        <v>510</v>
      </c>
      <c r="K1006" s="1"/>
      <c r="L1006" t="s">
        <v>223</v>
      </c>
      <c r="M1006">
        <v>0.78</v>
      </c>
      <c r="U1006">
        <v>0.02</v>
      </c>
      <c r="V1006" t="s">
        <v>176</v>
      </c>
      <c r="X1006" t="s">
        <v>149</v>
      </c>
      <c r="Y1006" t="s">
        <v>150</v>
      </c>
      <c r="Z1006">
        <v>1049</v>
      </c>
      <c r="AB1006" t="s">
        <v>154</v>
      </c>
    </row>
    <row r="1007" spans="1:28" x14ac:dyDescent="0.3">
      <c r="A1007" t="s">
        <v>292</v>
      </c>
      <c r="B1007" t="s">
        <v>791</v>
      </c>
      <c r="C1007">
        <v>1651800</v>
      </c>
      <c r="D1007" t="s">
        <v>151</v>
      </c>
      <c r="E1007" s="1">
        <v>42860</v>
      </c>
      <c r="F1007" s="1" t="s">
        <v>385</v>
      </c>
      <c r="G1007" s="1"/>
      <c r="H1007" t="s">
        <v>172</v>
      </c>
      <c r="I1007" s="1" t="s">
        <v>289</v>
      </c>
      <c r="J1007" s="1" t="s">
        <v>511</v>
      </c>
      <c r="K1007" s="1"/>
      <c r="L1007" t="s">
        <v>223</v>
      </c>
      <c r="M1007">
        <v>5.0999999999999996</v>
      </c>
      <c r="U1007">
        <v>2</v>
      </c>
      <c r="V1007" t="s">
        <v>176</v>
      </c>
      <c r="X1007" t="s">
        <v>149</v>
      </c>
      <c r="Y1007" t="s">
        <v>150</v>
      </c>
      <c r="Z1007">
        <v>1090</v>
      </c>
      <c r="AB1007" t="s">
        <v>154</v>
      </c>
    </row>
    <row r="1008" spans="1:28" x14ac:dyDescent="0.3">
      <c r="A1008" t="s">
        <v>292</v>
      </c>
      <c r="B1008" t="s">
        <v>791</v>
      </c>
      <c r="C1008">
        <v>1651800</v>
      </c>
      <c r="D1008" t="s">
        <v>151</v>
      </c>
      <c r="E1008" s="1">
        <v>42860</v>
      </c>
      <c r="F1008" s="1" t="s">
        <v>385</v>
      </c>
      <c r="G1008" s="1"/>
      <c r="I1008" s="1" t="s">
        <v>290</v>
      </c>
      <c r="J1008" s="1" t="s">
        <v>287</v>
      </c>
      <c r="K1008" s="1"/>
      <c r="L1008" t="s">
        <v>286</v>
      </c>
      <c r="M1008">
        <v>42.9</v>
      </c>
      <c r="U1008">
        <v>0.17</v>
      </c>
      <c r="V1008" t="s">
        <v>165</v>
      </c>
      <c r="X1008" t="s">
        <v>149</v>
      </c>
      <c r="Y1008" t="s">
        <v>150</v>
      </c>
      <c r="Z1008">
        <v>50286</v>
      </c>
      <c r="AB1008" t="s">
        <v>154</v>
      </c>
    </row>
    <row r="1009" spans="1:28" x14ac:dyDescent="0.3">
      <c r="A1009" t="s">
        <v>292</v>
      </c>
      <c r="B1009" t="s">
        <v>792</v>
      </c>
      <c r="C1009">
        <v>1651800</v>
      </c>
      <c r="D1009" t="s">
        <v>151</v>
      </c>
      <c r="E1009" s="1">
        <v>42886</v>
      </c>
      <c r="F1009" s="1" t="s">
        <v>386</v>
      </c>
      <c r="G1009" s="1"/>
      <c r="H1009" t="s">
        <v>172</v>
      </c>
      <c r="I1009" s="1" t="s">
        <v>289</v>
      </c>
      <c r="J1009" s="1" t="s">
        <v>509</v>
      </c>
      <c r="K1009" s="1"/>
      <c r="L1009" t="s">
        <v>223</v>
      </c>
      <c r="M1009">
        <v>2.7</v>
      </c>
      <c r="U1009">
        <v>0.2</v>
      </c>
      <c r="V1009" t="s">
        <v>176</v>
      </c>
      <c r="X1009" t="s">
        <v>149</v>
      </c>
      <c r="Y1009" t="s">
        <v>150</v>
      </c>
      <c r="Z1009">
        <v>1040</v>
      </c>
      <c r="AB1009" t="s">
        <v>154</v>
      </c>
    </row>
    <row r="1010" spans="1:28" x14ac:dyDescent="0.3">
      <c r="A1010" t="s">
        <v>292</v>
      </c>
      <c r="B1010" t="s">
        <v>792</v>
      </c>
      <c r="C1010">
        <v>1651800</v>
      </c>
      <c r="D1010" t="s">
        <v>151</v>
      </c>
      <c r="E1010" s="1">
        <v>42886</v>
      </c>
      <c r="F1010" s="1" t="s">
        <v>386</v>
      </c>
      <c r="G1010" s="1"/>
      <c r="H1010" t="s">
        <v>170</v>
      </c>
      <c r="I1010" s="1" t="s">
        <v>289</v>
      </c>
      <c r="J1010" s="1" t="s">
        <v>510</v>
      </c>
      <c r="K1010" s="1"/>
      <c r="L1010" t="s">
        <v>223</v>
      </c>
      <c r="M1010">
        <v>0.10199999999999999</v>
      </c>
      <c r="U1010">
        <v>0.02</v>
      </c>
      <c r="V1010" t="s">
        <v>176</v>
      </c>
      <c r="X1010" t="s">
        <v>149</v>
      </c>
      <c r="Y1010" t="s">
        <v>150</v>
      </c>
      <c r="Z1010">
        <v>1049</v>
      </c>
      <c r="AB1010" t="s">
        <v>154</v>
      </c>
    </row>
    <row r="1011" spans="1:28" x14ac:dyDescent="0.3">
      <c r="A1011" t="s">
        <v>292</v>
      </c>
      <c r="B1011" t="s">
        <v>792</v>
      </c>
      <c r="C1011">
        <v>1651800</v>
      </c>
      <c r="D1011" t="s">
        <v>151</v>
      </c>
      <c r="E1011" s="1">
        <v>42886</v>
      </c>
      <c r="F1011" s="1" t="s">
        <v>386</v>
      </c>
      <c r="G1011" s="1"/>
      <c r="H1011" t="s">
        <v>172</v>
      </c>
      <c r="I1011" s="1" t="s">
        <v>289</v>
      </c>
      <c r="J1011" s="1" t="s">
        <v>511</v>
      </c>
      <c r="K1011" s="1"/>
      <c r="L1011" t="s">
        <v>223</v>
      </c>
      <c r="M1011">
        <v>4.3</v>
      </c>
      <c r="U1011">
        <v>2</v>
      </c>
      <c r="V1011" t="s">
        <v>176</v>
      </c>
      <c r="X1011" t="s">
        <v>149</v>
      </c>
      <c r="Y1011" t="s">
        <v>150</v>
      </c>
      <c r="Z1011">
        <v>1090</v>
      </c>
      <c r="AB1011" t="s">
        <v>154</v>
      </c>
    </row>
    <row r="1012" spans="1:28" x14ac:dyDescent="0.3">
      <c r="A1012" t="s">
        <v>292</v>
      </c>
      <c r="B1012" t="s">
        <v>792</v>
      </c>
      <c r="C1012">
        <v>1651800</v>
      </c>
      <c r="D1012" t="s">
        <v>151</v>
      </c>
      <c r="E1012" s="1">
        <v>42886</v>
      </c>
      <c r="F1012" s="1" t="s">
        <v>386</v>
      </c>
      <c r="G1012" s="1"/>
      <c r="I1012" s="1" t="s">
        <v>290</v>
      </c>
      <c r="J1012" s="1" t="s">
        <v>287</v>
      </c>
      <c r="K1012" s="1"/>
      <c r="L1012" t="s">
        <v>286</v>
      </c>
      <c r="M1012">
        <v>2.63</v>
      </c>
      <c r="U1012">
        <v>0.17</v>
      </c>
      <c r="V1012" t="s">
        <v>165</v>
      </c>
      <c r="X1012" t="s">
        <v>149</v>
      </c>
      <c r="Y1012" t="s">
        <v>150</v>
      </c>
      <c r="Z1012">
        <v>50286</v>
      </c>
      <c r="AB1012" t="s">
        <v>154</v>
      </c>
    </row>
    <row r="1013" spans="1:28" x14ac:dyDescent="0.3">
      <c r="A1013" t="s">
        <v>292</v>
      </c>
      <c r="B1013" t="s">
        <v>793</v>
      </c>
      <c r="C1013">
        <v>1651800</v>
      </c>
      <c r="D1013" t="s">
        <v>151</v>
      </c>
      <c r="E1013" s="1">
        <v>42912</v>
      </c>
      <c r="F1013" s="1" t="s">
        <v>372</v>
      </c>
      <c r="G1013" s="1"/>
      <c r="H1013" t="s">
        <v>172</v>
      </c>
      <c r="I1013" s="1" t="s">
        <v>289</v>
      </c>
      <c r="J1013" s="1" t="s">
        <v>509</v>
      </c>
      <c r="K1013" s="1"/>
      <c r="L1013" t="s">
        <v>223</v>
      </c>
      <c r="M1013">
        <v>1.2</v>
      </c>
      <c r="U1013">
        <v>0.2</v>
      </c>
      <c r="V1013" t="s">
        <v>176</v>
      </c>
      <c r="X1013" t="s">
        <v>149</v>
      </c>
      <c r="Y1013" t="s">
        <v>150</v>
      </c>
      <c r="Z1013">
        <v>1040</v>
      </c>
      <c r="AB1013" t="s">
        <v>154</v>
      </c>
    </row>
    <row r="1014" spans="1:28" x14ac:dyDescent="0.3">
      <c r="A1014" t="s">
        <v>292</v>
      </c>
      <c r="B1014" t="s">
        <v>793</v>
      </c>
      <c r="C1014">
        <v>1651800</v>
      </c>
      <c r="D1014" t="s">
        <v>151</v>
      </c>
      <c r="E1014" s="1">
        <v>42912</v>
      </c>
      <c r="F1014" s="1" t="s">
        <v>372</v>
      </c>
      <c r="G1014" s="1"/>
      <c r="H1014" t="s">
        <v>170</v>
      </c>
      <c r="I1014" s="1" t="s">
        <v>289</v>
      </c>
      <c r="J1014" s="1" t="s">
        <v>510</v>
      </c>
      <c r="K1014" s="1"/>
      <c r="L1014" t="s">
        <v>223</v>
      </c>
      <c r="M1014">
        <v>3.7999999999999999E-2</v>
      </c>
      <c r="U1014">
        <v>0.02</v>
      </c>
      <c r="V1014" t="s">
        <v>176</v>
      </c>
      <c r="X1014" t="s">
        <v>149</v>
      </c>
      <c r="Y1014" t="s">
        <v>150</v>
      </c>
      <c r="Z1014">
        <v>1049</v>
      </c>
      <c r="AA1014" t="s">
        <v>168</v>
      </c>
      <c r="AB1014" t="s">
        <v>154</v>
      </c>
    </row>
    <row r="1015" spans="1:28" x14ac:dyDescent="0.3">
      <c r="A1015" t="s">
        <v>292</v>
      </c>
      <c r="B1015" t="s">
        <v>793</v>
      </c>
      <c r="C1015">
        <v>1651800</v>
      </c>
      <c r="D1015" t="s">
        <v>151</v>
      </c>
      <c r="E1015" s="1">
        <v>42912</v>
      </c>
      <c r="F1015" s="1" t="s">
        <v>372</v>
      </c>
      <c r="G1015" s="1"/>
      <c r="H1015" t="s">
        <v>172</v>
      </c>
      <c r="I1015" s="1" t="s">
        <v>289</v>
      </c>
      <c r="J1015" s="1" t="s">
        <v>511</v>
      </c>
      <c r="K1015" s="1"/>
      <c r="L1015" t="s">
        <v>223</v>
      </c>
      <c r="M1015">
        <v>2</v>
      </c>
      <c r="N1015" t="s">
        <v>1094</v>
      </c>
      <c r="U1015">
        <v>2</v>
      </c>
      <c r="V1015" t="s">
        <v>176</v>
      </c>
      <c r="X1015" t="s">
        <v>149</v>
      </c>
      <c r="Y1015" t="s">
        <v>150</v>
      </c>
      <c r="Z1015">
        <v>1090</v>
      </c>
      <c r="AB1015" t="s">
        <v>154</v>
      </c>
    </row>
    <row r="1016" spans="1:28" x14ac:dyDescent="0.3">
      <c r="A1016" t="s">
        <v>292</v>
      </c>
      <c r="B1016" t="s">
        <v>793</v>
      </c>
      <c r="C1016">
        <v>1651800</v>
      </c>
      <c r="D1016" t="s">
        <v>151</v>
      </c>
      <c r="E1016" s="1">
        <v>42912</v>
      </c>
      <c r="F1016" s="1" t="s">
        <v>372</v>
      </c>
      <c r="G1016" s="1"/>
      <c r="I1016" s="1" t="s">
        <v>290</v>
      </c>
      <c r="J1016" s="1" t="s">
        <v>287</v>
      </c>
      <c r="K1016" s="1"/>
      <c r="L1016" t="s">
        <v>286</v>
      </c>
      <c r="M1016">
        <v>1.03</v>
      </c>
      <c r="U1016">
        <v>0.17</v>
      </c>
      <c r="V1016" t="s">
        <v>165</v>
      </c>
      <c r="X1016" t="s">
        <v>149</v>
      </c>
      <c r="Y1016" t="s">
        <v>150</v>
      </c>
      <c r="Z1016">
        <v>50286</v>
      </c>
      <c r="AB1016" t="s">
        <v>154</v>
      </c>
    </row>
    <row r="1017" spans="1:28" x14ac:dyDescent="0.3">
      <c r="A1017" t="s">
        <v>292</v>
      </c>
      <c r="B1017" t="s">
        <v>794</v>
      </c>
      <c r="C1017">
        <v>1651800</v>
      </c>
      <c r="D1017" t="s">
        <v>151</v>
      </c>
      <c r="E1017" s="1">
        <v>42922</v>
      </c>
      <c r="F1017" s="1" t="s">
        <v>387</v>
      </c>
      <c r="G1017" s="1"/>
      <c r="H1017" t="s">
        <v>172</v>
      </c>
      <c r="I1017" s="1" t="s">
        <v>289</v>
      </c>
      <c r="J1017" s="1" t="s">
        <v>509</v>
      </c>
      <c r="K1017" s="1"/>
      <c r="L1017" t="s">
        <v>223</v>
      </c>
      <c r="M1017">
        <v>3.8</v>
      </c>
      <c r="U1017">
        <v>0.2</v>
      </c>
      <c r="V1017" t="s">
        <v>176</v>
      </c>
      <c r="X1017" t="s">
        <v>149</v>
      </c>
      <c r="Y1017" t="s">
        <v>150</v>
      </c>
      <c r="Z1017">
        <v>1040</v>
      </c>
      <c r="AB1017" t="s">
        <v>154</v>
      </c>
    </row>
    <row r="1018" spans="1:28" x14ac:dyDescent="0.3">
      <c r="A1018" t="s">
        <v>292</v>
      </c>
      <c r="B1018" t="s">
        <v>794</v>
      </c>
      <c r="C1018">
        <v>1651800</v>
      </c>
      <c r="D1018" t="s">
        <v>151</v>
      </c>
      <c r="E1018" s="1">
        <v>42922</v>
      </c>
      <c r="F1018" s="1" t="s">
        <v>387</v>
      </c>
      <c r="G1018" s="1"/>
      <c r="H1018" t="s">
        <v>170</v>
      </c>
      <c r="I1018" s="1" t="s">
        <v>289</v>
      </c>
      <c r="J1018" s="1" t="s">
        <v>510</v>
      </c>
      <c r="K1018" s="1"/>
      <c r="L1018" t="s">
        <v>223</v>
      </c>
      <c r="M1018">
        <v>0.32500000000000001</v>
      </c>
      <c r="U1018">
        <v>0.02</v>
      </c>
      <c r="V1018" t="s">
        <v>176</v>
      </c>
      <c r="X1018" t="s">
        <v>149</v>
      </c>
      <c r="Y1018" t="s">
        <v>150</v>
      </c>
      <c r="Z1018">
        <v>1049</v>
      </c>
      <c r="AB1018" t="s">
        <v>154</v>
      </c>
    </row>
    <row r="1019" spans="1:28" x14ac:dyDescent="0.3">
      <c r="A1019" t="s">
        <v>292</v>
      </c>
      <c r="B1019" t="s">
        <v>794</v>
      </c>
      <c r="C1019">
        <v>1651800</v>
      </c>
      <c r="D1019" t="s">
        <v>151</v>
      </c>
      <c r="E1019" s="1">
        <v>42922</v>
      </c>
      <c r="F1019" s="1" t="s">
        <v>387</v>
      </c>
      <c r="G1019" s="1"/>
      <c r="H1019" t="s">
        <v>172</v>
      </c>
      <c r="I1019" s="1" t="s">
        <v>289</v>
      </c>
      <c r="J1019" s="1" t="s">
        <v>511</v>
      </c>
      <c r="K1019" s="1"/>
      <c r="L1019" t="s">
        <v>223</v>
      </c>
      <c r="M1019">
        <v>3.7</v>
      </c>
      <c r="U1019">
        <v>2</v>
      </c>
      <c r="V1019" t="s">
        <v>176</v>
      </c>
      <c r="X1019" t="s">
        <v>149</v>
      </c>
      <c r="Y1019" t="s">
        <v>150</v>
      </c>
      <c r="Z1019">
        <v>1090</v>
      </c>
      <c r="AA1019" t="s">
        <v>168</v>
      </c>
      <c r="AB1019" t="s">
        <v>154</v>
      </c>
    </row>
    <row r="1020" spans="1:28" x14ac:dyDescent="0.3">
      <c r="A1020" t="s">
        <v>292</v>
      </c>
      <c r="B1020" t="s">
        <v>794</v>
      </c>
      <c r="C1020">
        <v>1651800</v>
      </c>
      <c r="D1020" t="s">
        <v>151</v>
      </c>
      <c r="E1020" s="1">
        <v>42922</v>
      </c>
      <c r="F1020" s="1" t="s">
        <v>387</v>
      </c>
      <c r="G1020" s="1"/>
      <c r="I1020" s="1" t="s">
        <v>290</v>
      </c>
      <c r="J1020" s="1" t="s">
        <v>287</v>
      </c>
      <c r="K1020" s="1"/>
      <c r="L1020" t="s">
        <v>286</v>
      </c>
      <c r="M1020">
        <v>7.08</v>
      </c>
      <c r="U1020">
        <v>0.17</v>
      </c>
      <c r="V1020" t="s">
        <v>165</v>
      </c>
      <c r="X1020" t="s">
        <v>149</v>
      </c>
      <c r="Y1020" t="s">
        <v>150</v>
      </c>
      <c r="Z1020">
        <v>50286</v>
      </c>
      <c r="AB1020" t="s">
        <v>154</v>
      </c>
    </row>
    <row r="1021" spans="1:28" x14ac:dyDescent="0.3">
      <c r="A1021" t="s">
        <v>292</v>
      </c>
      <c r="B1021" t="s">
        <v>795</v>
      </c>
      <c r="C1021">
        <v>1651800</v>
      </c>
      <c r="D1021" t="s">
        <v>151</v>
      </c>
      <c r="E1021" s="1">
        <v>42943</v>
      </c>
      <c r="F1021" s="1" t="s">
        <v>309</v>
      </c>
      <c r="G1021" s="1"/>
      <c r="H1021" t="s">
        <v>172</v>
      </c>
      <c r="I1021" s="1" t="s">
        <v>289</v>
      </c>
      <c r="J1021" s="1" t="s">
        <v>509</v>
      </c>
      <c r="K1021" s="1"/>
      <c r="L1021" t="s">
        <v>223</v>
      </c>
      <c r="M1021">
        <v>1.7</v>
      </c>
      <c r="U1021">
        <v>0.2</v>
      </c>
      <c r="V1021" t="s">
        <v>176</v>
      </c>
      <c r="X1021" t="s">
        <v>149</v>
      </c>
      <c r="Y1021" t="s">
        <v>150</v>
      </c>
      <c r="Z1021">
        <v>1040</v>
      </c>
      <c r="AB1021" t="s">
        <v>154</v>
      </c>
    </row>
    <row r="1022" spans="1:28" x14ac:dyDescent="0.3">
      <c r="A1022" t="s">
        <v>292</v>
      </c>
      <c r="B1022" t="s">
        <v>795</v>
      </c>
      <c r="C1022">
        <v>1651800</v>
      </c>
      <c r="D1022" t="s">
        <v>151</v>
      </c>
      <c r="E1022" s="1">
        <v>42943</v>
      </c>
      <c r="F1022" s="1" t="s">
        <v>309</v>
      </c>
      <c r="G1022" s="1"/>
      <c r="H1022" t="s">
        <v>170</v>
      </c>
      <c r="I1022" s="1" t="s">
        <v>289</v>
      </c>
      <c r="J1022" s="1" t="s">
        <v>510</v>
      </c>
      <c r="K1022" s="1"/>
      <c r="L1022" t="s">
        <v>223</v>
      </c>
      <c r="M1022">
        <v>3.1E-2</v>
      </c>
      <c r="U1022">
        <v>0.02</v>
      </c>
      <c r="V1022" t="s">
        <v>176</v>
      </c>
      <c r="X1022" t="s">
        <v>149</v>
      </c>
      <c r="Y1022" t="s">
        <v>150</v>
      </c>
      <c r="Z1022">
        <v>1049</v>
      </c>
      <c r="AA1022" t="s">
        <v>168</v>
      </c>
      <c r="AB1022" t="s">
        <v>154</v>
      </c>
    </row>
    <row r="1023" spans="1:28" x14ac:dyDescent="0.3">
      <c r="A1023" t="s">
        <v>292</v>
      </c>
      <c r="B1023" t="s">
        <v>795</v>
      </c>
      <c r="C1023">
        <v>1651800</v>
      </c>
      <c r="D1023" t="s">
        <v>151</v>
      </c>
      <c r="E1023" s="1">
        <v>42943</v>
      </c>
      <c r="F1023" s="1" t="s">
        <v>309</v>
      </c>
      <c r="G1023" s="1"/>
      <c r="H1023" t="s">
        <v>172</v>
      </c>
      <c r="I1023" s="1" t="s">
        <v>289</v>
      </c>
      <c r="J1023" s="1" t="s">
        <v>511</v>
      </c>
      <c r="K1023" s="1"/>
      <c r="L1023" t="s">
        <v>223</v>
      </c>
      <c r="M1023">
        <v>2</v>
      </c>
      <c r="N1023" t="s">
        <v>1094</v>
      </c>
      <c r="U1023">
        <v>2</v>
      </c>
      <c r="V1023" t="s">
        <v>176</v>
      </c>
      <c r="X1023" t="s">
        <v>149</v>
      </c>
      <c r="Y1023" t="s">
        <v>150</v>
      </c>
      <c r="Z1023">
        <v>1090</v>
      </c>
      <c r="AB1023" t="s">
        <v>154</v>
      </c>
    </row>
    <row r="1024" spans="1:28" x14ac:dyDescent="0.3">
      <c r="A1024" t="s">
        <v>292</v>
      </c>
      <c r="B1024" t="s">
        <v>795</v>
      </c>
      <c r="C1024">
        <v>1651800</v>
      </c>
      <c r="D1024" t="s">
        <v>151</v>
      </c>
      <c r="E1024" s="1">
        <v>42943</v>
      </c>
      <c r="F1024" s="1" t="s">
        <v>309</v>
      </c>
      <c r="G1024" s="1"/>
      <c r="I1024" s="1" t="s">
        <v>290</v>
      </c>
      <c r="J1024" s="1" t="s">
        <v>287</v>
      </c>
      <c r="K1024" s="1"/>
      <c r="L1024" t="s">
        <v>286</v>
      </c>
      <c r="M1024">
        <v>0.9</v>
      </c>
      <c r="U1024">
        <v>0.17</v>
      </c>
      <c r="V1024" t="s">
        <v>165</v>
      </c>
      <c r="X1024" t="s">
        <v>149</v>
      </c>
      <c r="Y1024" t="s">
        <v>150</v>
      </c>
      <c r="Z1024">
        <v>50286</v>
      </c>
      <c r="AB1024" t="s">
        <v>154</v>
      </c>
    </row>
    <row r="1025" spans="1:28" x14ac:dyDescent="0.3">
      <c r="A1025" t="s">
        <v>292</v>
      </c>
      <c r="B1025" t="s">
        <v>796</v>
      </c>
      <c r="C1025">
        <v>1651800</v>
      </c>
      <c r="D1025" t="s">
        <v>151</v>
      </c>
      <c r="E1025" s="1">
        <v>42944</v>
      </c>
      <c r="F1025" s="1" t="s">
        <v>380</v>
      </c>
      <c r="G1025" s="1"/>
      <c r="H1025" t="s">
        <v>172</v>
      </c>
      <c r="I1025" s="1" t="s">
        <v>289</v>
      </c>
      <c r="J1025" s="1" t="s">
        <v>509</v>
      </c>
      <c r="K1025" s="1"/>
      <c r="L1025" t="s">
        <v>223</v>
      </c>
      <c r="M1025">
        <v>2.7</v>
      </c>
      <c r="U1025">
        <v>0.2</v>
      </c>
      <c r="V1025" t="s">
        <v>176</v>
      </c>
      <c r="X1025" t="s">
        <v>149</v>
      </c>
      <c r="Y1025" t="s">
        <v>150</v>
      </c>
      <c r="Z1025">
        <v>1040</v>
      </c>
      <c r="AB1025" t="s">
        <v>154</v>
      </c>
    </row>
    <row r="1026" spans="1:28" x14ac:dyDescent="0.3">
      <c r="A1026" t="s">
        <v>292</v>
      </c>
      <c r="B1026" t="s">
        <v>796</v>
      </c>
      <c r="C1026">
        <v>1651800</v>
      </c>
      <c r="D1026" t="s">
        <v>151</v>
      </c>
      <c r="E1026" s="1">
        <v>42944</v>
      </c>
      <c r="F1026" s="1" t="s">
        <v>380</v>
      </c>
      <c r="G1026" s="1"/>
      <c r="H1026" t="s">
        <v>170</v>
      </c>
      <c r="I1026" s="1" t="s">
        <v>289</v>
      </c>
      <c r="J1026" s="1" t="s">
        <v>510</v>
      </c>
      <c r="K1026" s="1"/>
      <c r="L1026" t="s">
        <v>223</v>
      </c>
      <c r="M1026">
        <v>0.91400000000000003</v>
      </c>
      <c r="U1026">
        <v>0.02</v>
      </c>
      <c r="V1026" t="s">
        <v>176</v>
      </c>
      <c r="X1026" t="s">
        <v>149</v>
      </c>
      <c r="Y1026" t="s">
        <v>150</v>
      </c>
      <c r="Z1026">
        <v>1049</v>
      </c>
      <c r="AB1026" t="s">
        <v>154</v>
      </c>
    </row>
    <row r="1027" spans="1:28" x14ac:dyDescent="0.3">
      <c r="A1027" t="s">
        <v>292</v>
      </c>
      <c r="B1027" t="s">
        <v>796</v>
      </c>
      <c r="C1027">
        <v>1651800</v>
      </c>
      <c r="D1027" t="s">
        <v>151</v>
      </c>
      <c r="E1027" s="1">
        <v>42944</v>
      </c>
      <c r="F1027" s="1" t="s">
        <v>380</v>
      </c>
      <c r="G1027" s="1"/>
      <c r="H1027" t="s">
        <v>172</v>
      </c>
      <c r="I1027" s="1" t="s">
        <v>289</v>
      </c>
      <c r="J1027" s="1" t="s">
        <v>511</v>
      </c>
      <c r="K1027" s="1"/>
      <c r="L1027" t="s">
        <v>223</v>
      </c>
      <c r="M1027">
        <v>4.2</v>
      </c>
      <c r="U1027">
        <v>2</v>
      </c>
      <c r="V1027" t="s">
        <v>176</v>
      </c>
      <c r="X1027" t="s">
        <v>149</v>
      </c>
      <c r="Y1027" t="s">
        <v>150</v>
      </c>
      <c r="Z1027">
        <v>1090</v>
      </c>
      <c r="AB1027" t="s">
        <v>154</v>
      </c>
    </row>
    <row r="1028" spans="1:28" x14ac:dyDescent="0.3">
      <c r="A1028" t="s">
        <v>292</v>
      </c>
      <c r="B1028" t="s">
        <v>796</v>
      </c>
      <c r="C1028">
        <v>1651800</v>
      </c>
      <c r="D1028" t="s">
        <v>151</v>
      </c>
      <c r="E1028" s="1">
        <v>42944</v>
      </c>
      <c r="F1028" s="1" t="s">
        <v>380</v>
      </c>
      <c r="G1028" s="1"/>
      <c r="I1028" s="1" t="s">
        <v>290</v>
      </c>
      <c r="J1028" s="1" t="s">
        <v>287</v>
      </c>
      <c r="K1028" s="1"/>
      <c r="L1028" t="s">
        <v>286</v>
      </c>
      <c r="M1028">
        <v>71.400000000000006</v>
      </c>
      <c r="U1028">
        <v>0.17</v>
      </c>
      <c r="V1028" t="s">
        <v>165</v>
      </c>
      <c r="X1028" t="s">
        <v>149</v>
      </c>
      <c r="Y1028" t="s">
        <v>150</v>
      </c>
      <c r="Z1028">
        <v>50286</v>
      </c>
      <c r="AB1028" t="s">
        <v>154</v>
      </c>
    </row>
    <row r="1029" spans="1:28" x14ac:dyDescent="0.3">
      <c r="A1029" t="s">
        <v>292</v>
      </c>
      <c r="B1029" t="s">
        <v>797</v>
      </c>
      <c r="C1029">
        <v>1651800</v>
      </c>
      <c r="D1029" t="s">
        <v>151</v>
      </c>
      <c r="E1029" s="1">
        <v>42970</v>
      </c>
      <c r="F1029" s="1" t="s">
        <v>388</v>
      </c>
      <c r="G1029" s="1"/>
      <c r="H1029" t="s">
        <v>172</v>
      </c>
      <c r="I1029" s="1" t="s">
        <v>289</v>
      </c>
      <c r="J1029" s="1" t="s">
        <v>509</v>
      </c>
      <c r="K1029" s="1"/>
      <c r="L1029" t="s">
        <v>223</v>
      </c>
      <c r="M1029">
        <v>1.9</v>
      </c>
      <c r="U1029">
        <v>0.2</v>
      </c>
      <c r="V1029" t="s">
        <v>176</v>
      </c>
      <c r="X1029" t="s">
        <v>149</v>
      </c>
      <c r="Y1029" t="s">
        <v>150</v>
      </c>
      <c r="Z1029">
        <v>1040</v>
      </c>
      <c r="AB1029" t="s">
        <v>154</v>
      </c>
    </row>
    <row r="1030" spans="1:28" x14ac:dyDescent="0.3">
      <c r="A1030" t="s">
        <v>292</v>
      </c>
      <c r="B1030" t="s">
        <v>797</v>
      </c>
      <c r="C1030">
        <v>1651800</v>
      </c>
      <c r="D1030" t="s">
        <v>151</v>
      </c>
      <c r="E1030" s="1">
        <v>42970</v>
      </c>
      <c r="F1030" s="1" t="s">
        <v>388</v>
      </c>
      <c r="G1030" s="1"/>
      <c r="H1030" t="s">
        <v>170</v>
      </c>
      <c r="I1030" s="1" t="s">
        <v>289</v>
      </c>
      <c r="J1030" s="1" t="s">
        <v>510</v>
      </c>
      <c r="K1030" s="1"/>
      <c r="L1030" t="s">
        <v>223</v>
      </c>
      <c r="M1030">
        <v>2.4E-2</v>
      </c>
      <c r="U1030">
        <v>0.02</v>
      </c>
      <c r="V1030" t="s">
        <v>176</v>
      </c>
      <c r="X1030" t="s">
        <v>149</v>
      </c>
      <c r="Y1030" t="s">
        <v>150</v>
      </c>
      <c r="Z1030">
        <v>1049</v>
      </c>
      <c r="AA1030" t="s">
        <v>168</v>
      </c>
      <c r="AB1030" t="s">
        <v>154</v>
      </c>
    </row>
    <row r="1031" spans="1:28" x14ac:dyDescent="0.3">
      <c r="A1031" t="s">
        <v>292</v>
      </c>
      <c r="B1031" t="s">
        <v>797</v>
      </c>
      <c r="C1031">
        <v>1651800</v>
      </c>
      <c r="D1031" t="s">
        <v>151</v>
      </c>
      <c r="E1031" s="1">
        <v>42970</v>
      </c>
      <c r="F1031" s="1" t="s">
        <v>388</v>
      </c>
      <c r="G1031" s="1"/>
      <c r="H1031" t="s">
        <v>172</v>
      </c>
      <c r="I1031" s="1" t="s">
        <v>289</v>
      </c>
      <c r="J1031" s="1" t="s">
        <v>511</v>
      </c>
      <c r="K1031" s="1"/>
      <c r="L1031" t="s">
        <v>223</v>
      </c>
      <c r="M1031">
        <v>2.2000000000000002</v>
      </c>
      <c r="U1031">
        <v>2</v>
      </c>
      <c r="V1031" t="s">
        <v>176</v>
      </c>
      <c r="X1031" t="s">
        <v>149</v>
      </c>
      <c r="Y1031" t="s">
        <v>150</v>
      </c>
      <c r="Z1031">
        <v>1090</v>
      </c>
      <c r="AA1031" t="s">
        <v>168</v>
      </c>
      <c r="AB1031" t="s">
        <v>154</v>
      </c>
    </row>
    <row r="1032" spans="1:28" x14ac:dyDescent="0.3">
      <c r="A1032" t="s">
        <v>292</v>
      </c>
      <c r="B1032" t="s">
        <v>797</v>
      </c>
      <c r="C1032">
        <v>1651800</v>
      </c>
      <c r="D1032" t="s">
        <v>151</v>
      </c>
      <c r="E1032" s="1">
        <v>42970</v>
      </c>
      <c r="F1032" s="1" t="s">
        <v>388</v>
      </c>
      <c r="G1032" s="1"/>
      <c r="I1032" s="1" t="s">
        <v>290</v>
      </c>
      <c r="J1032" s="1" t="s">
        <v>287</v>
      </c>
      <c r="K1032" s="1"/>
      <c r="L1032" t="s">
        <v>286</v>
      </c>
      <c r="M1032">
        <v>1.36</v>
      </c>
      <c r="U1032">
        <v>0.17</v>
      </c>
      <c r="V1032" t="s">
        <v>165</v>
      </c>
      <c r="X1032" t="s">
        <v>149</v>
      </c>
      <c r="Y1032" t="s">
        <v>150</v>
      </c>
      <c r="Z1032">
        <v>50286</v>
      </c>
      <c r="AB1032" t="s">
        <v>154</v>
      </c>
    </row>
    <row r="1033" spans="1:28" x14ac:dyDescent="0.3">
      <c r="A1033" t="s">
        <v>292</v>
      </c>
      <c r="B1033" t="s">
        <v>798</v>
      </c>
      <c r="C1033">
        <v>1651800</v>
      </c>
      <c r="D1033" t="s">
        <v>151</v>
      </c>
      <c r="E1033" s="1">
        <v>43004</v>
      </c>
      <c r="F1033" s="1" t="s">
        <v>389</v>
      </c>
      <c r="G1033" s="1"/>
      <c r="H1033" t="s">
        <v>172</v>
      </c>
      <c r="I1033" s="1" t="s">
        <v>289</v>
      </c>
      <c r="J1033" s="1" t="s">
        <v>509</v>
      </c>
      <c r="K1033" s="1"/>
      <c r="L1033" t="s">
        <v>223</v>
      </c>
      <c r="M1033">
        <v>1.6</v>
      </c>
      <c r="U1033">
        <v>0.2</v>
      </c>
      <c r="V1033" t="s">
        <v>176</v>
      </c>
      <c r="X1033" t="s">
        <v>149</v>
      </c>
      <c r="Y1033" t="s">
        <v>150</v>
      </c>
      <c r="Z1033">
        <v>1040</v>
      </c>
      <c r="AB1033" t="s">
        <v>154</v>
      </c>
    </row>
    <row r="1034" spans="1:28" x14ac:dyDescent="0.3">
      <c r="A1034" t="s">
        <v>292</v>
      </c>
      <c r="B1034" t="s">
        <v>798</v>
      </c>
      <c r="C1034">
        <v>1651800</v>
      </c>
      <c r="D1034" t="s">
        <v>151</v>
      </c>
      <c r="E1034" s="1">
        <v>43004</v>
      </c>
      <c r="F1034" s="1" t="s">
        <v>389</v>
      </c>
      <c r="G1034" s="1"/>
      <c r="H1034" t="s">
        <v>170</v>
      </c>
      <c r="I1034" s="1" t="s">
        <v>289</v>
      </c>
      <c r="J1034" s="1" t="s">
        <v>510</v>
      </c>
      <c r="K1034" s="1"/>
      <c r="L1034" t="s">
        <v>223</v>
      </c>
      <c r="M1034">
        <v>3.6999999999999998E-2</v>
      </c>
      <c r="U1034">
        <v>0.02</v>
      </c>
      <c r="V1034" t="s">
        <v>176</v>
      </c>
      <c r="X1034" t="s">
        <v>149</v>
      </c>
      <c r="Y1034" t="s">
        <v>150</v>
      </c>
      <c r="Z1034">
        <v>1049</v>
      </c>
      <c r="AA1034" t="s">
        <v>168</v>
      </c>
      <c r="AB1034" t="s">
        <v>154</v>
      </c>
    </row>
    <row r="1035" spans="1:28" x14ac:dyDescent="0.3">
      <c r="A1035" t="s">
        <v>292</v>
      </c>
      <c r="B1035" t="s">
        <v>798</v>
      </c>
      <c r="C1035">
        <v>1651800</v>
      </c>
      <c r="D1035" t="s">
        <v>151</v>
      </c>
      <c r="E1035" s="1">
        <v>43004</v>
      </c>
      <c r="F1035" s="1" t="s">
        <v>389</v>
      </c>
      <c r="G1035" s="1"/>
      <c r="H1035" t="s">
        <v>172</v>
      </c>
      <c r="I1035" s="1" t="s">
        <v>289</v>
      </c>
      <c r="J1035" s="1" t="s">
        <v>511</v>
      </c>
      <c r="K1035" s="1"/>
      <c r="L1035" t="s">
        <v>223</v>
      </c>
      <c r="M1035">
        <v>2.9</v>
      </c>
      <c r="U1035">
        <v>2</v>
      </c>
      <c r="V1035" t="s">
        <v>176</v>
      </c>
      <c r="X1035" t="s">
        <v>149</v>
      </c>
      <c r="Y1035" t="s">
        <v>150</v>
      </c>
      <c r="Z1035">
        <v>1090</v>
      </c>
      <c r="AA1035" t="s">
        <v>168</v>
      </c>
      <c r="AB1035" t="s">
        <v>154</v>
      </c>
    </row>
    <row r="1036" spans="1:28" x14ac:dyDescent="0.3">
      <c r="A1036" t="s">
        <v>292</v>
      </c>
      <c r="B1036" t="s">
        <v>798</v>
      </c>
      <c r="C1036">
        <v>1651800</v>
      </c>
      <c r="D1036" t="s">
        <v>151</v>
      </c>
      <c r="E1036" s="1">
        <v>43004</v>
      </c>
      <c r="F1036" s="1" t="s">
        <v>389</v>
      </c>
      <c r="G1036" s="1"/>
      <c r="I1036" s="1" t="s">
        <v>290</v>
      </c>
      <c r="J1036" s="1" t="s">
        <v>287</v>
      </c>
      <c r="K1036" s="1"/>
      <c r="L1036" t="s">
        <v>286</v>
      </c>
      <c r="M1036">
        <v>0.63</v>
      </c>
      <c r="U1036">
        <v>0.17</v>
      </c>
      <c r="V1036" t="s">
        <v>165</v>
      </c>
      <c r="X1036" t="s">
        <v>149</v>
      </c>
      <c r="Y1036" t="s">
        <v>150</v>
      </c>
      <c r="Z1036">
        <v>50286</v>
      </c>
      <c r="AB1036" t="s">
        <v>154</v>
      </c>
    </row>
    <row r="1037" spans="1:28" x14ac:dyDescent="0.3">
      <c r="A1037" t="s">
        <v>292</v>
      </c>
      <c r="B1037" t="s">
        <v>799</v>
      </c>
      <c r="C1037">
        <v>1651800</v>
      </c>
      <c r="D1037" t="s">
        <v>151</v>
      </c>
      <c r="E1037" s="1">
        <v>43040</v>
      </c>
      <c r="F1037" s="1" t="s">
        <v>390</v>
      </c>
      <c r="G1037" s="1"/>
      <c r="H1037" t="s">
        <v>172</v>
      </c>
      <c r="I1037" s="1" t="s">
        <v>289</v>
      </c>
      <c r="J1037" s="1" t="s">
        <v>509</v>
      </c>
      <c r="K1037" s="1"/>
      <c r="L1037" t="s">
        <v>223</v>
      </c>
      <c r="M1037">
        <v>1.8</v>
      </c>
      <c r="U1037">
        <v>0.2</v>
      </c>
      <c r="V1037" t="s">
        <v>176</v>
      </c>
      <c r="X1037" t="s">
        <v>149</v>
      </c>
      <c r="Y1037" t="s">
        <v>150</v>
      </c>
      <c r="Z1037">
        <v>1040</v>
      </c>
      <c r="AB1037" t="s">
        <v>154</v>
      </c>
    </row>
    <row r="1038" spans="1:28" x14ac:dyDescent="0.3">
      <c r="A1038" t="s">
        <v>292</v>
      </c>
      <c r="B1038" t="s">
        <v>799</v>
      </c>
      <c r="C1038">
        <v>1651800</v>
      </c>
      <c r="D1038" t="s">
        <v>151</v>
      </c>
      <c r="E1038" s="1">
        <v>43040</v>
      </c>
      <c r="F1038" s="1" t="s">
        <v>390</v>
      </c>
      <c r="G1038" s="1"/>
      <c r="H1038" t="s">
        <v>170</v>
      </c>
      <c r="I1038" s="1" t="s">
        <v>289</v>
      </c>
      <c r="J1038" s="1" t="s">
        <v>510</v>
      </c>
      <c r="K1038" s="1"/>
      <c r="L1038" t="s">
        <v>223</v>
      </c>
      <c r="M1038">
        <v>6.7000000000000004E-2</v>
      </c>
      <c r="U1038">
        <v>0.02</v>
      </c>
      <c r="V1038" t="s">
        <v>176</v>
      </c>
      <c r="X1038" t="s">
        <v>149</v>
      </c>
      <c r="Y1038" t="s">
        <v>150</v>
      </c>
      <c r="Z1038">
        <v>1049</v>
      </c>
      <c r="AB1038" t="s">
        <v>154</v>
      </c>
    </row>
    <row r="1039" spans="1:28" x14ac:dyDescent="0.3">
      <c r="A1039" t="s">
        <v>292</v>
      </c>
      <c r="B1039" t="s">
        <v>799</v>
      </c>
      <c r="C1039">
        <v>1651800</v>
      </c>
      <c r="D1039" t="s">
        <v>151</v>
      </c>
      <c r="E1039" s="1">
        <v>43040</v>
      </c>
      <c r="F1039" s="1" t="s">
        <v>390</v>
      </c>
      <c r="G1039" s="1"/>
      <c r="H1039" t="s">
        <v>172</v>
      </c>
      <c r="I1039" s="1" t="s">
        <v>289</v>
      </c>
      <c r="J1039" s="1" t="s">
        <v>511</v>
      </c>
      <c r="K1039" s="1"/>
      <c r="L1039" t="s">
        <v>223</v>
      </c>
      <c r="M1039">
        <v>4.4000000000000004</v>
      </c>
      <c r="U1039">
        <v>2</v>
      </c>
      <c r="V1039" t="s">
        <v>176</v>
      </c>
      <c r="X1039" t="s">
        <v>149</v>
      </c>
      <c r="Y1039" t="s">
        <v>150</v>
      </c>
      <c r="Z1039">
        <v>1090</v>
      </c>
      <c r="AB1039" t="s">
        <v>154</v>
      </c>
    </row>
    <row r="1040" spans="1:28" x14ac:dyDescent="0.3">
      <c r="A1040" t="s">
        <v>292</v>
      </c>
      <c r="B1040" t="s">
        <v>799</v>
      </c>
      <c r="C1040">
        <v>1651800</v>
      </c>
      <c r="D1040" t="s">
        <v>151</v>
      </c>
      <c r="E1040" s="1">
        <v>43040</v>
      </c>
      <c r="F1040" s="1" t="s">
        <v>390</v>
      </c>
      <c r="G1040" s="1"/>
      <c r="I1040" s="1" t="s">
        <v>290</v>
      </c>
      <c r="J1040" s="1" t="s">
        <v>287</v>
      </c>
      <c r="K1040" s="1"/>
      <c r="L1040" t="s">
        <v>286</v>
      </c>
      <c r="M1040">
        <v>0.51</v>
      </c>
      <c r="U1040">
        <v>0.17</v>
      </c>
      <c r="V1040" t="s">
        <v>165</v>
      </c>
      <c r="X1040" t="s">
        <v>149</v>
      </c>
      <c r="Y1040" t="s">
        <v>150</v>
      </c>
      <c r="Z1040">
        <v>50286</v>
      </c>
      <c r="AB1040" t="s">
        <v>154</v>
      </c>
    </row>
    <row r="1041" spans="1:28" x14ac:dyDescent="0.3">
      <c r="A1041" t="s">
        <v>292</v>
      </c>
      <c r="B1041" t="s">
        <v>800</v>
      </c>
      <c r="C1041">
        <v>1651800</v>
      </c>
      <c r="D1041" t="s">
        <v>151</v>
      </c>
      <c r="E1041" s="1">
        <v>43046</v>
      </c>
      <c r="F1041" s="1" t="s">
        <v>391</v>
      </c>
      <c r="G1041" s="1"/>
      <c r="H1041" t="s">
        <v>172</v>
      </c>
      <c r="I1041" s="1" t="s">
        <v>289</v>
      </c>
      <c r="J1041" s="1" t="s">
        <v>509</v>
      </c>
      <c r="K1041" s="1"/>
      <c r="L1041" t="s">
        <v>223</v>
      </c>
      <c r="M1041">
        <v>3</v>
      </c>
      <c r="U1041">
        <v>0.2</v>
      </c>
      <c r="V1041" t="s">
        <v>176</v>
      </c>
      <c r="X1041" t="s">
        <v>149</v>
      </c>
      <c r="Y1041" t="s">
        <v>150</v>
      </c>
      <c r="Z1041">
        <v>1040</v>
      </c>
      <c r="AB1041" t="s">
        <v>154</v>
      </c>
    </row>
    <row r="1042" spans="1:28" x14ac:dyDescent="0.3">
      <c r="A1042" t="s">
        <v>292</v>
      </c>
      <c r="B1042" t="s">
        <v>800</v>
      </c>
      <c r="C1042">
        <v>1651800</v>
      </c>
      <c r="D1042" t="s">
        <v>151</v>
      </c>
      <c r="E1042" s="1">
        <v>43046</v>
      </c>
      <c r="F1042" s="1" t="s">
        <v>391</v>
      </c>
      <c r="G1042" s="1"/>
      <c r="H1042" t="s">
        <v>170</v>
      </c>
      <c r="I1042" s="1" t="s">
        <v>289</v>
      </c>
      <c r="J1042" s="1" t="s">
        <v>510</v>
      </c>
      <c r="K1042" s="1"/>
      <c r="L1042" t="s">
        <v>223</v>
      </c>
      <c r="M1042">
        <v>0.31</v>
      </c>
      <c r="U1042">
        <v>0.02</v>
      </c>
      <c r="V1042" t="s">
        <v>176</v>
      </c>
      <c r="X1042" t="s">
        <v>149</v>
      </c>
      <c r="Y1042" t="s">
        <v>150</v>
      </c>
      <c r="Z1042">
        <v>1049</v>
      </c>
      <c r="AB1042" t="s">
        <v>154</v>
      </c>
    </row>
    <row r="1043" spans="1:28" x14ac:dyDescent="0.3">
      <c r="A1043" t="s">
        <v>292</v>
      </c>
      <c r="B1043" t="s">
        <v>800</v>
      </c>
      <c r="C1043">
        <v>1651800</v>
      </c>
      <c r="D1043" t="s">
        <v>151</v>
      </c>
      <c r="E1043" s="1">
        <v>43046</v>
      </c>
      <c r="F1043" s="1" t="s">
        <v>391</v>
      </c>
      <c r="G1043" s="1"/>
      <c r="H1043" t="s">
        <v>172</v>
      </c>
      <c r="I1043" s="1" t="s">
        <v>289</v>
      </c>
      <c r="J1043" s="1" t="s">
        <v>511</v>
      </c>
      <c r="K1043" s="1"/>
      <c r="L1043" t="s">
        <v>223</v>
      </c>
      <c r="M1043">
        <v>8.5</v>
      </c>
      <c r="U1043">
        <v>2</v>
      </c>
      <c r="V1043" t="s">
        <v>176</v>
      </c>
      <c r="X1043" t="s">
        <v>149</v>
      </c>
      <c r="Y1043" t="s">
        <v>150</v>
      </c>
      <c r="Z1043">
        <v>1090</v>
      </c>
      <c r="AB1043" t="s">
        <v>154</v>
      </c>
    </row>
    <row r="1044" spans="1:28" x14ac:dyDescent="0.3">
      <c r="A1044" t="s">
        <v>292</v>
      </c>
      <c r="B1044" t="s">
        <v>800</v>
      </c>
      <c r="C1044">
        <v>1651800</v>
      </c>
      <c r="D1044" t="s">
        <v>151</v>
      </c>
      <c r="E1044" s="1">
        <v>43046</v>
      </c>
      <c r="F1044" s="1" t="s">
        <v>391</v>
      </c>
      <c r="G1044" s="1"/>
      <c r="I1044" s="1" t="s">
        <v>290</v>
      </c>
      <c r="J1044" s="1" t="s">
        <v>287</v>
      </c>
      <c r="K1044" s="1"/>
      <c r="L1044" t="s">
        <v>286</v>
      </c>
      <c r="M1044">
        <v>6.61</v>
      </c>
      <c r="U1044">
        <v>0.17</v>
      </c>
      <c r="V1044" t="s">
        <v>165</v>
      </c>
      <c r="X1044" t="s">
        <v>149</v>
      </c>
      <c r="Y1044" t="s">
        <v>150</v>
      </c>
      <c r="Z1044">
        <v>50286</v>
      </c>
      <c r="AB1044" t="s">
        <v>154</v>
      </c>
    </row>
    <row r="1045" spans="1:28" x14ac:dyDescent="0.3">
      <c r="A1045" t="s">
        <v>292</v>
      </c>
      <c r="B1045" t="s">
        <v>801</v>
      </c>
      <c r="C1045">
        <v>1651800</v>
      </c>
      <c r="D1045" t="s">
        <v>151</v>
      </c>
      <c r="E1045" s="1">
        <v>43068</v>
      </c>
      <c r="F1045" s="1" t="s">
        <v>353</v>
      </c>
      <c r="G1045" s="1"/>
      <c r="H1045" t="s">
        <v>172</v>
      </c>
      <c r="I1045" s="1" t="s">
        <v>289</v>
      </c>
      <c r="J1045" s="1" t="s">
        <v>509</v>
      </c>
      <c r="K1045" s="1"/>
      <c r="L1045" t="s">
        <v>223</v>
      </c>
      <c r="M1045">
        <v>1.3</v>
      </c>
      <c r="U1045">
        <v>0.2</v>
      </c>
      <c r="V1045" t="s">
        <v>176</v>
      </c>
      <c r="X1045" t="s">
        <v>149</v>
      </c>
      <c r="Y1045" t="s">
        <v>150</v>
      </c>
      <c r="Z1045">
        <v>1040</v>
      </c>
      <c r="AB1045" t="s">
        <v>154</v>
      </c>
    </row>
    <row r="1046" spans="1:28" x14ac:dyDescent="0.3">
      <c r="A1046" t="s">
        <v>292</v>
      </c>
      <c r="B1046" t="s">
        <v>801</v>
      </c>
      <c r="C1046">
        <v>1651800</v>
      </c>
      <c r="D1046" t="s">
        <v>151</v>
      </c>
      <c r="E1046" s="1">
        <v>43068</v>
      </c>
      <c r="F1046" s="1" t="s">
        <v>353</v>
      </c>
      <c r="G1046" s="1"/>
      <c r="H1046" t="s">
        <v>170</v>
      </c>
      <c r="I1046" s="1" t="s">
        <v>289</v>
      </c>
      <c r="J1046" s="1" t="s">
        <v>510</v>
      </c>
      <c r="K1046" s="1"/>
      <c r="L1046" t="s">
        <v>223</v>
      </c>
      <c r="M1046">
        <v>7.3999999999999996E-2</v>
      </c>
      <c r="U1046">
        <v>0.02</v>
      </c>
      <c r="V1046" t="s">
        <v>176</v>
      </c>
      <c r="X1046" t="s">
        <v>149</v>
      </c>
      <c r="Y1046" t="s">
        <v>150</v>
      </c>
      <c r="Z1046">
        <v>1049</v>
      </c>
      <c r="AB1046" t="s">
        <v>154</v>
      </c>
    </row>
    <row r="1047" spans="1:28" x14ac:dyDescent="0.3">
      <c r="A1047" t="s">
        <v>292</v>
      </c>
      <c r="B1047" t="s">
        <v>801</v>
      </c>
      <c r="C1047">
        <v>1651800</v>
      </c>
      <c r="D1047" t="s">
        <v>151</v>
      </c>
      <c r="E1047" s="1">
        <v>43068</v>
      </c>
      <c r="F1047" s="1" t="s">
        <v>353</v>
      </c>
      <c r="G1047" s="1"/>
      <c r="H1047" t="s">
        <v>172</v>
      </c>
      <c r="I1047" s="1" t="s">
        <v>289</v>
      </c>
      <c r="J1047" s="1" t="s">
        <v>511</v>
      </c>
      <c r="K1047" s="1"/>
      <c r="L1047" t="s">
        <v>223</v>
      </c>
      <c r="M1047">
        <v>7.7</v>
      </c>
      <c r="U1047">
        <v>2</v>
      </c>
      <c r="V1047" t="s">
        <v>176</v>
      </c>
      <c r="X1047" t="s">
        <v>149</v>
      </c>
      <c r="Y1047" t="s">
        <v>150</v>
      </c>
      <c r="Z1047">
        <v>1090</v>
      </c>
      <c r="AB1047" t="s">
        <v>154</v>
      </c>
    </row>
    <row r="1048" spans="1:28" x14ac:dyDescent="0.3">
      <c r="A1048" t="s">
        <v>292</v>
      </c>
      <c r="B1048" t="s">
        <v>801</v>
      </c>
      <c r="C1048">
        <v>1651800</v>
      </c>
      <c r="D1048" t="s">
        <v>151</v>
      </c>
      <c r="E1048" s="1">
        <v>43068</v>
      </c>
      <c r="F1048" s="1" t="s">
        <v>353</v>
      </c>
      <c r="G1048" s="1"/>
      <c r="I1048" s="1" t="s">
        <v>290</v>
      </c>
      <c r="J1048" s="1" t="s">
        <v>287</v>
      </c>
      <c r="K1048" s="1"/>
      <c r="L1048" t="s">
        <v>286</v>
      </c>
      <c r="M1048">
        <v>0.66</v>
      </c>
      <c r="U1048">
        <v>0.17</v>
      </c>
      <c r="V1048" t="s">
        <v>165</v>
      </c>
      <c r="X1048" t="s">
        <v>149</v>
      </c>
      <c r="Y1048" t="s">
        <v>150</v>
      </c>
      <c r="Z1048">
        <v>50286</v>
      </c>
      <c r="AB1048" t="s">
        <v>154</v>
      </c>
    </row>
    <row r="1049" spans="1:28" x14ac:dyDescent="0.3">
      <c r="A1049" t="s">
        <v>292</v>
      </c>
      <c r="B1049" t="s">
        <v>802</v>
      </c>
      <c r="C1049">
        <v>1651800</v>
      </c>
      <c r="D1049" t="s">
        <v>151</v>
      </c>
      <c r="E1049" s="1">
        <v>43090</v>
      </c>
      <c r="F1049" s="1" t="s">
        <v>351</v>
      </c>
      <c r="G1049" s="1"/>
      <c r="H1049" t="s">
        <v>172</v>
      </c>
      <c r="I1049" s="1" t="s">
        <v>289</v>
      </c>
      <c r="J1049" s="1" t="s">
        <v>509</v>
      </c>
      <c r="K1049" s="1"/>
      <c r="L1049" t="s">
        <v>223</v>
      </c>
      <c r="M1049">
        <v>1.2</v>
      </c>
      <c r="U1049">
        <v>0.2</v>
      </c>
      <c r="V1049" t="s">
        <v>176</v>
      </c>
      <c r="X1049" t="s">
        <v>149</v>
      </c>
      <c r="Y1049" t="s">
        <v>150</v>
      </c>
      <c r="Z1049">
        <v>1040</v>
      </c>
      <c r="AA1049" t="s">
        <v>177</v>
      </c>
      <c r="AB1049" t="s">
        <v>154</v>
      </c>
    </row>
    <row r="1050" spans="1:28" x14ac:dyDescent="0.3">
      <c r="A1050" t="s">
        <v>292</v>
      </c>
      <c r="B1050" t="s">
        <v>802</v>
      </c>
      <c r="C1050">
        <v>1651800</v>
      </c>
      <c r="D1050" t="s">
        <v>151</v>
      </c>
      <c r="E1050" s="1">
        <v>43090</v>
      </c>
      <c r="F1050" s="1" t="s">
        <v>351</v>
      </c>
      <c r="G1050" s="1"/>
      <c r="H1050" t="s">
        <v>170</v>
      </c>
      <c r="I1050" s="1" t="s">
        <v>289</v>
      </c>
      <c r="J1050" s="1" t="s">
        <v>510</v>
      </c>
      <c r="K1050" s="1"/>
      <c r="L1050" t="s">
        <v>223</v>
      </c>
      <c r="M1050">
        <v>2.9000000000000001E-2</v>
      </c>
      <c r="U1050">
        <v>0.02</v>
      </c>
      <c r="V1050" t="s">
        <v>176</v>
      </c>
      <c r="X1050" t="s">
        <v>149</v>
      </c>
      <c r="Y1050" t="s">
        <v>150</v>
      </c>
      <c r="Z1050">
        <v>1049</v>
      </c>
      <c r="AA1050" t="s">
        <v>168</v>
      </c>
      <c r="AB1050" t="s">
        <v>154</v>
      </c>
    </row>
    <row r="1051" spans="1:28" x14ac:dyDescent="0.3">
      <c r="A1051" t="s">
        <v>292</v>
      </c>
      <c r="B1051" t="s">
        <v>802</v>
      </c>
      <c r="C1051">
        <v>1651800</v>
      </c>
      <c r="D1051" t="s">
        <v>151</v>
      </c>
      <c r="E1051" s="1">
        <v>43090</v>
      </c>
      <c r="F1051" s="1" t="s">
        <v>351</v>
      </c>
      <c r="G1051" s="1"/>
      <c r="H1051" t="s">
        <v>172</v>
      </c>
      <c r="I1051" s="1" t="s">
        <v>289</v>
      </c>
      <c r="J1051" s="1" t="s">
        <v>511</v>
      </c>
      <c r="K1051" s="1"/>
      <c r="L1051" t="s">
        <v>223</v>
      </c>
      <c r="M1051">
        <v>8.3000000000000007</v>
      </c>
      <c r="U1051">
        <v>2</v>
      </c>
      <c r="V1051" t="s">
        <v>176</v>
      </c>
      <c r="X1051" t="s">
        <v>149</v>
      </c>
      <c r="Y1051" t="s">
        <v>150</v>
      </c>
      <c r="Z1051">
        <v>1090</v>
      </c>
      <c r="AA1051" t="s">
        <v>177</v>
      </c>
      <c r="AB1051" t="s">
        <v>154</v>
      </c>
    </row>
    <row r="1052" spans="1:28" x14ac:dyDescent="0.3">
      <c r="A1052" t="s">
        <v>292</v>
      </c>
      <c r="B1052" t="s">
        <v>802</v>
      </c>
      <c r="C1052">
        <v>1651800</v>
      </c>
      <c r="D1052" t="s">
        <v>151</v>
      </c>
      <c r="E1052" s="1">
        <v>43090</v>
      </c>
      <c r="F1052" s="1" t="s">
        <v>351</v>
      </c>
      <c r="G1052" s="1"/>
      <c r="I1052" s="1" t="s">
        <v>290</v>
      </c>
      <c r="J1052" s="1" t="s">
        <v>287</v>
      </c>
      <c r="K1052" s="1"/>
      <c r="L1052" t="s">
        <v>286</v>
      </c>
      <c r="M1052">
        <v>0.86</v>
      </c>
      <c r="U1052">
        <v>0.17</v>
      </c>
      <c r="V1052" t="s">
        <v>165</v>
      </c>
      <c r="X1052" t="s">
        <v>149</v>
      </c>
      <c r="Y1052" t="s">
        <v>150</v>
      </c>
      <c r="Z1052">
        <v>50286</v>
      </c>
      <c r="AB1052" t="s">
        <v>154</v>
      </c>
    </row>
    <row r="1053" spans="1:28" x14ac:dyDescent="0.3">
      <c r="A1053" t="s">
        <v>292</v>
      </c>
      <c r="B1053" t="s">
        <v>803</v>
      </c>
      <c r="C1053">
        <v>1651800</v>
      </c>
      <c r="D1053" t="s">
        <v>151</v>
      </c>
      <c r="E1053" s="1">
        <v>43112</v>
      </c>
      <c r="F1053" s="1" t="s">
        <v>306</v>
      </c>
      <c r="G1053" s="1"/>
      <c r="H1053" t="s">
        <v>172</v>
      </c>
      <c r="I1053" s="1" t="s">
        <v>289</v>
      </c>
      <c r="J1053" s="1" t="s">
        <v>509</v>
      </c>
      <c r="K1053" s="1"/>
      <c r="L1053" t="s">
        <v>223</v>
      </c>
      <c r="M1053">
        <v>11.3</v>
      </c>
      <c r="U1053">
        <v>0.2</v>
      </c>
      <c r="V1053" t="s">
        <v>176</v>
      </c>
      <c r="X1053" t="s">
        <v>149</v>
      </c>
      <c r="Y1053" t="s">
        <v>150</v>
      </c>
      <c r="Z1053">
        <v>1040</v>
      </c>
      <c r="AA1053" t="s">
        <v>174</v>
      </c>
      <c r="AB1053" t="s">
        <v>154</v>
      </c>
    </row>
    <row r="1054" spans="1:28" x14ac:dyDescent="0.3">
      <c r="A1054" t="s">
        <v>292</v>
      </c>
      <c r="B1054" t="s">
        <v>803</v>
      </c>
      <c r="C1054">
        <v>1651800</v>
      </c>
      <c r="D1054" t="s">
        <v>151</v>
      </c>
      <c r="E1054" s="1">
        <v>43112</v>
      </c>
      <c r="F1054" s="1" t="s">
        <v>306</v>
      </c>
      <c r="G1054" s="1"/>
      <c r="H1054" t="s">
        <v>170</v>
      </c>
      <c r="I1054" s="1" t="s">
        <v>289</v>
      </c>
      <c r="J1054" s="1" t="s">
        <v>510</v>
      </c>
      <c r="K1054" s="1"/>
      <c r="L1054" t="s">
        <v>223</v>
      </c>
      <c r="M1054">
        <v>0.996</v>
      </c>
      <c r="U1054">
        <v>0.02</v>
      </c>
      <c r="V1054" t="s">
        <v>176</v>
      </c>
      <c r="X1054" t="s">
        <v>149</v>
      </c>
      <c r="Y1054" t="s">
        <v>150</v>
      </c>
      <c r="Z1054">
        <v>1049</v>
      </c>
      <c r="AA1054" t="s">
        <v>174</v>
      </c>
      <c r="AB1054" t="s">
        <v>154</v>
      </c>
    </row>
    <row r="1055" spans="1:28" x14ac:dyDescent="0.3">
      <c r="A1055" t="s">
        <v>292</v>
      </c>
      <c r="B1055" t="s">
        <v>803</v>
      </c>
      <c r="C1055">
        <v>1651800</v>
      </c>
      <c r="D1055" t="s">
        <v>151</v>
      </c>
      <c r="E1055" s="1">
        <v>43112</v>
      </c>
      <c r="F1055" s="1" t="s">
        <v>306</v>
      </c>
      <c r="G1055" s="1"/>
      <c r="H1055" t="s">
        <v>172</v>
      </c>
      <c r="I1055" s="1" t="s">
        <v>289</v>
      </c>
      <c r="J1055" s="1" t="s">
        <v>511</v>
      </c>
      <c r="K1055" s="1"/>
      <c r="L1055" t="s">
        <v>223</v>
      </c>
      <c r="M1055">
        <v>23</v>
      </c>
      <c r="U1055">
        <v>2</v>
      </c>
      <c r="V1055" t="s">
        <v>176</v>
      </c>
      <c r="X1055" t="s">
        <v>149</v>
      </c>
      <c r="Y1055" t="s">
        <v>150</v>
      </c>
      <c r="Z1055">
        <v>1090</v>
      </c>
      <c r="AA1055" t="s">
        <v>174</v>
      </c>
      <c r="AB1055" t="s">
        <v>154</v>
      </c>
    </row>
    <row r="1056" spans="1:28" x14ac:dyDescent="0.3">
      <c r="A1056" t="s">
        <v>292</v>
      </c>
      <c r="B1056" t="s">
        <v>803</v>
      </c>
      <c r="C1056">
        <v>1651800</v>
      </c>
      <c r="D1056" t="s">
        <v>151</v>
      </c>
      <c r="E1056" s="1">
        <v>43112</v>
      </c>
      <c r="F1056" s="1" t="s">
        <v>306</v>
      </c>
      <c r="G1056" s="1"/>
      <c r="I1056" s="1" t="s">
        <v>290</v>
      </c>
      <c r="J1056" s="1" t="s">
        <v>287</v>
      </c>
      <c r="K1056" s="1"/>
      <c r="L1056" t="s">
        <v>286</v>
      </c>
      <c r="M1056">
        <v>7.73</v>
      </c>
      <c r="U1056">
        <v>0.17</v>
      </c>
      <c r="V1056" t="s">
        <v>165</v>
      </c>
      <c r="X1056" t="s">
        <v>149</v>
      </c>
      <c r="Y1056" t="s">
        <v>150</v>
      </c>
      <c r="Z1056">
        <v>50286</v>
      </c>
      <c r="AB1056" t="s">
        <v>154</v>
      </c>
    </row>
    <row r="1057" spans="1:28" x14ac:dyDescent="0.3">
      <c r="A1057" t="s">
        <v>292</v>
      </c>
      <c r="B1057" t="s">
        <v>804</v>
      </c>
      <c r="C1057">
        <v>1651800</v>
      </c>
      <c r="D1057" t="s">
        <v>151</v>
      </c>
      <c r="E1057" s="1">
        <v>43125</v>
      </c>
      <c r="F1057" s="1" t="s">
        <v>392</v>
      </c>
      <c r="G1057" s="1"/>
      <c r="H1057" t="s">
        <v>172</v>
      </c>
      <c r="I1057" s="1" t="s">
        <v>289</v>
      </c>
      <c r="J1057" s="1" t="s">
        <v>509</v>
      </c>
      <c r="K1057" s="1"/>
      <c r="L1057" t="s">
        <v>223</v>
      </c>
      <c r="M1057">
        <v>2.7</v>
      </c>
      <c r="U1057">
        <v>0.2</v>
      </c>
      <c r="V1057" t="s">
        <v>176</v>
      </c>
      <c r="X1057" t="s">
        <v>149</v>
      </c>
      <c r="Y1057" t="s">
        <v>150</v>
      </c>
      <c r="Z1057">
        <v>1040</v>
      </c>
      <c r="AA1057" t="s">
        <v>174</v>
      </c>
      <c r="AB1057" t="s">
        <v>154</v>
      </c>
    </row>
    <row r="1058" spans="1:28" x14ac:dyDescent="0.3">
      <c r="A1058" t="s">
        <v>292</v>
      </c>
      <c r="B1058" t="s">
        <v>804</v>
      </c>
      <c r="C1058">
        <v>1651800</v>
      </c>
      <c r="D1058" t="s">
        <v>151</v>
      </c>
      <c r="E1058" s="1">
        <v>43125</v>
      </c>
      <c r="F1058" s="1" t="s">
        <v>392</v>
      </c>
      <c r="G1058" s="1"/>
      <c r="H1058" t="s">
        <v>170</v>
      </c>
      <c r="I1058" s="1" t="s">
        <v>289</v>
      </c>
      <c r="J1058" s="1" t="s">
        <v>510</v>
      </c>
      <c r="K1058" s="1"/>
      <c r="L1058" t="s">
        <v>223</v>
      </c>
      <c r="M1058">
        <v>0.06</v>
      </c>
      <c r="N1058" t="s">
        <v>1094</v>
      </c>
      <c r="U1058">
        <v>0.02</v>
      </c>
      <c r="V1058" t="s">
        <v>176</v>
      </c>
      <c r="X1058" t="s">
        <v>149</v>
      </c>
      <c r="Y1058" t="s">
        <v>150</v>
      </c>
      <c r="Z1058">
        <v>1049</v>
      </c>
      <c r="AA1058" t="s">
        <v>174</v>
      </c>
      <c r="AB1058" t="s">
        <v>154</v>
      </c>
    </row>
    <row r="1059" spans="1:28" x14ac:dyDescent="0.3">
      <c r="A1059" t="s">
        <v>292</v>
      </c>
      <c r="B1059" t="s">
        <v>804</v>
      </c>
      <c r="C1059">
        <v>1651800</v>
      </c>
      <c r="D1059" t="s">
        <v>151</v>
      </c>
      <c r="E1059" s="1">
        <v>43125</v>
      </c>
      <c r="F1059" s="1" t="s">
        <v>392</v>
      </c>
      <c r="G1059" s="1"/>
      <c r="H1059" t="s">
        <v>172</v>
      </c>
      <c r="I1059" s="1" t="s">
        <v>289</v>
      </c>
      <c r="J1059" s="1" t="s">
        <v>511</v>
      </c>
      <c r="K1059" s="1"/>
      <c r="L1059" t="s">
        <v>223</v>
      </c>
      <c r="M1059">
        <v>4.5999999999999996</v>
      </c>
      <c r="U1059">
        <v>2</v>
      </c>
      <c r="V1059" t="s">
        <v>176</v>
      </c>
      <c r="X1059" t="s">
        <v>149</v>
      </c>
      <c r="Y1059" t="s">
        <v>150</v>
      </c>
      <c r="Z1059">
        <v>1090</v>
      </c>
      <c r="AB1059" t="s">
        <v>154</v>
      </c>
    </row>
    <row r="1060" spans="1:28" x14ac:dyDescent="0.3">
      <c r="A1060" t="s">
        <v>292</v>
      </c>
      <c r="B1060" t="s">
        <v>804</v>
      </c>
      <c r="C1060">
        <v>1651800</v>
      </c>
      <c r="D1060" t="s">
        <v>151</v>
      </c>
      <c r="E1060" s="1">
        <v>43125</v>
      </c>
      <c r="F1060" s="1" t="s">
        <v>392</v>
      </c>
      <c r="G1060" s="1"/>
      <c r="I1060" s="1" t="s">
        <v>290</v>
      </c>
      <c r="J1060" s="1" t="s">
        <v>287</v>
      </c>
      <c r="K1060" s="1"/>
      <c r="L1060" t="s">
        <v>286</v>
      </c>
      <c r="M1060">
        <v>5.21</v>
      </c>
      <c r="U1060">
        <v>0.17</v>
      </c>
      <c r="V1060" t="s">
        <v>165</v>
      </c>
      <c r="X1060" t="s">
        <v>149</v>
      </c>
      <c r="Y1060" t="s">
        <v>150</v>
      </c>
      <c r="Z1060">
        <v>50286</v>
      </c>
      <c r="AB1060" t="s">
        <v>154</v>
      </c>
    </row>
    <row r="1061" spans="1:28" x14ac:dyDescent="0.3">
      <c r="A1061" t="s">
        <v>292</v>
      </c>
      <c r="B1061" t="s">
        <v>805</v>
      </c>
      <c r="C1061">
        <v>1651800</v>
      </c>
      <c r="D1061" t="s">
        <v>151</v>
      </c>
      <c r="E1061" s="1">
        <v>43141</v>
      </c>
      <c r="F1061" s="1" t="s">
        <v>338</v>
      </c>
      <c r="G1061" s="1"/>
      <c r="H1061" t="s">
        <v>172</v>
      </c>
      <c r="I1061" s="1" t="s">
        <v>289</v>
      </c>
      <c r="J1061" s="1" t="s">
        <v>509</v>
      </c>
      <c r="K1061" s="1"/>
      <c r="L1061" t="s">
        <v>223</v>
      </c>
      <c r="M1061">
        <v>3.5</v>
      </c>
      <c r="U1061">
        <v>0.2</v>
      </c>
      <c r="V1061" t="s">
        <v>176</v>
      </c>
      <c r="X1061" t="s">
        <v>149</v>
      </c>
      <c r="Y1061" t="s">
        <v>150</v>
      </c>
      <c r="Z1061">
        <v>1040</v>
      </c>
      <c r="AB1061" t="s">
        <v>154</v>
      </c>
    </row>
    <row r="1062" spans="1:28" x14ac:dyDescent="0.3">
      <c r="A1062" t="s">
        <v>292</v>
      </c>
      <c r="B1062" t="s">
        <v>805</v>
      </c>
      <c r="C1062">
        <v>1651800</v>
      </c>
      <c r="D1062" t="s">
        <v>151</v>
      </c>
      <c r="E1062" s="1">
        <v>43141</v>
      </c>
      <c r="F1062" s="1" t="s">
        <v>338</v>
      </c>
      <c r="G1062" s="1"/>
      <c r="H1062" t="s">
        <v>170</v>
      </c>
      <c r="I1062" s="1" t="s">
        <v>289</v>
      </c>
      <c r="J1062" s="1" t="s">
        <v>510</v>
      </c>
      <c r="K1062" s="1"/>
      <c r="L1062" t="s">
        <v>223</v>
      </c>
      <c r="M1062">
        <v>0.39</v>
      </c>
      <c r="U1062">
        <v>0.02</v>
      </c>
      <c r="V1062" t="s">
        <v>176</v>
      </c>
      <c r="X1062" t="s">
        <v>149</v>
      </c>
      <c r="Y1062" t="s">
        <v>150</v>
      </c>
      <c r="Z1062">
        <v>1049</v>
      </c>
      <c r="AB1062" t="s">
        <v>154</v>
      </c>
    </row>
    <row r="1063" spans="1:28" x14ac:dyDescent="0.3">
      <c r="A1063" t="s">
        <v>292</v>
      </c>
      <c r="B1063" t="s">
        <v>805</v>
      </c>
      <c r="C1063">
        <v>1651800</v>
      </c>
      <c r="D1063" t="s">
        <v>151</v>
      </c>
      <c r="E1063" s="1">
        <v>43141</v>
      </c>
      <c r="F1063" s="1" t="s">
        <v>338</v>
      </c>
      <c r="G1063" s="1"/>
      <c r="H1063" t="s">
        <v>172</v>
      </c>
      <c r="I1063" s="1" t="s">
        <v>289</v>
      </c>
      <c r="J1063" s="1" t="s">
        <v>511</v>
      </c>
      <c r="K1063" s="1"/>
      <c r="L1063" t="s">
        <v>223</v>
      </c>
      <c r="M1063">
        <v>11.6</v>
      </c>
      <c r="U1063">
        <v>2</v>
      </c>
      <c r="V1063" t="s">
        <v>176</v>
      </c>
      <c r="X1063" t="s">
        <v>149</v>
      </c>
      <c r="Y1063" t="s">
        <v>150</v>
      </c>
      <c r="Z1063">
        <v>1090</v>
      </c>
      <c r="AB1063" t="s">
        <v>154</v>
      </c>
    </row>
    <row r="1064" spans="1:28" x14ac:dyDescent="0.3">
      <c r="A1064" t="s">
        <v>292</v>
      </c>
      <c r="B1064" t="s">
        <v>805</v>
      </c>
      <c r="C1064">
        <v>1651800</v>
      </c>
      <c r="D1064" t="s">
        <v>151</v>
      </c>
      <c r="E1064" s="1">
        <v>43141</v>
      </c>
      <c r="F1064" s="1" t="s">
        <v>338</v>
      </c>
      <c r="G1064" s="1"/>
      <c r="I1064" s="1" t="s">
        <v>290</v>
      </c>
      <c r="J1064" s="1" t="s">
        <v>287</v>
      </c>
      <c r="K1064" s="1"/>
      <c r="L1064" t="s">
        <v>286</v>
      </c>
      <c r="M1064">
        <v>35.299999999999997</v>
      </c>
      <c r="U1064">
        <v>0.17</v>
      </c>
      <c r="V1064" t="s">
        <v>165</v>
      </c>
      <c r="X1064" t="s">
        <v>149</v>
      </c>
      <c r="Y1064" t="s">
        <v>150</v>
      </c>
      <c r="Z1064">
        <v>50286</v>
      </c>
      <c r="AB1064" t="s">
        <v>154</v>
      </c>
    </row>
    <row r="1065" spans="1:28" x14ac:dyDescent="0.3">
      <c r="A1065" t="s">
        <v>292</v>
      </c>
      <c r="B1065" t="s">
        <v>806</v>
      </c>
      <c r="C1065">
        <v>1651800</v>
      </c>
      <c r="D1065" t="s">
        <v>151</v>
      </c>
      <c r="E1065" s="1">
        <v>43152</v>
      </c>
      <c r="F1065" s="1" t="s">
        <v>393</v>
      </c>
      <c r="G1065" s="1"/>
      <c r="H1065" t="s">
        <v>172</v>
      </c>
      <c r="I1065" s="1" t="s">
        <v>289</v>
      </c>
      <c r="J1065" s="1" t="s">
        <v>509</v>
      </c>
      <c r="K1065" s="1"/>
      <c r="L1065" t="s">
        <v>223</v>
      </c>
      <c r="M1065">
        <v>1.7</v>
      </c>
      <c r="U1065">
        <v>0.2</v>
      </c>
      <c r="V1065" t="s">
        <v>176</v>
      </c>
      <c r="X1065" t="s">
        <v>149</v>
      </c>
      <c r="Y1065" t="s">
        <v>150</v>
      </c>
      <c r="Z1065">
        <v>1040</v>
      </c>
      <c r="AB1065" t="s">
        <v>154</v>
      </c>
    </row>
    <row r="1066" spans="1:28" x14ac:dyDescent="0.3">
      <c r="A1066" t="s">
        <v>292</v>
      </c>
      <c r="B1066" t="s">
        <v>806</v>
      </c>
      <c r="C1066">
        <v>1651800</v>
      </c>
      <c r="D1066" t="s">
        <v>151</v>
      </c>
      <c r="E1066" s="1">
        <v>43152</v>
      </c>
      <c r="F1066" s="1" t="s">
        <v>393</v>
      </c>
      <c r="G1066" s="1"/>
      <c r="H1066" t="s">
        <v>170</v>
      </c>
      <c r="I1066" s="1" t="s">
        <v>289</v>
      </c>
      <c r="J1066" s="1" t="s">
        <v>510</v>
      </c>
      <c r="K1066" s="1"/>
      <c r="L1066" t="s">
        <v>223</v>
      </c>
      <c r="M1066">
        <v>2.7E-2</v>
      </c>
      <c r="U1066">
        <v>0.02</v>
      </c>
      <c r="V1066" t="s">
        <v>176</v>
      </c>
      <c r="X1066" t="s">
        <v>149</v>
      </c>
      <c r="Y1066" t="s">
        <v>150</v>
      </c>
      <c r="Z1066">
        <v>1049</v>
      </c>
      <c r="AA1066" t="s">
        <v>168</v>
      </c>
      <c r="AB1066" t="s">
        <v>154</v>
      </c>
    </row>
    <row r="1067" spans="1:28" x14ac:dyDescent="0.3">
      <c r="A1067" t="s">
        <v>292</v>
      </c>
      <c r="B1067" t="s">
        <v>806</v>
      </c>
      <c r="C1067">
        <v>1651800</v>
      </c>
      <c r="D1067" t="s">
        <v>151</v>
      </c>
      <c r="E1067" s="1">
        <v>43152</v>
      </c>
      <c r="F1067" s="1" t="s">
        <v>393</v>
      </c>
      <c r="G1067" s="1"/>
      <c r="H1067" t="s">
        <v>172</v>
      </c>
      <c r="I1067" s="1" t="s">
        <v>289</v>
      </c>
      <c r="J1067" s="1" t="s">
        <v>511</v>
      </c>
      <c r="K1067" s="1"/>
      <c r="L1067" t="s">
        <v>223</v>
      </c>
      <c r="M1067">
        <v>6.6</v>
      </c>
      <c r="U1067">
        <v>2</v>
      </c>
      <c r="V1067" t="s">
        <v>176</v>
      </c>
      <c r="X1067" t="s">
        <v>149</v>
      </c>
      <c r="Y1067" t="s">
        <v>150</v>
      </c>
      <c r="Z1067">
        <v>1090</v>
      </c>
      <c r="AB1067" t="s">
        <v>154</v>
      </c>
    </row>
    <row r="1068" spans="1:28" x14ac:dyDescent="0.3">
      <c r="A1068" t="s">
        <v>292</v>
      </c>
      <c r="B1068" t="s">
        <v>806</v>
      </c>
      <c r="C1068">
        <v>1651800</v>
      </c>
      <c r="D1068" t="s">
        <v>151</v>
      </c>
      <c r="E1068" s="1">
        <v>43152</v>
      </c>
      <c r="F1068" s="1" t="s">
        <v>393</v>
      </c>
      <c r="G1068" s="1"/>
      <c r="I1068" s="1" t="s">
        <v>290</v>
      </c>
      <c r="J1068" s="1" t="s">
        <v>287</v>
      </c>
      <c r="K1068" s="1"/>
      <c r="L1068" t="s">
        <v>286</v>
      </c>
      <c r="M1068">
        <v>1.46</v>
      </c>
      <c r="U1068">
        <v>0.17</v>
      </c>
      <c r="V1068" t="s">
        <v>165</v>
      </c>
      <c r="X1068" t="s">
        <v>149</v>
      </c>
      <c r="Y1068" t="s">
        <v>150</v>
      </c>
      <c r="Z1068">
        <v>50286</v>
      </c>
      <c r="AB1068" t="s">
        <v>154</v>
      </c>
    </row>
    <row r="1069" spans="1:28" x14ac:dyDescent="0.3">
      <c r="A1069" t="s">
        <v>292</v>
      </c>
      <c r="B1069" t="s">
        <v>807</v>
      </c>
      <c r="C1069">
        <v>1651800</v>
      </c>
      <c r="D1069" t="s">
        <v>151</v>
      </c>
      <c r="E1069" s="1">
        <v>43179</v>
      </c>
      <c r="F1069" s="1" t="s">
        <v>394</v>
      </c>
      <c r="G1069" s="1"/>
      <c r="H1069" t="s">
        <v>172</v>
      </c>
      <c r="I1069" s="1" t="s">
        <v>289</v>
      </c>
      <c r="J1069" s="1" t="s">
        <v>509</v>
      </c>
      <c r="K1069" s="1"/>
      <c r="L1069" t="s">
        <v>223</v>
      </c>
      <c r="M1069">
        <v>7.9</v>
      </c>
      <c r="U1069">
        <v>0.2</v>
      </c>
      <c r="V1069" t="s">
        <v>176</v>
      </c>
      <c r="X1069" t="s">
        <v>149</v>
      </c>
      <c r="Y1069" t="s">
        <v>150</v>
      </c>
      <c r="Z1069">
        <v>1040</v>
      </c>
      <c r="AB1069" t="s">
        <v>154</v>
      </c>
    </row>
    <row r="1070" spans="1:28" x14ac:dyDescent="0.3">
      <c r="A1070" t="s">
        <v>292</v>
      </c>
      <c r="B1070" t="s">
        <v>807</v>
      </c>
      <c r="C1070">
        <v>1651800</v>
      </c>
      <c r="D1070" t="s">
        <v>151</v>
      </c>
      <c r="E1070" s="1">
        <v>43179</v>
      </c>
      <c r="F1070" s="1" t="s">
        <v>394</v>
      </c>
      <c r="G1070" s="1"/>
      <c r="H1070" t="s">
        <v>170</v>
      </c>
      <c r="I1070" s="1" t="s">
        <v>289</v>
      </c>
      <c r="J1070" s="1" t="s">
        <v>510</v>
      </c>
      <c r="K1070" s="1"/>
      <c r="L1070" t="s">
        <v>223</v>
      </c>
      <c r="M1070">
        <v>0.40100000000000002</v>
      </c>
      <c r="U1070">
        <v>0.02</v>
      </c>
      <c r="V1070" t="s">
        <v>176</v>
      </c>
      <c r="X1070" t="s">
        <v>149</v>
      </c>
      <c r="Y1070" t="s">
        <v>150</v>
      </c>
      <c r="Z1070">
        <v>1049</v>
      </c>
      <c r="AB1070" t="s">
        <v>154</v>
      </c>
    </row>
    <row r="1071" spans="1:28" x14ac:dyDescent="0.3">
      <c r="A1071" t="s">
        <v>292</v>
      </c>
      <c r="B1071" t="s">
        <v>807</v>
      </c>
      <c r="C1071">
        <v>1651800</v>
      </c>
      <c r="D1071" t="s">
        <v>151</v>
      </c>
      <c r="E1071" s="1">
        <v>43179</v>
      </c>
      <c r="F1071" s="1" t="s">
        <v>394</v>
      </c>
      <c r="G1071" s="1"/>
      <c r="H1071" t="s">
        <v>172</v>
      </c>
      <c r="I1071" s="1" t="s">
        <v>289</v>
      </c>
      <c r="J1071" s="1" t="s">
        <v>511</v>
      </c>
      <c r="K1071" s="1"/>
      <c r="L1071" t="s">
        <v>223</v>
      </c>
      <c r="M1071">
        <v>17.8</v>
      </c>
      <c r="U1071">
        <v>2</v>
      </c>
      <c r="V1071" t="s">
        <v>176</v>
      </c>
      <c r="X1071" t="s">
        <v>149</v>
      </c>
      <c r="Y1071" t="s">
        <v>150</v>
      </c>
      <c r="Z1071">
        <v>1090</v>
      </c>
      <c r="AB1071" t="s">
        <v>154</v>
      </c>
    </row>
    <row r="1072" spans="1:28" x14ac:dyDescent="0.3">
      <c r="A1072" t="s">
        <v>292</v>
      </c>
      <c r="B1072" t="s">
        <v>807</v>
      </c>
      <c r="C1072">
        <v>1651800</v>
      </c>
      <c r="D1072" t="s">
        <v>151</v>
      </c>
      <c r="E1072" s="1">
        <v>43179</v>
      </c>
      <c r="F1072" s="1" t="s">
        <v>394</v>
      </c>
      <c r="G1072" s="1"/>
      <c r="I1072" s="1" t="s">
        <v>290</v>
      </c>
      <c r="J1072" s="1" t="s">
        <v>287</v>
      </c>
      <c r="K1072" s="1"/>
      <c r="L1072" t="s">
        <v>286</v>
      </c>
      <c r="M1072">
        <v>7.19</v>
      </c>
      <c r="U1072">
        <v>0.17</v>
      </c>
      <c r="V1072" t="s">
        <v>165</v>
      </c>
      <c r="X1072" t="s">
        <v>149</v>
      </c>
      <c r="Y1072" t="s">
        <v>150</v>
      </c>
      <c r="Z1072">
        <v>50286</v>
      </c>
      <c r="AB1072" t="s">
        <v>154</v>
      </c>
    </row>
    <row r="1073" spans="1:28" x14ac:dyDescent="0.3">
      <c r="A1073" t="s">
        <v>292</v>
      </c>
      <c r="B1073" t="s">
        <v>808</v>
      </c>
      <c r="C1073">
        <v>1651800</v>
      </c>
      <c r="D1073" t="s">
        <v>151</v>
      </c>
      <c r="E1073" s="1">
        <v>43206</v>
      </c>
      <c r="F1073" s="1" t="s">
        <v>301</v>
      </c>
      <c r="G1073" s="1"/>
      <c r="H1073" t="s">
        <v>172</v>
      </c>
      <c r="I1073" s="1" t="s">
        <v>289</v>
      </c>
      <c r="J1073" s="1" t="s">
        <v>509</v>
      </c>
      <c r="K1073" s="1"/>
      <c r="L1073" t="s">
        <v>223</v>
      </c>
      <c r="M1073">
        <v>6</v>
      </c>
      <c r="U1073">
        <v>0.4</v>
      </c>
      <c r="V1073" t="s">
        <v>176</v>
      </c>
      <c r="X1073" t="s">
        <v>149</v>
      </c>
      <c r="Y1073" t="s">
        <v>150</v>
      </c>
      <c r="Z1073">
        <v>1040</v>
      </c>
      <c r="AB1073" t="s">
        <v>154</v>
      </c>
    </row>
    <row r="1074" spans="1:28" x14ac:dyDescent="0.3">
      <c r="A1074" t="s">
        <v>292</v>
      </c>
      <c r="B1074" t="s">
        <v>808</v>
      </c>
      <c r="C1074">
        <v>1651800</v>
      </c>
      <c r="D1074" t="s">
        <v>151</v>
      </c>
      <c r="E1074" s="1">
        <v>43206</v>
      </c>
      <c r="F1074" s="1" t="s">
        <v>301</v>
      </c>
      <c r="G1074" s="1"/>
      <c r="H1074" t="s">
        <v>170</v>
      </c>
      <c r="I1074" s="1" t="s">
        <v>289</v>
      </c>
      <c r="J1074" s="1" t="s">
        <v>510</v>
      </c>
      <c r="K1074" s="1"/>
      <c r="L1074" t="s">
        <v>223</v>
      </c>
      <c r="M1074">
        <v>0.86799999999999999</v>
      </c>
      <c r="U1074">
        <v>0.02</v>
      </c>
      <c r="V1074" t="s">
        <v>176</v>
      </c>
      <c r="X1074" t="s">
        <v>149</v>
      </c>
      <c r="Y1074" t="s">
        <v>150</v>
      </c>
      <c r="Z1074">
        <v>1049</v>
      </c>
      <c r="AB1074" t="s">
        <v>154</v>
      </c>
    </row>
    <row r="1075" spans="1:28" x14ac:dyDescent="0.3">
      <c r="A1075" t="s">
        <v>292</v>
      </c>
      <c r="B1075" t="s">
        <v>808</v>
      </c>
      <c r="C1075">
        <v>1651800</v>
      </c>
      <c r="D1075" t="s">
        <v>151</v>
      </c>
      <c r="E1075" s="1">
        <v>43206</v>
      </c>
      <c r="F1075" s="1" t="s">
        <v>301</v>
      </c>
      <c r="G1075" s="1"/>
      <c r="H1075" t="s">
        <v>172</v>
      </c>
      <c r="I1075" s="1" t="s">
        <v>289</v>
      </c>
      <c r="J1075" s="1" t="s">
        <v>511</v>
      </c>
      <c r="K1075" s="1"/>
      <c r="L1075" t="s">
        <v>223</v>
      </c>
      <c r="M1075">
        <v>10.199999999999999</v>
      </c>
      <c r="U1075">
        <v>2</v>
      </c>
      <c r="V1075" t="s">
        <v>176</v>
      </c>
      <c r="X1075" t="s">
        <v>149</v>
      </c>
      <c r="Y1075" t="s">
        <v>150</v>
      </c>
      <c r="Z1075">
        <v>1090</v>
      </c>
      <c r="AB1075" t="s">
        <v>154</v>
      </c>
    </row>
    <row r="1076" spans="1:28" x14ac:dyDescent="0.3">
      <c r="A1076" t="s">
        <v>292</v>
      </c>
      <c r="B1076" t="s">
        <v>808</v>
      </c>
      <c r="C1076">
        <v>1651800</v>
      </c>
      <c r="D1076" t="s">
        <v>151</v>
      </c>
      <c r="E1076" s="1">
        <v>43206</v>
      </c>
      <c r="F1076" s="1" t="s">
        <v>301</v>
      </c>
      <c r="G1076" s="1"/>
      <c r="I1076" s="1" t="s">
        <v>290</v>
      </c>
      <c r="J1076" s="1" t="s">
        <v>287</v>
      </c>
      <c r="K1076" s="1"/>
      <c r="L1076" t="s">
        <v>286</v>
      </c>
      <c r="M1076">
        <v>2.27</v>
      </c>
      <c r="U1076">
        <v>0.17</v>
      </c>
      <c r="V1076" t="s">
        <v>165</v>
      </c>
      <c r="X1076" t="s">
        <v>149</v>
      </c>
      <c r="Y1076" t="s">
        <v>150</v>
      </c>
      <c r="Z1076">
        <v>50286</v>
      </c>
      <c r="AB1076" t="s">
        <v>154</v>
      </c>
    </row>
    <row r="1077" spans="1:28" x14ac:dyDescent="0.3">
      <c r="A1077" t="s">
        <v>292</v>
      </c>
      <c r="B1077" t="s">
        <v>809</v>
      </c>
      <c r="C1077">
        <v>1651800</v>
      </c>
      <c r="D1077" t="s">
        <v>151</v>
      </c>
      <c r="E1077" s="1">
        <v>43208</v>
      </c>
      <c r="F1077" s="1" t="s">
        <v>395</v>
      </c>
      <c r="G1077" s="1"/>
      <c r="H1077" t="s">
        <v>172</v>
      </c>
      <c r="I1077" s="1" t="s">
        <v>289</v>
      </c>
      <c r="J1077" s="1" t="s">
        <v>509</v>
      </c>
      <c r="K1077" s="1"/>
      <c r="L1077" t="s">
        <v>223</v>
      </c>
      <c r="M1077">
        <v>1.5</v>
      </c>
      <c r="U1077">
        <v>0.4</v>
      </c>
      <c r="V1077" t="s">
        <v>176</v>
      </c>
      <c r="X1077" t="s">
        <v>149</v>
      </c>
      <c r="Y1077" t="s">
        <v>150</v>
      </c>
      <c r="Z1077">
        <v>1040</v>
      </c>
      <c r="AB1077" t="s">
        <v>154</v>
      </c>
    </row>
    <row r="1078" spans="1:28" x14ac:dyDescent="0.3">
      <c r="A1078" t="s">
        <v>292</v>
      </c>
      <c r="B1078" t="s">
        <v>809</v>
      </c>
      <c r="C1078">
        <v>1651800</v>
      </c>
      <c r="D1078" t="s">
        <v>151</v>
      </c>
      <c r="E1078" s="1">
        <v>43208</v>
      </c>
      <c r="F1078" s="1" t="s">
        <v>395</v>
      </c>
      <c r="G1078" s="1"/>
      <c r="H1078" t="s">
        <v>170</v>
      </c>
      <c r="I1078" s="1" t="s">
        <v>289</v>
      </c>
      <c r="J1078" s="1" t="s">
        <v>510</v>
      </c>
      <c r="K1078" s="1"/>
      <c r="L1078" t="s">
        <v>223</v>
      </c>
      <c r="M1078">
        <v>4.7E-2</v>
      </c>
      <c r="U1078">
        <v>0.02</v>
      </c>
      <c r="V1078" t="s">
        <v>176</v>
      </c>
      <c r="X1078" t="s">
        <v>149</v>
      </c>
      <c r="Y1078" t="s">
        <v>150</v>
      </c>
      <c r="Z1078">
        <v>1049</v>
      </c>
      <c r="AB1078" t="s">
        <v>154</v>
      </c>
    </row>
    <row r="1079" spans="1:28" x14ac:dyDescent="0.3">
      <c r="A1079" t="s">
        <v>292</v>
      </c>
      <c r="B1079" t="s">
        <v>809</v>
      </c>
      <c r="C1079">
        <v>1651800</v>
      </c>
      <c r="D1079" t="s">
        <v>151</v>
      </c>
      <c r="E1079" s="1">
        <v>43208</v>
      </c>
      <c r="F1079" s="1" t="s">
        <v>395</v>
      </c>
      <c r="G1079" s="1"/>
      <c r="H1079" t="s">
        <v>172</v>
      </c>
      <c r="I1079" s="1" t="s">
        <v>289</v>
      </c>
      <c r="J1079" s="1" t="s">
        <v>511</v>
      </c>
      <c r="K1079" s="1"/>
      <c r="L1079" t="s">
        <v>223</v>
      </c>
      <c r="M1079">
        <v>6.7</v>
      </c>
      <c r="U1079">
        <v>2</v>
      </c>
      <c r="V1079" t="s">
        <v>176</v>
      </c>
      <c r="X1079" t="s">
        <v>149</v>
      </c>
      <c r="Y1079" t="s">
        <v>150</v>
      </c>
      <c r="Z1079">
        <v>1090</v>
      </c>
      <c r="AB1079" t="s">
        <v>154</v>
      </c>
    </row>
    <row r="1080" spans="1:28" x14ac:dyDescent="0.3">
      <c r="A1080" t="s">
        <v>292</v>
      </c>
      <c r="B1080" t="s">
        <v>809</v>
      </c>
      <c r="C1080">
        <v>1651800</v>
      </c>
      <c r="D1080" t="s">
        <v>151</v>
      </c>
      <c r="E1080" s="1">
        <v>43208</v>
      </c>
      <c r="F1080" s="1" t="s">
        <v>395</v>
      </c>
      <c r="G1080" s="1"/>
      <c r="I1080" s="1" t="s">
        <v>290</v>
      </c>
      <c r="J1080" s="1" t="s">
        <v>287</v>
      </c>
      <c r="K1080" s="1"/>
      <c r="L1080" t="s">
        <v>286</v>
      </c>
      <c r="M1080">
        <v>0.17</v>
      </c>
      <c r="N1080" t="s">
        <v>1094</v>
      </c>
      <c r="U1080">
        <v>0.17</v>
      </c>
      <c r="V1080" t="s">
        <v>165</v>
      </c>
      <c r="X1080" t="s">
        <v>149</v>
      </c>
      <c r="Y1080" t="s">
        <v>150</v>
      </c>
      <c r="Z1080">
        <v>50286</v>
      </c>
      <c r="AB1080" t="s">
        <v>154</v>
      </c>
    </row>
    <row r="1081" spans="1:28" x14ac:dyDescent="0.3">
      <c r="A1081" t="s">
        <v>292</v>
      </c>
      <c r="B1081" t="s">
        <v>810</v>
      </c>
      <c r="C1081">
        <v>1651800</v>
      </c>
      <c r="D1081" t="s">
        <v>151</v>
      </c>
      <c r="E1081" s="1">
        <v>43238</v>
      </c>
      <c r="F1081" s="1" t="s">
        <v>379</v>
      </c>
      <c r="G1081" s="1"/>
      <c r="H1081" t="s">
        <v>172</v>
      </c>
      <c r="I1081" s="1" t="s">
        <v>289</v>
      </c>
      <c r="J1081" s="1" t="s">
        <v>509</v>
      </c>
      <c r="K1081" s="1"/>
      <c r="L1081" t="s">
        <v>223</v>
      </c>
      <c r="M1081">
        <v>5</v>
      </c>
      <c r="U1081">
        <v>0.4</v>
      </c>
      <c r="V1081" t="s">
        <v>176</v>
      </c>
      <c r="X1081" t="s">
        <v>149</v>
      </c>
      <c r="Y1081" t="s">
        <v>150</v>
      </c>
      <c r="Z1081">
        <v>1040</v>
      </c>
      <c r="AB1081" t="s">
        <v>154</v>
      </c>
    </row>
    <row r="1082" spans="1:28" x14ac:dyDescent="0.3">
      <c r="A1082" t="s">
        <v>292</v>
      </c>
      <c r="B1082" t="s">
        <v>810</v>
      </c>
      <c r="C1082">
        <v>1651800</v>
      </c>
      <c r="D1082" t="s">
        <v>151</v>
      </c>
      <c r="E1082" s="1">
        <v>43238</v>
      </c>
      <c r="F1082" s="1" t="s">
        <v>379</v>
      </c>
      <c r="G1082" s="1"/>
      <c r="H1082" t="s">
        <v>170</v>
      </c>
      <c r="I1082" s="1" t="s">
        <v>289</v>
      </c>
      <c r="J1082" s="1" t="s">
        <v>510</v>
      </c>
      <c r="K1082" s="1"/>
      <c r="L1082" t="s">
        <v>223</v>
      </c>
      <c r="M1082">
        <v>0.77600000000000002</v>
      </c>
      <c r="U1082">
        <v>0.02</v>
      </c>
      <c r="V1082" t="s">
        <v>176</v>
      </c>
      <c r="X1082" t="s">
        <v>149</v>
      </c>
      <c r="Y1082" t="s">
        <v>150</v>
      </c>
      <c r="Z1082">
        <v>1049</v>
      </c>
      <c r="AB1082" t="s">
        <v>154</v>
      </c>
    </row>
    <row r="1083" spans="1:28" x14ac:dyDescent="0.3">
      <c r="A1083" t="s">
        <v>292</v>
      </c>
      <c r="B1083" t="s">
        <v>810</v>
      </c>
      <c r="C1083">
        <v>1651800</v>
      </c>
      <c r="D1083" t="s">
        <v>151</v>
      </c>
      <c r="E1083" s="1">
        <v>43238</v>
      </c>
      <c r="F1083" s="1" t="s">
        <v>379</v>
      </c>
      <c r="G1083" s="1"/>
      <c r="H1083" t="s">
        <v>172</v>
      </c>
      <c r="I1083" s="1" t="s">
        <v>289</v>
      </c>
      <c r="J1083" s="1" t="s">
        <v>511</v>
      </c>
      <c r="K1083" s="1"/>
      <c r="L1083" t="s">
        <v>223</v>
      </c>
      <c r="M1083">
        <v>7.5</v>
      </c>
      <c r="U1083">
        <v>2</v>
      </c>
      <c r="V1083" t="s">
        <v>176</v>
      </c>
      <c r="X1083" t="s">
        <v>149</v>
      </c>
      <c r="Y1083" t="s">
        <v>150</v>
      </c>
      <c r="Z1083">
        <v>1090</v>
      </c>
      <c r="AB1083" t="s">
        <v>154</v>
      </c>
    </row>
    <row r="1084" spans="1:28" x14ac:dyDescent="0.3">
      <c r="A1084" t="s">
        <v>292</v>
      </c>
      <c r="B1084" t="s">
        <v>810</v>
      </c>
      <c r="C1084">
        <v>1651800</v>
      </c>
      <c r="D1084" t="s">
        <v>151</v>
      </c>
      <c r="E1084" s="1">
        <v>43238</v>
      </c>
      <c r="F1084" s="1" t="s">
        <v>379</v>
      </c>
      <c r="G1084" s="1"/>
      <c r="I1084" s="1" t="s">
        <v>290</v>
      </c>
      <c r="J1084" s="1" t="s">
        <v>287</v>
      </c>
      <c r="K1084" s="1"/>
      <c r="L1084" t="s">
        <v>286</v>
      </c>
      <c r="M1084">
        <v>15.9</v>
      </c>
      <c r="U1084">
        <v>0.17</v>
      </c>
      <c r="V1084" t="s">
        <v>165</v>
      </c>
      <c r="X1084" t="s">
        <v>149</v>
      </c>
      <c r="Y1084" t="s">
        <v>150</v>
      </c>
      <c r="Z1084">
        <v>50286</v>
      </c>
      <c r="AB1084" t="s">
        <v>154</v>
      </c>
    </row>
    <row r="1085" spans="1:28" x14ac:dyDescent="0.3">
      <c r="A1085" t="s">
        <v>292</v>
      </c>
      <c r="B1085" t="s">
        <v>811</v>
      </c>
      <c r="C1085">
        <v>1651800</v>
      </c>
      <c r="D1085" t="s">
        <v>151</v>
      </c>
      <c r="E1085" s="1">
        <v>43243</v>
      </c>
      <c r="F1085" s="1" t="s">
        <v>396</v>
      </c>
      <c r="G1085" s="1"/>
      <c r="H1085" t="s">
        <v>172</v>
      </c>
      <c r="I1085" s="1" t="s">
        <v>289</v>
      </c>
      <c r="J1085" s="1" t="s">
        <v>509</v>
      </c>
      <c r="K1085" s="1"/>
      <c r="L1085" t="s">
        <v>223</v>
      </c>
      <c r="M1085">
        <v>3.8</v>
      </c>
      <c r="U1085">
        <v>0.4</v>
      </c>
      <c r="V1085" t="s">
        <v>176</v>
      </c>
      <c r="X1085" t="s">
        <v>149</v>
      </c>
      <c r="Y1085" t="s">
        <v>150</v>
      </c>
      <c r="Z1085">
        <v>1040</v>
      </c>
      <c r="AB1085" t="s">
        <v>154</v>
      </c>
    </row>
    <row r="1086" spans="1:28" x14ac:dyDescent="0.3">
      <c r="A1086" t="s">
        <v>292</v>
      </c>
      <c r="B1086" t="s">
        <v>811</v>
      </c>
      <c r="C1086">
        <v>1651800</v>
      </c>
      <c r="D1086" t="s">
        <v>151</v>
      </c>
      <c r="E1086" s="1">
        <v>43243</v>
      </c>
      <c r="F1086" s="1" t="s">
        <v>396</v>
      </c>
      <c r="G1086" s="1"/>
      <c r="H1086" t="s">
        <v>170</v>
      </c>
      <c r="I1086" s="1" t="s">
        <v>289</v>
      </c>
      <c r="J1086" s="1" t="s">
        <v>510</v>
      </c>
      <c r="K1086" s="1"/>
      <c r="L1086" t="s">
        <v>223</v>
      </c>
      <c r="M1086">
        <v>0.32200000000000001</v>
      </c>
      <c r="U1086">
        <v>0.02</v>
      </c>
      <c r="V1086" t="s">
        <v>176</v>
      </c>
      <c r="X1086" t="s">
        <v>149</v>
      </c>
      <c r="Y1086" t="s">
        <v>150</v>
      </c>
      <c r="Z1086">
        <v>1049</v>
      </c>
      <c r="AB1086" t="s">
        <v>154</v>
      </c>
    </row>
    <row r="1087" spans="1:28" x14ac:dyDescent="0.3">
      <c r="A1087" t="s">
        <v>292</v>
      </c>
      <c r="B1087" t="s">
        <v>811</v>
      </c>
      <c r="C1087">
        <v>1651800</v>
      </c>
      <c r="D1087" t="s">
        <v>151</v>
      </c>
      <c r="E1087" s="1">
        <v>43243</v>
      </c>
      <c r="F1087" s="1" t="s">
        <v>396</v>
      </c>
      <c r="G1087" s="1"/>
      <c r="H1087" t="s">
        <v>172</v>
      </c>
      <c r="I1087" s="1" t="s">
        <v>289</v>
      </c>
      <c r="J1087" s="1" t="s">
        <v>511</v>
      </c>
      <c r="K1087" s="1"/>
      <c r="L1087" t="s">
        <v>223</v>
      </c>
      <c r="M1087">
        <v>7.8</v>
      </c>
      <c r="U1087">
        <v>2</v>
      </c>
      <c r="V1087" t="s">
        <v>176</v>
      </c>
      <c r="X1087" t="s">
        <v>149</v>
      </c>
      <c r="Y1087" t="s">
        <v>150</v>
      </c>
      <c r="Z1087">
        <v>1090</v>
      </c>
      <c r="AB1087" t="s">
        <v>154</v>
      </c>
    </row>
    <row r="1088" spans="1:28" x14ac:dyDescent="0.3">
      <c r="A1088" t="s">
        <v>292</v>
      </c>
      <c r="B1088" t="s">
        <v>811</v>
      </c>
      <c r="C1088">
        <v>1651800</v>
      </c>
      <c r="D1088" t="s">
        <v>151</v>
      </c>
      <c r="E1088" s="1">
        <v>43243</v>
      </c>
      <c r="F1088" s="1" t="s">
        <v>396</v>
      </c>
      <c r="G1088" s="1"/>
      <c r="I1088" s="1" t="s">
        <v>290</v>
      </c>
      <c r="J1088" s="1" t="s">
        <v>287</v>
      </c>
      <c r="K1088" s="1"/>
      <c r="L1088" t="s">
        <v>286</v>
      </c>
      <c r="M1088">
        <v>3.96</v>
      </c>
      <c r="U1088">
        <v>0.17</v>
      </c>
      <c r="V1088" t="s">
        <v>165</v>
      </c>
      <c r="X1088" t="s">
        <v>149</v>
      </c>
      <c r="Y1088" t="s">
        <v>150</v>
      </c>
      <c r="Z1088">
        <v>50286</v>
      </c>
      <c r="AB1088" t="s">
        <v>154</v>
      </c>
    </row>
    <row r="1089" spans="1:28" x14ac:dyDescent="0.3">
      <c r="A1089" t="s">
        <v>292</v>
      </c>
      <c r="B1089" t="s">
        <v>812</v>
      </c>
      <c r="C1089">
        <v>1651800</v>
      </c>
      <c r="D1089" t="s">
        <v>151</v>
      </c>
      <c r="E1089" s="1">
        <v>43270</v>
      </c>
      <c r="F1089" s="1" t="s">
        <v>312</v>
      </c>
      <c r="G1089" s="1"/>
      <c r="H1089" t="s">
        <v>172</v>
      </c>
      <c r="I1089" s="1" t="s">
        <v>289</v>
      </c>
      <c r="J1089" s="1" t="s">
        <v>509</v>
      </c>
      <c r="K1089" s="1"/>
      <c r="L1089" t="s">
        <v>223</v>
      </c>
      <c r="M1089">
        <v>1.4</v>
      </c>
      <c r="U1089">
        <v>0.4</v>
      </c>
      <c r="V1089" t="s">
        <v>176</v>
      </c>
      <c r="X1089" t="s">
        <v>149</v>
      </c>
      <c r="Y1089" t="s">
        <v>150</v>
      </c>
      <c r="Z1089">
        <v>1040</v>
      </c>
      <c r="AB1089" t="s">
        <v>154</v>
      </c>
    </row>
    <row r="1090" spans="1:28" x14ac:dyDescent="0.3">
      <c r="A1090" t="s">
        <v>292</v>
      </c>
      <c r="B1090" t="s">
        <v>812</v>
      </c>
      <c r="C1090">
        <v>1651800</v>
      </c>
      <c r="D1090" t="s">
        <v>151</v>
      </c>
      <c r="E1090" s="1">
        <v>43270</v>
      </c>
      <c r="F1090" s="1" t="s">
        <v>312</v>
      </c>
      <c r="G1090" s="1"/>
      <c r="H1090" t="s">
        <v>170</v>
      </c>
      <c r="I1090" s="1" t="s">
        <v>289</v>
      </c>
      <c r="J1090" s="1" t="s">
        <v>510</v>
      </c>
      <c r="K1090" s="1"/>
      <c r="L1090" t="s">
        <v>223</v>
      </c>
      <c r="M1090">
        <v>0.02</v>
      </c>
      <c r="N1090" t="s">
        <v>1094</v>
      </c>
      <c r="U1090">
        <v>0.02</v>
      </c>
      <c r="V1090" t="s">
        <v>176</v>
      </c>
      <c r="X1090" t="s">
        <v>149</v>
      </c>
      <c r="Y1090" t="s">
        <v>150</v>
      </c>
      <c r="Z1090">
        <v>1049</v>
      </c>
      <c r="AB1090" t="s">
        <v>154</v>
      </c>
    </row>
    <row r="1091" spans="1:28" x14ac:dyDescent="0.3">
      <c r="A1091" t="s">
        <v>292</v>
      </c>
      <c r="B1091" t="s">
        <v>812</v>
      </c>
      <c r="C1091">
        <v>1651800</v>
      </c>
      <c r="D1091" t="s">
        <v>151</v>
      </c>
      <c r="E1091" s="1">
        <v>43270</v>
      </c>
      <c r="F1091" s="1" t="s">
        <v>312</v>
      </c>
      <c r="G1091" s="1"/>
      <c r="H1091" t="s">
        <v>172</v>
      </c>
      <c r="I1091" s="1" t="s">
        <v>289</v>
      </c>
      <c r="J1091" s="1" t="s">
        <v>511</v>
      </c>
      <c r="K1091" s="1"/>
      <c r="L1091" t="s">
        <v>223</v>
      </c>
      <c r="M1091">
        <v>2</v>
      </c>
      <c r="N1091" t="s">
        <v>1094</v>
      </c>
      <c r="U1091">
        <v>2</v>
      </c>
      <c r="V1091" t="s">
        <v>176</v>
      </c>
      <c r="X1091" t="s">
        <v>149</v>
      </c>
      <c r="Y1091" t="s">
        <v>150</v>
      </c>
      <c r="Z1091">
        <v>1090</v>
      </c>
      <c r="AB1091" t="s">
        <v>154</v>
      </c>
    </row>
    <row r="1092" spans="1:28" x14ac:dyDescent="0.3">
      <c r="A1092" t="s">
        <v>292</v>
      </c>
      <c r="B1092" t="s">
        <v>812</v>
      </c>
      <c r="C1092">
        <v>1651800</v>
      </c>
      <c r="D1092" t="s">
        <v>151</v>
      </c>
      <c r="E1092" s="1">
        <v>43270</v>
      </c>
      <c r="F1092" s="1" t="s">
        <v>312</v>
      </c>
      <c r="G1092" s="1"/>
      <c r="I1092" s="1" t="s">
        <v>290</v>
      </c>
      <c r="J1092" s="1" t="s">
        <v>287</v>
      </c>
      <c r="K1092" s="1"/>
      <c r="L1092" t="s">
        <v>286</v>
      </c>
      <c r="M1092">
        <v>0.76</v>
      </c>
      <c r="U1092">
        <v>0.17</v>
      </c>
      <c r="V1092" t="s">
        <v>165</v>
      </c>
      <c r="X1092" t="s">
        <v>149</v>
      </c>
      <c r="Y1092" t="s">
        <v>150</v>
      </c>
      <c r="Z1092">
        <v>50286</v>
      </c>
      <c r="AB1092" t="s">
        <v>154</v>
      </c>
    </row>
    <row r="1093" spans="1:28" x14ac:dyDescent="0.3">
      <c r="A1093" t="s">
        <v>292</v>
      </c>
      <c r="B1093" t="s">
        <v>813</v>
      </c>
      <c r="C1093">
        <v>1651800</v>
      </c>
      <c r="D1093" t="s">
        <v>151</v>
      </c>
      <c r="E1093" s="1">
        <v>43292</v>
      </c>
      <c r="F1093" s="1" t="s">
        <v>313</v>
      </c>
      <c r="G1093" s="1"/>
      <c r="H1093" t="s">
        <v>172</v>
      </c>
      <c r="I1093" s="1" t="s">
        <v>289</v>
      </c>
      <c r="J1093" s="1" t="s">
        <v>509</v>
      </c>
      <c r="K1093" s="1"/>
      <c r="L1093" t="s">
        <v>223</v>
      </c>
      <c r="M1093">
        <v>1.5</v>
      </c>
      <c r="U1093">
        <v>0.4</v>
      </c>
      <c r="V1093" t="s">
        <v>176</v>
      </c>
      <c r="X1093" t="s">
        <v>149</v>
      </c>
      <c r="Y1093" t="s">
        <v>150</v>
      </c>
      <c r="Z1093">
        <v>1040</v>
      </c>
      <c r="AB1093" t="s">
        <v>154</v>
      </c>
    </row>
    <row r="1094" spans="1:28" x14ac:dyDescent="0.3">
      <c r="A1094" t="s">
        <v>292</v>
      </c>
      <c r="B1094" t="s">
        <v>813</v>
      </c>
      <c r="C1094">
        <v>1651800</v>
      </c>
      <c r="D1094" t="s">
        <v>151</v>
      </c>
      <c r="E1094" s="1">
        <v>43292</v>
      </c>
      <c r="F1094" s="1" t="s">
        <v>313</v>
      </c>
      <c r="G1094" s="1"/>
      <c r="H1094" t="s">
        <v>170</v>
      </c>
      <c r="I1094" s="1" t="s">
        <v>289</v>
      </c>
      <c r="J1094" s="1" t="s">
        <v>510</v>
      </c>
      <c r="K1094" s="1"/>
      <c r="L1094" t="s">
        <v>223</v>
      </c>
      <c r="M1094">
        <v>4.1000000000000002E-2</v>
      </c>
      <c r="U1094">
        <v>0.02</v>
      </c>
      <c r="V1094" t="s">
        <v>176</v>
      </c>
      <c r="X1094" t="s">
        <v>149</v>
      </c>
      <c r="Y1094" t="s">
        <v>150</v>
      </c>
      <c r="Z1094">
        <v>1049</v>
      </c>
      <c r="AB1094" t="s">
        <v>154</v>
      </c>
    </row>
    <row r="1095" spans="1:28" x14ac:dyDescent="0.3">
      <c r="A1095" t="s">
        <v>292</v>
      </c>
      <c r="B1095" t="s">
        <v>813</v>
      </c>
      <c r="C1095">
        <v>1651800</v>
      </c>
      <c r="D1095" t="s">
        <v>151</v>
      </c>
      <c r="E1095" s="1">
        <v>43292</v>
      </c>
      <c r="F1095" s="1" t="s">
        <v>313</v>
      </c>
      <c r="G1095" s="1"/>
      <c r="H1095" t="s">
        <v>172</v>
      </c>
      <c r="I1095" s="1" t="s">
        <v>289</v>
      </c>
      <c r="J1095" s="1" t="s">
        <v>511</v>
      </c>
      <c r="K1095" s="1"/>
      <c r="L1095" t="s">
        <v>223</v>
      </c>
      <c r="M1095">
        <v>2</v>
      </c>
      <c r="N1095" t="s">
        <v>1094</v>
      </c>
      <c r="U1095">
        <v>2</v>
      </c>
      <c r="V1095" t="s">
        <v>176</v>
      </c>
      <c r="X1095" t="s">
        <v>149</v>
      </c>
      <c r="Y1095" t="s">
        <v>150</v>
      </c>
      <c r="Z1095">
        <v>1090</v>
      </c>
      <c r="AB1095" t="s">
        <v>154</v>
      </c>
    </row>
    <row r="1096" spans="1:28" x14ac:dyDescent="0.3">
      <c r="A1096" t="s">
        <v>292</v>
      </c>
      <c r="B1096" t="s">
        <v>813</v>
      </c>
      <c r="C1096">
        <v>1651800</v>
      </c>
      <c r="D1096" t="s">
        <v>151</v>
      </c>
      <c r="E1096" s="1">
        <v>43292</v>
      </c>
      <c r="F1096" s="1" t="s">
        <v>313</v>
      </c>
      <c r="G1096" s="1"/>
      <c r="I1096" s="1" t="s">
        <v>290</v>
      </c>
      <c r="J1096" s="1" t="s">
        <v>287</v>
      </c>
      <c r="K1096" s="1"/>
      <c r="L1096" t="s">
        <v>286</v>
      </c>
      <c r="M1096">
        <v>0.78</v>
      </c>
      <c r="U1096">
        <v>0.17</v>
      </c>
      <c r="V1096" t="s">
        <v>165</v>
      </c>
      <c r="X1096" t="s">
        <v>149</v>
      </c>
      <c r="Y1096" t="s">
        <v>150</v>
      </c>
      <c r="Z1096">
        <v>50286</v>
      </c>
      <c r="AB1096" t="s">
        <v>154</v>
      </c>
    </row>
    <row r="1097" spans="1:28" x14ac:dyDescent="0.3">
      <c r="A1097" t="s">
        <v>292</v>
      </c>
      <c r="B1097" t="s">
        <v>814</v>
      </c>
      <c r="C1097">
        <v>1651800</v>
      </c>
      <c r="D1097" t="s">
        <v>151</v>
      </c>
      <c r="E1097" s="1">
        <v>43305</v>
      </c>
      <c r="F1097" s="1" t="s">
        <v>397</v>
      </c>
      <c r="G1097" s="1"/>
      <c r="H1097" t="s">
        <v>172</v>
      </c>
      <c r="I1097" s="1" t="s">
        <v>289</v>
      </c>
      <c r="J1097" s="1" t="s">
        <v>509</v>
      </c>
      <c r="K1097" s="1"/>
      <c r="L1097" t="s">
        <v>223</v>
      </c>
      <c r="M1097">
        <v>5.5</v>
      </c>
      <c r="U1097">
        <v>0.4</v>
      </c>
      <c r="V1097" t="s">
        <v>176</v>
      </c>
      <c r="X1097" t="s">
        <v>149</v>
      </c>
      <c r="Y1097" t="s">
        <v>150</v>
      </c>
      <c r="Z1097">
        <v>1040</v>
      </c>
      <c r="AB1097" t="s">
        <v>154</v>
      </c>
    </row>
    <row r="1098" spans="1:28" x14ac:dyDescent="0.3">
      <c r="A1098" t="s">
        <v>292</v>
      </c>
      <c r="B1098" t="s">
        <v>814</v>
      </c>
      <c r="C1098">
        <v>1651800</v>
      </c>
      <c r="D1098" t="s">
        <v>151</v>
      </c>
      <c r="E1098" s="1">
        <v>43305</v>
      </c>
      <c r="F1098" s="1" t="s">
        <v>397</v>
      </c>
      <c r="G1098" s="1"/>
      <c r="H1098" t="s">
        <v>170</v>
      </c>
      <c r="I1098" s="1" t="s">
        <v>289</v>
      </c>
      <c r="J1098" s="1" t="s">
        <v>510</v>
      </c>
      <c r="K1098" s="1"/>
      <c r="L1098" t="s">
        <v>223</v>
      </c>
      <c r="M1098">
        <v>0.44400000000000001</v>
      </c>
      <c r="U1098">
        <v>0.02</v>
      </c>
      <c r="V1098" t="s">
        <v>176</v>
      </c>
      <c r="X1098" t="s">
        <v>149</v>
      </c>
      <c r="Y1098" t="s">
        <v>150</v>
      </c>
      <c r="Z1098">
        <v>1049</v>
      </c>
      <c r="AB1098" t="s">
        <v>154</v>
      </c>
    </row>
    <row r="1099" spans="1:28" x14ac:dyDescent="0.3">
      <c r="A1099" t="s">
        <v>292</v>
      </c>
      <c r="B1099" t="s">
        <v>814</v>
      </c>
      <c r="C1099">
        <v>1651800</v>
      </c>
      <c r="D1099" t="s">
        <v>151</v>
      </c>
      <c r="E1099" s="1">
        <v>43305</v>
      </c>
      <c r="F1099" s="1" t="s">
        <v>397</v>
      </c>
      <c r="G1099" s="1"/>
      <c r="H1099" t="s">
        <v>172</v>
      </c>
      <c r="I1099" s="1" t="s">
        <v>289</v>
      </c>
      <c r="J1099" s="1" t="s">
        <v>511</v>
      </c>
      <c r="K1099" s="1"/>
      <c r="L1099" t="s">
        <v>223</v>
      </c>
      <c r="M1099">
        <v>5.9</v>
      </c>
      <c r="U1099">
        <v>2</v>
      </c>
      <c r="V1099" t="s">
        <v>176</v>
      </c>
      <c r="X1099" t="s">
        <v>149</v>
      </c>
      <c r="Y1099" t="s">
        <v>150</v>
      </c>
      <c r="Z1099">
        <v>1090</v>
      </c>
      <c r="AB1099" t="s">
        <v>154</v>
      </c>
    </row>
    <row r="1100" spans="1:28" x14ac:dyDescent="0.3">
      <c r="A1100" t="s">
        <v>292</v>
      </c>
      <c r="B1100" t="s">
        <v>814</v>
      </c>
      <c r="C1100">
        <v>1651800</v>
      </c>
      <c r="D1100" t="s">
        <v>151</v>
      </c>
      <c r="E1100" s="1">
        <v>43305</v>
      </c>
      <c r="F1100" s="1" t="s">
        <v>397</v>
      </c>
      <c r="G1100" s="1"/>
      <c r="I1100" s="1" t="s">
        <v>290</v>
      </c>
      <c r="J1100" s="1" t="s">
        <v>287</v>
      </c>
      <c r="K1100" s="1"/>
      <c r="L1100" t="s">
        <v>286</v>
      </c>
      <c r="M1100">
        <v>12.1</v>
      </c>
      <c r="U1100">
        <v>0.17</v>
      </c>
      <c r="V1100" t="s">
        <v>165</v>
      </c>
      <c r="X1100" t="s">
        <v>149</v>
      </c>
      <c r="Y1100" t="s">
        <v>150</v>
      </c>
      <c r="Z1100">
        <v>50286</v>
      </c>
      <c r="AB1100" t="s">
        <v>154</v>
      </c>
    </row>
    <row r="1101" spans="1:28" x14ac:dyDescent="0.3">
      <c r="A1101" t="s">
        <v>292</v>
      </c>
      <c r="B1101" t="s">
        <v>815</v>
      </c>
      <c r="C1101">
        <v>1651800</v>
      </c>
      <c r="D1101" t="s">
        <v>151</v>
      </c>
      <c r="E1101" s="1">
        <v>43333</v>
      </c>
      <c r="F1101" s="1" t="s">
        <v>354</v>
      </c>
      <c r="G1101" s="1"/>
      <c r="H1101" t="s">
        <v>172</v>
      </c>
      <c r="I1101" s="1" t="s">
        <v>289</v>
      </c>
      <c r="J1101" s="1" t="s">
        <v>509</v>
      </c>
      <c r="K1101" s="1"/>
      <c r="L1101" t="s">
        <v>223</v>
      </c>
      <c r="M1101">
        <v>1.5</v>
      </c>
      <c r="U1101">
        <v>0.4</v>
      </c>
      <c r="V1101" t="s">
        <v>176</v>
      </c>
      <c r="X1101" t="s">
        <v>149</v>
      </c>
      <c r="Y1101" t="s">
        <v>150</v>
      </c>
      <c r="Z1101">
        <v>1040</v>
      </c>
      <c r="AA1101" t="s">
        <v>175</v>
      </c>
      <c r="AB1101" t="s">
        <v>154</v>
      </c>
    </row>
    <row r="1102" spans="1:28" x14ac:dyDescent="0.3">
      <c r="A1102" t="s">
        <v>292</v>
      </c>
      <c r="B1102" t="s">
        <v>815</v>
      </c>
      <c r="C1102">
        <v>1651800</v>
      </c>
      <c r="D1102" t="s">
        <v>151</v>
      </c>
      <c r="E1102" s="1">
        <v>43333</v>
      </c>
      <c r="F1102" s="1" t="s">
        <v>354</v>
      </c>
      <c r="G1102" s="1"/>
      <c r="H1102" t="s">
        <v>170</v>
      </c>
      <c r="I1102" s="1" t="s">
        <v>289</v>
      </c>
      <c r="J1102" s="1" t="s">
        <v>510</v>
      </c>
      <c r="K1102" s="1"/>
      <c r="L1102" t="s">
        <v>223</v>
      </c>
      <c r="M1102">
        <v>0.06</v>
      </c>
      <c r="N1102" t="s">
        <v>1094</v>
      </c>
      <c r="U1102">
        <v>0.02</v>
      </c>
      <c r="V1102" t="s">
        <v>176</v>
      </c>
      <c r="X1102" t="s">
        <v>149</v>
      </c>
      <c r="Y1102" t="s">
        <v>150</v>
      </c>
      <c r="Z1102">
        <v>1049</v>
      </c>
      <c r="AA1102" t="s">
        <v>174</v>
      </c>
      <c r="AB1102" t="s">
        <v>154</v>
      </c>
    </row>
    <row r="1103" spans="1:28" x14ac:dyDescent="0.3">
      <c r="A1103" t="s">
        <v>292</v>
      </c>
      <c r="B1103" t="s">
        <v>815</v>
      </c>
      <c r="C1103">
        <v>1651800</v>
      </c>
      <c r="D1103" t="s">
        <v>151</v>
      </c>
      <c r="E1103" s="1">
        <v>43333</v>
      </c>
      <c r="F1103" s="1" t="s">
        <v>354</v>
      </c>
      <c r="G1103" s="1"/>
      <c r="H1103" t="s">
        <v>172</v>
      </c>
      <c r="I1103" s="1" t="s">
        <v>289</v>
      </c>
      <c r="J1103" s="1" t="s">
        <v>511</v>
      </c>
      <c r="K1103" s="1"/>
      <c r="L1103" t="s">
        <v>223</v>
      </c>
      <c r="M1103">
        <v>6</v>
      </c>
      <c r="N1103" t="s">
        <v>1094</v>
      </c>
      <c r="U1103">
        <v>2</v>
      </c>
      <c r="V1103" t="s">
        <v>176</v>
      </c>
      <c r="X1103" t="s">
        <v>149</v>
      </c>
      <c r="Y1103" t="s">
        <v>150</v>
      </c>
      <c r="Z1103">
        <v>1090</v>
      </c>
      <c r="AA1103" t="s">
        <v>174</v>
      </c>
      <c r="AB1103" t="s">
        <v>154</v>
      </c>
    </row>
    <row r="1104" spans="1:28" x14ac:dyDescent="0.3">
      <c r="A1104" t="s">
        <v>292</v>
      </c>
      <c r="B1104" t="s">
        <v>815</v>
      </c>
      <c r="C1104">
        <v>1651800</v>
      </c>
      <c r="D1104" t="s">
        <v>151</v>
      </c>
      <c r="E1104" s="1">
        <v>43333</v>
      </c>
      <c r="F1104" s="1" t="s">
        <v>354</v>
      </c>
      <c r="G1104" s="1"/>
      <c r="I1104" s="1" t="s">
        <v>290</v>
      </c>
      <c r="J1104" s="1" t="s">
        <v>287</v>
      </c>
      <c r="K1104" s="1"/>
      <c r="L1104" t="s">
        <v>286</v>
      </c>
      <c r="M1104">
        <v>0.56999999999999995</v>
      </c>
      <c r="U1104">
        <v>0.17</v>
      </c>
      <c r="V1104" t="s">
        <v>165</v>
      </c>
      <c r="X1104" t="s">
        <v>149</v>
      </c>
      <c r="Y1104" t="s">
        <v>150</v>
      </c>
      <c r="Z1104">
        <v>50286</v>
      </c>
      <c r="AB1104" t="s">
        <v>154</v>
      </c>
    </row>
    <row r="1105" spans="1:28" x14ac:dyDescent="0.3">
      <c r="A1105" t="s">
        <v>292</v>
      </c>
      <c r="B1105" t="s">
        <v>816</v>
      </c>
      <c r="C1105">
        <v>1651800</v>
      </c>
      <c r="D1105" t="s">
        <v>151</v>
      </c>
      <c r="E1105" s="1">
        <v>43367</v>
      </c>
      <c r="F1105" s="1" t="s">
        <v>398</v>
      </c>
      <c r="G1105" s="1"/>
      <c r="H1105" t="s">
        <v>172</v>
      </c>
      <c r="I1105" s="1" t="s">
        <v>289</v>
      </c>
      <c r="J1105" s="1" t="s">
        <v>509</v>
      </c>
      <c r="K1105" s="1"/>
      <c r="L1105" t="s">
        <v>223</v>
      </c>
      <c r="M1105">
        <v>4.3</v>
      </c>
      <c r="U1105">
        <v>0.4</v>
      </c>
      <c r="V1105" t="s">
        <v>176</v>
      </c>
      <c r="X1105" t="s">
        <v>149</v>
      </c>
      <c r="Y1105" t="s">
        <v>150</v>
      </c>
      <c r="Z1105">
        <v>1040</v>
      </c>
      <c r="AB1105" t="s">
        <v>154</v>
      </c>
    </row>
    <row r="1106" spans="1:28" x14ac:dyDescent="0.3">
      <c r="A1106" t="s">
        <v>292</v>
      </c>
      <c r="B1106" t="s">
        <v>816</v>
      </c>
      <c r="C1106">
        <v>1651800</v>
      </c>
      <c r="D1106" t="s">
        <v>151</v>
      </c>
      <c r="E1106" s="1">
        <v>43367</v>
      </c>
      <c r="F1106" s="1" t="s">
        <v>398</v>
      </c>
      <c r="G1106" s="1"/>
      <c r="H1106" t="s">
        <v>170</v>
      </c>
      <c r="I1106" s="1" t="s">
        <v>289</v>
      </c>
      <c r="J1106" s="1" t="s">
        <v>510</v>
      </c>
      <c r="K1106" s="1"/>
      <c r="L1106" t="s">
        <v>223</v>
      </c>
      <c r="M1106">
        <v>0.318</v>
      </c>
      <c r="U1106">
        <v>0.02</v>
      </c>
      <c r="V1106" t="s">
        <v>176</v>
      </c>
      <c r="X1106" t="s">
        <v>149</v>
      </c>
      <c r="Y1106" t="s">
        <v>150</v>
      </c>
      <c r="Z1106">
        <v>1049</v>
      </c>
      <c r="AB1106" t="s">
        <v>154</v>
      </c>
    </row>
    <row r="1107" spans="1:28" x14ac:dyDescent="0.3">
      <c r="A1107" t="s">
        <v>292</v>
      </c>
      <c r="B1107" t="s">
        <v>816</v>
      </c>
      <c r="C1107">
        <v>1651800</v>
      </c>
      <c r="D1107" t="s">
        <v>151</v>
      </c>
      <c r="E1107" s="1">
        <v>43367</v>
      </c>
      <c r="F1107" s="1" t="s">
        <v>398</v>
      </c>
      <c r="G1107" s="1"/>
      <c r="H1107" t="s">
        <v>172</v>
      </c>
      <c r="I1107" s="1" t="s">
        <v>289</v>
      </c>
      <c r="J1107" s="1" t="s">
        <v>511</v>
      </c>
      <c r="K1107" s="1"/>
      <c r="L1107" t="s">
        <v>223</v>
      </c>
      <c r="M1107">
        <v>7.8</v>
      </c>
      <c r="U1107">
        <v>2</v>
      </c>
      <c r="V1107" t="s">
        <v>176</v>
      </c>
      <c r="X1107" t="s">
        <v>149</v>
      </c>
      <c r="Y1107" t="s">
        <v>150</v>
      </c>
      <c r="Z1107">
        <v>1090</v>
      </c>
      <c r="AB1107" t="s">
        <v>154</v>
      </c>
    </row>
    <row r="1108" spans="1:28" x14ac:dyDescent="0.3">
      <c r="A1108" t="s">
        <v>292</v>
      </c>
      <c r="B1108" t="s">
        <v>816</v>
      </c>
      <c r="C1108">
        <v>1651800</v>
      </c>
      <c r="D1108" t="s">
        <v>151</v>
      </c>
      <c r="E1108" s="1">
        <v>43367</v>
      </c>
      <c r="F1108" s="1" t="s">
        <v>398</v>
      </c>
      <c r="G1108" s="1"/>
      <c r="I1108" s="1" t="s">
        <v>290</v>
      </c>
      <c r="J1108" s="1" t="s">
        <v>287</v>
      </c>
      <c r="K1108" s="1"/>
      <c r="L1108" t="s">
        <v>286</v>
      </c>
      <c r="M1108">
        <v>3.94</v>
      </c>
      <c r="U1108">
        <v>0.17</v>
      </c>
      <c r="V1108" t="s">
        <v>165</v>
      </c>
      <c r="X1108" t="s">
        <v>149</v>
      </c>
      <c r="Y1108" t="s">
        <v>150</v>
      </c>
      <c r="Z1108">
        <v>50286</v>
      </c>
      <c r="AB1108" t="s">
        <v>154</v>
      </c>
    </row>
    <row r="1109" spans="1:28" x14ac:dyDescent="0.3">
      <c r="A1109" t="s">
        <v>292</v>
      </c>
      <c r="B1109" t="s">
        <v>817</v>
      </c>
      <c r="C1109">
        <v>1651800</v>
      </c>
      <c r="D1109" t="s">
        <v>151</v>
      </c>
      <c r="E1109" s="1">
        <v>43371</v>
      </c>
      <c r="F1109" s="1" t="s">
        <v>313</v>
      </c>
      <c r="G1109" s="1"/>
      <c r="H1109" t="s">
        <v>172</v>
      </c>
      <c r="I1109" s="1" t="s">
        <v>289</v>
      </c>
      <c r="J1109" s="1" t="s">
        <v>509</v>
      </c>
      <c r="K1109" s="1"/>
      <c r="L1109" t="s">
        <v>223</v>
      </c>
      <c r="M1109">
        <v>4.9000000000000004</v>
      </c>
      <c r="U1109">
        <v>0.4</v>
      </c>
      <c r="V1109" t="s">
        <v>176</v>
      </c>
      <c r="X1109" t="s">
        <v>149</v>
      </c>
      <c r="Y1109" t="s">
        <v>150</v>
      </c>
      <c r="Z1109">
        <v>1040</v>
      </c>
      <c r="AB1109" t="s">
        <v>154</v>
      </c>
    </row>
    <row r="1110" spans="1:28" x14ac:dyDescent="0.3">
      <c r="A1110" t="s">
        <v>292</v>
      </c>
      <c r="B1110" t="s">
        <v>817</v>
      </c>
      <c r="C1110">
        <v>1651800</v>
      </c>
      <c r="D1110" t="s">
        <v>151</v>
      </c>
      <c r="E1110" s="1">
        <v>43371</v>
      </c>
      <c r="F1110" s="1" t="s">
        <v>313</v>
      </c>
      <c r="G1110" s="1"/>
      <c r="H1110" t="s">
        <v>170</v>
      </c>
      <c r="I1110" s="1" t="s">
        <v>289</v>
      </c>
      <c r="J1110" s="1" t="s">
        <v>510</v>
      </c>
      <c r="K1110" s="1"/>
      <c r="L1110" t="s">
        <v>223</v>
      </c>
      <c r="M1110">
        <v>0.54500000000000004</v>
      </c>
      <c r="U1110">
        <v>0.02</v>
      </c>
      <c r="V1110" t="s">
        <v>176</v>
      </c>
      <c r="X1110" t="s">
        <v>149</v>
      </c>
      <c r="Y1110" t="s">
        <v>150</v>
      </c>
      <c r="Z1110">
        <v>1049</v>
      </c>
      <c r="AB1110" t="s">
        <v>154</v>
      </c>
    </row>
    <row r="1111" spans="1:28" x14ac:dyDescent="0.3">
      <c r="A1111" t="s">
        <v>292</v>
      </c>
      <c r="B1111" t="s">
        <v>817</v>
      </c>
      <c r="C1111">
        <v>1651800</v>
      </c>
      <c r="D1111" t="s">
        <v>151</v>
      </c>
      <c r="E1111" s="1">
        <v>43371</v>
      </c>
      <c r="F1111" s="1" t="s">
        <v>313</v>
      </c>
      <c r="G1111" s="1"/>
      <c r="H1111" t="s">
        <v>172</v>
      </c>
      <c r="I1111" s="1" t="s">
        <v>289</v>
      </c>
      <c r="J1111" s="1" t="s">
        <v>511</v>
      </c>
      <c r="K1111" s="1"/>
      <c r="L1111" t="s">
        <v>223</v>
      </c>
      <c r="M1111">
        <v>7.7</v>
      </c>
      <c r="U1111">
        <v>2</v>
      </c>
      <c r="V1111" t="s">
        <v>176</v>
      </c>
      <c r="X1111" t="s">
        <v>149</v>
      </c>
      <c r="Y1111" t="s">
        <v>150</v>
      </c>
      <c r="Z1111">
        <v>1090</v>
      </c>
      <c r="AB1111" t="s">
        <v>154</v>
      </c>
    </row>
    <row r="1112" spans="1:28" x14ac:dyDescent="0.3">
      <c r="A1112" t="s">
        <v>292</v>
      </c>
      <c r="B1112" t="s">
        <v>817</v>
      </c>
      <c r="C1112">
        <v>1651800</v>
      </c>
      <c r="D1112" t="s">
        <v>151</v>
      </c>
      <c r="E1112" s="1">
        <v>43371</v>
      </c>
      <c r="F1112" s="1" t="s">
        <v>313</v>
      </c>
      <c r="G1112" s="1"/>
      <c r="I1112" s="1" t="s">
        <v>290</v>
      </c>
      <c r="J1112" s="1" t="s">
        <v>287</v>
      </c>
      <c r="K1112" s="1"/>
      <c r="L1112" t="s">
        <v>286</v>
      </c>
      <c r="M1112">
        <v>7.24</v>
      </c>
      <c r="U1112">
        <v>0.17</v>
      </c>
      <c r="V1112" t="s">
        <v>165</v>
      </c>
      <c r="X1112" t="s">
        <v>149</v>
      </c>
      <c r="Y1112" t="s">
        <v>150</v>
      </c>
      <c r="Z1112">
        <v>50286</v>
      </c>
      <c r="AB1112" t="s">
        <v>154</v>
      </c>
    </row>
    <row r="1113" spans="1:28" x14ac:dyDescent="0.3">
      <c r="A1113" t="s">
        <v>292</v>
      </c>
      <c r="B1113" t="s">
        <v>818</v>
      </c>
      <c r="C1113">
        <v>1651800</v>
      </c>
      <c r="D1113" t="s">
        <v>151</v>
      </c>
      <c r="E1113" s="1">
        <v>43384</v>
      </c>
      <c r="F1113" s="1" t="s">
        <v>399</v>
      </c>
      <c r="G1113" s="1"/>
      <c r="H1113" t="s">
        <v>172</v>
      </c>
      <c r="I1113" s="1" t="s">
        <v>289</v>
      </c>
      <c r="J1113" s="1" t="s">
        <v>509</v>
      </c>
      <c r="K1113" s="1"/>
      <c r="L1113" t="s">
        <v>223</v>
      </c>
      <c r="M1113">
        <v>8.6999999999999993</v>
      </c>
      <c r="U1113">
        <v>0.4</v>
      </c>
      <c r="V1113" t="s">
        <v>176</v>
      </c>
      <c r="X1113" t="s">
        <v>149</v>
      </c>
      <c r="Y1113" t="s">
        <v>150</v>
      </c>
      <c r="Z1113">
        <v>1040</v>
      </c>
      <c r="AB1113" t="s">
        <v>154</v>
      </c>
    </row>
    <row r="1114" spans="1:28" x14ac:dyDescent="0.3">
      <c r="A1114" t="s">
        <v>292</v>
      </c>
      <c r="B1114" t="s">
        <v>818</v>
      </c>
      <c r="C1114">
        <v>1651800</v>
      </c>
      <c r="D1114" t="s">
        <v>151</v>
      </c>
      <c r="E1114" s="1">
        <v>43384</v>
      </c>
      <c r="F1114" s="1" t="s">
        <v>399</v>
      </c>
      <c r="G1114" s="1"/>
      <c r="H1114" t="s">
        <v>170</v>
      </c>
      <c r="I1114" s="1" t="s">
        <v>289</v>
      </c>
      <c r="J1114" s="1" t="s">
        <v>510</v>
      </c>
      <c r="K1114" s="1"/>
      <c r="L1114" t="s">
        <v>223</v>
      </c>
      <c r="M1114">
        <v>0.98099999999999998</v>
      </c>
      <c r="U1114">
        <v>0.02</v>
      </c>
      <c r="V1114" t="s">
        <v>176</v>
      </c>
      <c r="X1114" t="s">
        <v>149</v>
      </c>
      <c r="Y1114" t="s">
        <v>150</v>
      </c>
      <c r="Z1114">
        <v>1049</v>
      </c>
      <c r="AB1114" t="s">
        <v>154</v>
      </c>
    </row>
    <row r="1115" spans="1:28" x14ac:dyDescent="0.3">
      <c r="A1115" t="s">
        <v>292</v>
      </c>
      <c r="B1115" t="s">
        <v>818</v>
      </c>
      <c r="C1115">
        <v>1651800</v>
      </c>
      <c r="D1115" t="s">
        <v>151</v>
      </c>
      <c r="E1115" s="1">
        <v>43384</v>
      </c>
      <c r="F1115" s="1" t="s">
        <v>399</v>
      </c>
      <c r="G1115" s="1"/>
      <c r="H1115" t="s">
        <v>172</v>
      </c>
      <c r="I1115" s="1" t="s">
        <v>289</v>
      </c>
      <c r="J1115" s="1" t="s">
        <v>511</v>
      </c>
      <c r="K1115" s="1"/>
      <c r="L1115" t="s">
        <v>223</v>
      </c>
      <c r="M1115">
        <v>15.6</v>
      </c>
      <c r="U1115">
        <v>2</v>
      </c>
      <c r="V1115" t="s">
        <v>176</v>
      </c>
      <c r="X1115" t="s">
        <v>149</v>
      </c>
      <c r="Y1115" t="s">
        <v>150</v>
      </c>
      <c r="Z1115">
        <v>1090</v>
      </c>
      <c r="AB1115" t="s">
        <v>154</v>
      </c>
    </row>
    <row r="1116" spans="1:28" x14ac:dyDescent="0.3">
      <c r="A1116" t="s">
        <v>292</v>
      </c>
      <c r="B1116" t="s">
        <v>818</v>
      </c>
      <c r="C1116">
        <v>1651800</v>
      </c>
      <c r="D1116" t="s">
        <v>151</v>
      </c>
      <c r="E1116" s="1">
        <v>43384</v>
      </c>
      <c r="F1116" s="1" t="s">
        <v>399</v>
      </c>
      <c r="G1116" s="1"/>
      <c r="I1116" s="1" t="s">
        <v>290</v>
      </c>
      <c r="J1116" s="1" t="s">
        <v>287</v>
      </c>
      <c r="K1116" s="1"/>
      <c r="L1116" t="s">
        <v>286</v>
      </c>
      <c r="M1116">
        <v>6.77</v>
      </c>
      <c r="U1116">
        <v>0.17</v>
      </c>
      <c r="V1116" t="s">
        <v>165</v>
      </c>
      <c r="X1116" t="s">
        <v>149</v>
      </c>
      <c r="Y1116" t="s">
        <v>150</v>
      </c>
      <c r="Z1116">
        <v>50286</v>
      </c>
      <c r="AB1116" t="s">
        <v>154</v>
      </c>
    </row>
    <row r="1117" spans="1:28" x14ac:dyDescent="0.3">
      <c r="A1117" t="s">
        <v>292</v>
      </c>
      <c r="B1117" t="s">
        <v>819</v>
      </c>
      <c r="C1117">
        <v>1651800</v>
      </c>
      <c r="D1117" t="s">
        <v>151</v>
      </c>
      <c r="E1117" s="1">
        <v>43391</v>
      </c>
      <c r="F1117" s="1" t="s">
        <v>400</v>
      </c>
      <c r="G1117" s="1"/>
      <c r="H1117" t="s">
        <v>172</v>
      </c>
      <c r="I1117" s="1" t="s">
        <v>289</v>
      </c>
      <c r="J1117" s="1" t="s">
        <v>509</v>
      </c>
      <c r="K1117" s="1"/>
      <c r="L1117" t="s">
        <v>223</v>
      </c>
      <c r="M1117">
        <v>1.7</v>
      </c>
      <c r="U1117">
        <v>0.4</v>
      </c>
      <c r="V1117" t="s">
        <v>176</v>
      </c>
      <c r="X1117" t="s">
        <v>149</v>
      </c>
      <c r="Y1117" t="s">
        <v>150</v>
      </c>
      <c r="Z1117">
        <v>1040</v>
      </c>
      <c r="AB1117" t="s">
        <v>154</v>
      </c>
    </row>
    <row r="1118" spans="1:28" x14ac:dyDescent="0.3">
      <c r="A1118" t="s">
        <v>292</v>
      </c>
      <c r="B1118" t="s">
        <v>819</v>
      </c>
      <c r="C1118">
        <v>1651800</v>
      </c>
      <c r="D1118" t="s">
        <v>151</v>
      </c>
      <c r="E1118" s="1">
        <v>43391</v>
      </c>
      <c r="F1118" s="1" t="s">
        <v>400</v>
      </c>
      <c r="G1118" s="1"/>
      <c r="H1118" t="s">
        <v>170</v>
      </c>
      <c r="I1118" s="1" t="s">
        <v>289</v>
      </c>
      <c r="J1118" s="1" t="s">
        <v>510</v>
      </c>
      <c r="K1118" s="1"/>
      <c r="L1118" t="s">
        <v>223</v>
      </c>
      <c r="M1118">
        <v>0.02</v>
      </c>
      <c r="N1118" t="s">
        <v>1094</v>
      </c>
      <c r="U1118">
        <v>0.02</v>
      </c>
      <c r="V1118" t="s">
        <v>176</v>
      </c>
      <c r="X1118" t="s">
        <v>149</v>
      </c>
      <c r="Y1118" t="s">
        <v>150</v>
      </c>
      <c r="Z1118">
        <v>1049</v>
      </c>
      <c r="AB1118" t="s">
        <v>154</v>
      </c>
    </row>
    <row r="1119" spans="1:28" x14ac:dyDescent="0.3">
      <c r="A1119" t="s">
        <v>292</v>
      </c>
      <c r="B1119" t="s">
        <v>819</v>
      </c>
      <c r="C1119">
        <v>1651800</v>
      </c>
      <c r="D1119" t="s">
        <v>151</v>
      </c>
      <c r="E1119" s="1">
        <v>43391</v>
      </c>
      <c r="F1119" s="1" t="s">
        <v>400</v>
      </c>
      <c r="G1119" s="1"/>
      <c r="H1119" t="s">
        <v>172</v>
      </c>
      <c r="I1119" s="1" t="s">
        <v>289</v>
      </c>
      <c r="J1119" s="1" t="s">
        <v>511</v>
      </c>
      <c r="K1119" s="1"/>
      <c r="L1119" t="s">
        <v>223</v>
      </c>
      <c r="M1119">
        <v>3.8</v>
      </c>
      <c r="U1119">
        <v>2</v>
      </c>
      <c r="V1119" t="s">
        <v>176</v>
      </c>
      <c r="X1119" t="s">
        <v>149</v>
      </c>
      <c r="Y1119" t="s">
        <v>150</v>
      </c>
      <c r="Z1119">
        <v>1090</v>
      </c>
      <c r="AA1119" t="s">
        <v>168</v>
      </c>
      <c r="AB1119" t="s">
        <v>154</v>
      </c>
    </row>
    <row r="1120" spans="1:28" x14ac:dyDescent="0.3">
      <c r="A1120" t="s">
        <v>292</v>
      </c>
      <c r="B1120" t="s">
        <v>819</v>
      </c>
      <c r="C1120">
        <v>1651800</v>
      </c>
      <c r="D1120" t="s">
        <v>151</v>
      </c>
      <c r="E1120" s="1">
        <v>43391</v>
      </c>
      <c r="F1120" s="1" t="s">
        <v>400</v>
      </c>
      <c r="G1120" s="1"/>
      <c r="I1120" s="1" t="s">
        <v>290</v>
      </c>
      <c r="J1120" s="1" t="s">
        <v>287</v>
      </c>
      <c r="K1120" s="1"/>
      <c r="L1120" t="s">
        <v>286</v>
      </c>
      <c r="M1120">
        <v>0.7</v>
      </c>
      <c r="U1120">
        <v>0.17</v>
      </c>
      <c r="V1120" t="s">
        <v>165</v>
      </c>
      <c r="X1120" t="s">
        <v>149</v>
      </c>
      <c r="Y1120" t="s">
        <v>150</v>
      </c>
      <c r="Z1120">
        <v>50286</v>
      </c>
      <c r="AB1120" t="s">
        <v>154</v>
      </c>
    </row>
    <row r="1121" spans="1:28" x14ac:dyDescent="0.3">
      <c r="A1121" t="s">
        <v>292</v>
      </c>
      <c r="B1121" t="s">
        <v>820</v>
      </c>
      <c r="C1121">
        <v>1651800</v>
      </c>
      <c r="D1121" t="s">
        <v>151</v>
      </c>
      <c r="E1121" s="1">
        <v>43410</v>
      </c>
      <c r="F1121" s="1" t="s">
        <v>401</v>
      </c>
      <c r="G1121" s="1"/>
      <c r="H1121" t="s">
        <v>172</v>
      </c>
      <c r="I1121" s="1" t="s">
        <v>289</v>
      </c>
      <c r="J1121" s="1" t="s">
        <v>509</v>
      </c>
      <c r="K1121" s="1"/>
      <c r="L1121" t="s">
        <v>223</v>
      </c>
      <c r="M1121">
        <v>6.4</v>
      </c>
      <c r="U1121">
        <v>0.4</v>
      </c>
      <c r="V1121" t="s">
        <v>176</v>
      </c>
      <c r="X1121" t="s">
        <v>149</v>
      </c>
      <c r="Y1121" t="s">
        <v>150</v>
      </c>
      <c r="Z1121">
        <v>1040</v>
      </c>
      <c r="AB1121" t="s">
        <v>154</v>
      </c>
    </row>
    <row r="1122" spans="1:28" x14ac:dyDescent="0.3">
      <c r="A1122" t="s">
        <v>292</v>
      </c>
      <c r="B1122" t="s">
        <v>820</v>
      </c>
      <c r="C1122">
        <v>1651800</v>
      </c>
      <c r="D1122" t="s">
        <v>151</v>
      </c>
      <c r="E1122" s="1">
        <v>43410</v>
      </c>
      <c r="F1122" s="1" t="s">
        <v>401</v>
      </c>
      <c r="G1122" s="1"/>
      <c r="H1122" t="s">
        <v>170</v>
      </c>
      <c r="I1122" s="1" t="s">
        <v>289</v>
      </c>
      <c r="J1122" s="1" t="s">
        <v>510</v>
      </c>
      <c r="K1122" s="1"/>
      <c r="L1122" t="s">
        <v>223</v>
      </c>
      <c r="M1122">
        <v>1.18</v>
      </c>
      <c r="U1122">
        <v>0.02</v>
      </c>
      <c r="V1122" t="s">
        <v>176</v>
      </c>
      <c r="X1122" t="s">
        <v>149</v>
      </c>
      <c r="Y1122" t="s">
        <v>150</v>
      </c>
      <c r="Z1122">
        <v>1049</v>
      </c>
      <c r="AB1122" t="s">
        <v>154</v>
      </c>
    </row>
    <row r="1123" spans="1:28" x14ac:dyDescent="0.3">
      <c r="A1123" t="s">
        <v>292</v>
      </c>
      <c r="B1123" t="s">
        <v>820</v>
      </c>
      <c r="C1123">
        <v>1651800</v>
      </c>
      <c r="D1123" t="s">
        <v>151</v>
      </c>
      <c r="E1123" s="1">
        <v>43410</v>
      </c>
      <c r="F1123" s="1" t="s">
        <v>401</v>
      </c>
      <c r="G1123" s="1"/>
      <c r="H1123" t="s">
        <v>172</v>
      </c>
      <c r="I1123" s="1" t="s">
        <v>289</v>
      </c>
      <c r="J1123" s="1" t="s">
        <v>511</v>
      </c>
      <c r="K1123" s="1"/>
      <c r="L1123" t="s">
        <v>223</v>
      </c>
      <c r="M1123">
        <v>10.199999999999999</v>
      </c>
      <c r="U1123">
        <v>2</v>
      </c>
      <c r="V1123" t="s">
        <v>176</v>
      </c>
      <c r="X1123" t="s">
        <v>149</v>
      </c>
      <c r="Y1123" t="s">
        <v>150</v>
      </c>
      <c r="Z1123">
        <v>1090</v>
      </c>
      <c r="AB1123" t="s">
        <v>154</v>
      </c>
    </row>
    <row r="1124" spans="1:28" x14ac:dyDescent="0.3">
      <c r="A1124" t="s">
        <v>292</v>
      </c>
      <c r="B1124" t="s">
        <v>820</v>
      </c>
      <c r="C1124">
        <v>1651800</v>
      </c>
      <c r="D1124" t="s">
        <v>151</v>
      </c>
      <c r="E1124" s="1">
        <v>43410</v>
      </c>
      <c r="F1124" s="1" t="s">
        <v>401</v>
      </c>
      <c r="G1124" s="1"/>
      <c r="I1124" s="1" t="s">
        <v>290</v>
      </c>
      <c r="J1124" s="1" t="s">
        <v>287</v>
      </c>
      <c r="K1124" s="1"/>
      <c r="L1124" t="s">
        <v>286</v>
      </c>
      <c r="M1124">
        <v>19</v>
      </c>
      <c r="U1124">
        <v>0.17</v>
      </c>
      <c r="V1124" t="s">
        <v>165</v>
      </c>
      <c r="X1124" t="s">
        <v>149</v>
      </c>
      <c r="Y1124" t="s">
        <v>150</v>
      </c>
      <c r="Z1124">
        <v>50286</v>
      </c>
      <c r="AB1124" t="s">
        <v>154</v>
      </c>
    </row>
    <row r="1125" spans="1:28" x14ac:dyDescent="0.3">
      <c r="A1125" t="s">
        <v>292</v>
      </c>
      <c r="B1125" t="s">
        <v>821</v>
      </c>
      <c r="C1125">
        <v>1651800</v>
      </c>
      <c r="D1125" t="s">
        <v>151</v>
      </c>
      <c r="E1125" s="1">
        <v>43423</v>
      </c>
      <c r="F1125" s="1" t="s">
        <v>375</v>
      </c>
      <c r="G1125" s="1"/>
      <c r="H1125" t="s">
        <v>172</v>
      </c>
      <c r="I1125" s="1" t="s">
        <v>289</v>
      </c>
      <c r="J1125" s="1" t="s">
        <v>509</v>
      </c>
      <c r="K1125" s="1"/>
      <c r="L1125" t="s">
        <v>223</v>
      </c>
      <c r="M1125">
        <v>1.4</v>
      </c>
      <c r="U1125">
        <v>0.4</v>
      </c>
      <c r="V1125" t="s">
        <v>176</v>
      </c>
      <c r="X1125" t="s">
        <v>149</v>
      </c>
      <c r="Y1125" t="s">
        <v>150</v>
      </c>
      <c r="Z1125">
        <v>1040</v>
      </c>
      <c r="AB1125" t="s">
        <v>154</v>
      </c>
    </row>
    <row r="1126" spans="1:28" x14ac:dyDescent="0.3">
      <c r="A1126" t="s">
        <v>292</v>
      </c>
      <c r="B1126" t="s">
        <v>821</v>
      </c>
      <c r="C1126">
        <v>1651800</v>
      </c>
      <c r="D1126" t="s">
        <v>151</v>
      </c>
      <c r="E1126" s="1">
        <v>43423</v>
      </c>
      <c r="F1126" s="1" t="s">
        <v>375</v>
      </c>
      <c r="G1126" s="1"/>
      <c r="H1126" t="s">
        <v>170</v>
      </c>
      <c r="I1126" s="1" t="s">
        <v>289</v>
      </c>
      <c r="J1126" s="1" t="s">
        <v>510</v>
      </c>
      <c r="K1126" s="1"/>
      <c r="L1126" t="s">
        <v>223</v>
      </c>
      <c r="M1126">
        <v>2.3E-2</v>
      </c>
      <c r="U1126">
        <v>0.02</v>
      </c>
      <c r="V1126" t="s">
        <v>176</v>
      </c>
      <c r="X1126" t="s">
        <v>149</v>
      </c>
      <c r="Y1126" t="s">
        <v>150</v>
      </c>
      <c r="Z1126">
        <v>1049</v>
      </c>
      <c r="AA1126" t="s">
        <v>168</v>
      </c>
      <c r="AB1126" t="s">
        <v>154</v>
      </c>
    </row>
    <row r="1127" spans="1:28" x14ac:dyDescent="0.3">
      <c r="A1127" t="s">
        <v>292</v>
      </c>
      <c r="B1127" t="s">
        <v>821</v>
      </c>
      <c r="C1127">
        <v>1651800</v>
      </c>
      <c r="D1127" t="s">
        <v>151</v>
      </c>
      <c r="E1127" s="1">
        <v>43423</v>
      </c>
      <c r="F1127" s="1" t="s">
        <v>375</v>
      </c>
      <c r="G1127" s="1"/>
      <c r="H1127" t="s">
        <v>172</v>
      </c>
      <c r="I1127" s="1" t="s">
        <v>289</v>
      </c>
      <c r="J1127" s="1" t="s">
        <v>511</v>
      </c>
      <c r="K1127" s="1"/>
      <c r="L1127" t="s">
        <v>223</v>
      </c>
      <c r="M1127">
        <v>10.1</v>
      </c>
      <c r="U1127">
        <v>2</v>
      </c>
      <c r="V1127" t="s">
        <v>176</v>
      </c>
      <c r="X1127" t="s">
        <v>149</v>
      </c>
      <c r="Y1127" t="s">
        <v>150</v>
      </c>
      <c r="Z1127">
        <v>1090</v>
      </c>
      <c r="AB1127" t="s">
        <v>154</v>
      </c>
    </row>
    <row r="1128" spans="1:28" x14ac:dyDescent="0.3">
      <c r="A1128" t="s">
        <v>292</v>
      </c>
      <c r="B1128" t="s">
        <v>821</v>
      </c>
      <c r="C1128">
        <v>1651800</v>
      </c>
      <c r="D1128" t="s">
        <v>151</v>
      </c>
      <c r="E1128" s="1">
        <v>43423</v>
      </c>
      <c r="F1128" s="1" t="s">
        <v>375</v>
      </c>
      <c r="G1128" s="1"/>
      <c r="I1128" s="1" t="s">
        <v>290</v>
      </c>
      <c r="J1128" s="1" t="s">
        <v>287</v>
      </c>
      <c r="K1128" s="1"/>
      <c r="L1128" t="s">
        <v>286</v>
      </c>
      <c r="M1128">
        <v>0.9</v>
      </c>
      <c r="U1128">
        <v>0.17</v>
      </c>
      <c r="V1128" t="s">
        <v>165</v>
      </c>
      <c r="X1128" t="s">
        <v>149</v>
      </c>
      <c r="Y1128" t="s">
        <v>150</v>
      </c>
      <c r="Z1128">
        <v>50286</v>
      </c>
      <c r="AB1128" t="s">
        <v>154</v>
      </c>
    </row>
    <row r="1129" spans="1:28" x14ac:dyDescent="0.3">
      <c r="A1129" t="s">
        <v>292</v>
      </c>
      <c r="B1129" t="s">
        <v>822</v>
      </c>
      <c r="C1129">
        <v>1651800</v>
      </c>
      <c r="D1129" t="s">
        <v>151</v>
      </c>
      <c r="E1129" s="1">
        <v>43452</v>
      </c>
      <c r="F1129" s="1" t="s">
        <v>402</v>
      </c>
      <c r="G1129" s="1"/>
      <c r="H1129" t="s">
        <v>172</v>
      </c>
      <c r="I1129" s="1" t="s">
        <v>289</v>
      </c>
      <c r="J1129" s="1" t="s">
        <v>509</v>
      </c>
      <c r="K1129" s="1"/>
      <c r="L1129" t="s">
        <v>223</v>
      </c>
      <c r="M1129">
        <v>1.5</v>
      </c>
      <c r="U1129">
        <v>0.4</v>
      </c>
      <c r="V1129" t="s">
        <v>176</v>
      </c>
      <c r="X1129" t="s">
        <v>149</v>
      </c>
      <c r="Y1129" t="s">
        <v>150</v>
      </c>
      <c r="Z1129">
        <v>1040</v>
      </c>
      <c r="AB1129" t="s">
        <v>154</v>
      </c>
    </row>
    <row r="1130" spans="1:28" x14ac:dyDescent="0.3">
      <c r="A1130" t="s">
        <v>292</v>
      </c>
      <c r="B1130" t="s">
        <v>822</v>
      </c>
      <c r="C1130">
        <v>1651800</v>
      </c>
      <c r="D1130" t="s">
        <v>151</v>
      </c>
      <c r="E1130" s="1">
        <v>43452</v>
      </c>
      <c r="F1130" s="1" t="s">
        <v>402</v>
      </c>
      <c r="G1130" s="1"/>
      <c r="H1130" t="s">
        <v>170</v>
      </c>
      <c r="I1130" s="1" t="s">
        <v>289</v>
      </c>
      <c r="J1130" s="1" t="s">
        <v>510</v>
      </c>
      <c r="K1130" s="1"/>
      <c r="L1130" t="s">
        <v>223</v>
      </c>
      <c r="M1130">
        <v>0.05</v>
      </c>
      <c r="U1130">
        <v>0.02</v>
      </c>
      <c r="V1130" t="s">
        <v>176</v>
      </c>
      <c r="X1130" t="s">
        <v>149</v>
      </c>
      <c r="Y1130" t="s">
        <v>150</v>
      </c>
      <c r="Z1130">
        <v>1049</v>
      </c>
      <c r="AB1130" t="s">
        <v>154</v>
      </c>
    </row>
    <row r="1131" spans="1:28" x14ac:dyDescent="0.3">
      <c r="A1131" t="s">
        <v>292</v>
      </c>
      <c r="B1131" t="s">
        <v>822</v>
      </c>
      <c r="C1131">
        <v>1651800</v>
      </c>
      <c r="D1131" t="s">
        <v>151</v>
      </c>
      <c r="E1131" s="1">
        <v>43452</v>
      </c>
      <c r="F1131" s="1" t="s">
        <v>402</v>
      </c>
      <c r="G1131" s="1"/>
      <c r="H1131" t="s">
        <v>172</v>
      </c>
      <c r="I1131" s="1" t="s">
        <v>289</v>
      </c>
      <c r="J1131" s="1" t="s">
        <v>511</v>
      </c>
      <c r="K1131" s="1"/>
      <c r="L1131" t="s">
        <v>223</v>
      </c>
      <c r="M1131">
        <v>16.399999999999999</v>
      </c>
      <c r="U1131">
        <v>2</v>
      </c>
      <c r="V1131" t="s">
        <v>176</v>
      </c>
      <c r="X1131" t="s">
        <v>149</v>
      </c>
      <c r="Y1131" t="s">
        <v>150</v>
      </c>
      <c r="Z1131">
        <v>1090</v>
      </c>
      <c r="AB1131" t="s">
        <v>154</v>
      </c>
    </row>
    <row r="1132" spans="1:28" x14ac:dyDescent="0.3">
      <c r="A1132" t="s">
        <v>292</v>
      </c>
      <c r="B1132" t="s">
        <v>822</v>
      </c>
      <c r="C1132">
        <v>1651800</v>
      </c>
      <c r="D1132" t="s">
        <v>151</v>
      </c>
      <c r="E1132" s="1">
        <v>43452</v>
      </c>
      <c r="F1132" s="1" t="s">
        <v>402</v>
      </c>
      <c r="G1132" s="1"/>
      <c r="I1132" s="1" t="s">
        <v>290</v>
      </c>
      <c r="J1132" s="1" t="s">
        <v>287</v>
      </c>
      <c r="K1132" s="1"/>
      <c r="L1132" t="s">
        <v>286</v>
      </c>
      <c r="M1132">
        <v>1.67</v>
      </c>
      <c r="U1132">
        <v>0.17</v>
      </c>
      <c r="V1132" t="s">
        <v>165</v>
      </c>
      <c r="X1132" t="s">
        <v>149</v>
      </c>
      <c r="Y1132" t="s">
        <v>150</v>
      </c>
      <c r="Z1132">
        <v>50286</v>
      </c>
      <c r="AB1132" t="s">
        <v>154</v>
      </c>
    </row>
    <row r="1133" spans="1:28" x14ac:dyDescent="0.3">
      <c r="A1133" t="s">
        <v>292</v>
      </c>
      <c r="B1133" t="s">
        <v>823</v>
      </c>
      <c r="C1133">
        <v>1651800</v>
      </c>
      <c r="D1133" t="s">
        <v>151</v>
      </c>
      <c r="E1133" s="1">
        <v>43501</v>
      </c>
      <c r="F1133" s="1" t="s">
        <v>403</v>
      </c>
      <c r="G1133" s="1"/>
      <c r="H1133" t="s">
        <v>172</v>
      </c>
      <c r="I1133" s="1" t="s">
        <v>289</v>
      </c>
      <c r="J1133" s="1" t="s">
        <v>509</v>
      </c>
      <c r="K1133" s="1"/>
      <c r="L1133" t="s">
        <v>223</v>
      </c>
      <c r="M1133">
        <v>1.1000000000000001</v>
      </c>
      <c r="U1133">
        <v>0.4</v>
      </c>
      <c r="V1133" t="s">
        <v>176</v>
      </c>
      <c r="X1133" t="s">
        <v>149</v>
      </c>
      <c r="Y1133" t="s">
        <v>150</v>
      </c>
      <c r="Z1133">
        <v>1040</v>
      </c>
      <c r="AB1133" t="s">
        <v>154</v>
      </c>
    </row>
    <row r="1134" spans="1:28" x14ac:dyDescent="0.3">
      <c r="A1134" t="s">
        <v>292</v>
      </c>
      <c r="B1134" t="s">
        <v>823</v>
      </c>
      <c r="C1134">
        <v>1651800</v>
      </c>
      <c r="D1134" t="s">
        <v>151</v>
      </c>
      <c r="E1134" s="1">
        <v>43501</v>
      </c>
      <c r="F1134" s="1" t="s">
        <v>403</v>
      </c>
      <c r="G1134" s="1"/>
      <c r="H1134" t="s">
        <v>170</v>
      </c>
      <c r="I1134" s="1" t="s">
        <v>289</v>
      </c>
      <c r="J1134" s="1" t="s">
        <v>510</v>
      </c>
      <c r="K1134" s="1"/>
      <c r="L1134" t="s">
        <v>223</v>
      </c>
      <c r="M1134">
        <v>5.3999999999999999E-2</v>
      </c>
      <c r="U1134">
        <v>0.02</v>
      </c>
      <c r="V1134" t="s">
        <v>176</v>
      </c>
      <c r="X1134" t="s">
        <v>149</v>
      </c>
      <c r="Y1134" t="s">
        <v>150</v>
      </c>
      <c r="Z1134">
        <v>1049</v>
      </c>
      <c r="AB1134" t="s">
        <v>154</v>
      </c>
    </row>
    <row r="1135" spans="1:28" x14ac:dyDescent="0.3">
      <c r="A1135" t="s">
        <v>292</v>
      </c>
      <c r="B1135" t="s">
        <v>823</v>
      </c>
      <c r="C1135">
        <v>1651800</v>
      </c>
      <c r="D1135" t="s">
        <v>151</v>
      </c>
      <c r="E1135" s="1">
        <v>43501</v>
      </c>
      <c r="F1135" s="1" t="s">
        <v>403</v>
      </c>
      <c r="G1135" s="1"/>
      <c r="H1135" t="s">
        <v>172</v>
      </c>
      <c r="I1135" s="1" t="s">
        <v>289</v>
      </c>
      <c r="J1135" s="1" t="s">
        <v>511</v>
      </c>
      <c r="K1135" s="1"/>
      <c r="L1135" t="s">
        <v>223</v>
      </c>
      <c r="M1135">
        <v>5.5</v>
      </c>
      <c r="U1135">
        <v>2</v>
      </c>
      <c r="V1135" t="s">
        <v>176</v>
      </c>
      <c r="X1135" t="s">
        <v>149</v>
      </c>
      <c r="Y1135" t="s">
        <v>150</v>
      </c>
      <c r="Z1135">
        <v>1090</v>
      </c>
      <c r="AB1135" t="s">
        <v>154</v>
      </c>
    </row>
    <row r="1136" spans="1:28" x14ac:dyDescent="0.3">
      <c r="A1136" t="s">
        <v>292</v>
      </c>
      <c r="B1136" t="s">
        <v>823</v>
      </c>
      <c r="C1136">
        <v>1651800</v>
      </c>
      <c r="D1136" t="s">
        <v>151</v>
      </c>
      <c r="E1136" s="1">
        <v>43501</v>
      </c>
      <c r="F1136" s="1" t="s">
        <v>403</v>
      </c>
      <c r="G1136" s="1"/>
      <c r="I1136" s="1" t="s">
        <v>290</v>
      </c>
      <c r="J1136" s="1" t="s">
        <v>287</v>
      </c>
      <c r="K1136" s="1"/>
      <c r="L1136" t="s">
        <v>286</v>
      </c>
      <c r="M1136">
        <v>13.8</v>
      </c>
      <c r="U1136">
        <v>0.17</v>
      </c>
      <c r="V1136" t="s">
        <v>165</v>
      </c>
      <c r="X1136" t="s">
        <v>149</v>
      </c>
      <c r="Y1136" t="s">
        <v>150</v>
      </c>
      <c r="Z1136">
        <v>50286</v>
      </c>
      <c r="AB1136" t="s">
        <v>154</v>
      </c>
    </row>
    <row r="1137" spans="1:28" x14ac:dyDescent="0.3">
      <c r="A1137" t="s">
        <v>292</v>
      </c>
      <c r="B1137" t="s">
        <v>824</v>
      </c>
      <c r="C1137">
        <v>1651800</v>
      </c>
      <c r="D1137" t="s">
        <v>151</v>
      </c>
      <c r="E1137" s="1">
        <v>43535</v>
      </c>
      <c r="F1137" s="1" t="s">
        <v>311</v>
      </c>
      <c r="G1137" s="1"/>
      <c r="H1137" t="s">
        <v>172</v>
      </c>
      <c r="I1137" s="1" t="s">
        <v>289</v>
      </c>
      <c r="J1137" s="1" t="s">
        <v>509</v>
      </c>
      <c r="K1137" s="1"/>
      <c r="L1137" t="s">
        <v>223</v>
      </c>
      <c r="M1137">
        <v>1.8</v>
      </c>
      <c r="U1137">
        <v>0.4</v>
      </c>
      <c r="V1137" t="s">
        <v>176</v>
      </c>
      <c r="X1137" t="s">
        <v>178</v>
      </c>
      <c r="Y1137" t="s">
        <v>150</v>
      </c>
      <c r="Z1137">
        <v>1040</v>
      </c>
      <c r="AB1137" t="s">
        <v>154</v>
      </c>
    </row>
    <row r="1138" spans="1:28" x14ac:dyDescent="0.3">
      <c r="A1138" t="s">
        <v>292</v>
      </c>
      <c r="B1138" t="s">
        <v>824</v>
      </c>
      <c r="C1138">
        <v>1651800</v>
      </c>
      <c r="D1138" t="s">
        <v>151</v>
      </c>
      <c r="E1138" s="1">
        <v>43535</v>
      </c>
      <c r="F1138" s="1" t="s">
        <v>311</v>
      </c>
      <c r="G1138" s="1"/>
      <c r="H1138" t="s">
        <v>170</v>
      </c>
      <c r="I1138" s="1" t="s">
        <v>289</v>
      </c>
      <c r="J1138" s="1" t="s">
        <v>510</v>
      </c>
      <c r="K1138" s="1"/>
      <c r="L1138" t="s">
        <v>223</v>
      </c>
      <c r="M1138">
        <v>2.3E-2</v>
      </c>
      <c r="U1138">
        <v>0.02</v>
      </c>
      <c r="V1138" t="s">
        <v>176</v>
      </c>
      <c r="X1138" t="s">
        <v>178</v>
      </c>
      <c r="Y1138" t="s">
        <v>150</v>
      </c>
      <c r="Z1138">
        <v>1049</v>
      </c>
      <c r="AA1138" t="s">
        <v>168</v>
      </c>
      <c r="AB1138" t="s">
        <v>154</v>
      </c>
    </row>
    <row r="1139" spans="1:28" x14ac:dyDescent="0.3">
      <c r="A1139" t="s">
        <v>292</v>
      </c>
      <c r="B1139" t="s">
        <v>824</v>
      </c>
      <c r="C1139">
        <v>1651800</v>
      </c>
      <c r="D1139" t="s">
        <v>151</v>
      </c>
      <c r="E1139" s="1">
        <v>43535</v>
      </c>
      <c r="F1139" s="1" t="s">
        <v>311</v>
      </c>
      <c r="G1139" s="1"/>
      <c r="H1139" t="s">
        <v>172</v>
      </c>
      <c r="I1139" s="1" t="s">
        <v>289</v>
      </c>
      <c r="J1139" s="1" t="s">
        <v>511</v>
      </c>
      <c r="K1139" s="1"/>
      <c r="L1139" t="s">
        <v>223</v>
      </c>
      <c r="M1139">
        <v>12.4</v>
      </c>
      <c r="U1139">
        <v>2</v>
      </c>
      <c r="V1139" t="s">
        <v>176</v>
      </c>
      <c r="X1139" t="s">
        <v>178</v>
      </c>
      <c r="Y1139" t="s">
        <v>150</v>
      </c>
      <c r="Z1139">
        <v>1090</v>
      </c>
      <c r="AB1139" t="s">
        <v>154</v>
      </c>
    </row>
    <row r="1140" spans="1:28" x14ac:dyDescent="0.3">
      <c r="A1140" t="s">
        <v>292</v>
      </c>
      <c r="B1140" t="s">
        <v>824</v>
      </c>
      <c r="C1140">
        <v>1651800</v>
      </c>
      <c r="D1140" t="s">
        <v>151</v>
      </c>
      <c r="E1140" s="1">
        <v>43535</v>
      </c>
      <c r="F1140" s="1" t="s">
        <v>311</v>
      </c>
      <c r="G1140" s="1"/>
      <c r="I1140" s="1" t="s">
        <v>290</v>
      </c>
      <c r="J1140" s="1" t="s">
        <v>287</v>
      </c>
      <c r="K1140" s="1"/>
      <c r="L1140" t="s">
        <v>286</v>
      </c>
      <c r="M1140">
        <v>3.05</v>
      </c>
      <c r="U1140">
        <v>0.17</v>
      </c>
      <c r="V1140" t="s">
        <v>165</v>
      </c>
      <c r="X1140" t="s">
        <v>178</v>
      </c>
      <c r="Y1140" t="s">
        <v>150</v>
      </c>
      <c r="Z1140">
        <v>50286</v>
      </c>
      <c r="AB1140" t="s">
        <v>154</v>
      </c>
    </row>
    <row r="1141" spans="1:28" x14ac:dyDescent="0.3">
      <c r="A1141" t="s">
        <v>292</v>
      </c>
      <c r="B1141" t="s">
        <v>825</v>
      </c>
      <c r="C1141">
        <v>1651800</v>
      </c>
      <c r="D1141" t="s">
        <v>151</v>
      </c>
      <c r="E1141" s="1">
        <v>43545</v>
      </c>
      <c r="F1141" s="1" t="s">
        <v>306</v>
      </c>
      <c r="G1141" s="1"/>
      <c r="H1141" t="s">
        <v>172</v>
      </c>
      <c r="I1141" s="1" t="s">
        <v>289</v>
      </c>
      <c r="J1141" s="1" t="s">
        <v>509</v>
      </c>
      <c r="K1141" s="1"/>
      <c r="L1141" t="s">
        <v>223</v>
      </c>
      <c r="M1141">
        <v>5.3</v>
      </c>
      <c r="U1141">
        <v>0.4</v>
      </c>
      <c r="V1141" t="s">
        <v>176</v>
      </c>
      <c r="X1141" t="s">
        <v>178</v>
      </c>
      <c r="Y1141" t="s">
        <v>150</v>
      </c>
      <c r="Z1141">
        <v>1040</v>
      </c>
      <c r="AB1141" t="s">
        <v>154</v>
      </c>
    </row>
    <row r="1142" spans="1:28" x14ac:dyDescent="0.3">
      <c r="A1142" t="s">
        <v>292</v>
      </c>
      <c r="B1142" t="s">
        <v>825</v>
      </c>
      <c r="C1142">
        <v>1651800</v>
      </c>
      <c r="D1142" t="s">
        <v>151</v>
      </c>
      <c r="E1142" s="1">
        <v>43545</v>
      </c>
      <c r="F1142" s="1" t="s">
        <v>306</v>
      </c>
      <c r="G1142" s="1"/>
      <c r="H1142" t="s">
        <v>170</v>
      </c>
      <c r="I1142" s="1" t="s">
        <v>289</v>
      </c>
      <c r="J1142" s="1" t="s">
        <v>510</v>
      </c>
      <c r="K1142" s="1"/>
      <c r="L1142" t="s">
        <v>223</v>
      </c>
      <c r="M1142">
        <v>0.252</v>
      </c>
      <c r="U1142">
        <v>0.02</v>
      </c>
      <c r="V1142" t="s">
        <v>176</v>
      </c>
      <c r="X1142" t="s">
        <v>178</v>
      </c>
      <c r="Y1142" t="s">
        <v>150</v>
      </c>
      <c r="Z1142">
        <v>1049</v>
      </c>
      <c r="AB1142" t="s">
        <v>154</v>
      </c>
    </row>
    <row r="1143" spans="1:28" x14ac:dyDescent="0.3">
      <c r="A1143" t="s">
        <v>292</v>
      </c>
      <c r="B1143" t="s">
        <v>825</v>
      </c>
      <c r="C1143">
        <v>1651800</v>
      </c>
      <c r="D1143" t="s">
        <v>151</v>
      </c>
      <c r="E1143" s="1">
        <v>43545</v>
      </c>
      <c r="F1143" s="1" t="s">
        <v>306</v>
      </c>
      <c r="G1143" s="1"/>
      <c r="H1143" t="s">
        <v>172</v>
      </c>
      <c r="I1143" s="1" t="s">
        <v>289</v>
      </c>
      <c r="J1143" s="1" t="s">
        <v>511</v>
      </c>
      <c r="K1143" s="1"/>
      <c r="L1143" t="s">
        <v>223</v>
      </c>
      <c r="M1143">
        <v>14.4</v>
      </c>
      <c r="U1143">
        <v>2</v>
      </c>
      <c r="V1143" t="s">
        <v>176</v>
      </c>
      <c r="X1143" t="s">
        <v>178</v>
      </c>
      <c r="Y1143" t="s">
        <v>150</v>
      </c>
      <c r="Z1143">
        <v>1090</v>
      </c>
      <c r="AB1143" t="s">
        <v>154</v>
      </c>
    </row>
    <row r="1144" spans="1:28" x14ac:dyDescent="0.3">
      <c r="A1144" t="s">
        <v>292</v>
      </c>
      <c r="B1144" t="s">
        <v>825</v>
      </c>
      <c r="C1144">
        <v>1651800</v>
      </c>
      <c r="D1144" t="s">
        <v>151</v>
      </c>
      <c r="E1144" s="1">
        <v>43545</v>
      </c>
      <c r="F1144" s="1" t="s">
        <v>306</v>
      </c>
      <c r="G1144" s="1"/>
      <c r="I1144" s="1" t="s">
        <v>290</v>
      </c>
      <c r="J1144" s="1" t="s">
        <v>287</v>
      </c>
      <c r="K1144" s="1"/>
      <c r="L1144" t="s">
        <v>286</v>
      </c>
      <c r="M1144">
        <v>10.199999999999999</v>
      </c>
      <c r="U1144">
        <v>0.17</v>
      </c>
      <c r="V1144" t="s">
        <v>165</v>
      </c>
      <c r="X1144" t="s">
        <v>178</v>
      </c>
      <c r="Y1144" t="s">
        <v>150</v>
      </c>
      <c r="Z1144">
        <v>50286</v>
      </c>
      <c r="AB1144" t="s">
        <v>154</v>
      </c>
    </row>
    <row r="1145" spans="1:28" x14ac:dyDescent="0.3">
      <c r="A1145" t="s">
        <v>292</v>
      </c>
      <c r="B1145" t="s">
        <v>826</v>
      </c>
      <c r="C1145">
        <v>1651800</v>
      </c>
      <c r="D1145" t="s">
        <v>151</v>
      </c>
      <c r="E1145" s="1">
        <v>43559</v>
      </c>
      <c r="F1145" s="1" t="s">
        <v>315</v>
      </c>
      <c r="G1145" s="1"/>
      <c r="H1145" t="s">
        <v>172</v>
      </c>
      <c r="I1145" s="1" t="s">
        <v>289</v>
      </c>
      <c r="J1145" s="1" t="s">
        <v>509</v>
      </c>
      <c r="K1145" s="1"/>
      <c r="L1145" t="s">
        <v>223</v>
      </c>
      <c r="M1145">
        <v>1.2</v>
      </c>
      <c r="U1145">
        <v>0.4</v>
      </c>
      <c r="V1145" t="s">
        <v>176</v>
      </c>
      <c r="X1145" t="s">
        <v>178</v>
      </c>
      <c r="Y1145" t="s">
        <v>150</v>
      </c>
      <c r="Z1145">
        <v>1040</v>
      </c>
      <c r="AB1145" t="s">
        <v>154</v>
      </c>
    </row>
    <row r="1146" spans="1:28" x14ac:dyDescent="0.3">
      <c r="A1146" t="s">
        <v>292</v>
      </c>
      <c r="B1146" t="s">
        <v>826</v>
      </c>
      <c r="C1146">
        <v>1651800</v>
      </c>
      <c r="D1146" t="s">
        <v>151</v>
      </c>
      <c r="E1146" s="1">
        <v>43559</v>
      </c>
      <c r="F1146" s="1" t="s">
        <v>315</v>
      </c>
      <c r="G1146" s="1"/>
      <c r="H1146" t="s">
        <v>170</v>
      </c>
      <c r="I1146" s="1" t="s">
        <v>289</v>
      </c>
      <c r="J1146" s="1" t="s">
        <v>510</v>
      </c>
      <c r="K1146" s="1"/>
      <c r="L1146" t="s">
        <v>223</v>
      </c>
      <c r="M1146">
        <v>0.02</v>
      </c>
      <c r="N1146" t="s">
        <v>1094</v>
      </c>
      <c r="U1146">
        <v>0.02</v>
      </c>
      <c r="V1146" t="s">
        <v>176</v>
      </c>
      <c r="X1146" t="s">
        <v>178</v>
      </c>
      <c r="Y1146" t="s">
        <v>150</v>
      </c>
      <c r="Z1146">
        <v>1049</v>
      </c>
      <c r="AB1146" t="s">
        <v>154</v>
      </c>
    </row>
    <row r="1147" spans="1:28" x14ac:dyDescent="0.3">
      <c r="A1147" t="s">
        <v>292</v>
      </c>
      <c r="B1147" t="s">
        <v>826</v>
      </c>
      <c r="C1147">
        <v>1651800</v>
      </c>
      <c r="D1147" t="s">
        <v>151</v>
      </c>
      <c r="E1147" s="1">
        <v>43559</v>
      </c>
      <c r="F1147" s="1" t="s">
        <v>315</v>
      </c>
      <c r="G1147" s="1"/>
      <c r="H1147" t="s">
        <v>172</v>
      </c>
      <c r="I1147" s="1" t="s">
        <v>289</v>
      </c>
      <c r="J1147" s="1" t="s">
        <v>511</v>
      </c>
      <c r="K1147" s="1"/>
      <c r="L1147" t="s">
        <v>223</v>
      </c>
      <c r="M1147">
        <v>3.6</v>
      </c>
      <c r="U1147">
        <v>2</v>
      </c>
      <c r="V1147" t="s">
        <v>176</v>
      </c>
      <c r="X1147" t="s">
        <v>178</v>
      </c>
      <c r="Y1147" t="s">
        <v>150</v>
      </c>
      <c r="Z1147">
        <v>1090</v>
      </c>
      <c r="AA1147" t="s">
        <v>168</v>
      </c>
      <c r="AB1147" t="s">
        <v>154</v>
      </c>
    </row>
    <row r="1148" spans="1:28" x14ac:dyDescent="0.3">
      <c r="A1148" t="s">
        <v>292</v>
      </c>
      <c r="B1148" t="s">
        <v>826</v>
      </c>
      <c r="C1148">
        <v>1651800</v>
      </c>
      <c r="D1148" t="s">
        <v>151</v>
      </c>
      <c r="E1148" s="1">
        <v>43559</v>
      </c>
      <c r="F1148" s="1" t="s">
        <v>315</v>
      </c>
      <c r="G1148" s="1"/>
      <c r="I1148" s="1" t="s">
        <v>290</v>
      </c>
      <c r="J1148" s="1" t="s">
        <v>287</v>
      </c>
      <c r="K1148" s="1"/>
      <c r="L1148" t="s">
        <v>286</v>
      </c>
      <c r="M1148">
        <v>1.35</v>
      </c>
      <c r="U1148">
        <v>0.17</v>
      </c>
      <c r="V1148" t="s">
        <v>165</v>
      </c>
      <c r="X1148" t="s">
        <v>178</v>
      </c>
      <c r="Y1148" t="s">
        <v>150</v>
      </c>
      <c r="Z1148">
        <v>50286</v>
      </c>
      <c r="AB1148" t="s">
        <v>154</v>
      </c>
    </row>
    <row r="1149" spans="1:28" x14ac:dyDescent="0.3">
      <c r="A1149" t="s">
        <v>292</v>
      </c>
      <c r="B1149" t="s">
        <v>827</v>
      </c>
      <c r="C1149">
        <v>1651800</v>
      </c>
      <c r="D1149" t="s">
        <v>151</v>
      </c>
      <c r="E1149" s="1">
        <v>43574</v>
      </c>
      <c r="F1149" s="1" t="s">
        <v>404</v>
      </c>
      <c r="G1149" s="1"/>
      <c r="H1149" t="s">
        <v>172</v>
      </c>
      <c r="I1149" s="1" t="s">
        <v>289</v>
      </c>
      <c r="J1149" s="1" t="s">
        <v>509</v>
      </c>
      <c r="K1149" s="1"/>
      <c r="L1149" t="s">
        <v>223</v>
      </c>
      <c r="M1149">
        <v>9.9</v>
      </c>
      <c r="U1149">
        <v>0.4</v>
      </c>
      <c r="V1149" t="s">
        <v>176</v>
      </c>
      <c r="X1149" t="s">
        <v>178</v>
      </c>
      <c r="Y1149" t="s">
        <v>150</v>
      </c>
      <c r="Z1149">
        <v>1040</v>
      </c>
      <c r="AB1149" t="s">
        <v>154</v>
      </c>
    </row>
    <row r="1150" spans="1:28" x14ac:dyDescent="0.3">
      <c r="A1150" t="s">
        <v>292</v>
      </c>
      <c r="B1150" t="s">
        <v>827</v>
      </c>
      <c r="C1150">
        <v>1651800</v>
      </c>
      <c r="D1150" t="s">
        <v>151</v>
      </c>
      <c r="E1150" s="1">
        <v>43574</v>
      </c>
      <c r="F1150" s="1" t="s">
        <v>404</v>
      </c>
      <c r="G1150" s="1"/>
      <c r="H1150" t="s">
        <v>170</v>
      </c>
      <c r="I1150" s="1" t="s">
        <v>289</v>
      </c>
      <c r="J1150" s="1" t="s">
        <v>510</v>
      </c>
      <c r="K1150" s="1"/>
      <c r="L1150" t="s">
        <v>223</v>
      </c>
      <c r="M1150">
        <v>0.68300000000000005</v>
      </c>
      <c r="U1150">
        <v>0.02</v>
      </c>
      <c r="V1150" t="s">
        <v>176</v>
      </c>
      <c r="X1150" t="s">
        <v>178</v>
      </c>
      <c r="Y1150" t="s">
        <v>150</v>
      </c>
      <c r="Z1150">
        <v>1049</v>
      </c>
      <c r="AB1150" t="s">
        <v>154</v>
      </c>
    </row>
    <row r="1151" spans="1:28" x14ac:dyDescent="0.3">
      <c r="A1151" t="s">
        <v>292</v>
      </c>
      <c r="B1151" t="s">
        <v>827</v>
      </c>
      <c r="C1151">
        <v>1651800</v>
      </c>
      <c r="D1151" t="s">
        <v>151</v>
      </c>
      <c r="E1151" s="1">
        <v>43574</v>
      </c>
      <c r="F1151" s="1" t="s">
        <v>404</v>
      </c>
      <c r="G1151" s="1"/>
      <c r="H1151" t="s">
        <v>172</v>
      </c>
      <c r="I1151" s="1" t="s">
        <v>289</v>
      </c>
      <c r="J1151" s="1" t="s">
        <v>511</v>
      </c>
      <c r="K1151" s="1"/>
      <c r="L1151" t="s">
        <v>223</v>
      </c>
      <c r="M1151">
        <v>24.9</v>
      </c>
      <c r="U1151">
        <v>2</v>
      </c>
      <c r="V1151" t="s">
        <v>176</v>
      </c>
      <c r="X1151" t="s">
        <v>178</v>
      </c>
      <c r="Y1151" t="s">
        <v>150</v>
      </c>
      <c r="Z1151">
        <v>1090</v>
      </c>
      <c r="AB1151" t="s">
        <v>154</v>
      </c>
    </row>
    <row r="1152" spans="1:28" x14ac:dyDescent="0.3">
      <c r="A1152" t="s">
        <v>292</v>
      </c>
      <c r="B1152" t="s">
        <v>827</v>
      </c>
      <c r="C1152">
        <v>1651800</v>
      </c>
      <c r="D1152" t="s">
        <v>151</v>
      </c>
      <c r="E1152" s="1">
        <v>43574</v>
      </c>
      <c r="F1152" s="1" t="s">
        <v>404</v>
      </c>
      <c r="G1152" s="1"/>
      <c r="I1152" s="1" t="s">
        <v>290</v>
      </c>
      <c r="J1152" s="1" t="s">
        <v>287</v>
      </c>
      <c r="K1152" s="1"/>
      <c r="L1152" t="s">
        <v>286</v>
      </c>
      <c r="M1152">
        <v>16.899999999999999</v>
      </c>
      <c r="U1152">
        <v>0.17</v>
      </c>
      <c r="V1152" t="s">
        <v>165</v>
      </c>
      <c r="X1152" t="s">
        <v>178</v>
      </c>
      <c r="Y1152" t="s">
        <v>150</v>
      </c>
      <c r="Z1152">
        <v>50286</v>
      </c>
      <c r="AB1152" t="s">
        <v>154</v>
      </c>
    </row>
    <row r="1153" spans="1:28" x14ac:dyDescent="0.3">
      <c r="A1153" t="s">
        <v>292</v>
      </c>
      <c r="B1153" t="s">
        <v>828</v>
      </c>
      <c r="C1153">
        <v>1651800</v>
      </c>
      <c r="D1153" t="s">
        <v>151</v>
      </c>
      <c r="E1153" s="1">
        <v>43593</v>
      </c>
      <c r="F1153" s="1" t="s">
        <v>405</v>
      </c>
      <c r="G1153" s="1"/>
      <c r="H1153" t="s">
        <v>172</v>
      </c>
      <c r="I1153" s="1" t="s">
        <v>289</v>
      </c>
      <c r="J1153" s="1" t="s">
        <v>509</v>
      </c>
      <c r="K1153" s="1"/>
      <c r="L1153" t="s">
        <v>223</v>
      </c>
      <c r="M1153">
        <v>1.6</v>
      </c>
      <c r="U1153">
        <v>0.4</v>
      </c>
      <c r="V1153" t="s">
        <v>176</v>
      </c>
      <c r="X1153" t="s">
        <v>178</v>
      </c>
      <c r="Y1153" t="s">
        <v>150</v>
      </c>
      <c r="Z1153">
        <v>1040</v>
      </c>
      <c r="AB1153" t="s">
        <v>154</v>
      </c>
    </row>
    <row r="1154" spans="1:28" x14ac:dyDescent="0.3">
      <c r="A1154" t="s">
        <v>292</v>
      </c>
      <c r="B1154" t="s">
        <v>828</v>
      </c>
      <c r="C1154">
        <v>1651800</v>
      </c>
      <c r="D1154" t="s">
        <v>151</v>
      </c>
      <c r="E1154" s="1">
        <v>43593</v>
      </c>
      <c r="F1154" s="1" t="s">
        <v>405</v>
      </c>
      <c r="G1154" s="1"/>
      <c r="H1154" t="s">
        <v>170</v>
      </c>
      <c r="I1154" s="1" t="s">
        <v>289</v>
      </c>
      <c r="J1154" s="1" t="s">
        <v>510</v>
      </c>
      <c r="K1154" s="1"/>
      <c r="L1154" t="s">
        <v>223</v>
      </c>
      <c r="M1154">
        <v>2.5999999999999999E-2</v>
      </c>
      <c r="U1154">
        <v>0.02</v>
      </c>
      <c r="V1154" t="s">
        <v>176</v>
      </c>
      <c r="X1154" t="s">
        <v>178</v>
      </c>
      <c r="Y1154" t="s">
        <v>150</v>
      </c>
      <c r="Z1154">
        <v>1049</v>
      </c>
      <c r="AA1154" t="s">
        <v>168</v>
      </c>
      <c r="AB1154" t="s">
        <v>154</v>
      </c>
    </row>
    <row r="1155" spans="1:28" x14ac:dyDescent="0.3">
      <c r="A1155" t="s">
        <v>292</v>
      </c>
      <c r="B1155" t="s">
        <v>828</v>
      </c>
      <c r="C1155">
        <v>1651800</v>
      </c>
      <c r="D1155" t="s">
        <v>151</v>
      </c>
      <c r="E1155" s="1">
        <v>43593</v>
      </c>
      <c r="F1155" s="1" t="s">
        <v>405</v>
      </c>
      <c r="G1155" s="1"/>
      <c r="H1155" t="s">
        <v>172</v>
      </c>
      <c r="I1155" s="1" t="s">
        <v>289</v>
      </c>
      <c r="J1155" s="1" t="s">
        <v>511</v>
      </c>
      <c r="K1155" s="1"/>
      <c r="L1155" t="s">
        <v>223</v>
      </c>
      <c r="M1155">
        <v>3.3</v>
      </c>
      <c r="U1155">
        <v>2</v>
      </c>
      <c r="V1155" t="s">
        <v>176</v>
      </c>
      <c r="X1155" t="s">
        <v>178</v>
      </c>
      <c r="Y1155" t="s">
        <v>150</v>
      </c>
      <c r="Z1155">
        <v>1090</v>
      </c>
      <c r="AA1155" t="s">
        <v>168</v>
      </c>
      <c r="AB1155" t="s">
        <v>154</v>
      </c>
    </row>
    <row r="1156" spans="1:28" x14ac:dyDescent="0.3">
      <c r="A1156" t="s">
        <v>292</v>
      </c>
      <c r="B1156" t="s">
        <v>828</v>
      </c>
      <c r="C1156">
        <v>1651800</v>
      </c>
      <c r="D1156" t="s">
        <v>151</v>
      </c>
      <c r="E1156" s="1">
        <v>43593</v>
      </c>
      <c r="F1156" s="1" t="s">
        <v>405</v>
      </c>
      <c r="G1156" s="1"/>
      <c r="I1156" s="1" t="s">
        <v>290</v>
      </c>
      <c r="J1156" s="1" t="s">
        <v>287</v>
      </c>
      <c r="K1156" s="1"/>
      <c r="L1156" t="s">
        <v>286</v>
      </c>
      <c r="M1156">
        <v>1.02</v>
      </c>
      <c r="U1156">
        <v>0.17</v>
      </c>
      <c r="V1156" t="s">
        <v>165</v>
      </c>
      <c r="X1156" t="s">
        <v>178</v>
      </c>
      <c r="Y1156" t="s">
        <v>150</v>
      </c>
      <c r="Z1156">
        <v>50286</v>
      </c>
      <c r="AB1156" t="s">
        <v>154</v>
      </c>
    </row>
    <row r="1157" spans="1:28" x14ac:dyDescent="0.3">
      <c r="A1157" t="s">
        <v>292</v>
      </c>
      <c r="B1157" t="s">
        <v>829</v>
      </c>
      <c r="C1157">
        <v>1651800</v>
      </c>
      <c r="D1157" t="s">
        <v>151</v>
      </c>
      <c r="E1157" s="1">
        <v>43620</v>
      </c>
      <c r="F1157" s="1" t="s">
        <v>345</v>
      </c>
      <c r="G1157" s="1"/>
      <c r="H1157" t="s">
        <v>172</v>
      </c>
      <c r="I1157" s="1" t="s">
        <v>289</v>
      </c>
      <c r="J1157" s="1" t="s">
        <v>509</v>
      </c>
      <c r="K1157" s="1"/>
      <c r="L1157" t="s">
        <v>223</v>
      </c>
      <c r="M1157">
        <v>1.5</v>
      </c>
      <c r="U1157">
        <v>0.4</v>
      </c>
      <c r="V1157" t="s">
        <v>176</v>
      </c>
      <c r="X1157" t="s">
        <v>178</v>
      </c>
      <c r="Y1157" t="s">
        <v>150</v>
      </c>
      <c r="Z1157">
        <v>1040</v>
      </c>
      <c r="AB1157" t="s">
        <v>154</v>
      </c>
    </row>
    <row r="1158" spans="1:28" x14ac:dyDescent="0.3">
      <c r="A1158" t="s">
        <v>292</v>
      </c>
      <c r="B1158" t="s">
        <v>829</v>
      </c>
      <c r="C1158">
        <v>1651800</v>
      </c>
      <c r="D1158" t="s">
        <v>151</v>
      </c>
      <c r="E1158" s="1">
        <v>43620</v>
      </c>
      <c r="F1158" s="1" t="s">
        <v>345</v>
      </c>
      <c r="G1158" s="1"/>
      <c r="H1158" t="s">
        <v>170</v>
      </c>
      <c r="I1158" s="1" t="s">
        <v>289</v>
      </c>
      <c r="J1158" s="1" t="s">
        <v>510</v>
      </c>
      <c r="K1158" s="1"/>
      <c r="L1158" t="s">
        <v>223</v>
      </c>
      <c r="M1158">
        <v>0.02</v>
      </c>
      <c r="N1158" t="s">
        <v>1094</v>
      </c>
      <c r="U1158">
        <v>0.02</v>
      </c>
      <c r="V1158" t="s">
        <v>176</v>
      </c>
      <c r="X1158" t="s">
        <v>178</v>
      </c>
      <c r="Y1158" t="s">
        <v>150</v>
      </c>
      <c r="Z1158">
        <v>1049</v>
      </c>
      <c r="AB1158" t="s">
        <v>154</v>
      </c>
    </row>
    <row r="1159" spans="1:28" x14ac:dyDescent="0.3">
      <c r="A1159" t="s">
        <v>292</v>
      </c>
      <c r="B1159" t="s">
        <v>829</v>
      </c>
      <c r="C1159">
        <v>1651800</v>
      </c>
      <c r="D1159" t="s">
        <v>151</v>
      </c>
      <c r="E1159" s="1">
        <v>43620</v>
      </c>
      <c r="F1159" s="1" t="s">
        <v>345</v>
      </c>
      <c r="G1159" s="1"/>
      <c r="H1159" t="s">
        <v>172</v>
      </c>
      <c r="I1159" s="1" t="s">
        <v>289</v>
      </c>
      <c r="J1159" s="1" t="s">
        <v>511</v>
      </c>
      <c r="K1159" s="1"/>
      <c r="L1159" t="s">
        <v>223</v>
      </c>
      <c r="M1159">
        <v>2.8</v>
      </c>
      <c r="U1159">
        <v>2</v>
      </c>
      <c r="V1159" t="s">
        <v>176</v>
      </c>
      <c r="X1159" t="s">
        <v>178</v>
      </c>
      <c r="Y1159" t="s">
        <v>150</v>
      </c>
      <c r="Z1159">
        <v>1090</v>
      </c>
      <c r="AA1159" t="s">
        <v>168</v>
      </c>
      <c r="AB1159" t="s">
        <v>154</v>
      </c>
    </row>
    <row r="1160" spans="1:28" x14ac:dyDescent="0.3">
      <c r="A1160" t="s">
        <v>292</v>
      </c>
      <c r="B1160" t="s">
        <v>829</v>
      </c>
      <c r="C1160">
        <v>1651800</v>
      </c>
      <c r="D1160" t="s">
        <v>151</v>
      </c>
      <c r="E1160" s="1">
        <v>43620</v>
      </c>
      <c r="F1160" s="1" t="s">
        <v>345</v>
      </c>
      <c r="G1160" s="1"/>
      <c r="I1160" s="1" t="s">
        <v>290</v>
      </c>
      <c r="J1160" s="1" t="s">
        <v>287</v>
      </c>
      <c r="K1160" s="1"/>
      <c r="L1160" t="s">
        <v>286</v>
      </c>
      <c r="M1160">
        <v>0.72</v>
      </c>
      <c r="U1160">
        <v>0.17</v>
      </c>
      <c r="V1160" t="s">
        <v>165</v>
      </c>
      <c r="X1160" t="s">
        <v>178</v>
      </c>
      <c r="Y1160" t="s">
        <v>150</v>
      </c>
      <c r="Z1160">
        <v>50286</v>
      </c>
      <c r="AB1160" t="s">
        <v>154</v>
      </c>
    </row>
    <row r="1161" spans="1:28" x14ac:dyDescent="0.3">
      <c r="A1161" t="s">
        <v>292</v>
      </c>
      <c r="B1161" t="s">
        <v>830</v>
      </c>
      <c r="C1161">
        <v>1651800</v>
      </c>
      <c r="D1161" t="s">
        <v>151</v>
      </c>
      <c r="E1161" s="1">
        <v>43648</v>
      </c>
      <c r="F1161" s="1" t="s">
        <v>403</v>
      </c>
      <c r="G1161" s="1"/>
      <c r="H1161" t="s">
        <v>172</v>
      </c>
      <c r="I1161" s="1" t="s">
        <v>289</v>
      </c>
      <c r="J1161" s="1" t="s">
        <v>509</v>
      </c>
      <c r="K1161" s="1"/>
      <c r="L1161" t="s">
        <v>223</v>
      </c>
      <c r="M1161">
        <v>1.2</v>
      </c>
      <c r="U1161">
        <v>0.4</v>
      </c>
      <c r="V1161" t="s">
        <v>176</v>
      </c>
      <c r="X1161" t="s">
        <v>178</v>
      </c>
      <c r="Y1161" t="s">
        <v>150</v>
      </c>
      <c r="Z1161">
        <v>1040</v>
      </c>
      <c r="AB1161" t="s">
        <v>154</v>
      </c>
    </row>
    <row r="1162" spans="1:28" x14ac:dyDescent="0.3">
      <c r="A1162" t="s">
        <v>292</v>
      </c>
      <c r="B1162" t="s">
        <v>830</v>
      </c>
      <c r="C1162">
        <v>1651800</v>
      </c>
      <c r="D1162" t="s">
        <v>151</v>
      </c>
      <c r="E1162" s="1">
        <v>43648</v>
      </c>
      <c r="F1162" s="1" t="s">
        <v>403</v>
      </c>
      <c r="G1162" s="1"/>
      <c r="H1162" t="s">
        <v>170</v>
      </c>
      <c r="I1162" s="1" t="s">
        <v>289</v>
      </c>
      <c r="J1162" s="1" t="s">
        <v>510</v>
      </c>
      <c r="K1162" s="1"/>
      <c r="L1162" t="s">
        <v>223</v>
      </c>
      <c r="M1162">
        <v>2.9000000000000001E-2</v>
      </c>
      <c r="U1162">
        <v>0.02</v>
      </c>
      <c r="V1162" t="s">
        <v>176</v>
      </c>
      <c r="X1162" t="s">
        <v>178</v>
      </c>
      <c r="Y1162" t="s">
        <v>150</v>
      </c>
      <c r="Z1162">
        <v>1049</v>
      </c>
      <c r="AA1162" t="s">
        <v>168</v>
      </c>
      <c r="AB1162" t="s">
        <v>154</v>
      </c>
    </row>
    <row r="1163" spans="1:28" x14ac:dyDescent="0.3">
      <c r="A1163" t="s">
        <v>292</v>
      </c>
      <c r="B1163" t="s">
        <v>830</v>
      </c>
      <c r="C1163">
        <v>1651800</v>
      </c>
      <c r="D1163" t="s">
        <v>151</v>
      </c>
      <c r="E1163" s="1">
        <v>43648</v>
      </c>
      <c r="F1163" s="1" t="s">
        <v>403</v>
      </c>
      <c r="G1163" s="1"/>
      <c r="H1163" t="s">
        <v>172</v>
      </c>
      <c r="I1163" s="1" t="s">
        <v>289</v>
      </c>
      <c r="J1163" s="1" t="s">
        <v>511</v>
      </c>
      <c r="K1163" s="1"/>
      <c r="L1163" t="s">
        <v>223</v>
      </c>
      <c r="M1163">
        <v>2.4</v>
      </c>
      <c r="U1163">
        <v>2</v>
      </c>
      <c r="V1163" t="s">
        <v>176</v>
      </c>
      <c r="X1163" t="s">
        <v>178</v>
      </c>
      <c r="Y1163" t="s">
        <v>150</v>
      </c>
      <c r="Z1163">
        <v>1090</v>
      </c>
      <c r="AA1163" t="s">
        <v>168</v>
      </c>
      <c r="AB1163" t="s">
        <v>154</v>
      </c>
    </row>
    <row r="1164" spans="1:28" x14ac:dyDescent="0.3">
      <c r="A1164" t="s">
        <v>292</v>
      </c>
      <c r="B1164" t="s">
        <v>830</v>
      </c>
      <c r="C1164">
        <v>1651800</v>
      </c>
      <c r="D1164" t="s">
        <v>151</v>
      </c>
      <c r="E1164" s="1">
        <v>43648</v>
      </c>
      <c r="F1164" s="1" t="s">
        <v>403</v>
      </c>
      <c r="G1164" s="1"/>
      <c r="I1164" s="1" t="s">
        <v>290</v>
      </c>
      <c r="J1164" s="1" t="s">
        <v>287</v>
      </c>
      <c r="K1164" s="1"/>
      <c r="L1164" t="s">
        <v>286</v>
      </c>
      <c r="M1164">
        <v>1.55</v>
      </c>
      <c r="U1164">
        <v>0.17</v>
      </c>
      <c r="V1164" t="s">
        <v>165</v>
      </c>
      <c r="X1164" t="s">
        <v>178</v>
      </c>
      <c r="Y1164" t="s">
        <v>150</v>
      </c>
      <c r="Z1164">
        <v>50286</v>
      </c>
      <c r="AB1164" t="s">
        <v>154</v>
      </c>
    </row>
    <row r="1165" spans="1:28" x14ac:dyDescent="0.3">
      <c r="A1165" t="s">
        <v>292</v>
      </c>
      <c r="B1165" t="s">
        <v>831</v>
      </c>
      <c r="C1165">
        <v>1651800</v>
      </c>
      <c r="D1165" t="s">
        <v>151</v>
      </c>
      <c r="E1165" s="1">
        <v>43654</v>
      </c>
      <c r="F1165" s="1" t="s">
        <v>402</v>
      </c>
      <c r="G1165" s="1"/>
      <c r="H1165" t="s">
        <v>172</v>
      </c>
      <c r="I1165" s="1" t="s">
        <v>289</v>
      </c>
      <c r="J1165" s="1" t="s">
        <v>509</v>
      </c>
      <c r="K1165" s="1"/>
      <c r="L1165" t="s">
        <v>223</v>
      </c>
      <c r="M1165">
        <v>3.6</v>
      </c>
      <c r="U1165">
        <v>0.4</v>
      </c>
      <c r="V1165" t="s">
        <v>176</v>
      </c>
      <c r="X1165" t="s">
        <v>178</v>
      </c>
      <c r="Y1165" t="s">
        <v>150</v>
      </c>
      <c r="Z1165">
        <v>1040</v>
      </c>
      <c r="AB1165" t="s">
        <v>154</v>
      </c>
    </row>
    <row r="1166" spans="1:28" x14ac:dyDescent="0.3">
      <c r="A1166" t="s">
        <v>292</v>
      </c>
      <c r="B1166" t="s">
        <v>831</v>
      </c>
      <c r="C1166">
        <v>1651800</v>
      </c>
      <c r="D1166" t="s">
        <v>151</v>
      </c>
      <c r="E1166" s="1">
        <v>43654</v>
      </c>
      <c r="F1166" s="1" t="s">
        <v>402</v>
      </c>
      <c r="G1166" s="1"/>
      <c r="H1166" t="s">
        <v>170</v>
      </c>
      <c r="I1166" s="1" t="s">
        <v>289</v>
      </c>
      <c r="J1166" s="1" t="s">
        <v>510</v>
      </c>
      <c r="K1166" s="1"/>
      <c r="L1166" t="s">
        <v>223</v>
      </c>
      <c r="M1166">
        <v>1.35</v>
      </c>
      <c r="U1166">
        <v>0.02</v>
      </c>
      <c r="V1166" t="s">
        <v>176</v>
      </c>
      <c r="X1166" t="s">
        <v>178</v>
      </c>
      <c r="Y1166" t="s">
        <v>150</v>
      </c>
      <c r="Z1166">
        <v>1049</v>
      </c>
      <c r="AB1166" t="s">
        <v>154</v>
      </c>
    </row>
    <row r="1167" spans="1:28" x14ac:dyDescent="0.3">
      <c r="A1167" t="s">
        <v>292</v>
      </c>
      <c r="B1167" t="s">
        <v>831</v>
      </c>
      <c r="C1167">
        <v>1651800</v>
      </c>
      <c r="D1167" t="s">
        <v>151</v>
      </c>
      <c r="E1167" s="1">
        <v>43654</v>
      </c>
      <c r="F1167" s="1" t="s">
        <v>402</v>
      </c>
      <c r="G1167" s="1"/>
      <c r="H1167" t="s">
        <v>172</v>
      </c>
      <c r="I1167" s="1" t="s">
        <v>289</v>
      </c>
      <c r="J1167" s="1" t="s">
        <v>511</v>
      </c>
      <c r="K1167" s="1"/>
      <c r="L1167" t="s">
        <v>223</v>
      </c>
      <c r="M1167">
        <v>2.6</v>
      </c>
      <c r="U1167">
        <v>2</v>
      </c>
      <c r="V1167" t="s">
        <v>176</v>
      </c>
      <c r="X1167" t="s">
        <v>178</v>
      </c>
      <c r="Y1167" t="s">
        <v>150</v>
      </c>
      <c r="Z1167">
        <v>1090</v>
      </c>
      <c r="AA1167" t="s">
        <v>168</v>
      </c>
      <c r="AB1167" t="s">
        <v>154</v>
      </c>
    </row>
    <row r="1168" spans="1:28" x14ac:dyDescent="0.3">
      <c r="A1168" t="s">
        <v>292</v>
      </c>
      <c r="B1168" t="s">
        <v>831</v>
      </c>
      <c r="C1168">
        <v>1651800</v>
      </c>
      <c r="D1168" t="s">
        <v>151</v>
      </c>
      <c r="E1168" s="1">
        <v>43654</v>
      </c>
      <c r="F1168" s="1" t="s">
        <v>402</v>
      </c>
      <c r="G1168" s="1"/>
      <c r="I1168" s="1" t="s">
        <v>290</v>
      </c>
      <c r="J1168" s="1" t="s">
        <v>287</v>
      </c>
      <c r="K1168" s="1"/>
      <c r="L1168" t="s">
        <v>286</v>
      </c>
      <c r="M1168">
        <v>72.5</v>
      </c>
      <c r="U1168">
        <v>0.17</v>
      </c>
      <c r="V1168" t="s">
        <v>165</v>
      </c>
      <c r="X1168" t="s">
        <v>178</v>
      </c>
      <c r="Y1168" t="s">
        <v>150</v>
      </c>
      <c r="Z1168">
        <v>50286</v>
      </c>
      <c r="AB1168" t="s">
        <v>154</v>
      </c>
    </row>
    <row r="1169" spans="1:28" x14ac:dyDescent="0.3">
      <c r="A1169" t="s">
        <v>292</v>
      </c>
      <c r="B1169" t="s">
        <v>832</v>
      </c>
      <c r="C1169">
        <v>1651800</v>
      </c>
      <c r="D1169" t="s">
        <v>151</v>
      </c>
      <c r="E1169" s="1">
        <v>43682</v>
      </c>
      <c r="F1169" s="1" t="s">
        <v>351</v>
      </c>
      <c r="G1169" s="1"/>
      <c r="H1169" t="s">
        <v>172</v>
      </c>
      <c r="I1169" s="1" t="s">
        <v>289</v>
      </c>
      <c r="J1169" s="1" t="s">
        <v>509</v>
      </c>
      <c r="K1169" s="1"/>
      <c r="L1169" t="s">
        <v>223</v>
      </c>
      <c r="M1169">
        <v>1.8</v>
      </c>
      <c r="U1169">
        <v>0.4</v>
      </c>
      <c r="V1169" t="s">
        <v>176</v>
      </c>
      <c r="X1169" t="s">
        <v>178</v>
      </c>
      <c r="Y1169" t="s">
        <v>150</v>
      </c>
      <c r="Z1169">
        <v>1040</v>
      </c>
      <c r="AB1169" t="s">
        <v>154</v>
      </c>
    </row>
    <row r="1170" spans="1:28" x14ac:dyDescent="0.3">
      <c r="A1170" t="s">
        <v>292</v>
      </c>
      <c r="B1170" t="s">
        <v>832</v>
      </c>
      <c r="C1170">
        <v>1651800</v>
      </c>
      <c r="D1170" t="s">
        <v>151</v>
      </c>
      <c r="E1170" s="1">
        <v>43682</v>
      </c>
      <c r="F1170" s="1" t="s">
        <v>351</v>
      </c>
      <c r="G1170" s="1"/>
      <c r="H1170" t="s">
        <v>170</v>
      </c>
      <c r="I1170" s="1" t="s">
        <v>289</v>
      </c>
      <c r="J1170" s="1" t="s">
        <v>510</v>
      </c>
      <c r="K1170" s="1"/>
      <c r="L1170" t="s">
        <v>223</v>
      </c>
      <c r="M1170">
        <v>2.7E-2</v>
      </c>
      <c r="U1170">
        <v>0.02</v>
      </c>
      <c r="V1170" t="s">
        <v>176</v>
      </c>
      <c r="X1170" t="s">
        <v>178</v>
      </c>
      <c r="Y1170" t="s">
        <v>150</v>
      </c>
      <c r="Z1170">
        <v>1049</v>
      </c>
      <c r="AA1170" t="s">
        <v>168</v>
      </c>
      <c r="AB1170" t="s">
        <v>154</v>
      </c>
    </row>
    <row r="1171" spans="1:28" x14ac:dyDescent="0.3">
      <c r="A1171" t="s">
        <v>292</v>
      </c>
      <c r="B1171" t="s">
        <v>832</v>
      </c>
      <c r="C1171">
        <v>1651800</v>
      </c>
      <c r="D1171" t="s">
        <v>151</v>
      </c>
      <c r="E1171" s="1">
        <v>43682</v>
      </c>
      <c r="F1171" s="1" t="s">
        <v>351</v>
      </c>
      <c r="G1171" s="1"/>
      <c r="H1171" t="s">
        <v>172</v>
      </c>
      <c r="I1171" s="1" t="s">
        <v>289</v>
      </c>
      <c r="J1171" s="1" t="s">
        <v>511</v>
      </c>
      <c r="K1171" s="1"/>
      <c r="L1171" t="s">
        <v>223</v>
      </c>
      <c r="M1171">
        <v>2</v>
      </c>
      <c r="N1171" t="s">
        <v>1094</v>
      </c>
      <c r="U1171">
        <v>2</v>
      </c>
      <c r="V1171" t="s">
        <v>176</v>
      </c>
      <c r="X1171" t="s">
        <v>178</v>
      </c>
      <c r="Y1171" t="s">
        <v>150</v>
      </c>
      <c r="Z1171">
        <v>1090</v>
      </c>
      <c r="AB1171" t="s">
        <v>154</v>
      </c>
    </row>
    <row r="1172" spans="1:28" x14ac:dyDescent="0.3">
      <c r="A1172" t="s">
        <v>292</v>
      </c>
      <c r="B1172" t="s">
        <v>832</v>
      </c>
      <c r="C1172">
        <v>1651800</v>
      </c>
      <c r="D1172" t="s">
        <v>151</v>
      </c>
      <c r="E1172" s="1">
        <v>43682</v>
      </c>
      <c r="F1172" s="1" t="s">
        <v>351</v>
      </c>
      <c r="G1172" s="1"/>
      <c r="I1172" s="1" t="s">
        <v>290</v>
      </c>
      <c r="J1172" s="1" t="s">
        <v>287</v>
      </c>
      <c r="K1172" s="1"/>
      <c r="L1172" t="s">
        <v>286</v>
      </c>
      <c r="M1172">
        <v>1.1200000000000001</v>
      </c>
      <c r="U1172">
        <v>0.17</v>
      </c>
      <c r="V1172" t="s">
        <v>165</v>
      </c>
      <c r="X1172" t="s">
        <v>178</v>
      </c>
      <c r="Y1172" t="s">
        <v>150</v>
      </c>
      <c r="Z1172">
        <v>50286</v>
      </c>
      <c r="AB1172" t="s">
        <v>154</v>
      </c>
    </row>
    <row r="1173" spans="1:28" x14ac:dyDescent="0.3">
      <c r="A1173" t="s">
        <v>292</v>
      </c>
      <c r="B1173" t="s">
        <v>833</v>
      </c>
      <c r="C1173">
        <v>1651800</v>
      </c>
      <c r="D1173" t="s">
        <v>151</v>
      </c>
      <c r="E1173" s="1">
        <v>43700</v>
      </c>
      <c r="F1173" s="1" t="s">
        <v>406</v>
      </c>
      <c r="G1173" s="1"/>
      <c r="H1173" t="s">
        <v>172</v>
      </c>
      <c r="I1173" s="1" t="s">
        <v>289</v>
      </c>
      <c r="J1173" s="1" t="s">
        <v>509</v>
      </c>
      <c r="K1173" s="1"/>
      <c r="L1173" t="s">
        <v>223</v>
      </c>
      <c r="M1173">
        <v>3.1</v>
      </c>
      <c r="U1173">
        <v>0.4</v>
      </c>
      <c r="V1173" t="s">
        <v>176</v>
      </c>
      <c r="X1173" t="s">
        <v>178</v>
      </c>
      <c r="Y1173" t="s">
        <v>150</v>
      </c>
      <c r="Z1173">
        <v>1040</v>
      </c>
      <c r="AB1173" t="s">
        <v>154</v>
      </c>
    </row>
    <row r="1174" spans="1:28" x14ac:dyDescent="0.3">
      <c r="A1174" t="s">
        <v>292</v>
      </c>
      <c r="B1174" t="s">
        <v>833</v>
      </c>
      <c r="C1174">
        <v>1651800</v>
      </c>
      <c r="D1174" t="s">
        <v>151</v>
      </c>
      <c r="E1174" s="1">
        <v>43700</v>
      </c>
      <c r="F1174" s="1" t="s">
        <v>406</v>
      </c>
      <c r="G1174" s="1"/>
      <c r="H1174" t="s">
        <v>170</v>
      </c>
      <c r="I1174" s="1" t="s">
        <v>289</v>
      </c>
      <c r="J1174" s="1" t="s">
        <v>510</v>
      </c>
      <c r="K1174" s="1"/>
      <c r="L1174" t="s">
        <v>223</v>
      </c>
      <c r="M1174">
        <v>0.41299999999999998</v>
      </c>
      <c r="U1174">
        <v>0.02</v>
      </c>
      <c r="V1174" t="s">
        <v>176</v>
      </c>
      <c r="X1174" t="s">
        <v>178</v>
      </c>
      <c r="Y1174" t="s">
        <v>150</v>
      </c>
      <c r="Z1174">
        <v>1049</v>
      </c>
      <c r="AB1174" t="s">
        <v>154</v>
      </c>
    </row>
    <row r="1175" spans="1:28" x14ac:dyDescent="0.3">
      <c r="A1175" t="s">
        <v>292</v>
      </c>
      <c r="B1175" t="s">
        <v>833</v>
      </c>
      <c r="C1175">
        <v>1651800</v>
      </c>
      <c r="D1175" t="s">
        <v>151</v>
      </c>
      <c r="E1175" s="1">
        <v>43700</v>
      </c>
      <c r="F1175" s="1" t="s">
        <v>406</v>
      </c>
      <c r="G1175" s="1"/>
      <c r="H1175" t="s">
        <v>172</v>
      </c>
      <c r="I1175" s="1" t="s">
        <v>289</v>
      </c>
      <c r="J1175" s="1" t="s">
        <v>511</v>
      </c>
      <c r="K1175" s="1"/>
      <c r="L1175" t="s">
        <v>223</v>
      </c>
      <c r="M1175">
        <v>4.5999999999999996</v>
      </c>
      <c r="U1175">
        <v>2</v>
      </c>
      <c r="V1175" t="s">
        <v>176</v>
      </c>
      <c r="X1175" t="s">
        <v>178</v>
      </c>
      <c r="Y1175" t="s">
        <v>150</v>
      </c>
      <c r="Z1175">
        <v>1090</v>
      </c>
      <c r="AB1175" t="s">
        <v>154</v>
      </c>
    </row>
    <row r="1176" spans="1:28" x14ac:dyDescent="0.3">
      <c r="A1176" t="s">
        <v>292</v>
      </c>
      <c r="B1176" t="s">
        <v>833</v>
      </c>
      <c r="C1176">
        <v>1651800</v>
      </c>
      <c r="D1176" t="s">
        <v>151</v>
      </c>
      <c r="E1176" s="1">
        <v>43700</v>
      </c>
      <c r="F1176" s="1" t="s">
        <v>406</v>
      </c>
      <c r="G1176" s="1"/>
      <c r="I1176" s="1" t="s">
        <v>290</v>
      </c>
      <c r="J1176" s="1" t="s">
        <v>287</v>
      </c>
      <c r="K1176" s="1"/>
      <c r="L1176" t="s">
        <v>286</v>
      </c>
      <c r="M1176">
        <v>29.3</v>
      </c>
      <c r="U1176">
        <v>0.17</v>
      </c>
      <c r="V1176" t="s">
        <v>165</v>
      </c>
      <c r="X1176" t="s">
        <v>178</v>
      </c>
      <c r="Y1176" t="s">
        <v>150</v>
      </c>
      <c r="Z1176">
        <v>50286</v>
      </c>
      <c r="AB1176" t="s">
        <v>154</v>
      </c>
    </row>
    <row r="1177" spans="1:28" x14ac:dyDescent="0.3">
      <c r="A1177" t="s">
        <v>292</v>
      </c>
      <c r="B1177" t="s">
        <v>834</v>
      </c>
      <c r="C1177">
        <v>1651800</v>
      </c>
      <c r="D1177" t="s">
        <v>151</v>
      </c>
      <c r="E1177" s="1">
        <v>43711</v>
      </c>
      <c r="F1177" s="1" t="s">
        <v>407</v>
      </c>
      <c r="G1177" s="1"/>
      <c r="H1177" t="s">
        <v>172</v>
      </c>
      <c r="I1177" s="1" t="s">
        <v>289</v>
      </c>
      <c r="J1177" s="1" t="s">
        <v>509</v>
      </c>
      <c r="K1177" s="1"/>
      <c r="L1177" t="s">
        <v>223</v>
      </c>
      <c r="M1177">
        <v>2.7</v>
      </c>
      <c r="U1177">
        <v>0.4</v>
      </c>
      <c r="V1177" t="s">
        <v>176</v>
      </c>
      <c r="X1177" t="s">
        <v>178</v>
      </c>
      <c r="Y1177" t="s">
        <v>150</v>
      </c>
      <c r="Z1177">
        <v>1040</v>
      </c>
      <c r="AB1177" t="s">
        <v>154</v>
      </c>
    </row>
    <row r="1178" spans="1:28" x14ac:dyDescent="0.3">
      <c r="A1178" t="s">
        <v>292</v>
      </c>
      <c r="B1178" t="s">
        <v>834</v>
      </c>
      <c r="C1178">
        <v>1651800</v>
      </c>
      <c r="D1178" t="s">
        <v>151</v>
      </c>
      <c r="E1178" s="1">
        <v>43711</v>
      </c>
      <c r="F1178" s="1" t="s">
        <v>407</v>
      </c>
      <c r="G1178" s="1"/>
      <c r="H1178" t="s">
        <v>170</v>
      </c>
      <c r="I1178" s="1" t="s">
        <v>289</v>
      </c>
      <c r="J1178" s="1" t="s">
        <v>510</v>
      </c>
      <c r="K1178" s="1"/>
      <c r="L1178" t="s">
        <v>223</v>
      </c>
      <c r="M1178">
        <v>0.02</v>
      </c>
      <c r="U1178">
        <v>0.02</v>
      </c>
      <c r="V1178" t="s">
        <v>176</v>
      </c>
      <c r="X1178" t="s">
        <v>178</v>
      </c>
      <c r="Y1178" t="s">
        <v>150</v>
      </c>
      <c r="Z1178">
        <v>1049</v>
      </c>
      <c r="AA1178" t="s">
        <v>168</v>
      </c>
      <c r="AB1178" t="s">
        <v>154</v>
      </c>
    </row>
    <row r="1179" spans="1:28" x14ac:dyDescent="0.3">
      <c r="A1179" t="s">
        <v>292</v>
      </c>
      <c r="B1179" t="s">
        <v>834</v>
      </c>
      <c r="C1179">
        <v>1651800</v>
      </c>
      <c r="D1179" t="s">
        <v>151</v>
      </c>
      <c r="E1179" s="1">
        <v>43711</v>
      </c>
      <c r="F1179" s="1" t="s">
        <v>407</v>
      </c>
      <c r="G1179" s="1"/>
      <c r="H1179" t="s">
        <v>172</v>
      </c>
      <c r="I1179" s="1" t="s">
        <v>289</v>
      </c>
      <c r="J1179" s="1" t="s">
        <v>511</v>
      </c>
      <c r="K1179" s="1"/>
      <c r="L1179" t="s">
        <v>223</v>
      </c>
      <c r="M1179">
        <v>2</v>
      </c>
      <c r="N1179" t="s">
        <v>1094</v>
      </c>
      <c r="U1179">
        <v>2</v>
      </c>
      <c r="V1179" t="s">
        <v>176</v>
      </c>
      <c r="X1179" t="s">
        <v>178</v>
      </c>
      <c r="Y1179" t="s">
        <v>150</v>
      </c>
      <c r="Z1179">
        <v>1090</v>
      </c>
      <c r="AB1179" t="s">
        <v>154</v>
      </c>
    </row>
    <row r="1180" spans="1:28" x14ac:dyDescent="0.3">
      <c r="A1180" t="s">
        <v>292</v>
      </c>
      <c r="B1180" t="s">
        <v>834</v>
      </c>
      <c r="C1180">
        <v>1651800</v>
      </c>
      <c r="D1180" t="s">
        <v>151</v>
      </c>
      <c r="E1180" s="1">
        <v>43711</v>
      </c>
      <c r="F1180" s="1" t="s">
        <v>407</v>
      </c>
      <c r="G1180" s="1"/>
      <c r="I1180" s="1" t="s">
        <v>290</v>
      </c>
      <c r="J1180" s="1" t="s">
        <v>287</v>
      </c>
      <c r="K1180" s="1"/>
      <c r="L1180" t="s">
        <v>286</v>
      </c>
      <c r="M1180">
        <v>1.26</v>
      </c>
      <c r="U1180">
        <v>0.17</v>
      </c>
      <c r="V1180" t="s">
        <v>165</v>
      </c>
      <c r="X1180" t="s">
        <v>178</v>
      </c>
      <c r="Y1180" t="s">
        <v>150</v>
      </c>
      <c r="Z1180">
        <v>50286</v>
      </c>
      <c r="AB1180" t="s">
        <v>154</v>
      </c>
    </row>
    <row r="1181" spans="1:28" x14ac:dyDescent="0.3">
      <c r="A1181" t="s">
        <v>292</v>
      </c>
      <c r="B1181" t="s">
        <v>835</v>
      </c>
      <c r="C1181">
        <v>1651800</v>
      </c>
      <c r="D1181" t="s">
        <v>151</v>
      </c>
      <c r="E1181" s="1">
        <v>43740</v>
      </c>
      <c r="F1181" s="1" t="s">
        <v>345</v>
      </c>
      <c r="G1181" s="1"/>
      <c r="H1181" t="s">
        <v>172</v>
      </c>
      <c r="I1181" s="1" t="s">
        <v>289</v>
      </c>
      <c r="J1181" s="1" t="s">
        <v>509</v>
      </c>
      <c r="K1181" s="1"/>
      <c r="L1181" t="s">
        <v>223</v>
      </c>
      <c r="M1181">
        <v>4.8</v>
      </c>
      <c r="U1181">
        <v>0.4</v>
      </c>
      <c r="V1181" t="s">
        <v>176</v>
      </c>
      <c r="X1181" t="s">
        <v>178</v>
      </c>
      <c r="Y1181" t="s">
        <v>150</v>
      </c>
      <c r="Z1181">
        <v>1040</v>
      </c>
      <c r="AB1181" t="s">
        <v>154</v>
      </c>
    </row>
    <row r="1182" spans="1:28" x14ac:dyDescent="0.3">
      <c r="A1182" t="s">
        <v>292</v>
      </c>
      <c r="B1182" t="s">
        <v>835</v>
      </c>
      <c r="C1182">
        <v>1651800</v>
      </c>
      <c r="D1182" t="s">
        <v>151</v>
      </c>
      <c r="E1182" s="1">
        <v>43740</v>
      </c>
      <c r="F1182" s="1" t="s">
        <v>345</v>
      </c>
      <c r="G1182" s="1"/>
      <c r="H1182" t="s">
        <v>170</v>
      </c>
      <c r="I1182" s="1" t="s">
        <v>289</v>
      </c>
      <c r="J1182" s="1" t="s">
        <v>510</v>
      </c>
      <c r="K1182" s="1"/>
      <c r="L1182" t="s">
        <v>223</v>
      </c>
      <c r="M1182">
        <v>7.4999999999999997E-2</v>
      </c>
      <c r="U1182">
        <v>0.02</v>
      </c>
      <c r="V1182" t="s">
        <v>176</v>
      </c>
      <c r="X1182" t="s">
        <v>178</v>
      </c>
      <c r="Y1182" t="s">
        <v>150</v>
      </c>
      <c r="Z1182">
        <v>1049</v>
      </c>
      <c r="AB1182" t="s">
        <v>154</v>
      </c>
    </row>
    <row r="1183" spans="1:28" x14ac:dyDescent="0.3">
      <c r="A1183" t="s">
        <v>292</v>
      </c>
      <c r="B1183" t="s">
        <v>835</v>
      </c>
      <c r="C1183">
        <v>1651800</v>
      </c>
      <c r="D1183" t="s">
        <v>151</v>
      </c>
      <c r="E1183" s="1">
        <v>43740</v>
      </c>
      <c r="F1183" s="1" t="s">
        <v>345</v>
      </c>
      <c r="G1183" s="1"/>
      <c r="H1183" t="s">
        <v>172</v>
      </c>
      <c r="I1183" s="1" t="s">
        <v>289</v>
      </c>
      <c r="J1183" s="1" t="s">
        <v>511</v>
      </c>
      <c r="K1183" s="1"/>
      <c r="L1183" t="s">
        <v>223</v>
      </c>
      <c r="M1183">
        <v>4</v>
      </c>
      <c r="U1183">
        <v>2</v>
      </c>
      <c r="V1183" t="s">
        <v>176</v>
      </c>
      <c r="X1183" t="s">
        <v>178</v>
      </c>
      <c r="Y1183" t="s">
        <v>150</v>
      </c>
      <c r="Z1183">
        <v>1090</v>
      </c>
      <c r="AA1183" t="s">
        <v>168</v>
      </c>
      <c r="AB1183" t="s">
        <v>154</v>
      </c>
    </row>
    <row r="1184" spans="1:28" x14ac:dyDescent="0.3">
      <c r="A1184" t="s">
        <v>292</v>
      </c>
      <c r="B1184" t="s">
        <v>835</v>
      </c>
      <c r="C1184">
        <v>1651800</v>
      </c>
      <c r="D1184" t="s">
        <v>151</v>
      </c>
      <c r="E1184" s="1">
        <v>43740</v>
      </c>
      <c r="F1184" s="1" t="s">
        <v>345</v>
      </c>
      <c r="G1184" s="1"/>
      <c r="I1184" s="1" t="s">
        <v>290</v>
      </c>
      <c r="J1184" s="1" t="s">
        <v>287</v>
      </c>
      <c r="K1184" s="1"/>
      <c r="L1184" t="s">
        <v>286</v>
      </c>
      <c r="M1184">
        <v>1.31</v>
      </c>
      <c r="U1184">
        <v>0.17</v>
      </c>
      <c r="V1184" t="s">
        <v>165</v>
      </c>
      <c r="X1184" t="s">
        <v>178</v>
      </c>
      <c r="Y1184" t="s">
        <v>150</v>
      </c>
      <c r="Z1184">
        <v>50286</v>
      </c>
      <c r="AB1184" t="s">
        <v>154</v>
      </c>
    </row>
    <row r="1185" spans="1:28" x14ac:dyDescent="0.3">
      <c r="A1185" t="s">
        <v>292</v>
      </c>
      <c r="B1185" t="s">
        <v>836</v>
      </c>
      <c r="C1185">
        <v>1651800</v>
      </c>
      <c r="D1185" t="s">
        <v>151</v>
      </c>
      <c r="E1185" s="1">
        <v>43754</v>
      </c>
      <c r="F1185" s="1" t="s">
        <v>408</v>
      </c>
      <c r="G1185" s="1"/>
      <c r="H1185" t="s">
        <v>172</v>
      </c>
      <c r="I1185" s="1" t="s">
        <v>289</v>
      </c>
      <c r="J1185" s="1" t="s">
        <v>509</v>
      </c>
      <c r="K1185" s="1"/>
      <c r="L1185" t="s">
        <v>223</v>
      </c>
      <c r="M1185">
        <v>3.8</v>
      </c>
      <c r="U1185">
        <v>0.4</v>
      </c>
      <c r="V1185" t="s">
        <v>176</v>
      </c>
      <c r="X1185" t="s">
        <v>178</v>
      </c>
      <c r="Y1185" t="s">
        <v>150</v>
      </c>
      <c r="Z1185">
        <v>1040</v>
      </c>
      <c r="AB1185" t="s">
        <v>154</v>
      </c>
    </row>
    <row r="1186" spans="1:28" x14ac:dyDescent="0.3">
      <c r="A1186" t="s">
        <v>292</v>
      </c>
      <c r="B1186" t="s">
        <v>836</v>
      </c>
      <c r="C1186">
        <v>1651800</v>
      </c>
      <c r="D1186" t="s">
        <v>151</v>
      </c>
      <c r="E1186" s="1">
        <v>43754</v>
      </c>
      <c r="F1186" s="1" t="s">
        <v>408</v>
      </c>
      <c r="G1186" s="1"/>
      <c r="H1186" t="s">
        <v>170</v>
      </c>
      <c r="I1186" s="1" t="s">
        <v>289</v>
      </c>
      <c r="J1186" s="1" t="s">
        <v>510</v>
      </c>
      <c r="K1186" s="1"/>
      <c r="L1186" t="s">
        <v>223</v>
      </c>
      <c r="M1186">
        <v>0.57799999999999996</v>
      </c>
      <c r="U1186">
        <v>0.02</v>
      </c>
      <c r="V1186" t="s">
        <v>176</v>
      </c>
      <c r="X1186" t="s">
        <v>178</v>
      </c>
      <c r="Y1186" t="s">
        <v>150</v>
      </c>
      <c r="Z1186">
        <v>1049</v>
      </c>
      <c r="AB1186" t="s">
        <v>154</v>
      </c>
    </row>
    <row r="1187" spans="1:28" x14ac:dyDescent="0.3">
      <c r="A1187" t="s">
        <v>292</v>
      </c>
      <c r="B1187" t="s">
        <v>836</v>
      </c>
      <c r="C1187">
        <v>1651800</v>
      </c>
      <c r="D1187" t="s">
        <v>151</v>
      </c>
      <c r="E1187" s="1">
        <v>43754</v>
      </c>
      <c r="F1187" s="1" t="s">
        <v>408</v>
      </c>
      <c r="G1187" s="1"/>
      <c r="H1187" t="s">
        <v>172</v>
      </c>
      <c r="I1187" s="1" t="s">
        <v>289</v>
      </c>
      <c r="J1187" s="1" t="s">
        <v>511</v>
      </c>
      <c r="K1187" s="1"/>
      <c r="L1187" t="s">
        <v>223</v>
      </c>
      <c r="M1187">
        <v>4.5</v>
      </c>
      <c r="U1187">
        <v>2</v>
      </c>
      <c r="V1187" t="s">
        <v>176</v>
      </c>
      <c r="X1187" t="s">
        <v>178</v>
      </c>
      <c r="Y1187" t="s">
        <v>150</v>
      </c>
      <c r="Z1187">
        <v>1090</v>
      </c>
      <c r="AB1187" t="s">
        <v>154</v>
      </c>
    </row>
    <row r="1188" spans="1:28" x14ac:dyDescent="0.3">
      <c r="A1188" t="s">
        <v>292</v>
      </c>
      <c r="B1188" t="s">
        <v>836</v>
      </c>
      <c r="C1188">
        <v>1651800</v>
      </c>
      <c r="D1188" t="s">
        <v>151</v>
      </c>
      <c r="E1188" s="1">
        <v>43754</v>
      </c>
      <c r="F1188" s="1" t="s">
        <v>408</v>
      </c>
      <c r="G1188" s="1"/>
      <c r="I1188" s="1" t="s">
        <v>290</v>
      </c>
      <c r="J1188" s="1" t="s">
        <v>287</v>
      </c>
      <c r="K1188" s="1"/>
      <c r="L1188" t="s">
        <v>286</v>
      </c>
      <c r="M1188">
        <v>19.5</v>
      </c>
      <c r="U1188">
        <v>0.17</v>
      </c>
      <c r="V1188" t="s">
        <v>165</v>
      </c>
      <c r="X1188" t="s">
        <v>178</v>
      </c>
      <c r="Y1188" t="s">
        <v>150</v>
      </c>
      <c r="Z1188">
        <v>50286</v>
      </c>
      <c r="AB1188" t="s">
        <v>154</v>
      </c>
    </row>
    <row r="1189" spans="1:28" x14ac:dyDescent="0.3">
      <c r="A1189" t="s">
        <v>292</v>
      </c>
      <c r="B1189" t="s">
        <v>837</v>
      </c>
      <c r="C1189">
        <v>1651800</v>
      </c>
      <c r="D1189" t="s">
        <v>151</v>
      </c>
      <c r="E1189" s="1">
        <v>43760</v>
      </c>
      <c r="F1189" s="1" t="s">
        <v>409</v>
      </c>
      <c r="G1189" s="1"/>
      <c r="H1189" t="s">
        <v>172</v>
      </c>
      <c r="I1189" s="1" t="s">
        <v>289</v>
      </c>
      <c r="J1189" s="1" t="s">
        <v>509</v>
      </c>
      <c r="K1189" s="1"/>
      <c r="L1189" t="s">
        <v>223</v>
      </c>
      <c r="M1189">
        <v>4.5999999999999996</v>
      </c>
      <c r="U1189">
        <v>0.4</v>
      </c>
      <c r="V1189" t="s">
        <v>176</v>
      </c>
      <c r="X1189" t="s">
        <v>178</v>
      </c>
      <c r="Y1189" t="s">
        <v>150</v>
      </c>
      <c r="Z1189">
        <v>1040</v>
      </c>
      <c r="AB1189" t="s">
        <v>154</v>
      </c>
    </row>
    <row r="1190" spans="1:28" x14ac:dyDescent="0.3">
      <c r="A1190" t="s">
        <v>292</v>
      </c>
      <c r="B1190" t="s">
        <v>837</v>
      </c>
      <c r="C1190">
        <v>1651800</v>
      </c>
      <c r="D1190" t="s">
        <v>151</v>
      </c>
      <c r="E1190" s="1">
        <v>43760</v>
      </c>
      <c r="F1190" s="1" t="s">
        <v>409</v>
      </c>
      <c r="G1190" s="1"/>
      <c r="H1190" t="s">
        <v>170</v>
      </c>
      <c r="I1190" s="1" t="s">
        <v>289</v>
      </c>
      <c r="J1190" s="1" t="s">
        <v>510</v>
      </c>
      <c r="K1190" s="1"/>
      <c r="L1190" t="s">
        <v>223</v>
      </c>
      <c r="M1190">
        <v>0.63200000000000001</v>
      </c>
      <c r="U1190">
        <v>0.02</v>
      </c>
      <c r="V1190" t="s">
        <v>176</v>
      </c>
      <c r="X1190" t="s">
        <v>178</v>
      </c>
      <c r="Y1190" t="s">
        <v>150</v>
      </c>
      <c r="Z1190">
        <v>1049</v>
      </c>
      <c r="AB1190" t="s">
        <v>154</v>
      </c>
    </row>
    <row r="1191" spans="1:28" x14ac:dyDescent="0.3">
      <c r="A1191" t="s">
        <v>292</v>
      </c>
      <c r="B1191" t="s">
        <v>837</v>
      </c>
      <c r="C1191">
        <v>1651800</v>
      </c>
      <c r="D1191" t="s">
        <v>151</v>
      </c>
      <c r="E1191" s="1">
        <v>43760</v>
      </c>
      <c r="F1191" s="1" t="s">
        <v>409</v>
      </c>
      <c r="G1191" s="1"/>
      <c r="H1191" t="s">
        <v>172</v>
      </c>
      <c r="I1191" s="1" t="s">
        <v>289</v>
      </c>
      <c r="J1191" s="1" t="s">
        <v>511</v>
      </c>
      <c r="K1191" s="1"/>
      <c r="L1191" t="s">
        <v>223</v>
      </c>
      <c r="M1191">
        <v>11.1</v>
      </c>
      <c r="U1191">
        <v>2</v>
      </c>
      <c r="V1191" t="s">
        <v>176</v>
      </c>
      <c r="X1191" t="s">
        <v>178</v>
      </c>
      <c r="Y1191" t="s">
        <v>150</v>
      </c>
      <c r="Z1191">
        <v>1090</v>
      </c>
      <c r="AB1191" t="s">
        <v>154</v>
      </c>
    </row>
    <row r="1192" spans="1:28" x14ac:dyDescent="0.3">
      <c r="A1192" t="s">
        <v>292</v>
      </c>
      <c r="B1192" t="s">
        <v>837</v>
      </c>
      <c r="C1192">
        <v>1651800</v>
      </c>
      <c r="D1192" t="s">
        <v>151</v>
      </c>
      <c r="E1192" s="1">
        <v>43760</v>
      </c>
      <c r="F1192" s="1" t="s">
        <v>409</v>
      </c>
      <c r="G1192" s="1"/>
      <c r="I1192" s="1" t="s">
        <v>290</v>
      </c>
      <c r="J1192" s="1" t="s">
        <v>287</v>
      </c>
      <c r="K1192" s="1"/>
      <c r="L1192" t="s">
        <v>286</v>
      </c>
      <c r="M1192">
        <v>7.53</v>
      </c>
      <c r="U1192">
        <v>0.17</v>
      </c>
      <c r="V1192" t="s">
        <v>165</v>
      </c>
      <c r="X1192" t="s">
        <v>178</v>
      </c>
      <c r="Y1192" t="s">
        <v>150</v>
      </c>
      <c r="Z1192">
        <v>50286</v>
      </c>
      <c r="AB1192" t="s">
        <v>154</v>
      </c>
    </row>
    <row r="1193" spans="1:28" x14ac:dyDescent="0.3">
      <c r="A1193" t="s">
        <v>292</v>
      </c>
      <c r="B1193" t="s">
        <v>838</v>
      </c>
      <c r="C1193">
        <v>1651800</v>
      </c>
      <c r="D1193" t="s">
        <v>151</v>
      </c>
      <c r="E1193" s="1">
        <v>43775</v>
      </c>
      <c r="F1193" s="1" t="s">
        <v>410</v>
      </c>
      <c r="G1193" s="1"/>
      <c r="H1193" t="s">
        <v>172</v>
      </c>
      <c r="I1193" s="1" t="s">
        <v>289</v>
      </c>
      <c r="J1193" s="1" t="s">
        <v>509</v>
      </c>
      <c r="K1193" s="1"/>
      <c r="L1193" t="s">
        <v>223</v>
      </c>
      <c r="M1193">
        <v>2.9</v>
      </c>
      <c r="U1193">
        <v>0.4</v>
      </c>
      <c r="V1193" t="s">
        <v>176</v>
      </c>
      <c r="X1193" t="s">
        <v>149</v>
      </c>
      <c r="Y1193" t="s">
        <v>150</v>
      </c>
      <c r="Z1193">
        <v>1040</v>
      </c>
      <c r="AA1193" t="s">
        <v>179</v>
      </c>
      <c r="AB1193" t="s">
        <v>154</v>
      </c>
    </row>
    <row r="1194" spans="1:28" x14ac:dyDescent="0.3">
      <c r="A1194" t="s">
        <v>292</v>
      </c>
      <c r="B1194" t="s">
        <v>838</v>
      </c>
      <c r="C1194">
        <v>1651800</v>
      </c>
      <c r="D1194" t="s">
        <v>151</v>
      </c>
      <c r="E1194" s="1">
        <v>43775</v>
      </c>
      <c r="F1194" s="1" t="s">
        <v>410</v>
      </c>
      <c r="G1194" s="1"/>
      <c r="H1194" t="s">
        <v>170</v>
      </c>
      <c r="I1194" s="1" t="s">
        <v>289</v>
      </c>
      <c r="J1194" s="1" t="s">
        <v>510</v>
      </c>
      <c r="K1194" s="1"/>
      <c r="L1194" t="s">
        <v>223</v>
      </c>
      <c r="M1194">
        <v>2.5999999999999999E-2</v>
      </c>
      <c r="U1194">
        <v>0.02</v>
      </c>
      <c r="V1194" t="s">
        <v>176</v>
      </c>
      <c r="X1194" t="s">
        <v>149</v>
      </c>
      <c r="Y1194" t="s">
        <v>150</v>
      </c>
      <c r="Z1194">
        <v>1049</v>
      </c>
      <c r="AA1194" t="s">
        <v>168</v>
      </c>
      <c r="AB1194" t="s">
        <v>154</v>
      </c>
    </row>
    <row r="1195" spans="1:28" x14ac:dyDescent="0.3">
      <c r="A1195" t="s">
        <v>292</v>
      </c>
      <c r="B1195" t="s">
        <v>838</v>
      </c>
      <c r="C1195">
        <v>1651800</v>
      </c>
      <c r="D1195" t="s">
        <v>151</v>
      </c>
      <c r="E1195" s="1">
        <v>43775</v>
      </c>
      <c r="F1195" s="1" t="s">
        <v>410</v>
      </c>
      <c r="G1195" s="1"/>
      <c r="H1195" t="s">
        <v>172</v>
      </c>
      <c r="I1195" s="1" t="s">
        <v>289</v>
      </c>
      <c r="J1195" s="1" t="s">
        <v>511</v>
      </c>
      <c r="K1195" s="1"/>
      <c r="L1195" t="s">
        <v>223</v>
      </c>
      <c r="M1195">
        <v>9.3000000000000007</v>
      </c>
      <c r="U1195">
        <v>2</v>
      </c>
      <c r="V1195" t="s">
        <v>176</v>
      </c>
      <c r="X1195" t="s">
        <v>149</v>
      </c>
      <c r="Y1195" t="s">
        <v>150</v>
      </c>
      <c r="Z1195">
        <v>1090</v>
      </c>
      <c r="AA1195" t="s">
        <v>179</v>
      </c>
      <c r="AB1195" t="s">
        <v>154</v>
      </c>
    </row>
    <row r="1196" spans="1:28" x14ac:dyDescent="0.3">
      <c r="A1196" t="s">
        <v>292</v>
      </c>
      <c r="B1196" t="s">
        <v>838</v>
      </c>
      <c r="C1196">
        <v>1651800</v>
      </c>
      <c r="D1196" t="s">
        <v>151</v>
      </c>
      <c r="E1196" s="1">
        <v>43775</v>
      </c>
      <c r="F1196" s="1" t="s">
        <v>410</v>
      </c>
      <c r="G1196" s="1"/>
      <c r="I1196" s="1" t="s">
        <v>290</v>
      </c>
      <c r="J1196" s="1" t="s">
        <v>287</v>
      </c>
      <c r="K1196" s="1"/>
      <c r="L1196" t="s">
        <v>286</v>
      </c>
      <c r="M1196">
        <v>1.32</v>
      </c>
      <c r="U1196">
        <v>0.17</v>
      </c>
      <c r="V1196" t="s">
        <v>165</v>
      </c>
      <c r="X1196" t="s">
        <v>149</v>
      </c>
      <c r="Y1196" t="s">
        <v>150</v>
      </c>
      <c r="Z1196">
        <v>50286</v>
      </c>
      <c r="AB1196" t="s">
        <v>154</v>
      </c>
    </row>
    <row r="1197" spans="1:28" x14ac:dyDescent="0.3">
      <c r="A1197" t="s">
        <v>292</v>
      </c>
      <c r="B1197" t="s">
        <v>839</v>
      </c>
      <c r="C1197">
        <v>1651800</v>
      </c>
      <c r="D1197" t="s">
        <v>151</v>
      </c>
      <c r="E1197" s="1">
        <v>43800</v>
      </c>
      <c r="F1197" s="1" t="s">
        <v>411</v>
      </c>
      <c r="G1197" s="1"/>
      <c r="H1197" t="s">
        <v>172</v>
      </c>
      <c r="I1197" s="1" t="s">
        <v>289</v>
      </c>
      <c r="J1197" s="1" t="s">
        <v>509</v>
      </c>
      <c r="K1197" s="1"/>
      <c r="L1197" t="s">
        <v>223</v>
      </c>
      <c r="M1197">
        <v>3.1</v>
      </c>
      <c r="U1197">
        <v>0.4</v>
      </c>
      <c r="V1197" t="s">
        <v>176</v>
      </c>
      <c r="X1197" t="s">
        <v>149</v>
      </c>
      <c r="Y1197" t="s">
        <v>150</v>
      </c>
      <c r="Z1197">
        <v>1040</v>
      </c>
      <c r="AB1197" t="s">
        <v>154</v>
      </c>
    </row>
    <row r="1198" spans="1:28" x14ac:dyDescent="0.3">
      <c r="A1198" t="s">
        <v>292</v>
      </c>
      <c r="B1198" t="s">
        <v>839</v>
      </c>
      <c r="C1198">
        <v>1651800</v>
      </c>
      <c r="D1198" t="s">
        <v>151</v>
      </c>
      <c r="E1198" s="1">
        <v>43800</v>
      </c>
      <c r="F1198" s="1" t="s">
        <v>411</v>
      </c>
      <c r="G1198" s="1"/>
      <c r="H1198" t="s">
        <v>170</v>
      </c>
      <c r="I1198" s="1" t="s">
        <v>289</v>
      </c>
      <c r="J1198" s="1" t="s">
        <v>510</v>
      </c>
      <c r="K1198" s="1"/>
      <c r="L1198" t="s">
        <v>223</v>
      </c>
      <c r="M1198">
        <v>0.13</v>
      </c>
      <c r="U1198">
        <v>0.02</v>
      </c>
      <c r="V1198" t="s">
        <v>176</v>
      </c>
      <c r="X1198" t="s">
        <v>149</v>
      </c>
      <c r="Y1198" t="s">
        <v>150</v>
      </c>
      <c r="Z1198">
        <v>1049</v>
      </c>
      <c r="AB1198" t="s">
        <v>154</v>
      </c>
    </row>
    <row r="1199" spans="1:28" x14ac:dyDescent="0.3">
      <c r="A1199" t="s">
        <v>292</v>
      </c>
      <c r="B1199" t="s">
        <v>839</v>
      </c>
      <c r="C1199">
        <v>1651800</v>
      </c>
      <c r="D1199" t="s">
        <v>151</v>
      </c>
      <c r="E1199" s="1">
        <v>43800</v>
      </c>
      <c r="F1199" s="1" t="s">
        <v>411</v>
      </c>
      <c r="G1199" s="1"/>
      <c r="H1199" t="s">
        <v>172</v>
      </c>
      <c r="I1199" s="1" t="s">
        <v>289</v>
      </c>
      <c r="J1199" s="1" t="s">
        <v>511</v>
      </c>
      <c r="K1199" s="1"/>
      <c r="L1199" t="s">
        <v>223</v>
      </c>
      <c r="M1199">
        <v>16.5</v>
      </c>
      <c r="U1199">
        <v>2</v>
      </c>
      <c r="V1199" t="s">
        <v>176</v>
      </c>
      <c r="X1199" t="s">
        <v>149</v>
      </c>
      <c r="Y1199" t="s">
        <v>150</v>
      </c>
      <c r="Z1199">
        <v>1090</v>
      </c>
      <c r="AB1199" t="s">
        <v>154</v>
      </c>
    </row>
    <row r="1200" spans="1:28" x14ac:dyDescent="0.3">
      <c r="A1200" t="s">
        <v>292</v>
      </c>
      <c r="B1200" t="s">
        <v>839</v>
      </c>
      <c r="C1200">
        <v>1651800</v>
      </c>
      <c r="D1200" t="s">
        <v>151</v>
      </c>
      <c r="E1200" s="1">
        <v>43800</v>
      </c>
      <c r="F1200" s="1" t="s">
        <v>411</v>
      </c>
      <c r="G1200" s="1"/>
      <c r="I1200" s="1" t="s">
        <v>290</v>
      </c>
      <c r="J1200" s="1" t="s">
        <v>287</v>
      </c>
      <c r="K1200" s="1"/>
      <c r="L1200" t="s">
        <v>286</v>
      </c>
      <c r="M1200">
        <v>1.39</v>
      </c>
      <c r="U1200">
        <v>0.17</v>
      </c>
      <c r="V1200" t="s">
        <v>165</v>
      </c>
      <c r="X1200" t="s">
        <v>149</v>
      </c>
      <c r="Y1200" t="s">
        <v>150</v>
      </c>
      <c r="Z1200">
        <v>50286</v>
      </c>
      <c r="AB1200" t="s">
        <v>154</v>
      </c>
    </row>
    <row r="1201" spans="1:28" x14ac:dyDescent="0.3">
      <c r="A1201" t="s">
        <v>292</v>
      </c>
      <c r="B1201" t="s">
        <v>840</v>
      </c>
      <c r="C1201">
        <v>1651800</v>
      </c>
      <c r="D1201" t="s">
        <v>151</v>
      </c>
      <c r="E1201" s="1">
        <v>43802</v>
      </c>
      <c r="F1201" s="1" t="s">
        <v>412</v>
      </c>
      <c r="G1201" s="1"/>
      <c r="H1201" t="s">
        <v>172</v>
      </c>
      <c r="I1201" s="1" t="s">
        <v>289</v>
      </c>
      <c r="J1201" s="1" t="s">
        <v>509</v>
      </c>
      <c r="K1201" s="1"/>
      <c r="L1201" t="s">
        <v>223</v>
      </c>
      <c r="M1201">
        <v>2.9</v>
      </c>
      <c r="U1201">
        <v>0.4</v>
      </c>
      <c r="V1201" t="s">
        <v>176</v>
      </c>
      <c r="X1201" t="s">
        <v>149</v>
      </c>
      <c r="Y1201" t="s">
        <v>150</v>
      </c>
      <c r="Z1201">
        <v>1040</v>
      </c>
      <c r="AB1201" t="s">
        <v>154</v>
      </c>
    </row>
    <row r="1202" spans="1:28" x14ac:dyDescent="0.3">
      <c r="A1202" t="s">
        <v>292</v>
      </c>
      <c r="B1202" t="s">
        <v>840</v>
      </c>
      <c r="C1202">
        <v>1651800</v>
      </c>
      <c r="D1202" t="s">
        <v>151</v>
      </c>
      <c r="E1202" s="1">
        <v>43802</v>
      </c>
      <c r="F1202" s="1" t="s">
        <v>412</v>
      </c>
      <c r="G1202" s="1"/>
      <c r="H1202" t="s">
        <v>170</v>
      </c>
      <c r="I1202" s="1" t="s">
        <v>289</v>
      </c>
      <c r="J1202" s="1" t="s">
        <v>510</v>
      </c>
      <c r="K1202" s="1"/>
      <c r="L1202" t="s">
        <v>223</v>
      </c>
      <c r="M1202">
        <v>0.26700000000000002</v>
      </c>
      <c r="U1202">
        <v>0.02</v>
      </c>
      <c r="V1202" t="s">
        <v>176</v>
      </c>
      <c r="X1202" t="s">
        <v>149</v>
      </c>
      <c r="Y1202" t="s">
        <v>150</v>
      </c>
      <c r="Z1202">
        <v>1049</v>
      </c>
      <c r="AB1202" t="s">
        <v>154</v>
      </c>
    </row>
    <row r="1203" spans="1:28" x14ac:dyDescent="0.3">
      <c r="A1203" t="s">
        <v>292</v>
      </c>
      <c r="B1203" t="s">
        <v>840</v>
      </c>
      <c r="C1203">
        <v>1651800</v>
      </c>
      <c r="D1203" t="s">
        <v>151</v>
      </c>
      <c r="E1203" s="1">
        <v>43802</v>
      </c>
      <c r="F1203" s="1" t="s">
        <v>412</v>
      </c>
      <c r="G1203" s="1"/>
      <c r="H1203" t="s">
        <v>172</v>
      </c>
      <c r="I1203" s="1" t="s">
        <v>289</v>
      </c>
      <c r="J1203" s="1" t="s">
        <v>511</v>
      </c>
      <c r="K1203" s="1"/>
      <c r="L1203" t="s">
        <v>223</v>
      </c>
      <c r="M1203">
        <v>12.4</v>
      </c>
      <c r="U1203">
        <v>2</v>
      </c>
      <c r="V1203" t="s">
        <v>176</v>
      </c>
      <c r="X1203" t="s">
        <v>149</v>
      </c>
      <c r="Y1203" t="s">
        <v>150</v>
      </c>
      <c r="Z1203">
        <v>1090</v>
      </c>
      <c r="AB1203" t="s">
        <v>154</v>
      </c>
    </row>
    <row r="1204" spans="1:28" x14ac:dyDescent="0.3">
      <c r="A1204" t="s">
        <v>292</v>
      </c>
      <c r="B1204" t="s">
        <v>840</v>
      </c>
      <c r="C1204">
        <v>1651800</v>
      </c>
      <c r="D1204" t="s">
        <v>151</v>
      </c>
      <c r="E1204" s="1">
        <v>43802</v>
      </c>
      <c r="F1204" s="1" t="s">
        <v>412</v>
      </c>
      <c r="G1204" s="1"/>
      <c r="I1204" s="1" t="s">
        <v>290</v>
      </c>
      <c r="J1204" s="1" t="s">
        <v>287</v>
      </c>
      <c r="K1204" s="1"/>
      <c r="L1204" t="s">
        <v>286</v>
      </c>
      <c r="M1204">
        <v>1.73</v>
      </c>
      <c r="U1204">
        <v>0.17</v>
      </c>
      <c r="V1204" t="s">
        <v>165</v>
      </c>
      <c r="X1204" t="s">
        <v>149</v>
      </c>
      <c r="Y1204" t="s">
        <v>150</v>
      </c>
      <c r="Z1204">
        <v>50286</v>
      </c>
      <c r="AB1204" t="s">
        <v>154</v>
      </c>
    </row>
    <row r="1205" spans="1:28" x14ac:dyDescent="0.3">
      <c r="A1205" t="s">
        <v>292</v>
      </c>
      <c r="B1205" t="s">
        <v>841</v>
      </c>
      <c r="C1205">
        <v>1651800</v>
      </c>
      <c r="D1205" t="s">
        <v>151</v>
      </c>
      <c r="E1205" s="1">
        <v>43808</v>
      </c>
      <c r="F1205" s="1" t="s">
        <v>368</v>
      </c>
      <c r="G1205" s="1"/>
      <c r="H1205" t="s">
        <v>172</v>
      </c>
      <c r="I1205" s="1" t="s">
        <v>289</v>
      </c>
      <c r="J1205" s="1" t="s">
        <v>509</v>
      </c>
      <c r="K1205" s="1"/>
      <c r="L1205" t="s">
        <v>223</v>
      </c>
      <c r="M1205">
        <v>3.2</v>
      </c>
      <c r="U1205">
        <v>0.4</v>
      </c>
      <c r="V1205" t="s">
        <v>176</v>
      </c>
      <c r="X1205" t="s">
        <v>149</v>
      </c>
      <c r="Y1205" t="s">
        <v>150</v>
      </c>
      <c r="Z1205">
        <v>1040</v>
      </c>
      <c r="AB1205" t="s">
        <v>154</v>
      </c>
    </row>
    <row r="1206" spans="1:28" x14ac:dyDescent="0.3">
      <c r="A1206" t="s">
        <v>292</v>
      </c>
      <c r="B1206" t="s">
        <v>841</v>
      </c>
      <c r="C1206">
        <v>1651800</v>
      </c>
      <c r="D1206" t="s">
        <v>151</v>
      </c>
      <c r="E1206" s="1">
        <v>43808</v>
      </c>
      <c r="F1206" s="1" t="s">
        <v>368</v>
      </c>
      <c r="G1206" s="1"/>
      <c r="H1206" t="s">
        <v>170</v>
      </c>
      <c r="I1206" s="1" t="s">
        <v>289</v>
      </c>
      <c r="J1206" s="1" t="s">
        <v>510</v>
      </c>
      <c r="K1206" s="1"/>
      <c r="L1206" t="s">
        <v>223</v>
      </c>
      <c r="M1206">
        <v>0.27700000000000002</v>
      </c>
      <c r="U1206">
        <v>0.02</v>
      </c>
      <c r="V1206" t="s">
        <v>176</v>
      </c>
      <c r="X1206" t="s">
        <v>149</v>
      </c>
      <c r="Y1206" t="s">
        <v>150</v>
      </c>
      <c r="Z1206">
        <v>1049</v>
      </c>
      <c r="AB1206" t="s">
        <v>154</v>
      </c>
    </row>
    <row r="1207" spans="1:28" x14ac:dyDescent="0.3">
      <c r="A1207" t="s">
        <v>292</v>
      </c>
      <c r="B1207" t="s">
        <v>841</v>
      </c>
      <c r="C1207">
        <v>1651800</v>
      </c>
      <c r="D1207" t="s">
        <v>151</v>
      </c>
      <c r="E1207" s="1">
        <v>43808</v>
      </c>
      <c r="F1207" s="1" t="s">
        <v>368</v>
      </c>
      <c r="G1207" s="1"/>
      <c r="H1207" t="s">
        <v>172</v>
      </c>
      <c r="I1207" s="1" t="s">
        <v>289</v>
      </c>
      <c r="J1207" s="1" t="s">
        <v>511</v>
      </c>
      <c r="K1207" s="1"/>
      <c r="L1207" t="s">
        <v>223</v>
      </c>
      <c r="M1207">
        <v>15.9</v>
      </c>
      <c r="U1207">
        <v>2</v>
      </c>
      <c r="V1207" t="s">
        <v>176</v>
      </c>
      <c r="X1207" t="s">
        <v>149</v>
      </c>
      <c r="Y1207" t="s">
        <v>150</v>
      </c>
      <c r="Z1207">
        <v>1090</v>
      </c>
      <c r="AB1207" t="s">
        <v>154</v>
      </c>
    </row>
    <row r="1208" spans="1:28" x14ac:dyDescent="0.3">
      <c r="A1208" t="s">
        <v>292</v>
      </c>
      <c r="B1208" t="s">
        <v>841</v>
      </c>
      <c r="C1208">
        <v>1651800</v>
      </c>
      <c r="D1208" t="s">
        <v>151</v>
      </c>
      <c r="E1208" s="1">
        <v>43808</v>
      </c>
      <c r="F1208" s="1" t="s">
        <v>368</v>
      </c>
      <c r="G1208" s="1"/>
      <c r="I1208" s="1" t="s">
        <v>290</v>
      </c>
      <c r="J1208" s="1" t="s">
        <v>287</v>
      </c>
      <c r="K1208" s="1"/>
      <c r="L1208" t="s">
        <v>286</v>
      </c>
      <c r="M1208">
        <v>4.38</v>
      </c>
      <c r="U1208">
        <v>0.17</v>
      </c>
      <c r="V1208" t="s">
        <v>165</v>
      </c>
      <c r="X1208" t="s">
        <v>149</v>
      </c>
      <c r="Y1208" t="s">
        <v>150</v>
      </c>
      <c r="Z1208">
        <v>50286</v>
      </c>
      <c r="AB1208" t="s">
        <v>154</v>
      </c>
    </row>
    <row r="1209" spans="1:28" x14ac:dyDescent="0.3">
      <c r="A1209" t="s">
        <v>292</v>
      </c>
      <c r="B1209" t="s">
        <v>842</v>
      </c>
      <c r="C1209">
        <v>1651800</v>
      </c>
      <c r="D1209" t="s">
        <v>151</v>
      </c>
      <c r="E1209" s="1">
        <v>43815</v>
      </c>
      <c r="F1209" s="1" t="s">
        <v>413</v>
      </c>
      <c r="G1209" s="1"/>
      <c r="H1209" t="s">
        <v>172</v>
      </c>
      <c r="I1209" s="1" t="s">
        <v>289</v>
      </c>
      <c r="J1209" s="1" t="s">
        <v>509</v>
      </c>
      <c r="K1209" s="1"/>
      <c r="L1209" t="s">
        <v>223</v>
      </c>
      <c r="M1209">
        <v>3.1</v>
      </c>
      <c r="U1209">
        <v>0.4</v>
      </c>
      <c r="V1209" t="s">
        <v>176</v>
      </c>
      <c r="X1209" t="s">
        <v>149</v>
      </c>
      <c r="Y1209" t="s">
        <v>150</v>
      </c>
      <c r="Z1209">
        <v>1040</v>
      </c>
      <c r="AB1209" t="s">
        <v>154</v>
      </c>
    </row>
    <row r="1210" spans="1:28" x14ac:dyDescent="0.3">
      <c r="A1210" t="s">
        <v>292</v>
      </c>
      <c r="B1210" t="s">
        <v>842</v>
      </c>
      <c r="C1210">
        <v>1651800</v>
      </c>
      <c r="D1210" t="s">
        <v>151</v>
      </c>
      <c r="E1210" s="1">
        <v>43815</v>
      </c>
      <c r="F1210" s="1" t="s">
        <v>413</v>
      </c>
      <c r="G1210" s="1"/>
      <c r="H1210" t="s">
        <v>170</v>
      </c>
      <c r="I1210" s="1" t="s">
        <v>289</v>
      </c>
      <c r="J1210" s="1" t="s">
        <v>510</v>
      </c>
      <c r="K1210" s="1"/>
      <c r="L1210" t="s">
        <v>223</v>
      </c>
      <c r="M1210">
        <v>0.498</v>
      </c>
      <c r="U1210">
        <v>0.02</v>
      </c>
      <c r="V1210" t="s">
        <v>176</v>
      </c>
      <c r="X1210" t="s">
        <v>149</v>
      </c>
      <c r="Y1210" t="s">
        <v>150</v>
      </c>
      <c r="Z1210">
        <v>1049</v>
      </c>
      <c r="AB1210" t="s">
        <v>154</v>
      </c>
    </row>
    <row r="1211" spans="1:28" x14ac:dyDescent="0.3">
      <c r="A1211" t="s">
        <v>292</v>
      </c>
      <c r="B1211" t="s">
        <v>842</v>
      </c>
      <c r="C1211">
        <v>1651800</v>
      </c>
      <c r="D1211" t="s">
        <v>151</v>
      </c>
      <c r="E1211" s="1">
        <v>43815</v>
      </c>
      <c r="F1211" s="1" t="s">
        <v>413</v>
      </c>
      <c r="G1211" s="1"/>
      <c r="H1211" t="s">
        <v>172</v>
      </c>
      <c r="I1211" s="1" t="s">
        <v>289</v>
      </c>
      <c r="J1211" s="1" t="s">
        <v>511</v>
      </c>
      <c r="K1211" s="1"/>
      <c r="L1211" t="s">
        <v>223</v>
      </c>
      <c r="M1211">
        <v>12.3</v>
      </c>
      <c r="U1211">
        <v>2</v>
      </c>
      <c r="V1211" t="s">
        <v>176</v>
      </c>
      <c r="X1211" t="s">
        <v>149</v>
      </c>
      <c r="Y1211" t="s">
        <v>150</v>
      </c>
      <c r="Z1211">
        <v>1090</v>
      </c>
      <c r="AB1211" t="s">
        <v>154</v>
      </c>
    </row>
    <row r="1212" spans="1:28" x14ac:dyDescent="0.3">
      <c r="A1212" t="s">
        <v>292</v>
      </c>
      <c r="B1212" t="s">
        <v>842</v>
      </c>
      <c r="C1212">
        <v>1651800</v>
      </c>
      <c r="D1212" t="s">
        <v>151</v>
      </c>
      <c r="E1212" s="1">
        <v>43815</v>
      </c>
      <c r="F1212" s="1" t="s">
        <v>413</v>
      </c>
      <c r="G1212" s="1"/>
      <c r="I1212" s="1" t="s">
        <v>290</v>
      </c>
      <c r="J1212" s="1" t="s">
        <v>287</v>
      </c>
      <c r="K1212" s="1"/>
      <c r="L1212" t="s">
        <v>286</v>
      </c>
      <c r="M1212">
        <v>5.05</v>
      </c>
      <c r="U1212">
        <v>0.17</v>
      </c>
      <c r="V1212" t="s">
        <v>165</v>
      </c>
      <c r="X1212" t="s">
        <v>149</v>
      </c>
      <c r="Y1212" t="s">
        <v>150</v>
      </c>
      <c r="Z1212">
        <v>50286</v>
      </c>
      <c r="AB1212" t="s">
        <v>154</v>
      </c>
    </row>
    <row r="1213" spans="1:28" x14ac:dyDescent="0.3">
      <c r="A1213" t="s">
        <v>292</v>
      </c>
      <c r="B1213" t="s">
        <v>843</v>
      </c>
      <c r="C1213">
        <v>1651800</v>
      </c>
      <c r="D1213" t="s">
        <v>151</v>
      </c>
      <c r="E1213" s="1">
        <v>43832</v>
      </c>
      <c r="F1213" s="1" t="s">
        <v>414</v>
      </c>
      <c r="G1213" s="1"/>
      <c r="H1213" t="s">
        <v>172</v>
      </c>
      <c r="I1213" s="1" t="s">
        <v>289</v>
      </c>
      <c r="J1213" s="1" t="s">
        <v>509</v>
      </c>
      <c r="K1213" s="1"/>
      <c r="L1213" t="s">
        <v>223</v>
      </c>
      <c r="M1213">
        <v>3.3</v>
      </c>
      <c r="U1213">
        <v>0.4</v>
      </c>
      <c r="V1213" t="s">
        <v>176</v>
      </c>
      <c r="X1213" t="s">
        <v>149</v>
      </c>
      <c r="Y1213" t="s">
        <v>150</v>
      </c>
      <c r="Z1213">
        <v>1040</v>
      </c>
      <c r="AB1213" t="s">
        <v>154</v>
      </c>
    </row>
    <row r="1214" spans="1:28" x14ac:dyDescent="0.3">
      <c r="A1214" t="s">
        <v>292</v>
      </c>
      <c r="B1214" t="s">
        <v>843</v>
      </c>
      <c r="C1214">
        <v>1651800</v>
      </c>
      <c r="D1214" t="s">
        <v>151</v>
      </c>
      <c r="E1214" s="1">
        <v>43832</v>
      </c>
      <c r="F1214" s="1" t="s">
        <v>414</v>
      </c>
      <c r="G1214" s="1"/>
      <c r="H1214" t="s">
        <v>170</v>
      </c>
      <c r="I1214" s="1" t="s">
        <v>289</v>
      </c>
      <c r="J1214" s="1" t="s">
        <v>510</v>
      </c>
      <c r="K1214" s="1"/>
      <c r="L1214" t="s">
        <v>223</v>
      </c>
      <c r="M1214">
        <v>2.9000000000000001E-2</v>
      </c>
      <c r="U1214">
        <v>0.02</v>
      </c>
      <c r="V1214" t="s">
        <v>176</v>
      </c>
      <c r="X1214" t="s">
        <v>149</v>
      </c>
      <c r="Y1214" t="s">
        <v>150</v>
      </c>
      <c r="Z1214">
        <v>1049</v>
      </c>
      <c r="AA1214" t="s">
        <v>168</v>
      </c>
      <c r="AB1214" t="s">
        <v>154</v>
      </c>
    </row>
    <row r="1215" spans="1:28" x14ac:dyDescent="0.3">
      <c r="A1215" t="s">
        <v>292</v>
      </c>
      <c r="B1215" t="s">
        <v>843</v>
      </c>
      <c r="C1215">
        <v>1651800</v>
      </c>
      <c r="D1215" t="s">
        <v>151</v>
      </c>
      <c r="E1215" s="1">
        <v>43832</v>
      </c>
      <c r="F1215" s="1" t="s">
        <v>414</v>
      </c>
      <c r="G1215" s="1"/>
      <c r="H1215" t="s">
        <v>172</v>
      </c>
      <c r="I1215" s="1" t="s">
        <v>289</v>
      </c>
      <c r="J1215" s="1" t="s">
        <v>511</v>
      </c>
      <c r="K1215" s="1"/>
      <c r="L1215" t="s">
        <v>223</v>
      </c>
      <c r="M1215">
        <v>12.4</v>
      </c>
      <c r="U1215">
        <v>2</v>
      </c>
      <c r="V1215" t="s">
        <v>176</v>
      </c>
      <c r="X1215" t="s">
        <v>149</v>
      </c>
      <c r="Y1215" t="s">
        <v>150</v>
      </c>
      <c r="Z1215">
        <v>1090</v>
      </c>
      <c r="AB1215" t="s">
        <v>154</v>
      </c>
    </row>
    <row r="1216" spans="1:28" x14ac:dyDescent="0.3">
      <c r="A1216" t="s">
        <v>292</v>
      </c>
      <c r="B1216" t="s">
        <v>843</v>
      </c>
      <c r="C1216">
        <v>1651800</v>
      </c>
      <c r="D1216" t="s">
        <v>151</v>
      </c>
      <c r="E1216" s="1">
        <v>43832</v>
      </c>
      <c r="F1216" s="1" t="s">
        <v>414</v>
      </c>
      <c r="G1216" s="1"/>
      <c r="I1216" s="1" t="s">
        <v>290</v>
      </c>
      <c r="J1216" s="1" t="s">
        <v>287</v>
      </c>
      <c r="K1216" s="1"/>
      <c r="L1216" t="s">
        <v>286</v>
      </c>
      <c r="M1216">
        <v>0.86</v>
      </c>
      <c r="U1216">
        <v>0.17</v>
      </c>
      <c r="V1216" t="s">
        <v>165</v>
      </c>
      <c r="X1216" t="s">
        <v>149</v>
      </c>
      <c r="Y1216" t="s">
        <v>150</v>
      </c>
      <c r="Z1216">
        <v>50286</v>
      </c>
      <c r="AB1216" t="s">
        <v>154</v>
      </c>
    </row>
    <row r="1217" spans="1:28" x14ac:dyDescent="0.3">
      <c r="A1217" t="s">
        <v>292</v>
      </c>
      <c r="B1217" t="s">
        <v>844</v>
      </c>
      <c r="C1217">
        <v>1651800</v>
      </c>
      <c r="D1217" t="s">
        <v>151</v>
      </c>
      <c r="E1217" s="1">
        <v>43855</v>
      </c>
      <c r="F1217" s="1" t="s">
        <v>351</v>
      </c>
      <c r="G1217" s="1"/>
      <c r="H1217" t="s">
        <v>172</v>
      </c>
      <c r="I1217" s="1" t="s">
        <v>289</v>
      </c>
      <c r="J1217" s="1" t="s">
        <v>509</v>
      </c>
      <c r="K1217" s="1"/>
      <c r="L1217" t="s">
        <v>223</v>
      </c>
      <c r="M1217">
        <v>4.9000000000000004</v>
      </c>
      <c r="U1217">
        <v>0.4</v>
      </c>
      <c r="V1217" t="s">
        <v>176</v>
      </c>
      <c r="X1217" t="s">
        <v>149</v>
      </c>
      <c r="Y1217" t="s">
        <v>150</v>
      </c>
      <c r="Z1217">
        <v>1040</v>
      </c>
      <c r="AB1217" t="s">
        <v>154</v>
      </c>
    </row>
    <row r="1218" spans="1:28" x14ac:dyDescent="0.3">
      <c r="A1218" t="s">
        <v>292</v>
      </c>
      <c r="B1218" t="s">
        <v>844</v>
      </c>
      <c r="C1218">
        <v>1651800</v>
      </c>
      <c r="D1218" t="s">
        <v>151</v>
      </c>
      <c r="E1218" s="1">
        <v>43855</v>
      </c>
      <c r="F1218" s="1" t="s">
        <v>351</v>
      </c>
      <c r="G1218" s="1"/>
      <c r="H1218" t="s">
        <v>170</v>
      </c>
      <c r="I1218" s="1" t="s">
        <v>289</v>
      </c>
      <c r="J1218" s="1" t="s">
        <v>510</v>
      </c>
      <c r="K1218" s="1"/>
      <c r="L1218" t="s">
        <v>223</v>
      </c>
      <c r="M1218">
        <v>0.83399999999999996</v>
      </c>
      <c r="U1218">
        <v>0.02</v>
      </c>
      <c r="V1218" t="s">
        <v>176</v>
      </c>
      <c r="X1218" t="s">
        <v>149</v>
      </c>
      <c r="Y1218" t="s">
        <v>150</v>
      </c>
      <c r="Z1218">
        <v>1049</v>
      </c>
      <c r="AB1218" t="s">
        <v>154</v>
      </c>
    </row>
    <row r="1219" spans="1:28" x14ac:dyDescent="0.3">
      <c r="A1219" t="s">
        <v>292</v>
      </c>
      <c r="B1219" t="s">
        <v>844</v>
      </c>
      <c r="C1219">
        <v>1651800</v>
      </c>
      <c r="D1219" t="s">
        <v>151</v>
      </c>
      <c r="E1219" s="1">
        <v>43855</v>
      </c>
      <c r="F1219" s="1" t="s">
        <v>351</v>
      </c>
      <c r="G1219" s="1"/>
      <c r="H1219" t="s">
        <v>172</v>
      </c>
      <c r="I1219" s="1" t="s">
        <v>289</v>
      </c>
      <c r="J1219" s="1" t="s">
        <v>511</v>
      </c>
      <c r="K1219" s="1"/>
      <c r="L1219" t="s">
        <v>223</v>
      </c>
      <c r="M1219">
        <v>9.1999999999999993</v>
      </c>
      <c r="U1219">
        <v>2</v>
      </c>
      <c r="V1219" t="s">
        <v>176</v>
      </c>
      <c r="X1219" t="s">
        <v>149</v>
      </c>
      <c r="Y1219" t="s">
        <v>150</v>
      </c>
      <c r="Z1219">
        <v>1090</v>
      </c>
      <c r="AB1219" t="s">
        <v>154</v>
      </c>
    </row>
    <row r="1220" spans="1:28" x14ac:dyDescent="0.3">
      <c r="A1220" t="s">
        <v>292</v>
      </c>
      <c r="B1220" t="s">
        <v>844</v>
      </c>
      <c r="C1220">
        <v>1651800</v>
      </c>
      <c r="D1220" t="s">
        <v>151</v>
      </c>
      <c r="E1220" s="1">
        <v>43855</v>
      </c>
      <c r="F1220" s="1" t="s">
        <v>351</v>
      </c>
      <c r="G1220" s="1"/>
      <c r="I1220" s="1" t="s">
        <v>290</v>
      </c>
      <c r="J1220" s="1" t="s">
        <v>287</v>
      </c>
      <c r="K1220" s="1"/>
      <c r="L1220" t="s">
        <v>286</v>
      </c>
      <c r="M1220">
        <v>12.1</v>
      </c>
      <c r="U1220">
        <v>0.17</v>
      </c>
      <c r="V1220" t="s">
        <v>165</v>
      </c>
      <c r="X1220" t="s">
        <v>149</v>
      </c>
      <c r="Y1220" t="s">
        <v>150</v>
      </c>
      <c r="Z1220">
        <v>50286</v>
      </c>
      <c r="AB1220" t="s">
        <v>154</v>
      </c>
    </row>
    <row r="1221" spans="1:28" x14ac:dyDescent="0.3">
      <c r="A1221" t="s">
        <v>292</v>
      </c>
      <c r="B1221" t="s">
        <v>845</v>
      </c>
      <c r="C1221">
        <v>1651800</v>
      </c>
      <c r="D1221" t="s">
        <v>151</v>
      </c>
      <c r="E1221" s="1">
        <v>43864</v>
      </c>
      <c r="F1221" s="1" t="s">
        <v>306</v>
      </c>
      <c r="G1221" s="1"/>
      <c r="H1221" t="s">
        <v>172</v>
      </c>
      <c r="I1221" s="1" t="s">
        <v>289</v>
      </c>
      <c r="J1221" s="1" t="s">
        <v>509</v>
      </c>
      <c r="K1221" s="1"/>
      <c r="L1221" t="s">
        <v>223</v>
      </c>
      <c r="M1221">
        <v>1.4</v>
      </c>
      <c r="U1221">
        <v>0.4</v>
      </c>
      <c r="V1221" t="s">
        <v>176</v>
      </c>
      <c r="X1221" t="s">
        <v>149</v>
      </c>
      <c r="Y1221" t="s">
        <v>150</v>
      </c>
      <c r="Z1221">
        <v>1040</v>
      </c>
      <c r="AB1221" t="s">
        <v>154</v>
      </c>
    </row>
    <row r="1222" spans="1:28" x14ac:dyDescent="0.3">
      <c r="A1222" t="s">
        <v>292</v>
      </c>
      <c r="B1222" t="s">
        <v>845</v>
      </c>
      <c r="C1222">
        <v>1651800</v>
      </c>
      <c r="D1222" t="s">
        <v>151</v>
      </c>
      <c r="E1222" s="1">
        <v>43864</v>
      </c>
      <c r="F1222" s="1" t="s">
        <v>306</v>
      </c>
      <c r="G1222" s="1"/>
      <c r="H1222" t="s">
        <v>170</v>
      </c>
      <c r="I1222" s="1" t="s">
        <v>289</v>
      </c>
      <c r="J1222" s="1" t="s">
        <v>510</v>
      </c>
      <c r="K1222" s="1"/>
      <c r="L1222" t="s">
        <v>223</v>
      </c>
      <c r="M1222">
        <v>2.1000000000000001E-2</v>
      </c>
      <c r="U1222">
        <v>0.02</v>
      </c>
      <c r="V1222" t="s">
        <v>176</v>
      </c>
      <c r="X1222" t="s">
        <v>149</v>
      </c>
      <c r="Y1222" t="s">
        <v>150</v>
      </c>
      <c r="Z1222">
        <v>1049</v>
      </c>
      <c r="AA1222" t="s">
        <v>168</v>
      </c>
      <c r="AB1222" t="s">
        <v>154</v>
      </c>
    </row>
    <row r="1223" spans="1:28" x14ac:dyDescent="0.3">
      <c r="A1223" t="s">
        <v>292</v>
      </c>
      <c r="B1223" t="s">
        <v>845</v>
      </c>
      <c r="C1223">
        <v>1651800</v>
      </c>
      <c r="D1223" t="s">
        <v>151</v>
      </c>
      <c r="E1223" s="1">
        <v>43864</v>
      </c>
      <c r="F1223" s="1" t="s">
        <v>306</v>
      </c>
      <c r="G1223" s="1"/>
      <c r="H1223" t="s">
        <v>172</v>
      </c>
      <c r="I1223" s="1" t="s">
        <v>289</v>
      </c>
      <c r="J1223" s="1" t="s">
        <v>511</v>
      </c>
      <c r="K1223" s="1"/>
      <c r="L1223" t="s">
        <v>223</v>
      </c>
      <c r="M1223">
        <v>12.9</v>
      </c>
      <c r="U1223">
        <v>2</v>
      </c>
      <c r="V1223" t="s">
        <v>176</v>
      </c>
      <c r="X1223" t="s">
        <v>149</v>
      </c>
      <c r="Y1223" t="s">
        <v>150</v>
      </c>
      <c r="Z1223">
        <v>1090</v>
      </c>
      <c r="AB1223" t="s">
        <v>154</v>
      </c>
    </row>
    <row r="1224" spans="1:28" x14ac:dyDescent="0.3">
      <c r="A1224" t="s">
        <v>292</v>
      </c>
      <c r="B1224" t="s">
        <v>845</v>
      </c>
      <c r="C1224">
        <v>1651800</v>
      </c>
      <c r="D1224" t="s">
        <v>151</v>
      </c>
      <c r="E1224" s="1">
        <v>43864</v>
      </c>
      <c r="F1224" s="1" t="s">
        <v>306</v>
      </c>
      <c r="G1224" s="1"/>
      <c r="I1224" s="1" t="s">
        <v>290</v>
      </c>
      <c r="J1224" s="1" t="s">
        <v>287</v>
      </c>
      <c r="K1224" s="1"/>
      <c r="L1224" t="s">
        <v>286</v>
      </c>
      <c r="M1224">
        <v>0.71</v>
      </c>
      <c r="U1224">
        <v>0.17</v>
      </c>
      <c r="V1224" t="s">
        <v>165</v>
      </c>
      <c r="X1224" t="s">
        <v>149</v>
      </c>
      <c r="Y1224" t="s">
        <v>150</v>
      </c>
      <c r="Z1224">
        <v>50286</v>
      </c>
      <c r="AB1224" t="s">
        <v>154</v>
      </c>
    </row>
    <row r="1225" spans="1:28" x14ac:dyDescent="0.3">
      <c r="A1225" t="s">
        <v>292</v>
      </c>
      <c r="B1225" t="s">
        <v>846</v>
      </c>
      <c r="C1225">
        <v>1651800</v>
      </c>
      <c r="D1225" t="s">
        <v>151</v>
      </c>
      <c r="E1225" s="1">
        <v>43867</v>
      </c>
      <c r="F1225" s="1" t="s">
        <v>415</v>
      </c>
      <c r="G1225" s="1"/>
      <c r="H1225" t="s">
        <v>172</v>
      </c>
      <c r="I1225" s="1" t="s">
        <v>289</v>
      </c>
      <c r="J1225" s="1" t="s">
        <v>509</v>
      </c>
      <c r="K1225" s="1"/>
      <c r="L1225" t="s">
        <v>223</v>
      </c>
      <c r="M1225">
        <v>4.4000000000000004</v>
      </c>
      <c r="U1225">
        <v>0.4</v>
      </c>
      <c r="V1225" t="s">
        <v>176</v>
      </c>
      <c r="X1225" t="s">
        <v>149</v>
      </c>
      <c r="Y1225" t="s">
        <v>150</v>
      </c>
      <c r="Z1225">
        <v>1040</v>
      </c>
      <c r="AB1225" t="s">
        <v>154</v>
      </c>
    </row>
    <row r="1226" spans="1:28" x14ac:dyDescent="0.3">
      <c r="A1226" t="s">
        <v>292</v>
      </c>
      <c r="B1226" t="s">
        <v>846</v>
      </c>
      <c r="C1226">
        <v>1651800</v>
      </c>
      <c r="D1226" t="s">
        <v>151</v>
      </c>
      <c r="E1226" s="1">
        <v>43867</v>
      </c>
      <c r="F1226" s="1" t="s">
        <v>415</v>
      </c>
      <c r="G1226" s="1"/>
      <c r="H1226" t="s">
        <v>170</v>
      </c>
      <c r="I1226" s="1" t="s">
        <v>289</v>
      </c>
      <c r="J1226" s="1" t="s">
        <v>510</v>
      </c>
      <c r="K1226" s="1"/>
      <c r="L1226" t="s">
        <v>223</v>
      </c>
      <c r="M1226">
        <v>1.59</v>
      </c>
      <c r="U1226">
        <v>0.02</v>
      </c>
      <c r="V1226" t="s">
        <v>176</v>
      </c>
      <c r="X1226" t="s">
        <v>149</v>
      </c>
      <c r="Y1226" t="s">
        <v>150</v>
      </c>
      <c r="Z1226">
        <v>1049</v>
      </c>
      <c r="AB1226" t="s">
        <v>154</v>
      </c>
    </row>
    <row r="1227" spans="1:28" x14ac:dyDescent="0.3">
      <c r="A1227" t="s">
        <v>292</v>
      </c>
      <c r="B1227" t="s">
        <v>846</v>
      </c>
      <c r="C1227">
        <v>1651800</v>
      </c>
      <c r="D1227" t="s">
        <v>151</v>
      </c>
      <c r="E1227" s="1">
        <v>43867</v>
      </c>
      <c r="F1227" s="1" t="s">
        <v>415</v>
      </c>
      <c r="G1227" s="1"/>
      <c r="H1227" t="s">
        <v>172</v>
      </c>
      <c r="I1227" s="1" t="s">
        <v>289</v>
      </c>
      <c r="J1227" s="1" t="s">
        <v>511</v>
      </c>
      <c r="K1227" s="1"/>
      <c r="L1227" t="s">
        <v>223</v>
      </c>
      <c r="M1227">
        <v>19.3</v>
      </c>
      <c r="U1227">
        <v>2</v>
      </c>
      <c r="V1227" t="s">
        <v>176</v>
      </c>
      <c r="X1227" t="s">
        <v>149</v>
      </c>
      <c r="Y1227" t="s">
        <v>150</v>
      </c>
      <c r="Z1227">
        <v>1090</v>
      </c>
      <c r="AB1227" t="s">
        <v>154</v>
      </c>
    </row>
    <row r="1228" spans="1:28" x14ac:dyDescent="0.3">
      <c r="A1228" t="s">
        <v>292</v>
      </c>
      <c r="B1228" t="s">
        <v>846</v>
      </c>
      <c r="C1228">
        <v>1651800</v>
      </c>
      <c r="D1228" t="s">
        <v>151</v>
      </c>
      <c r="E1228" s="1">
        <v>43867</v>
      </c>
      <c r="F1228" s="1" t="s">
        <v>415</v>
      </c>
      <c r="G1228" s="1"/>
      <c r="I1228" s="1" t="s">
        <v>290</v>
      </c>
      <c r="J1228" s="1" t="s">
        <v>287</v>
      </c>
      <c r="K1228" s="1"/>
      <c r="L1228" t="s">
        <v>286</v>
      </c>
      <c r="M1228">
        <v>10.1</v>
      </c>
      <c r="U1228">
        <v>0.17</v>
      </c>
      <c r="V1228" t="s">
        <v>165</v>
      </c>
      <c r="X1228" t="s">
        <v>149</v>
      </c>
      <c r="Y1228" t="s">
        <v>150</v>
      </c>
      <c r="Z1228">
        <v>50286</v>
      </c>
      <c r="AB1228" t="s">
        <v>154</v>
      </c>
    </row>
    <row r="1229" spans="1:28" x14ac:dyDescent="0.3">
      <c r="A1229" t="s">
        <v>292</v>
      </c>
      <c r="B1229" t="s">
        <v>847</v>
      </c>
      <c r="C1229">
        <v>1651800</v>
      </c>
      <c r="D1229" t="s">
        <v>151</v>
      </c>
      <c r="E1229" s="1">
        <v>43893</v>
      </c>
      <c r="F1229" s="1" t="s">
        <v>388</v>
      </c>
      <c r="G1229" s="1"/>
      <c r="H1229" t="s">
        <v>172</v>
      </c>
      <c r="I1229" s="1" t="s">
        <v>289</v>
      </c>
      <c r="J1229" s="1" t="s">
        <v>509</v>
      </c>
      <c r="K1229" s="1"/>
      <c r="L1229" t="s">
        <v>223</v>
      </c>
      <c r="M1229">
        <v>2.7</v>
      </c>
      <c r="U1229">
        <v>0.4</v>
      </c>
      <c r="V1229" t="s">
        <v>176</v>
      </c>
      <c r="X1229" t="s">
        <v>149</v>
      </c>
      <c r="Y1229" t="s">
        <v>150</v>
      </c>
      <c r="Z1229">
        <v>1040</v>
      </c>
      <c r="AB1229" t="s">
        <v>154</v>
      </c>
    </row>
    <row r="1230" spans="1:28" x14ac:dyDescent="0.3">
      <c r="A1230" t="s">
        <v>292</v>
      </c>
      <c r="B1230" t="s">
        <v>847</v>
      </c>
      <c r="C1230">
        <v>1651800</v>
      </c>
      <c r="D1230" t="s">
        <v>151</v>
      </c>
      <c r="E1230" s="1">
        <v>43893</v>
      </c>
      <c r="F1230" s="1" t="s">
        <v>388</v>
      </c>
      <c r="G1230" s="1"/>
      <c r="H1230" t="s">
        <v>170</v>
      </c>
      <c r="I1230" s="1" t="s">
        <v>289</v>
      </c>
      <c r="J1230" s="1" t="s">
        <v>510</v>
      </c>
      <c r="K1230" s="1"/>
      <c r="L1230" t="s">
        <v>223</v>
      </c>
      <c r="M1230">
        <v>0.104</v>
      </c>
      <c r="U1230">
        <v>0.02</v>
      </c>
      <c r="V1230" t="s">
        <v>176</v>
      </c>
      <c r="X1230" t="s">
        <v>149</v>
      </c>
      <c r="Y1230" t="s">
        <v>150</v>
      </c>
      <c r="Z1230">
        <v>1049</v>
      </c>
      <c r="AB1230" t="s">
        <v>154</v>
      </c>
    </row>
    <row r="1231" spans="1:28" x14ac:dyDescent="0.3">
      <c r="A1231" t="s">
        <v>292</v>
      </c>
      <c r="B1231" t="s">
        <v>847</v>
      </c>
      <c r="C1231">
        <v>1651800</v>
      </c>
      <c r="D1231" t="s">
        <v>151</v>
      </c>
      <c r="E1231" s="1">
        <v>43893</v>
      </c>
      <c r="F1231" s="1" t="s">
        <v>388</v>
      </c>
      <c r="G1231" s="1"/>
      <c r="H1231" t="s">
        <v>172</v>
      </c>
      <c r="I1231" s="1" t="s">
        <v>289</v>
      </c>
      <c r="J1231" s="1" t="s">
        <v>511</v>
      </c>
      <c r="K1231" s="1"/>
      <c r="L1231" t="s">
        <v>223</v>
      </c>
      <c r="M1231">
        <v>12.2</v>
      </c>
      <c r="U1231">
        <v>2</v>
      </c>
      <c r="V1231" t="s">
        <v>176</v>
      </c>
      <c r="X1231" t="s">
        <v>149</v>
      </c>
      <c r="Y1231" t="s">
        <v>150</v>
      </c>
      <c r="Z1231">
        <v>1090</v>
      </c>
      <c r="AB1231" t="s">
        <v>154</v>
      </c>
    </row>
    <row r="1232" spans="1:28" x14ac:dyDescent="0.3">
      <c r="A1232" t="s">
        <v>292</v>
      </c>
      <c r="B1232" t="s">
        <v>848</v>
      </c>
      <c r="C1232">
        <v>1651800</v>
      </c>
      <c r="D1232" t="s">
        <v>151</v>
      </c>
      <c r="E1232" s="1">
        <v>43895</v>
      </c>
      <c r="F1232" s="1" t="s">
        <v>416</v>
      </c>
      <c r="G1232" s="1"/>
      <c r="I1232" s="1" t="s">
        <v>290</v>
      </c>
      <c r="J1232" s="1" t="s">
        <v>287</v>
      </c>
      <c r="K1232" s="1"/>
      <c r="L1232" t="s">
        <v>286</v>
      </c>
      <c r="M1232">
        <v>1.03</v>
      </c>
      <c r="U1232">
        <v>0.17</v>
      </c>
      <c r="V1232" t="s">
        <v>165</v>
      </c>
      <c r="X1232" t="s">
        <v>149</v>
      </c>
      <c r="Y1232" t="s">
        <v>150</v>
      </c>
      <c r="Z1232">
        <v>50286</v>
      </c>
      <c r="AB1232" t="s">
        <v>154</v>
      </c>
    </row>
    <row r="1233" spans="1:28" x14ac:dyDescent="0.3">
      <c r="A1233" t="s">
        <v>292</v>
      </c>
      <c r="B1233" t="s">
        <v>849</v>
      </c>
      <c r="C1233">
        <v>1651800</v>
      </c>
      <c r="D1233" t="s">
        <v>151</v>
      </c>
      <c r="E1233" s="1">
        <v>43923</v>
      </c>
      <c r="F1233" s="1" t="s">
        <v>384</v>
      </c>
      <c r="G1233" s="1"/>
      <c r="H1233" t="s">
        <v>172</v>
      </c>
      <c r="I1233" s="1" t="s">
        <v>289</v>
      </c>
      <c r="J1233" s="1" t="s">
        <v>509</v>
      </c>
      <c r="K1233" s="1"/>
      <c r="L1233" t="s">
        <v>223</v>
      </c>
      <c r="M1233">
        <v>2.2999999999999998</v>
      </c>
      <c r="U1233">
        <v>0.4</v>
      </c>
      <c r="V1233" t="s">
        <v>176</v>
      </c>
      <c r="X1233" t="s">
        <v>178</v>
      </c>
      <c r="Y1233" t="s">
        <v>150</v>
      </c>
      <c r="Z1233">
        <v>1040</v>
      </c>
      <c r="AB1233" t="s">
        <v>154</v>
      </c>
    </row>
    <row r="1234" spans="1:28" x14ac:dyDescent="0.3">
      <c r="A1234" t="s">
        <v>292</v>
      </c>
      <c r="B1234" t="s">
        <v>849</v>
      </c>
      <c r="C1234">
        <v>1651800</v>
      </c>
      <c r="D1234" t="s">
        <v>151</v>
      </c>
      <c r="E1234" s="1">
        <v>43923</v>
      </c>
      <c r="F1234" s="1" t="s">
        <v>384</v>
      </c>
      <c r="G1234" s="1"/>
      <c r="H1234" t="s">
        <v>170</v>
      </c>
      <c r="I1234" s="1" t="s">
        <v>289</v>
      </c>
      <c r="J1234" s="1" t="s">
        <v>510</v>
      </c>
      <c r="K1234" s="1"/>
      <c r="L1234" t="s">
        <v>223</v>
      </c>
      <c r="M1234">
        <v>8.5000000000000006E-2</v>
      </c>
      <c r="U1234">
        <v>0.02</v>
      </c>
      <c r="V1234" t="s">
        <v>176</v>
      </c>
      <c r="X1234" t="s">
        <v>178</v>
      </c>
      <c r="Y1234" t="s">
        <v>150</v>
      </c>
      <c r="Z1234">
        <v>1049</v>
      </c>
      <c r="AB1234" t="s">
        <v>154</v>
      </c>
    </row>
    <row r="1235" spans="1:28" x14ac:dyDescent="0.3">
      <c r="A1235" t="s">
        <v>292</v>
      </c>
      <c r="B1235" t="s">
        <v>849</v>
      </c>
      <c r="C1235">
        <v>1651800</v>
      </c>
      <c r="D1235" t="s">
        <v>151</v>
      </c>
      <c r="E1235" s="1">
        <v>43923</v>
      </c>
      <c r="F1235" s="1" t="s">
        <v>384</v>
      </c>
      <c r="G1235" s="1"/>
      <c r="H1235" t="s">
        <v>172</v>
      </c>
      <c r="I1235" s="1" t="s">
        <v>289</v>
      </c>
      <c r="J1235" s="1" t="s">
        <v>511</v>
      </c>
      <c r="K1235" s="1"/>
      <c r="L1235" t="s">
        <v>223</v>
      </c>
      <c r="M1235">
        <v>2.7</v>
      </c>
      <c r="U1235">
        <v>2</v>
      </c>
      <c r="V1235" t="s">
        <v>176</v>
      </c>
      <c r="X1235" t="s">
        <v>178</v>
      </c>
      <c r="Y1235" t="s">
        <v>150</v>
      </c>
      <c r="Z1235">
        <v>1090</v>
      </c>
      <c r="AA1235" t="s">
        <v>168</v>
      </c>
      <c r="AB1235" t="s">
        <v>154</v>
      </c>
    </row>
    <row r="1236" spans="1:28" x14ac:dyDescent="0.3">
      <c r="A1236" t="s">
        <v>292</v>
      </c>
      <c r="B1236" t="s">
        <v>849</v>
      </c>
      <c r="C1236">
        <v>1651800</v>
      </c>
      <c r="D1236" t="s">
        <v>151</v>
      </c>
      <c r="E1236" s="1">
        <v>43923</v>
      </c>
      <c r="F1236" s="1" t="s">
        <v>384</v>
      </c>
      <c r="G1236" s="1"/>
      <c r="I1236" s="1" t="s">
        <v>290</v>
      </c>
      <c r="J1236" s="1" t="s">
        <v>287</v>
      </c>
      <c r="K1236" s="1"/>
      <c r="L1236" t="s">
        <v>286</v>
      </c>
      <c r="M1236">
        <v>27.6</v>
      </c>
      <c r="U1236">
        <v>0.17</v>
      </c>
      <c r="V1236" t="s">
        <v>165</v>
      </c>
      <c r="X1236" t="s">
        <v>178</v>
      </c>
      <c r="Y1236" t="s">
        <v>150</v>
      </c>
      <c r="Z1236">
        <v>50286</v>
      </c>
      <c r="AB1236" t="s">
        <v>154</v>
      </c>
    </row>
    <row r="1237" spans="1:28" x14ac:dyDescent="0.3">
      <c r="A1237" t="s">
        <v>292</v>
      </c>
      <c r="B1237" t="s">
        <v>850</v>
      </c>
      <c r="C1237">
        <v>1651800</v>
      </c>
      <c r="D1237" t="s">
        <v>151</v>
      </c>
      <c r="E1237" s="1">
        <v>43963</v>
      </c>
      <c r="F1237" s="1" t="s">
        <v>306</v>
      </c>
      <c r="G1237" s="1"/>
      <c r="I1237" s="1" t="s">
        <v>290</v>
      </c>
      <c r="J1237" s="1" t="s">
        <v>287</v>
      </c>
      <c r="K1237" s="1"/>
      <c r="L1237" t="s">
        <v>286</v>
      </c>
      <c r="M1237">
        <v>0.81</v>
      </c>
      <c r="U1237">
        <v>0.17</v>
      </c>
      <c r="V1237" t="s">
        <v>165</v>
      </c>
      <c r="X1237" t="s">
        <v>178</v>
      </c>
      <c r="Y1237" t="s">
        <v>150</v>
      </c>
      <c r="Z1237">
        <v>50286</v>
      </c>
      <c r="AB1237" t="s">
        <v>154</v>
      </c>
    </row>
    <row r="1238" spans="1:28" x14ac:dyDescent="0.3">
      <c r="A1238" t="s">
        <v>292</v>
      </c>
      <c r="B1238" t="s">
        <v>851</v>
      </c>
      <c r="C1238">
        <v>1651800</v>
      </c>
      <c r="D1238" t="s">
        <v>151</v>
      </c>
      <c r="E1238" s="1">
        <v>43984</v>
      </c>
      <c r="F1238" s="1" t="s">
        <v>309</v>
      </c>
      <c r="G1238" s="1"/>
      <c r="H1238" t="s">
        <v>172</v>
      </c>
      <c r="I1238" s="1" t="s">
        <v>289</v>
      </c>
      <c r="J1238" s="1" t="s">
        <v>509</v>
      </c>
      <c r="K1238" s="1"/>
      <c r="L1238" t="s">
        <v>223</v>
      </c>
      <c r="M1238">
        <v>0.91</v>
      </c>
      <c r="U1238">
        <v>0.4</v>
      </c>
      <c r="V1238" t="s">
        <v>176</v>
      </c>
      <c r="X1238" t="s">
        <v>178</v>
      </c>
      <c r="Y1238" t="s">
        <v>150</v>
      </c>
      <c r="Z1238">
        <v>1040</v>
      </c>
      <c r="AB1238" t="s">
        <v>154</v>
      </c>
    </row>
    <row r="1239" spans="1:28" x14ac:dyDescent="0.3">
      <c r="A1239" t="s">
        <v>292</v>
      </c>
      <c r="B1239" t="s">
        <v>851</v>
      </c>
      <c r="C1239">
        <v>1651800</v>
      </c>
      <c r="D1239" t="s">
        <v>151</v>
      </c>
      <c r="E1239" s="1">
        <v>43984</v>
      </c>
      <c r="F1239" s="1" t="s">
        <v>309</v>
      </c>
      <c r="G1239" s="1"/>
      <c r="H1239" t="s">
        <v>170</v>
      </c>
      <c r="I1239" s="1" t="s">
        <v>289</v>
      </c>
      <c r="J1239" s="1" t="s">
        <v>510</v>
      </c>
      <c r="K1239" s="1"/>
      <c r="L1239" t="s">
        <v>223</v>
      </c>
      <c r="M1239">
        <v>0.02</v>
      </c>
      <c r="U1239">
        <v>0.02</v>
      </c>
      <c r="V1239" t="s">
        <v>176</v>
      </c>
      <c r="X1239" t="s">
        <v>178</v>
      </c>
      <c r="Y1239" t="s">
        <v>150</v>
      </c>
      <c r="Z1239">
        <v>1049</v>
      </c>
      <c r="AA1239" t="s">
        <v>168</v>
      </c>
      <c r="AB1239" t="s">
        <v>154</v>
      </c>
    </row>
    <row r="1240" spans="1:28" x14ac:dyDescent="0.3">
      <c r="A1240" t="s">
        <v>292</v>
      </c>
      <c r="B1240" t="s">
        <v>851</v>
      </c>
      <c r="C1240">
        <v>1651800</v>
      </c>
      <c r="D1240" t="s">
        <v>151</v>
      </c>
      <c r="E1240" s="1">
        <v>43984</v>
      </c>
      <c r="F1240" s="1" t="s">
        <v>309</v>
      </c>
      <c r="G1240" s="1"/>
      <c r="H1240" t="s">
        <v>172</v>
      </c>
      <c r="I1240" s="1" t="s">
        <v>289</v>
      </c>
      <c r="J1240" s="1" t="s">
        <v>511</v>
      </c>
      <c r="K1240" s="1"/>
      <c r="L1240" t="s">
        <v>223</v>
      </c>
      <c r="M1240">
        <v>3.6</v>
      </c>
      <c r="U1240">
        <v>2</v>
      </c>
      <c r="V1240" t="s">
        <v>176</v>
      </c>
      <c r="X1240" t="s">
        <v>178</v>
      </c>
      <c r="Y1240" t="s">
        <v>150</v>
      </c>
      <c r="Z1240">
        <v>1090</v>
      </c>
      <c r="AA1240" t="s">
        <v>168</v>
      </c>
      <c r="AB1240" t="s">
        <v>154</v>
      </c>
    </row>
    <row r="1241" spans="1:28" x14ac:dyDescent="0.3">
      <c r="A1241" t="s">
        <v>292</v>
      </c>
      <c r="B1241" t="s">
        <v>851</v>
      </c>
      <c r="C1241">
        <v>1651800</v>
      </c>
      <c r="D1241" t="s">
        <v>151</v>
      </c>
      <c r="E1241" s="1">
        <v>43984</v>
      </c>
      <c r="F1241" s="1" t="s">
        <v>309</v>
      </c>
      <c r="G1241" s="1"/>
      <c r="I1241" s="1" t="s">
        <v>290</v>
      </c>
      <c r="J1241" s="1" t="s">
        <v>287</v>
      </c>
      <c r="K1241" s="1"/>
      <c r="L1241" t="s">
        <v>286</v>
      </c>
      <c r="M1241">
        <v>0.68</v>
      </c>
      <c r="U1241">
        <v>0.17</v>
      </c>
      <c r="V1241" t="s">
        <v>165</v>
      </c>
      <c r="X1241" t="s">
        <v>178</v>
      </c>
      <c r="Y1241" t="s">
        <v>150</v>
      </c>
      <c r="Z1241">
        <v>50286</v>
      </c>
      <c r="AB1241" t="s">
        <v>154</v>
      </c>
    </row>
    <row r="1242" spans="1:28" x14ac:dyDescent="0.3">
      <c r="A1242" t="s">
        <v>292</v>
      </c>
      <c r="B1242" t="s">
        <v>852</v>
      </c>
      <c r="C1242">
        <v>1651800</v>
      </c>
      <c r="D1242" t="s">
        <v>151</v>
      </c>
      <c r="E1242" s="1">
        <v>44019</v>
      </c>
      <c r="F1242" s="1" t="s">
        <v>309</v>
      </c>
      <c r="G1242" s="1"/>
      <c r="H1242" t="s">
        <v>172</v>
      </c>
      <c r="I1242" s="1" t="s">
        <v>289</v>
      </c>
      <c r="J1242" s="1" t="s">
        <v>509</v>
      </c>
      <c r="K1242" s="1"/>
      <c r="L1242" t="s">
        <v>223</v>
      </c>
      <c r="M1242">
        <v>4.0999999999999996</v>
      </c>
      <c r="U1242">
        <v>0.4</v>
      </c>
      <c r="V1242" t="s">
        <v>176</v>
      </c>
      <c r="X1242" t="s">
        <v>178</v>
      </c>
      <c r="Y1242" t="s">
        <v>150</v>
      </c>
      <c r="Z1242">
        <v>1040</v>
      </c>
      <c r="AB1242" t="s">
        <v>154</v>
      </c>
    </row>
    <row r="1243" spans="1:28" x14ac:dyDescent="0.3">
      <c r="A1243" t="s">
        <v>292</v>
      </c>
      <c r="B1243" t="s">
        <v>852</v>
      </c>
      <c r="C1243">
        <v>1651800</v>
      </c>
      <c r="D1243" t="s">
        <v>151</v>
      </c>
      <c r="E1243" s="1">
        <v>44019</v>
      </c>
      <c r="F1243" s="1" t="s">
        <v>309</v>
      </c>
      <c r="G1243" s="1"/>
      <c r="H1243" t="s">
        <v>170</v>
      </c>
      <c r="I1243" s="1" t="s">
        <v>289</v>
      </c>
      <c r="J1243" s="1" t="s">
        <v>510</v>
      </c>
      <c r="K1243" s="1"/>
      <c r="L1243" t="s">
        <v>223</v>
      </c>
      <c r="M1243">
        <v>0.66200000000000003</v>
      </c>
      <c r="U1243">
        <v>0.02</v>
      </c>
      <c r="V1243" t="s">
        <v>176</v>
      </c>
      <c r="X1243" t="s">
        <v>178</v>
      </c>
      <c r="Y1243" t="s">
        <v>150</v>
      </c>
      <c r="Z1243">
        <v>1049</v>
      </c>
      <c r="AB1243" t="s">
        <v>154</v>
      </c>
    </row>
    <row r="1244" spans="1:28" x14ac:dyDescent="0.3">
      <c r="A1244" t="s">
        <v>292</v>
      </c>
      <c r="B1244" t="s">
        <v>852</v>
      </c>
      <c r="C1244">
        <v>1651800</v>
      </c>
      <c r="D1244" t="s">
        <v>151</v>
      </c>
      <c r="E1244" s="1">
        <v>44019</v>
      </c>
      <c r="F1244" s="1" t="s">
        <v>309</v>
      </c>
      <c r="G1244" s="1"/>
      <c r="H1244" t="s">
        <v>172</v>
      </c>
      <c r="I1244" s="1" t="s">
        <v>289</v>
      </c>
      <c r="J1244" s="1" t="s">
        <v>511</v>
      </c>
      <c r="K1244" s="1"/>
      <c r="L1244" t="s">
        <v>223</v>
      </c>
      <c r="M1244">
        <v>5.6</v>
      </c>
      <c r="U1244">
        <v>2</v>
      </c>
      <c r="V1244" t="s">
        <v>176</v>
      </c>
      <c r="X1244" t="s">
        <v>178</v>
      </c>
      <c r="Y1244" t="s">
        <v>150</v>
      </c>
      <c r="Z1244">
        <v>1090</v>
      </c>
      <c r="AB1244" t="s">
        <v>154</v>
      </c>
    </row>
    <row r="1245" spans="1:28" x14ac:dyDescent="0.3">
      <c r="A1245" t="s">
        <v>292</v>
      </c>
      <c r="B1245" t="s">
        <v>852</v>
      </c>
      <c r="C1245">
        <v>1651800</v>
      </c>
      <c r="D1245" t="s">
        <v>151</v>
      </c>
      <c r="E1245" s="1">
        <v>44019</v>
      </c>
      <c r="F1245" s="1" t="s">
        <v>309</v>
      </c>
      <c r="G1245" s="1"/>
      <c r="I1245" s="1" t="s">
        <v>290</v>
      </c>
      <c r="J1245" s="1" t="s">
        <v>287</v>
      </c>
      <c r="K1245" s="1"/>
      <c r="L1245" t="s">
        <v>286</v>
      </c>
      <c r="M1245">
        <v>12.5</v>
      </c>
      <c r="U1245">
        <v>0.17</v>
      </c>
      <c r="V1245" t="s">
        <v>165</v>
      </c>
      <c r="X1245" t="s">
        <v>178</v>
      </c>
      <c r="Y1245" t="s">
        <v>150</v>
      </c>
      <c r="Z1245">
        <v>50286</v>
      </c>
      <c r="AB1245" t="s">
        <v>154</v>
      </c>
    </row>
    <row r="1246" spans="1:28" x14ac:dyDescent="0.3">
      <c r="A1246" t="s">
        <v>292</v>
      </c>
      <c r="B1246" t="s">
        <v>853</v>
      </c>
      <c r="C1246">
        <v>1651800</v>
      </c>
      <c r="D1246" t="s">
        <v>151</v>
      </c>
      <c r="E1246" s="1">
        <v>44021</v>
      </c>
      <c r="F1246" s="1" t="s">
        <v>417</v>
      </c>
      <c r="G1246" s="1"/>
      <c r="H1246" t="s">
        <v>172</v>
      </c>
      <c r="I1246" s="1" t="s">
        <v>289</v>
      </c>
      <c r="J1246" s="1" t="s">
        <v>509</v>
      </c>
      <c r="K1246" s="1"/>
      <c r="L1246" t="s">
        <v>223</v>
      </c>
      <c r="M1246">
        <v>2.8</v>
      </c>
      <c r="U1246">
        <v>0.4</v>
      </c>
      <c r="V1246" t="s">
        <v>176</v>
      </c>
      <c r="X1246" t="s">
        <v>178</v>
      </c>
      <c r="Y1246" t="s">
        <v>150</v>
      </c>
      <c r="Z1246">
        <v>1040</v>
      </c>
      <c r="AB1246" t="s">
        <v>154</v>
      </c>
    </row>
    <row r="1247" spans="1:28" x14ac:dyDescent="0.3">
      <c r="A1247" t="s">
        <v>292</v>
      </c>
      <c r="B1247" t="s">
        <v>853</v>
      </c>
      <c r="C1247">
        <v>1651800</v>
      </c>
      <c r="D1247" t="s">
        <v>151</v>
      </c>
      <c r="E1247" s="1">
        <v>44021</v>
      </c>
      <c r="F1247" s="1" t="s">
        <v>417</v>
      </c>
      <c r="G1247" s="1"/>
      <c r="H1247" t="s">
        <v>170</v>
      </c>
      <c r="I1247" s="1" t="s">
        <v>289</v>
      </c>
      <c r="J1247" s="1" t="s">
        <v>510</v>
      </c>
      <c r="K1247" s="1"/>
      <c r="L1247" t="s">
        <v>223</v>
      </c>
      <c r="M1247">
        <v>2.1000000000000001E-2</v>
      </c>
      <c r="U1247">
        <v>0.02</v>
      </c>
      <c r="V1247" t="s">
        <v>176</v>
      </c>
      <c r="X1247" t="s">
        <v>178</v>
      </c>
      <c r="Y1247" t="s">
        <v>150</v>
      </c>
      <c r="Z1247">
        <v>1049</v>
      </c>
      <c r="AA1247" t="s">
        <v>168</v>
      </c>
      <c r="AB1247" t="s">
        <v>154</v>
      </c>
    </row>
    <row r="1248" spans="1:28" x14ac:dyDescent="0.3">
      <c r="A1248" t="s">
        <v>292</v>
      </c>
      <c r="B1248" t="s">
        <v>853</v>
      </c>
      <c r="C1248">
        <v>1651800</v>
      </c>
      <c r="D1248" t="s">
        <v>151</v>
      </c>
      <c r="E1248" s="1">
        <v>44021</v>
      </c>
      <c r="F1248" s="1" t="s">
        <v>417</v>
      </c>
      <c r="G1248" s="1"/>
      <c r="H1248" t="s">
        <v>172</v>
      </c>
      <c r="I1248" s="1" t="s">
        <v>289</v>
      </c>
      <c r="J1248" s="1" t="s">
        <v>511</v>
      </c>
      <c r="K1248" s="1"/>
      <c r="L1248" t="s">
        <v>223</v>
      </c>
      <c r="M1248">
        <v>2.5</v>
      </c>
      <c r="U1248">
        <v>2</v>
      </c>
      <c r="V1248" t="s">
        <v>176</v>
      </c>
      <c r="X1248" t="s">
        <v>178</v>
      </c>
      <c r="Y1248" t="s">
        <v>150</v>
      </c>
      <c r="Z1248">
        <v>1090</v>
      </c>
      <c r="AA1248" t="s">
        <v>168</v>
      </c>
      <c r="AB1248" t="s">
        <v>154</v>
      </c>
    </row>
    <row r="1249" spans="1:28" x14ac:dyDescent="0.3">
      <c r="A1249" t="s">
        <v>292</v>
      </c>
      <c r="B1249" t="s">
        <v>853</v>
      </c>
      <c r="C1249">
        <v>1651800</v>
      </c>
      <c r="D1249" t="s">
        <v>151</v>
      </c>
      <c r="E1249" s="1">
        <v>44021</v>
      </c>
      <c r="F1249" s="1" t="s">
        <v>417</v>
      </c>
      <c r="G1249" s="1"/>
      <c r="I1249" s="1" t="s">
        <v>290</v>
      </c>
      <c r="J1249" s="1" t="s">
        <v>287</v>
      </c>
      <c r="K1249" s="1"/>
      <c r="L1249" t="s">
        <v>286</v>
      </c>
      <c r="M1249">
        <v>1.06</v>
      </c>
      <c r="U1249">
        <v>0.17</v>
      </c>
      <c r="V1249" t="s">
        <v>165</v>
      </c>
      <c r="X1249" t="s">
        <v>178</v>
      </c>
      <c r="Y1249" t="s">
        <v>150</v>
      </c>
      <c r="Z1249">
        <v>50286</v>
      </c>
      <c r="AB1249" t="s">
        <v>154</v>
      </c>
    </row>
    <row r="1250" spans="1:28" x14ac:dyDescent="0.3">
      <c r="A1250" t="s">
        <v>292</v>
      </c>
      <c r="B1250" t="s">
        <v>854</v>
      </c>
      <c r="C1250">
        <v>1651800</v>
      </c>
      <c r="D1250" t="s">
        <v>151</v>
      </c>
      <c r="E1250" s="1">
        <v>44036</v>
      </c>
      <c r="F1250" s="1" t="s">
        <v>418</v>
      </c>
      <c r="G1250" s="1"/>
      <c r="H1250" t="s">
        <v>172</v>
      </c>
      <c r="I1250" s="1" t="s">
        <v>289</v>
      </c>
      <c r="J1250" s="1" t="s">
        <v>509</v>
      </c>
      <c r="K1250" s="1"/>
      <c r="L1250" t="s">
        <v>223</v>
      </c>
      <c r="M1250">
        <v>4.4000000000000004</v>
      </c>
      <c r="U1250">
        <v>0.4</v>
      </c>
      <c r="V1250" t="s">
        <v>176</v>
      </c>
      <c r="X1250" t="s">
        <v>178</v>
      </c>
      <c r="Y1250" t="s">
        <v>150</v>
      </c>
      <c r="Z1250">
        <v>1040</v>
      </c>
      <c r="AB1250" t="s">
        <v>154</v>
      </c>
    </row>
    <row r="1251" spans="1:28" x14ac:dyDescent="0.3">
      <c r="A1251" t="s">
        <v>292</v>
      </c>
      <c r="B1251" t="s">
        <v>854</v>
      </c>
      <c r="C1251">
        <v>1651800</v>
      </c>
      <c r="D1251" t="s">
        <v>151</v>
      </c>
      <c r="E1251" s="1">
        <v>44036</v>
      </c>
      <c r="F1251" s="1" t="s">
        <v>418</v>
      </c>
      <c r="G1251" s="1"/>
      <c r="H1251" t="s">
        <v>170</v>
      </c>
      <c r="I1251" s="1" t="s">
        <v>289</v>
      </c>
      <c r="J1251" s="1" t="s">
        <v>510</v>
      </c>
      <c r="K1251" s="1"/>
      <c r="L1251" t="s">
        <v>223</v>
      </c>
      <c r="M1251">
        <v>0.45600000000000002</v>
      </c>
      <c r="U1251">
        <v>0.02</v>
      </c>
      <c r="V1251" t="s">
        <v>176</v>
      </c>
      <c r="X1251" t="s">
        <v>178</v>
      </c>
      <c r="Y1251" t="s">
        <v>150</v>
      </c>
      <c r="Z1251">
        <v>1049</v>
      </c>
      <c r="AB1251" t="s">
        <v>154</v>
      </c>
    </row>
    <row r="1252" spans="1:28" x14ac:dyDescent="0.3">
      <c r="A1252" t="s">
        <v>292</v>
      </c>
      <c r="B1252" t="s">
        <v>854</v>
      </c>
      <c r="C1252">
        <v>1651800</v>
      </c>
      <c r="D1252" t="s">
        <v>151</v>
      </c>
      <c r="E1252" s="1">
        <v>44036</v>
      </c>
      <c r="F1252" s="1" t="s">
        <v>418</v>
      </c>
      <c r="G1252" s="1"/>
      <c r="H1252" t="s">
        <v>172</v>
      </c>
      <c r="I1252" s="1" t="s">
        <v>289</v>
      </c>
      <c r="J1252" s="1" t="s">
        <v>511</v>
      </c>
      <c r="K1252" s="1"/>
      <c r="L1252" t="s">
        <v>223</v>
      </c>
      <c r="M1252">
        <v>4.8</v>
      </c>
      <c r="U1252">
        <v>2</v>
      </c>
      <c r="V1252" t="s">
        <v>176</v>
      </c>
      <c r="X1252" t="s">
        <v>178</v>
      </c>
      <c r="Y1252" t="s">
        <v>150</v>
      </c>
      <c r="Z1252">
        <v>1090</v>
      </c>
      <c r="AB1252" t="s">
        <v>154</v>
      </c>
    </row>
    <row r="1253" spans="1:28" x14ac:dyDescent="0.3">
      <c r="A1253" t="s">
        <v>292</v>
      </c>
      <c r="B1253" t="s">
        <v>854</v>
      </c>
      <c r="C1253">
        <v>1651800</v>
      </c>
      <c r="D1253" t="s">
        <v>151</v>
      </c>
      <c r="E1253" s="1">
        <v>44036</v>
      </c>
      <c r="F1253" s="1" t="s">
        <v>418</v>
      </c>
      <c r="G1253" s="1"/>
      <c r="I1253" s="1" t="s">
        <v>290</v>
      </c>
      <c r="J1253" s="1" t="s">
        <v>287</v>
      </c>
      <c r="K1253" s="1"/>
      <c r="L1253" t="s">
        <v>286</v>
      </c>
      <c r="M1253">
        <v>7.22</v>
      </c>
      <c r="U1253">
        <v>0.17</v>
      </c>
      <c r="V1253" t="s">
        <v>165</v>
      </c>
      <c r="X1253" t="s">
        <v>178</v>
      </c>
      <c r="Y1253" t="s">
        <v>150</v>
      </c>
      <c r="Z1253">
        <v>50286</v>
      </c>
      <c r="AB1253" t="s">
        <v>154</v>
      </c>
    </row>
    <row r="1254" spans="1:28" x14ac:dyDescent="0.3">
      <c r="A1254" t="s">
        <v>292</v>
      </c>
      <c r="B1254" t="s">
        <v>855</v>
      </c>
      <c r="C1254">
        <v>1651800</v>
      </c>
      <c r="D1254" t="s">
        <v>151</v>
      </c>
      <c r="E1254" s="1">
        <v>44047</v>
      </c>
      <c r="F1254" s="1" t="s">
        <v>413</v>
      </c>
      <c r="G1254" s="1"/>
      <c r="H1254" t="s">
        <v>172</v>
      </c>
      <c r="I1254" s="1" t="s">
        <v>289</v>
      </c>
      <c r="J1254" s="1" t="s">
        <v>509</v>
      </c>
      <c r="K1254" s="1"/>
      <c r="L1254" t="s">
        <v>223</v>
      </c>
      <c r="M1254">
        <v>4.9000000000000004</v>
      </c>
      <c r="U1254">
        <v>0.4</v>
      </c>
      <c r="V1254" t="s">
        <v>176</v>
      </c>
      <c r="X1254" t="s">
        <v>178</v>
      </c>
      <c r="Y1254" t="s">
        <v>150</v>
      </c>
      <c r="Z1254">
        <v>1040</v>
      </c>
      <c r="AB1254" t="s">
        <v>154</v>
      </c>
    </row>
    <row r="1255" spans="1:28" x14ac:dyDescent="0.3">
      <c r="A1255" t="s">
        <v>292</v>
      </c>
      <c r="B1255" t="s">
        <v>855</v>
      </c>
      <c r="C1255">
        <v>1651800</v>
      </c>
      <c r="D1255" t="s">
        <v>151</v>
      </c>
      <c r="E1255" s="1">
        <v>44047</v>
      </c>
      <c r="F1255" s="1" t="s">
        <v>413</v>
      </c>
      <c r="G1255" s="1"/>
      <c r="H1255" t="s">
        <v>170</v>
      </c>
      <c r="I1255" s="1" t="s">
        <v>289</v>
      </c>
      <c r="J1255" s="1" t="s">
        <v>510</v>
      </c>
      <c r="K1255" s="1"/>
      <c r="L1255" t="s">
        <v>223</v>
      </c>
      <c r="M1255">
        <v>0.65900000000000003</v>
      </c>
      <c r="U1255">
        <v>0.02</v>
      </c>
      <c r="V1255" t="s">
        <v>176</v>
      </c>
      <c r="X1255" t="s">
        <v>178</v>
      </c>
      <c r="Y1255" t="s">
        <v>150</v>
      </c>
      <c r="Z1255">
        <v>1049</v>
      </c>
      <c r="AB1255" t="s">
        <v>154</v>
      </c>
    </row>
    <row r="1256" spans="1:28" x14ac:dyDescent="0.3">
      <c r="A1256" t="s">
        <v>292</v>
      </c>
      <c r="B1256" t="s">
        <v>855</v>
      </c>
      <c r="C1256">
        <v>1651800</v>
      </c>
      <c r="D1256" t="s">
        <v>151</v>
      </c>
      <c r="E1256" s="1">
        <v>44047</v>
      </c>
      <c r="F1256" s="1" t="s">
        <v>413</v>
      </c>
      <c r="G1256" s="1"/>
      <c r="H1256" t="s">
        <v>172</v>
      </c>
      <c r="I1256" s="1" t="s">
        <v>289</v>
      </c>
      <c r="J1256" s="1" t="s">
        <v>511</v>
      </c>
      <c r="K1256" s="1"/>
      <c r="L1256" t="s">
        <v>223</v>
      </c>
      <c r="M1256">
        <v>3.6</v>
      </c>
      <c r="U1256">
        <v>2</v>
      </c>
      <c r="V1256" t="s">
        <v>176</v>
      </c>
      <c r="X1256" t="s">
        <v>178</v>
      </c>
      <c r="Y1256" t="s">
        <v>150</v>
      </c>
      <c r="Z1256">
        <v>1090</v>
      </c>
      <c r="AA1256" t="s">
        <v>168</v>
      </c>
      <c r="AB1256" t="s">
        <v>154</v>
      </c>
    </row>
    <row r="1257" spans="1:28" x14ac:dyDescent="0.3">
      <c r="A1257" t="s">
        <v>292</v>
      </c>
      <c r="B1257" t="s">
        <v>855</v>
      </c>
      <c r="C1257">
        <v>1651800</v>
      </c>
      <c r="D1257" t="s">
        <v>151</v>
      </c>
      <c r="E1257" s="1">
        <v>44047</v>
      </c>
      <c r="F1257" s="1" t="s">
        <v>413</v>
      </c>
      <c r="G1257" s="1"/>
      <c r="I1257" s="1" t="s">
        <v>290</v>
      </c>
      <c r="J1257" s="1" t="s">
        <v>287</v>
      </c>
      <c r="K1257" s="1"/>
      <c r="L1257" t="s">
        <v>286</v>
      </c>
      <c r="M1257">
        <v>25</v>
      </c>
      <c r="U1257">
        <v>0.17</v>
      </c>
      <c r="V1257" t="s">
        <v>165</v>
      </c>
      <c r="X1257" t="s">
        <v>178</v>
      </c>
      <c r="Y1257" t="s">
        <v>150</v>
      </c>
      <c r="Z1257">
        <v>50286</v>
      </c>
      <c r="AB1257" t="s">
        <v>154</v>
      </c>
    </row>
    <row r="1258" spans="1:28" x14ac:dyDescent="0.3">
      <c r="A1258" t="s">
        <v>292</v>
      </c>
      <c r="B1258" t="s">
        <v>856</v>
      </c>
      <c r="C1258">
        <v>1651800</v>
      </c>
      <c r="D1258" t="s">
        <v>151</v>
      </c>
      <c r="E1258" s="1">
        <v>44049</v>
      </c>
      <c r="F1258" s="1" t="s">
        <v>313</v>
      </c>
      <c r="G1258" s="1"/>
      <c r="H1258" t="s">
        <v>172</v>
      </c>
      <c r="I1258" s="1" t="s">
        <v>289</v>
      </c>
      <c r="J1258" s="1" t="s">
        <v>509</v>
      </c>
      <c r="K1258" s="1"/>
      <c r="L1258" t="s">
        <v>223</v>
      </c>
      <c r="M1258">
        <v>5.2</v>
      </c>
      <c r="U1258">
        <v>0.4</v>
      </c>
      <c r="V1258" t="s">
        <v>176</v>
      </c>
      <c r="X1258" t="s">
        <v>178</v>
      </c>
      <c r="Y1258" t="s">
        <v>150</v>
      </c>
      <c r="Z1258">
        <v>1040</v>
      </c>
      <c r="AB1258" t="s">
        <v>154</v>
      </c>
    </row>
    <row r="1259" spans="1:28" x14ac:dyDescent="0.3">
      <c r="A1259" t="s">
        <v>292</v>
      </c>
      <c r="B1259" t="s">
        <v>856</v>
      </c>
      <c r="C1259">
        <v>1651800</v>
      </c>
      <c r="D1259" t="s">
        <v>151</v>
      </c>
      <c r="E1259" s="1">
        <v>44049</v>
      </c>
      <c r="F1259" s="1" t="s">
        <v>313</v>
      </c>
      <c r="G1259" s="1"/>
      <c r="H1259" t="s">
        <v>170</v>
      </c>
      <c r="I1259" s="1" t="s">
        <v>289</v>
      </c>
      <c r="J1259" s="1" t="s">
        <v>510</v>
      </c>
      <c r="K1259" s="1"/>
      <c r="L1259" t="s">
        <v>223</v>
      </c>
      <c r="M1259">
        <v>0.23</v>
      </c>
      <c r="U1259">
        <v>0.02</v>
      </c>
      <c r="V1259" t="s">
        <v>176</v>
      </c>
      <c r="X1259" t="s">
        <v>178</v>
      </c>
      <c r="Y1259" t="s">
        <v>150</v>
      </c>
      <c r="Z1259">
        <v>1049</v>
      </c>
      <c r="AB1259" t="s">
        <v>154</v>
      </c>
    </row>
    <row r="1260" spans="1:28" x14ac:dyDescent="0.3">
      <c r="A1260" t="s">
        <v>292</v>
      </c>
      <c r="B1260" t="s">
        <v>856</v>
      </c>
      <c r="C1260">
        <v>1651800</v>
      </c>
      <c r="D1260" t="s">
        <v>151</v>
      </c>
      <c r="E1260" s="1">
        <v>44049</v>
      </c>
      <c r="F1260" s="1" t="s">
        <v>313</v>
      </c>
      <c r="G1260" s="1"/>
      <c r="H1260" t="s">
        <v>172</v>
      </c>
      <c r="I1260" s="1" t="s">
        <v>289</v>
      </c>
      <c r="J1260" s="1" t="s">
        <v>511</v>
      </c>
      <c r="K1260" s="1"/>
      <c r="L1260" t="s">
        <v>223</v>
      </c>
      <c r="M1260">
        <v>5</v>
      </c>
      <c r="U1260">
        <v>2</v>
      </c>
      <c r="V1260" t="s">
        <v>176</v>
      </c>
      <c r="X1260" t="s">
        <v>178</v>
      </c>
      <c r="Y1260" t="s">
        <v>150</v>
      </c>
      <c r="Z1260">
        <v>1090</v>
      </c>
      <c r="AB1260" t="s">
        <v>154</v>
      </c>
    </row>
    <row r="1261" spans="1:28" x14ac:dyDescent="0.3">
      <c r="A1261" t="s">
        <v>292</v>
      </c>
      <c r="B1261" t="s">
        <v>856</v>
      </c>
      <c r="C1261">
        <v>1651800</v>
      </c>
      <c r="D1261" t="s">
        <v>151</v>
      </c>
      <c r="E1261" s="1">
        <v>44049</v>
      </c>
      <c r="F1261" s="1" t="s">
        <v>313</v>
      </c>
      <c r="G1261" s="1"/>
      <c r="I1261" s="1" t="s">
        <v>290</v>
      </c>
      <c r="J1261" s="1" t="s">
        <v>287</v>
      </c>
      <c r="K1261" s="1"/>
      <c r="L1261" t="s">
        <v>286</v>
      </c>
      <c r="M1261">
        <v>4.71</v>
      </c>
      <c r="U1261">
        <v>0.17</v>
      </c>
      <c r="V1261" t="s">
        <v>165</v>
      </c>
      <c r="X1261" t="s">
        <v>178</v>
      </c>
      <c r="Y1261" t="s">
        <v>150</v>
      </c>
      <c r="Z1261">
        <v>50286</v>
      </c>
      <c r="AB1261" t="s">
        <v>154</v>
      </c>
    </row>
    <row r="1262" spans="1:28" x14ac:dyDescent="0.3">
      <c r="A1262" t="s">
        <v>292</v>
      </c>
      <c r="B1262" t="s">
        <v>857</v>
      </c>
      <c r="C1262">
        <v>1651800</v>
      </c>
      <c r="D1262" t="s">
        <v>151</v>
      </c>
      <c r="E1262" s="1">
        <v>44083</v>
      </c>
      <c r="F1262" s="1" t="s">
        <v>401</v>
      </c>
      <c r="G1262" s="1"/>
      <c r="H1262" t="s">
        <v>172</v>
      </c>
      <c r="I1262" s="1" t="s">
        <v>289</v>
      </c>
      <c r="J1262" s="1" t="s">
        <v>509</v>
      </c>
      <c r="K1262" s="1"/>
      <c r="L1262" t="s">
        <v>223</v>
      </c>
      <c r="M1262">
        <v>0.76</v>
      </c>
      <c r="U1262">
        <v>0.4</v>
      </c>
      <c r="V1262" t="s">
        <v>176</v>
      </c>
      <c r="X1262" t="s">
        <v>178</v>
      </c>
      <c r="Y1262" t="s">
        <v>150</v>
      </c>
      <c r="Z1262">
        <v>1040</v>
      </c>
      <c r="AB1262" t="s">
        <v>154</v>
      </c>
    </row>
    <row r="1263" spans="1:28" x14ac:dyDescent="0.3">
      <c r="A1263" t="s">
        <v>292</v>
      </c>
      <c r="B1263" t="s">
        <v>857</v>
      </c>
      <c r="C1263">
        <v>1651800</v>
      </c>
      <c r="D1263" t="s">
        <v>151</v>
      </c>
      <c r="E1263" s="1">
        <v>44083</v>
      </c>
      <c r="F1263" s="1" t="s">
        <v>401</v>
      </c>
      <c r="G1263" s="1"/>
      <c r="H1263" t="s">
        <v>170</v>
      </c>
      <c r="I1263" s="1" t="s">
        <v>289</v>
      </c>
      <c r="J1263" s="1" t="s">
        <v>510</v>
      </c>
      <c r="K1263" s="1"/>
      <c r="L1263" t="s">
        <v>223</v>
      </c>
      <c r="M1263">
        <v>0.02</v>
      </c>
      <c r="N1263" t="s">
        <v>1094</v>
      </c>
      <c r="U1263">
        <v>0.02</v>
      </c>
      <c r="V1263" t="s">
        <v>176</v>
      </c>
      <c r="X1263" t="s">
        <v>178</v>
      </c>
      <c r="Y1263" t="s">
        <v>150</v>
      </c>
      <c r="Z1263">
        <v>1049</v>
      </c>
      <c r="AB1263" t="s">
        <v>154</v>
      </c>
    </row>
    <row r="1264" spans="1:28" x14ac:dyDescent="0.3">
      <c r="A1264" t="s">
        <v>292</v>
      </c>
      <c r="B1264" t="s">
        <v>857</v>
      </c>
      <c r="C1264">
        <v>1651800</v>
      </c>
      <c r="D1264" t="s">
        <v>151</v>
      </c>
      <c r="E1264" s="1">
        <v>44083</v>
      </c>
      <c r="F1264" s="1" t="s">
        <v>401</v>
      </c>
      <c r="G1264" s="1"/>
      <c r="H1264" t="s">
        <v>172</v>
      </c>
      <c r="I1264" s="1" t="s">
        <v>289</v>
      </c>
      <c r="J1264" s="1" t="s">
        <v>511</v>
      </c>
      <c r="K1264" s="1"/>
      <c r="L1264" t="s">
        <v>223</v>
      </c>
      <c r="M1264">
        <v>2.2999999999999998</v>
      </c>
      <c r="U1264">
        <v>2</v>
      </c>
      <c r="V1264" t="s">
        <v>176</v>
      </c>
      <c r="X1264" t="s">
        <v>178</v>
      </c>
      <c r="Y1264" t="s">
        <v>150</v>
      </c>
      <c r="Z1264">
        <v>1090</v>
      </c>
      <c r="AA1264" t="s">
        <v>168</v>
      </c>
      <c r="AB1264" t="s">
        <v>154</v>
      </c>
    </row>
    <row r="1265" spans="1:28" x14ac:dyDescent="0.3">
      <c r="A1265" t="s">
        <v>292</v>
      </c>
      <c r="B1265" t="s">
        <v>857</v>
      </c>
      <c r="C1265">
        <v>1651800</v>
      </c>
      <c r="D1265" t="s">
        <v>151</v>
      </c>
      <c r="E1265" s="1">
        <v>44083</v>
      </c>
      <c r="F1265" s="1" t="s">
        <v>401</v>
      </c>
      <c r="G1265" s="1"/>
      <c r="I1265" s="1" t="s">
        <v>290</v>
      </c>
      <c r="J1265" s="1" t="s">
        <v>287</v>
      </c>
      <c r="K1265" s="1"/>
      <c r="L1265" t="s">
        <v>286</v>
      </c>
      <c r="M1265">
        <v>0.85</v>
      </c>
      <c r="U1265">
        <v>0.17</v>
      </c>
      <c r="V1265" t="s">
        <v>165</v>
      </c>
      <c r="X1265" t="s">
        <v>178</v>
      </c>
      <c r="Y1265" t="s">
        <v>150</v>
      </c>
      <c r="Z1265">
        <v>50286</v>
      </c>
      <c r="AB1265" t="s">
        <v>154</v>
      </c>
    </row>
    <row r="1266" spans="1:28" x14ac:dyDescent="0.3">
      <c r="A1266" t="s">
        <v>292</v>
      </c>
      <c r="B1266" t="s">
        <v>858</v>
      </c>
      <c r="C1266">
        <v>1651800</v>
      </c>
      <c r="D1266" t="s">
        <v>151</v>
      </c>
      <c r="E1266" s="1">
        <v>44084</v>
      </c>
      <c r="F1266" s="1" t="s">
        <v>419</v>
      </c>
      <c r="G1266" s="1"/>
      <c r="H1266" t="s">
        <v>172</v>
      </c>
      <c r="I1266" s="1" t="s">
        <v>289</v>
      </c>
      <c r="J1266" s="1" t="s">
        <v>509</v>
      </c>
      <c r="K1266" s="1"/>
      <c r="L1266" t="s">
        <v>223</v>
      </c>
      <c r="M1266">
        <v>1.8</v>
      </c>
      <c r="U1266">
        <v>0.4</v>
      </c>
      <c r="V1266" t="s">
        <v>176</v>
      </c>
      <c r="X1266" t="s">
        <v>178</v>
      </c>
      <c r="Y1266" t="s">
        <v>150</v>
      </c>
      <c r="Z1266">
        <v>1040</v>
      </c>
      <c r="AB1266" t="s">
        <v>154</v>
      </c>
    </row>
    <row r="1267" spans="1:28" x14ac:dyDescent="0.3">
      <c r="A1267" t="s">
        <v>292</v>
      </c>
      <c r="B1267" t="s">
        <v>858</v>
      </c>
      <c r="C1267">
        <v>1651800</v>
      </c>
      <c r="D1267" t="s">
        <v>151</v>
      </c>
      <c r="E1267" s="1">
        <v>44084</v>
      </c>
      <c r="F1267" s="1" t="s">
        <v>419</v>
      </c>
      <c r="G1267" s="1"/>
      <c r="H1267" t="s">
        <v>170</v>
      </c>
      <c r="I1267" s="1" t="s">
        <v>289</v>
      </c>
      <c r="J1267" s="1" t="s">
        <v>510</v>
      </c>
      <c r="K1267" s="1"/>
      <c r="L1267" t="s">
        <v>223</v>
      </c>
      <c r="M1267">
        <v>0.59399999999999997</v>
      </c>
      <c r="U1267">
        <v>0.02</v>
      </c>
      <c r="V1267" t="s">
        <v>176</v>
      </c>
      <c r="X1267" t="s">
        <v>178</v>
      </c>
      <c r="Y1267" t="s">
        <v>150</v>
      </c>
      <c r="Z1267">
        <v>1049</v>
      </c>
      <c r="AB1267" t="s">
        <v>154</v>
      </c>
    </row>
    <row r="1268" spans="1:28" x14ac:dyDescent="0.3">
      <c r="A1268" t="s">
        <v>292</v>
      </c>
      <c r="B1268" t="s">
        <v>858</v>
      </c>
      <c r="C1268">
        <v>1651800</v>
      </c>
      <c r="D1268" t="s">
        <v>151</v>
      </c>
      <c r="E1268" s="1">
        <v>44084</v>
      </c>
      <c r="F1268" s="1" t="s">
        <v>419</v>
      </c>
      <c r="G1268" s="1"/>
      <c r="H1268" t="s">
        <v>172</v>
      </c>
      <c r="I1268" s="1" t="s">
        <v>289</v>
      </c>
      <c r="J1268" s="1" t="s">
        <v>511</v>
      </c>
      <c r="K1268" s="1"/>
      <c r="L1268" t="s">
        <v>223</v>
      </c>
      <c r="M1268">
        <v>2.9</v>
      </c>
      <c r="U1268">
        <v>2</v>
      </c>
      <c r="V1268" t="s">
        <v>176</v>
      </c>
      <c r="X1268" t="s">
        <v>178</v>
      </c>
      <c r="Y1268" t="s">
        <v>150</v>
      </c>
      <c r="Z1268">
        <v>1090</v>
      </c>
      <c r="AA1268" t="s">
        <v>168</v>
      </c>
      <c r="AB1268" t="s">
        <v>154</v>
      </c>
    </row>
    <row r="1269" spans="1:28" x14ac:dyDescent="0.3">
      <c r="A1269" t="s">
        <v>292</v>
      </c>
      <c r="B1269" t="s">
        <v>858</v>
      </c>
      <c r="C1269">
        <v>1651800</v>
      </c>
      <c r="D1269" t="s">
        <v>151</v>
      </c>
      <c r="E1269" s="1">
        <v>44084</v>
      </c>
      <c r="F1269" s="1" t="s">
        <v>419</v>
      </c>
      <c r="G1269" s="1"/>
      <c r="I1269" s="1" t="s">
        <v>290</v>
      </c>
      <c r="J1269" s="1" t="s">
        <v>287</v>
      </c>
      <c r="K1269" s="1"/>
      <c r="L1269" t="s">
        <v>286</v>
      </c>
      <c r="M1269">
        <v>14.4</v>
      </c>
      <c r="U1269">
        <v>0.17</v>
      </c>
      <c r="V1269" t="s">
        <v>165</v>
      </c>
      <c r="X1269" t="s">
        <v>178</v>
      </c>
      <c r="Y1269" t="s">
        <v>150</v>
      </c>
      <c r="Z1269">
        <v>50286</v>
      </c>
      <c r="AB1269" t="s">
        <v>154</v>
      </c>
    </row>
    <row r="1270" spans="1:28" x14ac:dyDescent="0.3">
      <c r="A1270" t="s">
        <v>292</v>
      </c>
      <c r="B1270" t="s">
        <v>859</v>
      </c>
      <c r="C1270">
        <v>1651800</v>
      </c>
      <c r="D1270" t="s">
        <v>151</v>
      </c>
      <c r="E1270" s="1">
        <v>44092</v>
      </c>
      <c r="F1270" s="1" t="s">
        <v>420</v>
      </c>
      <c r="G1270" s="1"/>
      <c r="H1270" t="s">
        <v>172</v>
      </c>
      <c r="I1270" s="1" t="s">
        <v>289</v>
      </c>
      <c r="J1270" s="1" t="s">
        <v>509</v>
      </c>
      <c r="K1270" s="1"/>
      <c r="L1270" t="s">
        <v>223</v>
      </c>
      <c r="M1270">
        <v>2.8</v>
      </c>
      <c r="U1270">
        <v>0.4</v>
      </c>
      <c r="V1270" t="s">
        <v>176</v>
      </c>
      <c r="X1270" t="s">
        <v>178</v>
      </c>
      <c r="Y1270" t="s">
        <v>150</v>
      </c>
      <c r="Z1270">
        <v>1040</v>
      </c>
      <c r="AB1270" t="s">
        <v>154</v>
      </c>
    </row>
    <row r="1271" spans="1:28" x14ac:dyDescent="0.3">
      <c r="A1271" t="s">
        <v>292</v>
      </c>
      <c r="B1271" t="s">
        <v>859</v>
      </c>
      <c r="C1271">
        <v>1651800</v>
      </c>
      <c r="D1271" t="s">
        <v>151</v>
      </c>
      <c r="E1271" s="1">
        <v>44092</v>
      </c>
      <c r="F1271" s="1" t="s">
        <v>420</v>
      </c>
      <c r="G1271" s="1"/>
      <c r="H1271" t="s">
        <v>170</v>
      </c>
      <c r="I1271" s="1" t="s">
        <v>289</v>
      </c>
      <c r="J1271" s="1" t="s">
        <v>510</v>
      </c>
      <c r="K1271" s="1"/>
      <c r="L1271" t="s">
        <v>223</v>
      </c>
      <c r="M1271">
        <v>0.19900000000000001</v>
      </c>
      <c r="U1271">
        <v>0.02</v>
      </c>
      <c r="V1271" t="s">
        <v>176</v>
      </c>
      <c r="X1271" t="s">
        <v>178</v>
      </c>
      <c r="Y1271" t="s">
        <v>150</v>
      </c>
      <c r="Z1271">
        <v>1049</v>
      </c>
      <c r="AB1271" t="s">
        <v>154</v>
      </c>
    </row>
    <row r="1272" spans="1:28" x14ac:dyDescent="0.3">
      <c r="A1272" t="s">
        <v>292</v>
      </c>
      <c r="B1272" t="s">
        <v>859</v>
      </c>
      <c r="C1272">
        <v>1651800</v>
      </c>
      <c r="D1272" t="s">
        <v>151</v>
      </c>
      <c r="E1272" s="1">
        <v>44092</v>
      </c>
      <c r="F1272" s="1" t="s">
        <v>420</v>
      </c>
      <c r="G1272" s="1"/>
      <c r="H1272" t="s">
        <v>172</v>
      </c>
      <c r="I1272" s="1" t="s">
        <v>289</v>
      </c>
      <c r="J1272" s="1" t="s">
        <v>511</v>
      </c>
      <c r="K1272" s="1"/>
      <c r="L1272" t="s">
        <v>223</v>
      </c>
      <c r="M1272">
        <v>3.5</v>
      </c>
      <c r="U1272">
        <v>2</v>
      </c>
      <c r="V1272" t="s">
        <v>176</v>
      </c>
      <c r="X1272" t="s">
        <v>178</v>
      </c>
      <c r="Y1272" t="s">
        <v>150</v>
      </c>
      <c r="Z1272">
        <v>1090</v>
      </c>
      <c r="AA1272" t="s">
        <v>168</v>
      </c>
      <c r="AB1272" t="s">
        <v>154</v>
      </c>
    </row>
    <row r="1273" spans="1:28" x14ac:dyDescent="0.3">
      <c r="A1273" t="s">
        <v>292</v>
      </c>
      <c r="B1273" t="s">
        <v>859</v>
      </c>
      <c r="C1273">
        <v>1651800</v>
      </c>
      <c r="D1273" t="s">
        <v>151</v>
      </c>
      <c r="E1273" s="1">
        <v>44092</v>
      </c>
      <c r="F1273" s="1" t="s">
        <v>420</v>
      </c>
      <c r="G1273" s="1"/>
      <c r="I1273" s="1" t="s">
        <v>290</v>
      </c>
      <c r="J1273" s="1" t="s">
        <v>287</v>
      </c>
      <c r="K1273" s="1"/>
      <c r="L1273" t="s">
        <v>286</v>
      </c>
      <c r="M1273">
        <v>2.5299999999999998</v>
      </c>
      <c r="U1273">
        <v>0.17</v>
      </c>
      <c r="V1273" t="s">
        <v>165</v>
      </c>
      <c r="X1273" t="s">
        <v>178</v>
      </c>
      <c r="Y1273" t="s">
        <v>150</v>
      </c>
      <c r="Z1273">
        <v>50286</v>
      </c>
      <c r="AB1273" t="s">
        <v>164</v>
      </c>
    </row>
    <row r="1274" spans="1:28" x14ac:dyDescent="0.3">
      <c r="A1274" t="s">
        <v>292</v>
      </c>
      <c r="B1274" t="s">
        <v>860</v>
      </c>
      <c r="C1274">
        <v>1651800</v>
      </c>
      <c r="D1274" t="s">
        <v>151</v>
      </c>
      <c r="E1274" s="1">
        <v>44109</v>
      </c>
      <c r="F1274" s="1" t="s">
        <v>421</v>
      </c>
      <c r="G1274" s="1"/>
      <c r="H1274" t="s">
        <v>172</v>
      </c>
      <c r="I1274" s="1" t="s">
        <v>289</v>
      </c>
      <c r="J1274" s="1" t="s">
        <v>509</v>
      </c>
      <c r="K1274" s="1"/>
      <c r="L1274" t="s">
        <v>223</v>
      </c>
      <c r="M1274">
        <v>0.98</v>
      </c>
      <c r="U1274">
        <v>0.4</v>
      </c>
      <c r="V1274" t="s">
        <v>176</v>
      </c>
      <c r="X1274" t="s">
        <v>178</v>
      </c>
      <c r="Y1274" t="s">
        <v>150</v>
      </c>
      <c r="Z1274">
        <v>1040</v>
      </c>
      <c r="AB1274" t="s">
        <v>154</v>
      </c>
    </row>
    <row r="1275" spans="1:28" x14ac:dyDescent="0.3">
      <c r="A1275" t="s">
        <v>292</v>
      </c>
      <c r="B1275" t="s">
        <v>860</v>
      </c>
      <c r="C1275">
        <v>1651800</v>
      </c>
      <c r="D1275" t="s">
        <v>151</v>
      </c>
      <c r="E1275" s="1">
        <v>44109</v>
      </c>
      <c r="F1275" s="1" t="s">
        <v>421</v>
      </c>
      <c r="G1275" s="1"/>
      <c r="H1275" t="s">
        <v>170</v>
      </c>
      <c r="I1275" s="1" t="s">
        <v>289</v>
      </c>
      <c r="J1275" s="1" t="s">
        <v>510</v>
      </c>
      <c r="K1275" s="1"/>
      <c r="L1275" t="s">
        <v>223</v>
      </c>
      <c r="M1275">
        <v>0.02</v>
      </c>
      <c r="N1275" t="s">
        <v>1094</v>
      </c>
      <c r="U1275">
        <v>0.02</v>
      </c>
      <c r="V1275" t="s">
        <v>176</v>
      </c>
      <c r="X1275" t="s">
        <v>178</v>
      </c>
      <c r="Y1275" t="s">
        <v>150</v>
      </c>
      <c r="Z1275">
        <v>1049</v>
      </c>
      <c r="AB1275" t="s">
        <v>154</v>
      </c>
    </row>
    <row r="1276" spans="1:28" x14ac:dyDescent="0.3">
      <c r="A1276" t="s">
        <v>292</v>
      </c>
      <c r="B1276" t="s">
        <v>860</v>
      </c>
      <c r="C1276">
        <v>1651800</v>
      </c>
      <c r="D1276" t="s">
        <v>151</v>
      </c>
      <c r="E1276" s="1">
        <v>44109</v>
      </c>
      <c r="F1276" s="1" t="s">
        <v>421</v>
      </c>
      <c r="G1276" s="1"/>
      <c r="H1276" t="s">
        <v>172</v>
      </c>
      <c r="I1276" s="1" t="s">
        <v>289</v>
      </c>
      <c r="J1276" s="1" t="s">
        <v>511</v>
      </c>
      <c r="K1276" s="1"/>
      <c r="L1276" t="s">
        <v>223</v>
      </c>
      <c r="M1276">
        <v>2</v>
      </c>
      <c r="N1276" t="s">
        <v>1094</v>
      </c>
      <c r="U1276">
        <v>2</v>
      </c>
      <c r="V1276" t="s">
        <v>176</v>
      </c>
      <c r="X1276" t="s">
        <v>178</v>
      </c>
      <c r="Y1276" t="s">
        <v>150</v>
      </c>
      <c r="Z1276">
        <v>1090</v>
      </c>
      <c r="AB1276" t="s">
        <v>154</v>
      </c>
    </row>
    <row r="1277" spans="1:28" x14ac:dyDescent="0.3">
      <c r="A1277" t="s">
        <v>292</v>
      </c>
      <c r="B1277" t="s">
        <v>860</v>
      </c>
      <c r="C1277">
        <v>1651800</v>
      </c>
      <c r="D1277" t="s">
        <v>151</v>
      </c>
      <c r="E1277" s="1">
        <v>44109</v>
      </c>
      <c r="F1277" s="1" t="s">
        <v>421</v>
      </c>
      <c r="G1277" s="1"/>
      <c r="I1277" s="1" t="s">
        <v>290</v>
      </c>
      <c r="J1277" s="1" t="s">
        <v>287</v>
      </c>
      <c r="K1277" s="1"/>
      <c r="L1277" t="s">
        <v>286</v>
      </c>
      <c r="M1277">
        <v>0.83</v>
      </c>
      <c r="U1277">
        <v>0.17</v>
      </c>
      <c r="V1277" t="s">
        <v>165</v>
      </c>
      <c r="X1277" t="s">
        <v>178</v>
      </c>
      <c r="Y1277" t="s">
        <v>150</v>
      </c>
      <c r="Z1277">
        <v>50286</v>
      </c>
      <c r="AB1277" t="s">
        <v>154</v>
      </c>
    </row>
    <row r="1278" spans="1:28" x14ac:dyDescent="0.3">
      <c r="A1278" t="s">
        <v>292</v>
      </c>
      <c r="B1278" t="s">
        <v>861</v>
      </c>
      <c r="C1278">
        <v>1651800</v>
      </c>
      <c r="D1278" t="s">
        <v>151</v>
      </c>
      <c r="E1278" s="1">
        <v>44116</v>
      </c>
      <c r="F1278" s="1" t="s">
        <v>422</v>
      </c>
      <c r="G1278" s="1"/>
      <c r="H1278" t="s">
        <v>172</v>
      </c>
      <c r="I1278" s="1" t="s">
        <v>289</v>
      </c>
      <c r="J1278" s="1" t="s">
        <v>509</v>
      </c>
      <c r="K1278" s="1"/>
      <c r="L1278" t="s">
        <v>223</v>
      </c>
      <c r="M1278">
        <v>4.0999999999999996</v>
      </c>
      <c r="U1278">
        <v>0.4</v>
      </c>
      <c r="V1278" t="s">
        <v>176</v>
      </c>
      <c r="X1278" t="s">
        <v>178</v>
      </c>
      <c r="Y1278" t="s">
        <v>150</v>
      </c>
      <c r="Z1278">
        <v>1040</v>
      </c>
      <c r="AB1278" t="s">
        <v>154</v>
      </c>
    </row>
    <row r="1279" spans="1:28" x14ac:dyDescent="0.3">
      <c r="A1279" t="s">
        <v>292</v>
      </c>
      <c r="B1279" t="s">
        <v>861</v>
      </c>
      <c r="C1279">
        <v>1651800</v>
      </c>
      <c r="D1279" t="s">
        <v>151</v>
      </c>
      <c r="E1279" s="1">
        <v>44116</v>
      </c>
      <c r="F1279" s="1" t="s">
        <v>422</v>
      </c>
      <c r="G1279" s="1"/>
      <c r="H1279" t="s">
        <v>170</v>
      </c>
      <c r="I1279" s="1" t="s">
        <v>289</v>
      </c>
      <c r="J1279" s="1" t="s">
        <v>510</v>
      </c>
      <c r="K1279" s="1"/>
      <c r="L1279" t="s">
        <v>223</v>
      </c>
      <c r="M1279">
        <v>0.45200000000000001</v>
      </c>
      <c r="U1279">
        <v>0.02</v>
      </c>
      <c r="V1279" t="s">
        <v>176</v>
      </c>
      <c r="X1279" t="s">
        <v>178</v>
      </c>
      <c r="Y1279" t="s">
        <v>150</v>
      </c>
      <c r="Z1279">
        <v>1049</v>
      </c>
      <c r="AB1279" t="s">
        <v>154</v>
      </c>
    </row>
    <row r="1280" spans="1:28" x14ac:dyDescent="0.3">
      <c r="A1280" t="s">
        <v>292</v>
      </c>
      <c r="B1280" t="s">
        <v>861</v>
      </c>
      <c r="C1280">
        <v>1651800</v>
      </c>
      <c r="D1280" t="s">
        <v>151</v>
      </c>
      <c r="E1280" s="1">
        <v>44116</v>
      </c>
      <c r="F1280" s="1" t="s">
        <v>422</v>
      </c>
      <c r="G1280" s="1"/>
      <c r="H1280" t="s">
        <v>172</v>
      </c>
      <c r="I1280" s="1" t="s">
        <v>289</v>
      </c>
      <c r="J1280" s="1" t="s">
        <v>511</v>
      </c>
      <c r="K1280" s="1"/>
      <c r="L1280" t="s">
        <v>223</v>
      </c>
      <c r="M1280">
        <v>4.4000000000000004</v>
      </c>
      <c r="U1280">
        <v>2</v>
      </c>
      <c r="V1280" t="s">
        <v>176</v>
      </c>
      <c r="X1280" t="s">
        <v>178</v>
      </c>
      <c r="Y1280" t="s">
        <v>150</v>
      </c>
      <c r="Z1280">
        <v>1090</v>
      </c>
      <c r="AB1280" t="s">
        <v>154</v>
      </c>
    </row>
    <row r="1281" spans="1:28" x14ac:dyDescent="0.3">
      <c r="A1281" t="s">
        <v>292</v>
      </c>
      <c r="B1281" t="s">
        <v>861</v>
      </c>
      <c r="C1281">
        <v>1651800</v>
      </c>
      <c r="D1281" t="s">
        <v>151</v>
      </c>
      <c r="E1281" s="1">
        <v>44116</v>
      </c>
      <c r="F1281" s="1" t="s">
        <v>422</v>
      </c>
      <c r="G1281" s="1"/>
      <c r="I1281" s="1" t="s">
        <v>290</v>
      </c>
      <c r="J1281" s="1" t="s">
        <v>287</v>
      </c>
      <c r="K1281" s="1"/>
      <c r="L1281" t="s">
        <v>286</v>
      </c>
      <c r="M1281">
        <v>9.17</v>
      </c>
      <c r="U1281">
        <v>0.17</v>
      </c>
      <c r="V1281" t="s">
        <v>165</v>
      </c>
      <c r="X1281" t="s">
        <v>178</v>
      </c>
      <c r="Y1281" t="s">
        <v>150</v>
      </c>
      <c r="Z1281">
        <v>50286</v>
      </c>
      <c r="AB1281" t="s">
        <v>154</v>
      </c>
    </row>
    <row r="1282" spans="1:28" x14ac:dyDescent="0.3">
      <c r="A1282" t="s">
        <v>292</v>
      </c>
      <c r="B1282" t="s">
        <v>862</v>
      </c>
      <c r="C1282">
        <v>1651800</v>
      </c>
      <c r="D1282" t="s">
        <v>151</v>
      </c>
      <c r="E1282" s="1">
        <v>44144</v>
      </c>
      <c r="F1282" s="1" t="s">
        <v>396</v>
      </c>
      <c r="G1282" s="1"/>
      <c r="H1282" t="s">
        <v>172</v>
      </c>
      <c r="I1282" s="1" t="s">
        <v>289</v>
      </c>
      <c r="J1282" s="1" t="s">
        <v>509</v>
      </c>
      <c r="K1282" s="1"/>
      <c r="L1282" t="s">
        <v>223</v>
      </c>
      <c r="M1282">
        <v>1.1000000000000001</v>
      </c>
      <c r="U1282">
        <v>0.4</v>
      </c>
      <c r="V1282" t="s">
        <v>176</v>
      </c>
      <c r="X1282" t="s">
        <v>149</v>
      </c>
      <c r="Y1282" t="s">
        <v>150</v>
      </c>
      <c r="Z1282">
        <v>1040</v>
      </c>
      <c r="AB1282" t="s">
        <v>154</v>
      </c>
    </row>
    <row r="1283" spans="1:28" x14ac:dyDescent="0.3">
      <c r="A1283" t="s">
        <v>292</v>
      </c>
      <c r="B1283" t="s">
        <v>862</v>
      </c>
      <c r="C1283">
        <v>1651800</v>
      </c>
      <c r="D1283" t="s">
        <v>151</v>
      </c>
      <c r="E1283" s="1">
        <v>44144</v>
      </c>
      <c r="F1283" s="1" t="s">
        <v>396</v>
      </c>
      <c r="G1283" s="1"/>
      <c r="H1283" t="s">
        <v>170</v>
      </c>
      <c r="I1283" s="1" t="s">
        <v>289</v>
      </c>
      <c r="J1283" s="1" t="s">
        <v>510</v>
      </c>
      <c r="K1283" s="1"/>
      <c r="L1283" t="s">
        <v>223</v>
      </c>
      <c r="M1283">
        <v>0.02</v>
      </c>
      <c r="N1283" t="s">
        <v>1094</v>
      </c>
      <c r="U1283">
        <v>0.02</v>
      </c>
      <c r="V1283" t="s">
        <v>176</v>
      </c>
      <c r="X1283" t="s">
        <v>149</v>
      </c>
      <c r="Y1283" t="s">
        <v>150</v>
      </c>
      <c r="Z1283">
        <v>1049</v>
      </c>
      <c r="AB1283" t="s">
        <v>154</v>
      </c>
    </row>
    <row r="1284" spans="1:28" x14ac:dyDescent="0.3">
      <c r="A1284" t="s">
        <v>292</v>
      </c>
      <c r="B1284" t="s">
        <v>862</v>
      </c>
      <c r="C1284">
        <v>1651800</v>
      </c>
      <c r="D1284" t="s">
        <v>151</v>
      </c>
      <c r="E1284" s="1">
        <v>44144</v>
      </c>
      <c r="F1284" s="1" t="s">
        <v>396</v>
      </c>
      <c r="G1284" s="1"/>
      <c r="H1284" t="s">
        <v>172</v>
      </c>
      <c r="I1284" s="1" t="s">
        <v>289</v>
      </c>
      <c r="J1284" s="1" t="s">
        <v>511</v>
      </c>
      <c r="K1284" s="1"/>
      <c r="L1284" t="s">
        <v>223</v>
      </c>
      <c r="M1284">
        <v>4.3</v>
      </c>
      <c r="U1284">
        <v>2</v>
      </c>
      <c r="V1284" t="s">
        <v>176</v>
      </c>
      <c r="X1284" t="s">
        <v>149</v>
      </c>
      <c r="Y1284" t="s">
        <v>150</v>
      </c>
      <c r="Z1284">
        <v>1090</v>
      </c>
      <c r="AB1284" t="s">
        <v>154</v>
      </c>
    </row>
    <row r="1285" spans="1:28" x14ac:dyDescent="0.3">
      <c r="A1285" t="s">
        <v>292</v>
      </c>
      <c r="B1285" t="s">
        <v>862</v>
      </c>
      <c r="C1285">
        <v>1651800</v>
      </c>
      <c r="D1285" t="s">
        <v>151</v>
      </c>
      <c r="E1285" s="1">
        <v>44144</v>
      </c>
      <c r="F1285" s="1" t="s">
        <v>396</v>
      </c>
      <c r="G1285" s="1"/>
      <c r="I1285" s="1" t="s">
        <v>290</v>
      </c>
      <c r="J1285" s="1" t="s">
        <v>287</v>
      </c>
      <c r="K1285" s="1"/>
      <c r="L1285" t="s">
        <v>286</v>
      </c>
      <c r="M1285">
        <v>1.18</v>
      </c>
      <c r="U1285">
        <v>0.17</v>
      </c>
      <c r="V1285" t="s">
        <v>165</v>
      </c>
      <c r="X1285" t="s">
        <v>149</v>
      </c>
      <c r="Y1285" t="s">
        <v>150</v>
      </c>
      <c r="Z1285">
        <v>50286</v>
      </c>
      <c r="AB1285" t="s">
        <v>154</v>
      </c>
    </row>
    <row r="1286" spans="1:28" x14ac:dyDescent="0.3">
      <c r="A1286" t="s">
        <v>292</v>
      </c>
      <c r="B1286" t="s">
        <v>863</v>
      </c>
      <c r="C1286">
        <v>1651800</v>
      </c>
      <c r="D1286" t="s">
        <v>151</v>
      </c>
      <c r="E1286" s="1">
        <v>44147</v>
      </c>
      <c r="F1286" s="1" t="s">
        <v>313</v>
      </c>
      <c r="G1286" s="1"/>
      <c r="H1286" t="s">
        <v>172</v>
      </c>
      <c r="I1286" s="1" t="s">
        <v>289</v>
      </c>
      <c r="J1286" s="1" t="s">
        <v>509</v>
      </c>
      <c r="K1286" s="1"/>
      <c r="L1286" t="s">
        <v>223</v>
      </c>
      <c r="M1286">
        <v>5.4</v>
      </c>
      <c r="U1286">
        <v>0.4</v>
      </c>
      <c r="V1286" t="s">
        <v>176</v>
      </c>
      <c r="X1286" t="s">
        <v>149</v>
      </c>
      <c r="Y1286" t="s">
        <v>150</v>
      </c>
      <c r="Z1286">
        <v>1040</v>
      </c>
      <c r="AB1286" t="s">
        <v>154</v>
      </c>
    </row>
    <row r="1287" spans="1:28" x14ac:dyDescent="0.3">
      <c r="A1287" t="s">
        <v>292</v>
      </c>
      <c r="B1287" t="s">
        <v>863</v>
      </c>
      <c r="C1287">
        <v>1651800</v>
      </c>
      <c r="D1287" t="s">
        <v>151</v>
      </c>
      <c r="E1287" s="1">
        <v>44147</v>
      </c>
      <c r="F1287" s="1" t="s">
        <v>313</v>
      </c>
      <c r="G1287" s="1"/>
      <c r="H1287" t="s">
        <v>170</v>
      </c>
      <c r="I1287" s="1" t="s">
        <v>289</v>
      </c>
      <c r="J1287" s="1" t="s">
        <v>510</v>
      </c>
      <c r="K1287" s="1"/>
      <c r="L1287" t="s">
        <v>223</v>
      </c>
      <c r="M1287">
        <v>1.19</v>
      </c>
      <c r="U1287">
        <v>0.02</v>
      </c>
      <c r="V1287" t="s">
        <v>176</v>
      </c>
      <c r="X1287" t="s">
        <v>149</v>
      </c>
      <c r="Y1287" t="s">
        <v>150</v>
      </c>
      <c r="Z1287">
        <v>1049</v>
      </c>
      <c r="AB1287" t="s">
        <v>154</v>
      </c>
    </row>
    <row r="1288" spans="1:28" x14ac:dyDescent="0.3">
      <c r="A1288" t="s">
        <v>292</v>
      </c>
      <c r="B1288" t="s">
        <v>863</v>
      </c>
      <c r="C1288">
        <v>1651800</v>
      </c>
      <c r="D1288" t="s">
        <v>151</v>
      </c>
      <c r="E1288" s="1">
        <v>44147</v>
      </c>
      <c r="F1288" s="1" t="s">
        <v>313</v>
      </c>
      <c r="G1288" s="1"/>
      <c r="H1288" t="s">
        <v>172</v>
      </c>
      <c r="I1288" s="1" t="s">
        <v>289</v>
      </c>
      <c r="J1288" s="1" t="s">
        <v>511</v>
      </c>
      <c r="K1288" s="1"/>
      <c r="L1288" t="s">
        <v>223</v>
      </c>
      <c r="M1288">
        <v>10.8</v>
      </c>
      <c r="U1288">
        <v>2</v>
      </c>
      <c r="V1288" t="s">
        <v>176</v>
      </c>
      <c r="X1288" t="s">
        <v>149</v>
      </c>
      <c r="Y1288" t="s">
        <v>150</v>
      </c>
      <c r="Z1288">
        <v>1090</v>
      </c>
      <c r="AB1288" t="s">
        <v>154</v>
      </c>
    </row>
    <row r="1289" spans="1:28" x14ac:dyDescent="0.3">
      <c r="A1289" t="s">
        <v>292</v>
      </c>
      <c r="B1289" t="s">
        <v>863</v>
      </c>
      <c r="C1289">
        <v>1651800</v>
      </c>
      <c r="D1289" t="s">
        <v>151</v>
      </c>
      <c r="E1289" s="1">
        <v>44147</v>
      </c>
      <c r="F1289" s="1" t="s">
        <v>313</v>
      </c>
      <c r="G1289" s="1"/>
      <c r="I1289" s="1" t="s">
        <v>290</v>
      </c>
      <c r="J1289" s="1" t="s">
        <v>287</v>
      </c>
      <c r="K1289" s="1"/>
      <c r="L1289" t="s">
        <v>286</v>
      </c>
      <c r="M1289">
        <v>14.4</v>
      </c>
      <c r="U1289">
        <v>0.17</v>
      </c>
      <c r="V1289" t="s">
        <v>165</v>
      </c>
      <c r="X1289" t="s">
        <v>149</v>
      </c>
      <c r="Y1289" t="s">
        <v>150</v>
      </c>
      <c r="Z1289">
        <v>50286</v>
      </c>
      <c r="AB1289" t="s">
        <v>154</v>
      </c>
    </row>
    <row r="1290" spans="1:28" x14ac:dyDescent="0.3">
      <c r="A1290" t="s">
        <v>292</v>
      </c>
      <c r="B1290" t="s">
        <v>864</v>
      </c>
      <c r="C1290">
        <v>1651800</v>
      </c>
      <c r="D1290" t="s">
        <v>151</v>
      </c>
      <c r="E1290" s="1">
        <v>44175</v>
      </c>
      <c r="F1290" s="1" t="s">
        <v>301</v>
      </c>
      <c r="G1290" s="1"/>
      <c r="H1290" t="s">
        <v>172</v>
      </c>
      <c r="I1290" s="1" t="s">
        <v>289</v>
      </c>
      <c r="J1290" s="1" t="s">
        <v>509</v>
      </c>
      <c r="K1290" s="1"/>
      <c r="L1290" t="s">
        <v>223</v>
      </c>
      <c r="M1290">
        <v>1.3</v>
      </c>
      <c r="U1290">
        <v>0.4</v>
      </c>
      <c r="V1290" t="s">
        <v>176</v>
      </c>
      <c r="X1290" t="s">
        <v>149</v>
      </c>
      <c r="Y1290" t="s">
        <v>150</v>
      </c>
      <c r="Z1290">
        <v>1040</v>
      </c>
      <c r="AB1290" t="s">
        <v>154</v>
      </c>
    </row>
    <row r="1291" spans="1:28" x14ac:dyDescent="0.3">
      <c r="A1291" t="s">
        <v>292</v>
      </c>
      <c r="B1291" t="s">
        <v>864</v>
      </c>
      <c r="C1291">
        <v>1651800</v>
      </c>
      <c r="D1291" t="s">
        <v>151</v>
      </c>
      <c r="E1291" s="1">
        <v>44175</v>
      </c>
      <c r="F1291" s="1" t="s">
        <v>301</v>
      </c>
      <c r="G1291" s="1"/>
      <c r="H1291" t="s">
        <v>170</v>
      </c>
      <c r="I1291" s="1" t="s">
        <v>289</v>
      </c>
      <c r="J1291" s="1" t="s">
        <v>510</v>
      </c>
      <c r="K1291" s="1"/>
      <c r="L1291" t="s">
        <v>223</v>
      </c>
      <c r="M1291">
        <v>0.02</v>
      </c>
      <c r="N1291" t="s">
        <v>1094</v>
      </c>
      <c r="U1291">
        <v>0.02</v>
      </c>
      <c r="V1291" t="s">
        <v>176</v>
      </c>
      <c r="X1291" t="s">
        <v>149</v>
      </c>
      <c r="Y1291" t="s">
        <v>150</v>
      </c>
      <c r="Z1291">
        <v>1049</v>
      </c>
      <c r="AB1291" t="s">
        <v>154</v>
      </c>
    </row>
    <row r="1292" spans="1:28" x14ac:dyDescent="0.3">
      <c r="A1292" t="s">
        <v>292</v>
      </c>
      <c r="B1292" t="s">
        <v>864</v>
      </c>
      <c r="C1292">
        <v>1651800</v>
      </c>
      <c r="D1292" t="s">
        <v>151</v>
      </c>
      <c r="E1292" s="1">
        <v>44175</v>
      </c>
      <c r="F1292" s="1" t="s">
        <v>301</v>
      </c>
      <c r="G1292" s="1"/>
      <c r="H1292" t="s">
        <v>172</v>
      </c>
      <c r="I1292" s="1" t="s">
        <v>289</v>
      </c>
      <c r="J1292" s="1" t="s">
        <v>511</v>
      </c>
      <c r="K1292" s="1"/>
      <c r="L1292" t="s">
        <v>223</v>
      </c>
      <c r="M1292">
        <v>7.9</v>
      </c>
      <c r="U1292">
        <v>2</v>
      </c>
      <c r="V1292" t="s">
        <v>176</v>
      </c>
      <c r="X1292" t="s">
        <v>149</v>
      </c>
      <c r="Y1292" t="s">
        <v>150</v>
      </c>
      <c r="Z1292">
        <v>1090</v>
      </c>
      <c r="AB1292" t="s">
        <v>154</v>
      </c>
    </row>
    <row r="1293" spans="1:28" x14ac:dyDescent="0.3">
      <c r="A1293" t="s">
        <v>292</v>
      </c>
      <c r="B1293" t="s">
        <v>864</v>
      </c>
      <c r="C1293">
        <v>1651800</v>
      </c>
      <c r="D1293" t="s">
        <v>151</v>
      </c>
      <c r="E1293" s="1">
        <v>44175</v>
      </c>
      <c r="F1293" s="1" t="s">
        <v>301</v>
      </c>
      <c r="G1293" s="1"/>
      <c r="I1293" s="1" t="s">
        <v>290</v>
      </c>
      <c r="J1293" s="1" t="s">
        <v>287</v>
      </c>
      <c r="K1293" s="1"/>
      <c r="L1293" t="s">
        <v>286</v>
      </c>
      <c r="M1293">
        <v>1.05</v>
      </c>
      <c r="U1293">
        <v>0.17</v>
      </c>
      <c r="V1293" t="s">
        <v>165</v>
      </c>
      <c r="X1293" t="s">
        <v>149</v>
      </c>
      <c r="Y1293" t="s">
        <v>150</v>
      </c>
      <c r="Z1293">
        <v>50286</v>
      </c>
      <c r="AB1293" t="s">
        <v>154</v>
      </c>
    </row>
    <row r="1294" spans="1:28" x14ac:dyDescent="0.3">
      <c r="A1294" t="s">
        <v>292</v>
      </c>
      <c r="B1294" t="s">
        <v>865</v>
      </c>
      <c r="C1294">
        <v>1651800</v>
      </c>
      <c r="D1294" t="s">
        <v>151</v>
      </c>
      <c r="E1294" s="1">
        <v>44179</v>
      </c>
      <c r="F1294" s="1" t="s">
        <v>423</v>
      </c>
      <c r="G1294" s="1"/>
      <c r="H1294" t="s">
        <v>172</v>
      </c>
      <c r="I1294" s="1" t="s">
        <v>289</v>
      </c>
      <c r="J1294" s="1" t="s">
        <v>509</v>
      </c>
      <c r="K1294" s="1"/>
      <c r="L1294" t="s">
        <v>223</v>
      </c>
      <c r="M1294">
        <v>2.6</v>
      </c>
      <c r="U1294">
        <v>0.4</v>
      </c>
      <c r="V1294" t="s">
        <v>176</v>
      </c>
      <c r="X1294" t="s">
        <v>149</v>
      </c>
      <c r="Y1294" t="s">
        <v>150</v>
      </c>
      <c r="Z1294">
        <v>1040</v>
      </c>
      <c r="AB1294" t="s">
        <v>154</v>
      </c>
    </row>
    <row r="1295" spans="1:28" x14ac:dyDescent="0.3">
      <c r="A1295" t="s">
        <v>292</v>
      </c>
      <c r="B1295" t="s">
        <v>865</v>
      </c>
      <c r="C1295">
        <v>1651800</v>
      </c>
      <c r="D1295" t="s">
        <v>151</v>
      </c>
      <c r="E1295" s="1">
        <v>44179</v>
      </c>
      <c r="F1295" s="1" t="s">
        <v>423</v>
      </c>
      <c r="G1295" s="1"/>
      <c r="H1295" t="s">
        <v>170</v>
      </c>
      <c r="I1295" s="1" t="s">
        <v>289</v>
      </c>
      <c r="J1295" s="1" t="s">
        <v>510</v>
      </c>
      <c r="K1295" s="1"/>
      <c r="L1295" t="s">
        <v>223</v>
      </c>
      <c r="M1295">
        <v>0.39600000000000002</v>
      </c>
      <c r="U1295">
        <v>0.02</v>
      </c>
      <c r="V1295" t="s">
        <v>176</v>
      </c>
      <c r="X1295" t="s">
        <v>149</v>
      </c>
      <c r="Y1295" t="s">
        <v>150</v>
      </c>
      <c r="Z1295">
        <v>1049</v>
      </c>
      <c r="AB1295" t="s">
        <v>154</v>
      </c>
    </row>
    <row r="1296" spans="1:28" x14ac:dyDescent="0.3">
      <c r="A1296" t="s">
        <v>292</v>
      </c>
      <c r="B1296" t="s">
        <v>865</v>
      </c>
      <c r="C1296">
        <v>1651800</v>
      </c>
      <c r="D1296" t="s">
        <v>151</v>
      </c>
      <c r="E1296" s="1">
        <v>44179</v>
      </c>
      <c r="F1296" s="1" t="s">
        <v>423</v>
      </c>
      <c r="G1296" s="1"/>
      <c r="H1296" t="s">
        <v>172</v>
      </c>
      <c r="I1296" s="1" t="s">
        <v>289</v>
      </c>
      <c r="J1296" s="1" t="s">
        <v>511</v>
      </c>
      <c r="K1296" s="1"/>
      <c r="L1296" t="s">
        <v>223</v>
      </c>
      <c r="M1296">
        <v>7.6</v>
      </c>
      <c r="U1296">
        <v>2</v>
      </c>
      <c r="V1296" t="s">
        <v>176</v>
      </c>
      <c r="X1296" t="s">
        <v>149</v>
      </c>
      <c r="Y1296" t="s">
        <v>150</v>
      </c>
      <c r="Z1296">
        <v>1090</v>
      </c>
      <c r="AB1296" t="s">
        <v>154</v>
      </c>
    </row>
    <row r="1297" spans="1:28" x14ac:dyDescent="0.3">
      <c r="A1297" t="s">
        <v>292</v>
      </c>
      <c r="B1297" t="s">
        <v>865</v>
      </c>
      <c r="C1297">
        <v>1651800</v>
      </c>
      <c r="D1297" t="s">
        <v>151</v>
      </c>
      <c r="E1297" s="1">
        <v>44179</v>
      </c>
      <c r="F1297" s="1" t="s">
        <v>423</v>
      </c>
      <c r="G1297" s="1"/>
      <c r="I1297" s="1" t="s">
        <v>290</v>
      </c>
      <c r="J1297" s="1" t="s">
        <v>287</v>
      </c>
      <c r="K1297" s="1"/>
      <c r="L1297" t="s">
        <v>286</v>
      </c>
      <c r="M1297">
        <v>13.3</v>
      </c>
      <c r="U1297">
        <v>0.17</v>
      </c>
      <c r="V1297" t="s">
        <v>165</v>
      </c>
      <c r="X1297" t="s">
        <v>149</v>
      </c>
      <c r="Y1297" t="s">
        <v>150</v>
      </c>
      <c r="Z1297">
        <v>50286</v>
      </c>
      <c r="AB1297" t="s">
        <v>154</v>
      </c>
    </row>
    <row r="1298" spans="1:28" x14ac:dyDescent="0.3">
      <c r="A1298" t="s">
        <v>292</v>
      </c>
      <c r="B1298" t="s">
        <v>866</v>
      </c>
      <c r="C1298">
        <v>1651800</v>
      </c>
      <c r="D1298" t="s">
        <v>151</v>
      </c>
      <c r="E1298" s="1">
        <v>44221</v>
      </c>
      <c r="F1298" s="1" t="s">
        <v>351</v>
      </c>
      <c r="G1298" s="1"/>
      <c r="H1298" t="s">
        <v>172</v>
      </c>
      <c r="I1298" s="1" t="s">
        <v>289</v>
      </c>
      <c r="J1298" s="1" t="s">
        <v>509</v>
      </c>
      <c r="K1298" s="1"/>
      <c r="L1298" t="s">
        <v>223</v>
      </c>
      <c r="M1298">
        <v>0.8</v>
      </c>
      <c r="U1298">
        <v>0.4</v>
      </c>
      <c r="V1298" t="s">
        <v>176</v>
      </c>
      <c r="X1298" t="s">
        <v>149</v>
      </c>
      <c r="Y1298" t="s">
        <v>150</v>
      </c>
      <c r="Z1298">
        <v>1040</v>
      </c>
      <c r="AB1298" t="s">
        <v>154</v>
      </c>
    </row>
    <row r="1299" spans="1:28" x14ac:dyDescent="0.3">
      <c r="A1299" t="s">
        <v>292</v>
      </c>
      <c r="B1299" t="s">
        <v>866</v>
      </c>
      <c r="C1299">
        <v>1651800</v>
      </c>
      <c r="D1299" t="s">
        <v>151</v>
      </c>
      <c r="E1299" s="1">
        <v>44221</v>
      </c>
      <c r="F1299" s="1" t="s">
        <v>351</v>
      </c>
      <c r="G1299" s="1"/>
      <c r="H1299" t="s">
        <v>170</v>
      </c>
      <c r="I1299" s="1" t="s">
        <v>289</v>
      </c>
      <c r="J1299" s="1" t="s">
        <v>510</v>
      </c>
      <c r="K1299" s="1"/>
      <c r="L1299" t="s">
        <v>223</v>
      </c>
      <c r="M1299">
        <v>0.02</v>
      </c>
      <c r="N1299" t="s">
        <v>1094</v>
      </c>
      <c r="U1299">
        <v>0.02</v>
      </c>
      <c r="V1299" t="s">
        <v>176</v>
      </c>
      <c r="X1299" t="s">
        <v>149</v>
      </c>
      <c r="Y1299" t="s">
        <v>150</v>
      </c>
      <c r="Z1299">
        <v>1049</v>
      </c>
      <c r="AB1299" t="s">
        <v>154</v>
      </c>
    </row>
    <row r="1300" spans="1:28" x14ac:dyDescent="0.3">
      <c r="A1300" t="s">
        <v>292</v>
      </c>
      <c r="B1300" t="s">
        <v>866</v>
      </c>
      <c r="C1300">
        <v>1651800</v>
      </c>
      <c r="D1300" t="s">
        <v>151</v>
      </c>
      <c r="E1300" s="1">
        <v>44221</v>
      </c>
      <c r="F1300" s="1" t="s">
        <v>351</v>
      </c>
      <c r="G1300" s="1"/>
      <c r="H1300" t="s">
        <v>172</v>
      </c>
      <c r="I1300" s="1" t="s">
        <v>289</v>
      </c>
      <c r="J1300" s="1" t="s">
        <v>511</v>
      </c>
      <c r="K1300" s="1"/>
      <c r="L1300" t="s">
        <v>223</v>
      </c>
      <c r="M1300">
        <v>6.9</v>
      </c>
      <c r="U1300">
        <v>2</v>
      </c>
      <c r="V1300" t="s">
        <v>176</v>
      </c>
      <c r="X1300" t="s">
        <v>149</v>
      </c>
      <c r="Y1300" t="s">
        <v>150</v>
      </c>
      <c r="Z1300">
        <v>1090</v>
      </c>
      <c r="AB1300" t="s">
        <v>154</v>
      </c>
    </row>
    <row r="1301" spans="1:28" x14ac:dyDescent="0.3">
      <c r="A1301" t="s">
        <v>292</v>
      </c>
      <c r="B1301" t="s">
        <v>866</v>
      </c>
      <c r="C1301">
        <v>1651800</v>
      </c>
      <c r="D1301" t="s">
        <v>151</v>
      </c>
      <c r="E1301" s="1">
        <v>44221</v>
      </c>
      <c r="F1301" s="1" t="s">
        <v>351</v>
      </c>
      <c r="G1301" s="1"/>
      <c r="I1301" s="1" t="s">
        <v>290</v>
      </c>
      <c r="J1301" s="1" t="s">
        <v>287</v>
      </c>
      <c r="K1301" s="1"/>
      <c r="L1301" t="s">
        <v>286</v>
      </c>
      <c r="M1301">
        <v>0.96</v>
      </c>
      <c r="U1301">
        <v>0.17</v>
      </c>
      <c r="V1301" t="s">
        <v>165</v>
      </c>
      <c r="X1301" t="s">
        <v>149</v>
      </c>
      <c r="Y1301" t="s">
        <v>150</v>
      </c>
      <c r="Z1301">
        <v>50286</v>
      </c>
      <c r="AB1301" t="s">
        <v>154</v>
      </c>
    </row>
    <row r="1302" spans="1:28" x14ac:dyDescent="0.3">
      <c r="A1302" t="s">
        <v>292</v>
      </c>
      <c r="B1302" t="s">
        <v>867</v>
      </c>
      <c r="C1302">
        <v>1651800</v>
      </c>
      <c r="D1302" t="s">
        <v>151</v>
      </c>
      <c r="E1302" s="1">
        <v>44236</v>
      </c>
      <c r="F1302" s="1" t="s">
        <v>345</v>
      </c>
      <c r="G1302" s="1"/>
      <c r="H1302" t="s">
        <v>172</v>
      </c>
      <c r="I1302" s="1" t="s">
        <v>289</v>
      </c>
      <c r="J1302" s="1" t="s">
        <v>509</v>
      </c>
      <c r="K1302" s="1"/>
      <c r="L1302" t="s">
        <v>223</v>
      </c>
      <c r="M1302">
        <v>1.1000000000000001</v>
      </c>
      <c r="U1302">
        <v>0.4</v>
      </c>
      <c r="V1302" t="s">
        <v>176</v>
      </c>
      <c r="X1302" t="s">
        <v>149</v>
      </c>
      <c r="Y1302" t="s">
        <v>150</v>
      </c>
      <c r="Z1302">
        <v>1040</v>
      </c>
      <c r="AB1302" t="s">
        <v>154</v>
      </c>
    </row>
    <row r="1303" spans="1:28" x14ac:dyDescent="0.3">
      <c r="A1303" t="s">
        <v>292</v>
      </c>
      <c r="B1303" t="s">
        <v>867</v>
      </c>
      <c r="C1303">
        <v>1651800</v>
      </c>
      <c r="D1303" t="s">
        <v>151</v>
      </c>
      <c r="E1303" s="1">
        <v>44236</v>
      </c>
      <c r="F1303" s="1" t="s">
        <v>345</v>
      </c>
      <c r="G1303" s="1"/>
      <c r="H1303" t="s">
        <v>170</v>
      </c>
      <c r="I1303" s="1" t="s">
        <v>289</v>
      </c>
      <c r="J1303" s="1" t="s">
        <v>510</v>
      </c>
      <c r="K1303" s="1"/>
      <c r="L1303" t="s">
        <v>223</v>
      </c>
      <c r="M1303">
        <v>0.02</v>
      </c>
      <c r="N1303" t="s">
        <v>1094</v>
      </c>
      <c r="U1303">
        <v>0.02</v>
      </c>
      <c r="V1303" t="s">
        <v>176</v>
      </c>
      <c r="X1303" t="s">
        <v>149</v>
      </c>
      <c r="Y1303" t="s">
        <v>150</v>
      </c>
      <c r="Z1303">
        <v>1049</v>
      </c>
      <c r="AB1303" t="s">
        <v>154</v>
      </c>
    </row>
    <row r="1304" spans="1:28" x14ac:dyDescent="0.3">
      <c r="A1304" t="s">
        <v>292</v>
      </c>
      <c r="B1304" t="s">
        <v>867</v>
      </c>
      <c r="C1304">
        <v>1651800</v>
      </c>
      <c r="D1304" t="s">
        <v>151</v>
      </c>
      <c r="E1304" s="1">
        <v>44236</v>
      </c>
      <c r="F1304" s="1" t="s">
        <v>345</v>
      </c>
      <c r="G1304" s="1"/>
      <c r="H1304" t="s">
        <v>172</v>
      </c>
      <c r="I1304" s="1" t="s">
        <v>289</v>
      </c>
      <c r="J1304" s="1" t="s">
        <v>511</v>
      </c>
      <c r="K1304" s="1"/>
      <c r="L1304" t="s">
        <v>223</v>
      </c>
      <c r="M1304">
        <v>8.1999999999999993</v>
      </c>
      <c r="U1304">
        <v>2</v>
      </c>
      <c r="V1304" t="s">
        <v>176</v>
      </c>
      <c r="X1304" t="s">
        <v>149</v>
      </c>
      <c r="Y1304" t="s">
        <v>150</v>
      </c>
      <c r="Z1304">
        <v>1090</v>
      </c>
      <c r="AB1304" t="s">
        <v>154</v>
      </c>
    </row>
    <row r="1305" spans="1:28" x14ac:dyDescent="0.3">
      <c r="A1305" t="s">
        <v>292</v>
      </c>
      <c r="B1305" t="s">
        <v>867</v>
      </c>
      <c r="C1305">
        <v>1651800</v>
      </c>
      <c r="D1305" t="s">
        <v>151</v>
      </c>
      <c r="E1305" s="1">
        <v>44236</v>
      </c>
      <c r="F1305" s="1" t="s">
        <v>345</v>
      </c>
      <c r="G1305" s="1"/>
      <c r="I1305" s="1" t="s">
        <v>290</v>
      </c>
      <c r="J1305" s="1" t="s">
        <v>287</v>
      </c>
      <c r="K1305" s="1"/>
      <c r="L1305" t="s">
        <v>286</v>
      </c>
      <c r="M1305">
        <v>1.42</v>
      </c>
      <c r="U1305">
        <v>0.17</v>
      </c>
      <c r="V1305" t="s">
        <v>165</v>
      </c>
      <c r="X1305" t="s">
        <v>149</v>
      </c>
      <c r="Y1305" t="s">
        <v>150</v>
      </c>
      <c r="Z1305">
        <v>50286</v>
      </c>
      <c r="AB1305" t="s">
        <v>154</v>
      </c>
    </row>
    <row r="1306" spans="1:28" x14ac:dyDescent="0.3">
      <c r="A1306" t="s">
        <v>292</v>
      </c>
      <c r="B1306" t="s">
        <v>868</v>
      </c>
      <c r="C1306">
        <v>1651800</v>
      </c>
      <c r="D1306" t="s">
        <v>151</v>
      </c>
      <c r="E1306" s="1">
        <v>44263</v>
      </c>
      <c r="F1306" s="1" t="s">
        <v>312</v>
      </c>
      <c r="G1306" s="1"/>
      <c r="H1306" t="s">
        <v>172</v>
      </c>
      <c r="I1306" s="1" t="s">
        <v>289</v>
      </c>
      <c r="J1306" s="1" t="s">
        <v>509</v>
      </c>
      <c r="K1306" s="1"/>
      <c r="L1306" t="s">
        <v>223</v>
      </c>
      <c r="M1306">
        <v>1.4</v>
      </c>
      <c r="U1306">
        <v>0.4</v>
      </c>
      <c r="V1306" t="s">
        <v>176</v>
      </c>
      <c r="X1306" t="s">
        <v>149</v>
      </c>
      <c r="Y1306" t="s">
        <v>150</v>
      </c>
      <c r="Z1306">
        <v>1040</v>
      </c>
      <c r="AB1306" t="s">
        <v>154</v>
      </c>
    </row>
    <row r="1307" spans="1:28" x14ac:dyDescent="0.3">
      <c r="A1307" t="s">
        <v>292</v>
      </c>
      <c r="B1307" t="s">
        <v>868</v>
      </c>
      <c r="C1307">
        <v>1651800</v>
      </c>
      <c r="D1307" t="s">
        <v>151</v>
      </c>
      <c r="E1307" s="1">
        <v>44263</v>
      </c>
      <c r="F1307" s="1" t="s">
        <v>312</v>
      </c>
      <c r="G1307" s="1"/>
      <c r="H1307" t="s">
        <v>170</v>
      </c>
      <c r="I1307" s="1" t="s">
        <v>289</v>
      </c>
      <c r="J1307" s="1" t="s">
        <v>510</v>
      </c>
      <c r="K1307" s="1"/>
      <c r="L1307" t="s">
        <v>223</v>
      </c>
      <c r="M1307">
        <v>0.02</v>
      </c>
      <c r="N1307" t="s">
        <v>1094</v>
      </c>
      <c r="U1307">
        <v>0.02</v>
      </c>
      <c r="V1307" t="s">
        <v>176</v>
      </c>
      <c r="X1307" t="s">
        <v>149</v>
      </c>
      <c r="Y1307" t="s">
        <v>150</v>
      </c>
      <c r="Z1307">
        <v>1049</v>
      </c>
      <c r="AB1307" t="s">
        <v>154</v>
      </c>
    </row>
    <row r="1308" spans="1:28" x14ac:dyDescent="0.3">
      <c r="A1308" t="s">
        <v>292</v>
      </c>
      <c r="B1308" t="s">
        <v>868</v>
      </c>
      <c r="C1308">
        <v>1651800</v>
      </c>
      <c r="D1308" t="s">
        <v>151</v>
      </c>
      <c r="E1308" s="1">
        <v>44263</v>
      </c>
      <c r="F1308" s="1" t="s">
        <v>312</v>
      </c>
      <c r="G1308" s="1"/>
      <c r="H1308" t="s">
        <v>172</v>
      </c>
      <c r="I1308" s="1" t="s">
        <v>289</v>
      </c>
      <c r="J1308" s="1" t="s">
        <v>511</v>
      </c>
      <c r="K1308" s="1"/>
      <c r="L1308" t="s">
        <v>223</v>
      </c>
      <c r="M1308">
        <v>16</v>
      </c>
      <c r="U1308">
        <v>2</v>
      </c>
      <c r="V1308" t="s">
        <v>176</v>
      </c>
      <c r="X1308" t="s">
        <v>149</v>
      </c>
      <c r="Y1308" t="s">
        <v>150</v>
      </c>
      <c r="Z1308">
        <v>1090</v>
      </c>
      <c r="AB1308" t="s">
        <v>154</v>
      </c>
    </row>
    <row r="1309" spans="1:28" x14ac:dyDescent="0.3">
      <c r="A1309" t="s">
        <v>292</v>
      </c>
      <c r="B1309" t="s">
        <v>868</v>
      </c>
      <c r="C1309">
        <v>1651800</v>
      </c>
      <c r="D1309" t="s">
        <v>151</v>
      </c>
      <c r="E1309" s="1">
        <v>44263</v>
      </c>
      <c r="F1309" s="1" t="s">
        <v>312</v>
      </c>
      <c r="G1309" s="1"/>
      <c r="I1309" s="1" t="s">
        <v>290</v>
      </c>
      <c r="J1309" s="1" t="s">
        <v>287</v>
      </c>
      <c r="K1309" s="1"/>
      <c r="L1309" t="s">
        <v>286</v>
      </c>
      <c r="M1309">
        <v>1.66</v>
      </c>
      <c r="U1309">
        <v>0.17</v>
      </c>
      <c r="V1309" t="s">
        <v>165</v>
      </c>
      <c r="X1309" t="s">
        <v>149</v>
      </c>
      <c r="Y1309" t="s">
        <v>150</v>
      </c>
      <c r="Z1309">
        <v>50286</v>
      </c>
      <c r="AB1309" t="s">
        <v>154</v>
      </c>
    </row>
    <row r="1310" spans="1:28" x14ac:dyDescent="0.3">
      <c r="A1310" t="s">
        <v>292</v>
      </c>
      <c r="B1310" t="s">
        <v>869</v>
      </c>
      <c r="C1310">
        <v>1651800</v>
      </c>
      <c r="D1310" t="s">
        <v>151</v>
      </c>
      <c r="E1310" s="1">
        <v>44273</v>
      </c>
      <c r="F1310" s="1" t="s">
        <v>351</v>
      </c>
      <c r="G1310" s="1"/>
      <c r="H1310" t="s">
        <v>172</v>
      </c>
      <c r="I1310" s="1" t="s">
        <v>289</v>
      </c>
      <c r="J1310" s="1" t="s">
        <v>509</v>
      </c>
      <c r="K1310" s="1"/>
      <c r="L1310" t="s">
        <v>223</v>
      </c>
      <c r="M1310">
        <v>7.8</v>
      </c>
      <c r="U1310">
        <v>0.4</v>
      </c>
      <c r="V1310" t="s">
        <v>176</v>
      </c>
      <c r="X1310" t="s">
        <v>178</v>
      </c>
      <c r="Y1310" t="s">
        <v>150</v>
      </c>
      <c r="Z1310">
        <v>1040</v>
      </c>
      <c r="AB1310" t="s">
        <v>154</v>
      </c>
    </row>
    <row r="1311" spans="1:28" x14ac:dyDescent="0.3">
      <c r="A1311" t="s">
        <v>292</v>
      </c>
      <c r="B1311" t="s">
        <v>869</v>
      </c>
      <c r="C1311">
        <v>1651800</v>
      </c>
      <c r="D1311" t="s">
        <v>151</v>
      </c>
      <c r="E1311" s="1">
        <v>44273</v>
      </c>
      <c r="F1311" s="1" t="s">
        <v>351</v>
      </c>
      <c r="G1311" s="1"/>
      <c r="H1311" t="s">
        <v>170</v>
      </c>
      <c r="I1311" s="1" t="s">
        <v>289</v>
      </c>
      <c r="J1311" s="1" t="s">
        <v>510</v>
      </c>
      <c r="K1311" s="1"/>
      <c r="L1311" t="s">
        <v>223</v>
      </c>
      <c r="M1311">
        <v>0.315</v>
      </c>
      <c r="U1311">
        <v>0.02</v>
      </c>
      <c r="V1311" t="s">
        <v>176</v>
      </c>
      <c r="X1311" t="s">
        <v>178</v>
      </c>
      <c r="Y1311" t="s">
        <v>150</v>
      </c>
      <c r="Z1311">
        <v>1049</v>
      </c>
      <c r="AB1311" t="s">
        <v>154</v>
      </c>
    </row>
    <row r="1312" spans="1:28" x14ac:dyDescent="0.3">
      <c r="A1312" t="s">
        <v>292</v>
      </c>
      <c r="B1312" t="s">
        <v>869</v>
      </c>
      <c r="C1312">
        <v>1651800</v>
      </c>
      <c r="D1312" t="s">
        <v>151</v>
      </c>
      <c r="E1312" s="1">
        <v>44273</v>
      </c>
      <c r="F1312" s="1" t="s">
        <v>351</v>
      </c>
      <c r="G1312" s="1"/>
      <c r="H1312" t="s">
        <v>172</v>
      </c>
      <c r="I1312" s="1" t="s">
        <v>289</v>
      </c>
      <c r="J1312" s="1" t="s">
        <v>511</v>
      </c>
      <c r="K1312" s="1"/>
      <c r="L1312" t="s">
        <v>223</v>
      </c>
      <c r="M1312">
        <v>19.600000000000001</v>
      </c>
      <c r="U1312">
        <v>2</v>
      </c>
      <c r="V1312" t="s">
        <v>176</v>
      </c>
      <c r="X1312" t="s">
        <v>178</v>
      </c>
      <c r="Y1312" t="s">
        <v>150</v>
      </c>
      <c r="Z1312">
        <v>1090</v>
      </c>
      <c r="AB1312" t="s">
        <v>154</v>
      </c>
    </row>
    <row r="1313" spans="1:28" x14ac:dyDescent="0.3">
      <c r="A1313" t="s">
        <v>292</v>
      </c>
      <c r="B1313" t="s">
        <v>869</v>
      </c>
      <c r="C1313">
        <v>1651800</v>
      </c>
      <c r="D1313" t="s">
        <v>151</v>
      </c>
      <c r="E1313" s="1">
        <v>44273</v>
      </c>
      <c r="F1313" s="1" t="s">
        <v>351</v>
      </c>
      <c r="G1313" s="1"/>
      <c r="I1313" s="1" t="s">
        <v>290</v>
      </c>
      <c r="J1313" s="1" t="s">
        <v>287</v>
      </c>
      <c r="K1313" s="1"/>
      <c r="L1313" t="s">
        <v>286</v>
      </c>
      <c r="M1313">
        <v>8.4600000000000009</v>
      </c>
      <c r="U1313">
        <v>0.17</v>
      </c>
      <c r="V1313" t="s">
        <v>165</v>
      </c>
      <c r="X1313" t="s">
        <v>178</v>
      </c>
      <c r="Y1313" t="s">
        <v>150</v>
      </c>
      <c r="Z1313">
        <v>50286</v>
      </c>
      <c r="AB1313" t="s">
        <v>154</v>
      </c>
    </row>
    <row r="1314" spans="1:28" x14ac:dyDescent="0.3">
      <c r="A1314" t="s">
        <v>292</v>
      </c>
      <c r="B1314" t="s">
        <v>870</v>
      </c>
      <c r="C1314">
        <v>1651800</v>
      </c>
      <c r="D1314" t="s">
        <v>151</v>
      </c>
      <c r="E1314" s="1">
        <v>44286</v>
      </c>
      <c r="F1314" s="1" t="s">
        <v>340</v>
      </c>
      <c r="G1314" s="1"/>
      <c r="H1314" t="s">
        <v>172</v>
      </c>
      <c r="I1314" s="1" t="s">
        <v>289</v>
      </c>
      <c r="J1314" s="1" t="s">
        <v>509</v>
      </c>
      <c r="K1314" s="1"/>
      <c r="L1314" t="s">
        <v>223</v>
      </c>
      <c r="M1314">
        <v>3.4</v>
      </c>
      <c r="U1314">
        <v>0.4</v>
      </c>
      <c r="V1314" t="s">
        <v>176</v>
      </c>
      <c r="X1314" t="s">
        <v>178</v>
      </c>
      <c r="Y1314" t="s">
        <v>150</v>
      </c>
      <c r="Z1314">
        <v>1040</v>
      </c>
      <c r="AB1314" t="s">
        <v>154</v>
      </c>
    </row>
    <row r="1315" spans="1:28" x14ac:dyDescent="0.3">
      <c r="A1315" t="s">
        <v>292</v>
      </c>
      <c r="B1315" t="s">
        <v>870</v>
      </c>
      <c r="C1315">
        <v>1651800</v>
      </c>
      <c r="D1315" t="s">
        <v>151</v>
      </c>
      <c r="E1315" s="1">
        <v>44286</v>
      </c>
      <c r="F1315" s="1" t="s">
        <v>340</v>
      </c>
      <c r="G1315" s="1"/>
      <c r="H1315" t="s">
        <v>170</v>
      </c>
      <c r="I1315" s="1" t="s">
        <v>289</v>
      </c>
      <c r="J1315" s="1" t="s">
        <v>510</v>
      </c>
      <c r="K1315" s="1"/>
      <c r="L1315" t="s">
        <v>223</v>
      </c>
      <c r="M1315">
        <v>0.58699999999999997</v>
      </c>
      <c r="U1315">
        <v>0.02</v>
      </c>
      <c r="V1315" t="s">
        <v>176</v>
      </c>
      <c r="X1315" t="s">
        <v>178</v>
      </c>
      <c r="Y1315" t="s">
        <v>150</v>
      </c>
      <c r="Z1315">
        <v>1049</v>
      </c>
      <c r="AB1315" t="s">
        <v>154</v>
      </c>
    </row>
    <row r="1316" spans="1:28" x14ac:dyDescent="0.3">
      <c r="A1316" t="s">
        <v>292</v>
      </c>
      <c r="B1316" t="s">
        <v>870</v>
      </c>
      <c r="C1316">
        <v>1651800</v>
      </c>
      <c r="D1316" t="s">
        <v>151</v>
      </c>
      <c r="E1316" s="1">
        <v>44286</v>
      </c>
      <c r="F1316" s="1" t="s">
        <v>340</v>
      </c>
      <c r="G1316" s="1"/>
      <c r="H1316" t="s">
        <v>172</v>
      </c>
      <c r="I1316" s="1" t="s">
        <v>289</v>
      </c>
      <c r="J1316" s="1" t="s">
        <v>511</v>
      </c>
      <c r="K1316" s="1"/>
      <c r="L1316" t="s">
        <v>223</v>
      </c>
      <c r="M1316">
        <v>6.3</v>
      </c>
      <c r="U1316">
        <v>2</v>
      </c>
      <c r="V1316" t="s">
        <v>176</v>
      </c>
      <c r="X1316" t="s">
        <v>178</v>
      </c>
      <c r="Y1316" t="s">
        <v>150</v>
      </c>
      <c r="Z1316">
        <v>1090</v>
      </c>
      <c r="AB1316" t="s">
        <v>154</v>
      </c>
    </row>
    <row r="1317" spans="1:28" x14ac:dyDescent="0.3">
      <c r="A1317" t="s">
        <v>292</v>
      </c>
      <c r="B1317" t="s">
        <v>870</v>
      </c>
      <c r="C1317">
        <v>1651800</v>
      </c>
      <c r="D1317" t="s">
        <v>151</v>
      </c>
      <c r="E1317" s="1">
        <v>44286</v>
      </c>
      <c r="F1317" s="1" t="s">
        <v>340</v>
      </c>
      <c r="G1317" s="1"/>
      <c r="I1317" s="1" t="s">
        <v>290</v>
      </c>
      <c r="J1317" s="1" t="s">
        <v>287</v>
      </c>
      <c r="K1317" s="1"/>
      <c r="L1317" t="s">
        <v>286</v>
      </c>
      <c r="M1317">
        <v>41.2</v>
      </c>
      <c r="U1317">
        <v>0.17</v>
      </c>
      <c r="V1317" t="s">
        <v>165</v>
      </c>
      <c r="X1317" t="s">
        <v>178</v>
      </c>
      <c r="Y1317" t="s">
        <v>150</v>
      </c>
      <c r="Z1317">
        <v>50286</v>
      </c>
      <c r="AB1317" t="s">
        <v>154</v>
      </c>
    </row>
    <row r="1318" spans="1:28" x14ac:dyDescent="0.3">
      <c r="A1318" t="s">
        <v>292</v>
      </c>
      <c r="B1318" t="s">
        <v>871</v>
      </c>
      <c r="C1318">
        <v>1651800</v>
      </c>
      <c r="D1318" t="s">
        <v>151</v>
      </c>
      <c r="E1318" s="1">
        <v>44292</v>
      </c>
      <c r="F1318" s="1" t="s">
        <v>313</v>
      </c>
      <c r="G1318" s="1"/>
      <c r="H1318" t="s">
        <v>172</v>
      </c>
      <c r="I1318" s="1" t="s">
        <v>289</v>
      </c>
      <c r="J1318" s="1" t="s">
        <v>509</v>
      </c>
      <c r="K1318" s="1"/>
      <c r="L1318" t="s">
        <v>223</v>
      </c>
      <c r="M1318">
        <v>2.1</v>
      </c>
      <c r="U1318">
        <v>0.4</v>
      </c>
      <c r="V1318" t="s">
        <v>176</v>
      </c>
      <c r="X1318" t="s">
        <v>178</v>
      </c>
      <c r="Y1318" t="s">
        <v>150</v>
      </c>
      <c r="Z1318">
        <v>1040</v>
      </c>
      <c r="AB1318" t="s">
        <v>154</v>
      </c>
    </row>
    <row r="1319" spans="1:28" x14ac:dyDescent="0.3">
      <c r="A1319" t="s">
        <v>292</v>
      </c>
      <c r="B1319" t="s">
        <v>871</v>
      </c>
      <c r="C1319">
        <v>1651800</v>
      </c>
      <c r="D1319" t="s">
        <v>151</v>
      </c>
      <c r="E1319" s="1">
        <v>44292</v>
      </c>
      <c r="F1319" s="1" t="s">
        <v>313</v>
      </c>
      <c r="G1319" s="1"/>
      <c r="H1319" t="s">
        <v>170</v>
      </c>
      <c r="I1319" s="1" t="s">
        <v>289</v>
      </c>
      <c r="J1319" s="1" t="s">
        <v>510</v>
      </c>
      <c r="K1319" s="1"/>
      <c r="L1319" t="s">
        <v>223</v>
      </c>
      <c r="M1319">
        <v>0.46100000000000002</v>
      </c>
      <c r="U1319">
        <v>0.02</v>
      </c>
      <c r="V1319" t="s">
        <v>176</v>
      </c>
      <c r="X1319" t="s">
        <v>178</v>
      </c>
      <c r="Y1319" t="s">
        <v>150</v>
      </c>
      <c r="Z1319">
        <v>1049</v>
      </c>
      <c r="AB1319" t="s">
        <v>154</v>
      </c>
    </row>
    <row r="1320" spans="1:28" x14ac:dyDescent="0.3">
      <c r="A1320" t="s">
        <v>292</v>
      </c>
      <c r="B1320" t="s">
        <v>871</v>
      </c>
      <c r="C1320">
        <v>1651800</v>
      </c>
      <c r="D1320" t="s">
        <v>151</v>
      </c>
      <c r="E1320" s="1">
        <v>44292</v>
      </c>
      <c r="F1320" s="1" t="s">
        <v>313</v>
      </c>
      <c r="G1320" s="1"/>
      <c r="H1320" t="s">
        <v>172</v>
      </c>
      <c r="I1320" s="1" t="s">
        <v>289</v>
      </c>
      <c r="J1320" s="1" t="s">
        <v>511</v>
      </c>
      <c r="K1320" s="1"/>
      <c r="L1320" t="s">
        <v>223</v>
      </c>
      <c r="M1320">
        <v>16.2</v>
      </c>
      <c r="U1320">
        <v>2</v>
      </c>
      <c r="V1320" t="s">
        <v>176</v>
      </c>
      <c r="X1320" t="s">
        <v>178</v>
      </c>
      <c r="Y1320" t="s">
        <v>150</v>
      </c>
      <c r="Z1320">
        <v>1090</v>
      </c>
      <c r="AB1320" t="s">
        <v>154</v>
      </c>
    </row>
    <row r="1321" spans="1:28" x14ac:dyDescent="0.3">
      <c r="A1321" t="s">
        <v>292</v>
      </c>
      <c r="B1321" t="s">
        <v>871</v>
      </c>
      <c r="C1321">
        <v>1651800</v>
      </c>
      <c r="D1321" t="s">
        <v>151</v>
      </c>
      <c r="E1321" s="1">
        <v>44292</v>
      </c>
      <c r="F1321" s="1" t="s">
        <v>313</v>
      </c>
      <c r="G1321" s="1"/>
      <c r="I1321" s="1" t="s">
        <v>290</v>
      </c>
      <c r="J1321" s="1" t="s">
        <v>287</v>
      </c>
      <c r="K1321" s="1"/>
      <c r="L1321" t="s">
        <v>286</v>
      </c>
      <c r="M1321">
        <v>1.58</v>
      </c>
      <c r="U1321">
        <v>0.17</v>
      </c>
      <c r="V1321" t="s">
        <v>165</v>
      </c>
      <c r="X1321" t="s">
        <v>178</v>
      </c>
      <c r="Y1321" t="s">
        <v>150</v>
      </c>
      <c r="Z1321">
        <v>50286</v>
      </c>
      <c r="AB1321" t="s">
        <v>154</v>
      </c>
    </row>
    <row r="1322" spans="1:28" x14ac:dyDescent="0.3">
      <c r="A1322" t="s">
        <v>292</v>
      </c>
      <c r="B1322" t="s">
        <v>872</v>
      </c>
      <c r="C1322">
        <v>1651800</v>
      </c>
      <c r="D1322" t="s">
        <v>151</v>
      </c>
      <c r="E1322" s="1">
        <v>44321</v>
      </c>
      <c r="F1322" s="1" t="s">
        <v>349</v>
      </c>
      <c r="G1322" s="1"/>
      <c r="H1322" t="s">
        <v>172</v>
      </c>
      <c r="I1322" s="1" t="s">
        <v>289</v>
      </c>
      <c r="J1322" s="1" t="s">
        <v>509</v>
      </c>
      <c r="K1322" s="1"/>
      <c r="L1322" t="s">
        <v>223</v>
      </c>
      <c r="M1322">
        <v>5</v>
      </c>
      <c r="U1322">
        <v>0.4</v>
      </c>
      <c r="V1322" t="s">
        <v>176</v>
      </c>
      <c r="X1322" t="s">
        <v>178</v>
      </c>
      <c r="Y1322" t="s">
        <v>150</v>
      </c>
      <c r="Z1322">
        <v>1040</v>
      </c>
      <c r="AB1322" t="s">
        <v>154</v>
      </c>
    </row>
    <row r="1323" spans="1:28" x14ac:dyDescent="0.3">
      <c r="A1323" t="s">
        <v>292</v>
      </c>
      <c r="B1323" t="s">
        <v>872</v>
      </c>
      <c r="C1323">
        <v>1651800</v>
      </c>
      <c r="D1323" t="s">
        <v>151</v>
      </c>
      <c r="E1323" s="1">
        <v>44321</v>
      </c>
      <c r="F1323" s="1" t="s">
        <v>349</v>
      </c>
      <c r="G1323" s="1"/>
      <c r="H1323" t="s">
        <v>170</v>
      </c>
      <c r="I1323" s="1" t="s">
        <v>289</v>
      </c>
      <c r="J1323" s="1" t="s">
        <v>510</v>
      </c>
      <c r="K1323" s="1"/>
      <c r="L1323" t="s">
        <v>223</v>
      </c>
      <c r="M1323">
        <v>0.34100000000000003</v>
      </c>
      <c r="U1323">
        <v>0.02</v>
      </c>
      <c r="V1323" t="s">
        <v>176</v>
      </c>
      <c r="X1323" t="s">
        <v>178</v>
      </c>
      <c r="Y1323" t="s">
        <v>150</v>
      </c>
      <c r="Z1323">
        <v>1049</v>
      </c>
      <c r="AB1323" t="s">
        <v>154</v>
      </c>
    </row>
    <row r="1324" spans="1:28" x14ac:dyDescent="0.3">
      <c r="A1324" t="s">
        <v>292</v>
      </c>
      <c r="B1324" t="s">
        <v>872</v>
      </c>
      <c r="C1324">
        <v>1651800</v>
      </c>
      <c r="D1324" t="s">
        <v>151</v>
      </c>
      <c r="E1324" s="1">
        <v>44321</v>
      </c>
      <c r="F1324" s="1" t="s">
        <v>349</v>
      </c>
      <c r="G1324" s="1"/>
      <c r="H1324" t="s">
        <v>172</v>
      </c>
      <c r="I1324" s="1" t="s">
        <v>289</v>
      </c>
      <c r="J1324" s="1" t="s">
        <v>511</v>
      </c>
      <c r="K1324" s="1"/>
      <c r="L1324" t="s">
        <v>223</v>
      </c>
      <c r="M1324">
        <v>8.1999999999999993</v>
      </c>
      <c r="U1324">
        <v>2</v>
      </c>
      <c r="V1324" t="s">
        <v>176</v>
      </c>
      <c r="X1324" t="s">
        <v>178</v>
      </c>
      <c r="Y1324" t="s">
        <v>150</v>
      </c>
      <c r="Z1324">
        <v>1090</v>
      </c>
      <c r="AB1324" t="s">
        <v>154</v>
      </c>
    </row>
    <row r="1325" spans="1:28" x14ac:dyDescent="0.3">
      <c r="A1325" t="s">
        <v>292</v>
      </c>
      <c r="B1325" t="s">
        <v>872</v>
      </c>
      <c r="C1325">
        <v>1651800</v>
      </c>
      <c r="D1325" t="s">
        <v>151</v>
      </c>
      <c r="E1325" s="1">
        <v>44321</v>
      </c>
      <c r="F1325" s="1" t="s">
        <v>349</v>
      </c>
      <c r="G1325" s="1"/>
      <c r="I1325" s="1" t="s">
        <v>290</v>
      </c>
      <c r="J1325" s="1" t="s">
        <v>287</v>
      </c>
      <c r="K1325" s="1"/>
      <c r="L1325" t="s">
        <v>286</v>
      </c>
      <c r="M1325">
        <v>4.2300000000000004</v>
      </c>
      <c r="U1325">
        <v>0.17</v>
      </c>
      <c r="V1325" t="s">
        <v>165</v>
      </c>
      <c r="X1325" t="s">
        <v>178</v>
      </c>
      <c r="Y1325" t="s">
        <v>150</v>
      </c>
      <c r="Z1325">
        <v>50286</v>
      </c>
      <c r="AB1325" t="s">
        <v>154</v>
      </c>
    </row>
    <row r="1326" spans="1:28" x14ac:dyDescent="0.3">
      <c r="A1326" t="s">
        <v>292</v>
      </c>
      <c r="B1326" t="s">
        <v>873</v>
      </c>
      <c r="C1326">
        <v>1651800</v>
      </c>
      <c r="D1326" t="s">
        <v>151</v>
      </c>
      <c r="E1326" s="1">
        <v>44349</v>
      </c>
      <c r="F1326" s="1" t="s">
        <v>304</v>
      </c>
      <c r="G1326" s="1"/>
      <c r="H1326" t="s">
        <v>172</v>
      </c>
      <c r="I1326" s="1" t="s">
        <v>289</v>
      </c>
      <c r="J1326" s="1" t="s">
        <v>509</v>
      </c>
      <c r="K1326" s="1"/>
      <c r="L1326" t="s">
        <v>223</v>
      </c>
      <c r="M1326">
        <v>1.7</v>
      </c>
      <c r="U1326">
        <v>0.4</v>
      </c>
      <c r="V1326" t="s">
        <v>176</v>
      </c>
      <c r="X1326" t="s">
        <v>178</v>
      </c>
      <c r="Y1326" t="s">
        <v>150</v>
      </c>
      <c r="Z1326">
        <v>1040</v>
      </c>
      <c r="AB1326" t="s">
        <v>154</v>
      </c>
    </row>
    <row r="1327" spans="1:28" x14ac:dyDescent="0.3">
      <c r="A1327" t="s">
        <v>292</v>
      </c>
      <c r="B1327" t="s">
        <v>873</v>
      </c>
      <c r="C1327">
        <v>1651800</v>
      </c>
      <c r="D1327" t="s">
        <v>151</v>
      </c>
      <c r="E1327" s="1">
        <v>44349</v>
      </c>
      <c r="F1327" s="1" t="s">
        <v>304</v>
      </c>
      <c r="G1327" s="1"/>
      <c r="H1327" t="s">
        <v>170</v>
      </c>
      <c r="I1327" s="1" t="s">
        <v>289</v>
      </c>
      <c r="J1327" s="1" t="s">
        <v>510</v>
      </c>
      <c r="K1327" s="1"/>
      <c r="L1327" t="s">
        <v>223</v>
      </c>
      <c r="M1327">
        <v>0.02</v>
      </c>
      <c r="U1327">
        <v>0.02</v>
      </c>
      <c r="V1327" t="s">
        <v>176</v>
      </c>
      <c r="X1327" t="s">
        <v>178</v>
      </c>
      <c r="Y1327" t="s">
        <v>150</v>
      </c>
      <c r="Z1327">
        <v>1049</v>
      </c>
      <c r="AA1327" t="s">
        <v>168</v>
      </c>
      <c r="AB1327" t="s">
        <v>154</v>
      </c>
    </row>
    <row r="1328" spans="1:28" x14ac:dyDescent="0.3">
      <c r="A1328" t="s">
        <v>292</v>
      </c>
      <c r="B1328" t="s">
        <v>873</v>
      </c>
      <c r="C1328">
        <v>1651800</v>
      </c>
      <c r="D1328" t="s">
        <v>151</v>
      </c>
      <c r="E1328" s="1">
        <v>44349</v>
      </c>
      <c r="F1328" s="1" t="s">
        <v>304</v>
      </c>
      <c r="G1328" s="1"/>
      <c r="H1328" t="s">
        <v>172</v>
      </c>
      <c r="I1328" s="1" t="s">
        <v>289</v>
      </c>
      <c r="J1328" s="1" t="s">
        <v>511</v>
      </c>
      <c r="K1328" s="1"/>
      <c r="L1328" t="s">
        <v>223</v>
      </c>
      <c r="M1328">
        <v>3.6</v>
      </c>
      <c r="U1328">
        <v>2</v>
      </c>
      <c r="V1328" t="s">
        <v>176</v>
      </c>
      <c r="X1328" t="s">
        <v>178</v>
      </c>
      <c r="Y1328" t="s">
        <v>150</v>
      </c>
      <c r="Z1328">
        <v>1090</v>
      </c>
      <c r="AA1328" t="s">
        <v>168</v>
      </c>
      <c r="AB1328" t="s">
        <v>154</v>
      </c>
    </row>
    <row r="1329" spans="1:28" x14ac:dyDescent="0.3">
      <c r="A1329" t="s">
        <v>292</v>
      </c>
      <c r="B1329" t="s">
        <v>873</v>
      </c>
      <c r="C1329">
        <v>1651800</v>
      </c>
      <c r="D1329" t="s">
        <v>151</v>
      </c>
      <c r="E1329" s="1">
        <v>44349</v>
      </c>
      <c r="F1329" s="1" t="s">
        <v>304</v>
      </c>
      <c r="G1329" s="1"/>
      <c r="I1329" s="1" t="s">
        <v>290</v>
      </c>
      <c r="J1329" s="1" t="s">
        <v>287</v>
      </c>
      <c r="K1329" s="1"/>
      <c r="L1329" t="s">
        <v>286</v>
      </c>
      <c r="M1329">
        <v>0.97</v>
      </c>
      <c r="U1329">
        <v>0.17</v>
      </c>
      <c r="V1329" t="s">
        <v>165</v>
      </c>
      <c r="X1329" t="s">
        <v>178</v>
      </c>
      <c r="Y1329" t="s">
        <v>150</v>
      </c>
      <c r="Z1329">
        <v>50286</v>
      </c>
      <c r="AB1329" t="s">
        <v>154</v>
      </c>
    </row>
    <row r="1330" spans="1:28" x14ac:dyDescent="0.3">
      <c r="A1330" t="s">
        <v>292</v>
      </c>
      <c r="B1330" t="s">
        <v>874</v>
      </c>
      <c r="C1330">
        <v>1651800</v>
      </c>
      <c r="D1330" t="s">
        <v>151</v>
      </c>
      <c r="E1330" s="1">
        <v>44358</v>
      </c>
      <c r="F1330" s="1" t="s">
        <v>424</v>
      </c>
      <c r="G1330" s="1"/>
      <c r="H1330" t="s">
        <v>172</v>
      </c>
      <c r="I1330" s="1" t="s">
        <v>289</v>
      </c>
      <c r="J1330" s="1" t="s">
        <v>509</v>
      </c>
      <c r="K1330" s="1"/>
      <c r="L1330" t="s">
        <v>223</v>
      </c>
      <c r="M1330">
        <v>5.2</v>
      </c>
      <c r="U1330">
        <v>0.4</v>
      </c>
      <c r="V1330" t="s">
        <v>176</v>
      </c>
      <c r="X1330" t="s">
        <v>178</v>
      </c>
      <c r="Y1330" t="s">
        <v>150</v>
      </c>
      <c r="Z1330">
        <v>1040</v>
      </c>
      <c r="AB1330" t="s">
        <v>154</v>
      </c>
    </row>
    <row r="1331" spans="1:28" x14ac:dyDescent="0.3">
      <c r="A1331" t="s">
        <v>292</v>
      </c>
      <c r="B1331" t="s">
        <v>874</v>
      </c>
      <c r="C1331">
        <v>1651800</v>
      </c>
      <c r="D1331" t="s">
        <v>151</v>
      </c>
      <c r="E1331" s="1">
        <v>44358</v>
      </c>
      <c r="F1331" s="1" t="s">
        <v>424</v>
      </c>
      <c r="G1331" s="1"/>
      <c r="H1331" t="s">
        <v>170</v>
      </c>
      <c r="I1331" s="1" t="s">
        <v>289</v>
      </c>
      <c r="J1331" s="1" t="s">
        <v>510</v>
      </c>
      <c r="K1331" s="1"/>
      <c r="L1331" t="s">
        <v>223</v>
      </c>
      <c r="M1331">
        <v>0.60799999999999998</v>
      </c>
      <c r="U1331">
        <v>0.02</v>
      </c>
      <c r="V1331" t="s">
        <v>176</v>
      </c>
      <c r="X1331" t="s">
        <v>178</v>
      </c>
      <c r="Y1331" t="s">
        <v>150</v>
      </c>
      <c r="Z1331">
        <v>1049</v>
      </c>
      <c r="AB1331" t="s">
        <v>154</v>
      </c>
    </row>
    <row r="1332" spans="1:28" x14ac:dyDescent="0.3">
      <c r="A1332" t="s">
        <v>292</v>
      </c>
      <c r="B1332" t="s">
        <v>874</v>
      </c>
      <c r="C1332">
        <v>1651800</v>
      </c>
      <c r="D1332" t="s">
        <v>151</v>
      </c>
      <c r="E1332" s="1">
        <v>44358</v>
      </c>
      <c r="F1332" s="1" t="s">
        <v>424</v>
      </c>
      <c r="G1332" s="1"/>
      <c r="H1332" t="s">
        <v>172</v>
      </c>
      <c r="I1332" s="1" t="s">
        <v>289</v>
      </c>
      <c r="J1332" s="1" t="s">
        <v>511</v>
      </c>
      <c r="K1332" s="1"/>
      <c r="L1332" t="s">
        <v>223</v>
      </c>
      <c r="M1332">
        <v>5.4</v>
      </c>
      <c r="U1332">
        <v>2</v>
      </c>
      <c r="V1332" t="s">
        <v>176</v>
      </c>
      <c r="X1332" t="s">
        <v>178</v>
      </c>
      <c r="Y1332" t="s">
        <v>150</v>
      </c>
      <c r="Z1332">
        <v>1090</v>
      </c>
      <c r="AB1332" t="s">
        <v>154</v>
      </c>
    </row>
    <row r="1333" spans="1:28" x14ac:dyDescent="0.3">
      <c r="A1333" t="s">
        <v>292</v>
      </c>
      <c r="B1333" t="s">
        <v>874</v>
      </c>
      <c r="C1333">
        <v>1651800</v>
      </c>
      <c r="D1333" t="s">
        <v>151</v>
      </c>
      <c r="E1333" s="1">
        <v>44358</v>
      </c>
      <c r="F1333" s="1" t="s">
        <v>424</v>
      </c>
      <c r="G1333" s="1"/>
      <c r="I1333" s="1" t="s">
        <v>290</v>
      </c>
      <c r="J1333" s="1" t="s">
        <v>287</v>
      </c>
      <c r="K1333" s="1"/>
      <c r="L1333" t="s">
        <v>286</v>
      </c>
      <c r="M1333">
        <v>24.7</v>
      </c>
      <c r="U1333">
        <v>0.17</v>
      </c>
      <c r="V1333" t="s">
        <v>165</v>
      </c>
      <c r="X1333" t="s">
        <v>178</v>
      </c>
      <c r="Y1333" t="s">
        <v>150</v>
      </c>
      <c r="Z1333">
        <v>50286</v>
      </c>
      <c r="AB1333" t="s">
        <v>154</v>
      </c>
    </row>
    <row r="1334" spans="1:28" x14ac:dyDescent="0.3">
      <c r="A1334" t="s">
        <v>292</v>
      </c>
      <c r="B1334" t="s">
        <v>875</v>
      </c>
      <c r="C1334">
        <v>1651800</v>
      </c>
      <c r="D1334" t="s">
        <v>151</v>
      </c>
      <c r="E1334" s="1">
        <v>44369</v>
      </c>
      <c r="F1334" s="1" t="s">
        <v>338</v>
      </c>
      <c r="G1334" s="1"/>
      <c r="H1334" t="s">
        <v>172</v>
      </c>
      <c r="I1334" s="1" t="s">
        <v>289</v>
      </c>
      <c r="J1334" s="1" t="s">
        <v>509</v>
      </c>
      <c r="K1334" s="1"/>
      <c r="L1334" t="s">
        <v>223</v>
      </c>
      <c r="M1334">
        <v>4.0999999999999996</v>
      </c>
      <c r="U1334">
        <v>0.4</v>
      </c>
      <c r="V1334" t="s">
        <v>176</v>
      </c>
      <c r="X1334" t="s">
        <v>178</v>
      </c>
      <c r="Y1334" t="s">
        <v>150</v>
      </c>
      <c r="Z1334">
        <v>1040</v>
      </c>
      <c r="AB1334" t="s">
        <v>154</v>
      </c>
    </row>
    <row r="1335" spans="1:28" x14ac:dyDescent="0.3">
      <c r="A1335" t="s">
        <v>292</v>
      </c>
      <c r="B1335" t="s">
        <v>875</v>
      </c>
      <c r="C1335">
        <v>1651800</v>
      </c>
      <c r="D1335" t="s">
        <v>151</v>
      </c>
      <c r="E1335" s="1">
        <v>44369</v>
      </c>
      <c r="F1335" s="1" t="s">
        <v>338</v>
      </c>
      <c r="G1335" s="1"/>
      <c r="H1335" t="s">
        <v>170</v>
      </c>
      <c r="I1335" s="1" t="s">
        <v>289</v>
      </c>
      <c r="J1335" s="1" t="s">
        <v>510</v>
      </c>
      <c r="K1335" s="1"/>
      <c r="L1335" t="s">
        <v>223</v>
      </c>
      <c r="M1335">
        <v>0.39</v>
      </c>
      <c r="U1335">
        <v>0.02</v>
      </c>
      <c r="V1335" t="s">
        <v>176</v>
      </c>
      <c r="X1335" t="s">
        <v>178</v>
      </c>
      <c r="Y1335" t="s">
        <v>150</v>
      </c>
      <c r="Z1335">
        <v>1049</v>
      </c>
      <c r="AB1335" t="s">
        <v>154</v>
      </c>
    </row>
    <row r="1336" spans="1:28" x14ac:dyDescent="0.3">
      <c r="A1336" t="s">
        <v>292</v>
      </c>
      <c r="B1336" t="s">
        <v>875</v>
      </c>
      <c r="C1336">
        <v>1651800</v>
      </c>
      <c r="D1336" t="s">
        <v>151</v>
      </c>
      <c r="E1336" s="1">
        <v>44369</v>
      </c>
      <c r="F1336" s="1" t="s">
        <v>338</v>
      </c>
      <c r="G1336" s="1"/>
      <c r="H1336" t="s">
        <v>172</v>
      </c>
      <c r="I1336" s="1" t="s">
        <v>289</v>
      </c>
      <c r="J1336" s="1" t="s">
        <v>511</v>
      </c>
      <c r="K1336" s="1"/>
      <c r="L1336" t="s">
        <v>223</v>
      </c>
      <c r="M1336">
        <v>6.8</v>
      </c>
      <c r="U1336">
        <v>2</v>
      </c>
      <c r="V1336" t="s">
        <v>176</v>
      </c>
      <c r="X1336" t="s">
        <v>178</v>
      </c>
      <c r="Y1336" t="s">
        <v>150</v>
      </c>
      <c r="Z1336">
        <v>1090</v>
      </c>
      <c r="AB1336" t="s">
        <v>154</v>
      </c>
    </row>
    <row r="1337" spans="1:28" x14ac:dyDescent="0.3">
      <c r="A1337" t="s">
        <v>292</v>
      </c>
      <c r="B1337" t="s">
        <v>875</v>
      </c>
      <c r="C1337">
        <v>1651800</v>
      </c>
      <c r="D1337" t="s">
        <v>151</v>
      </c>
      <c r="E1337" s="1">
        <v>44369</v>
      </c>
      <c r="F1337" s="1" t="s">
        <v>338</v>
      </c>
      <c r="G1337" s="1"/>
      <c r="I1337" s="1" t="s">
        <v>290</v>
      </c>
      <c r="J1337" s="1" t="s">
        <v>287</v>
      </c>
      <c r="K1337" s="1"/>
      <c r="L1337" t="s">
        <v>286</v>
      </c>
      <c r="M1337">
        <v>13.9</v>
      </c>
      <c r="U1337">
        <v>0.17</v>
      </c>
      <c r="V1337" t="s">
        <v>165</v>
      </c>
      <c r="X1337" t="s">
        <v>178</v>
      </c>
      <c r="Y1337" t="s">
        <v>150</v>
      </c>
      <c r="Z1337">
        <v>50286</v>
      </c>
      <c r="AB1337" t="s">
        <v>154</v>
      </c>
    </row>
    <row r="1338" spans="1:28" x14ac:dyDescent="0.3">
      <c r="A1338" t="s">
        <v>292</v>
      </c>
      <c r="B1338" t="s">
        <v>876</v>
      </c>
      <c r="C1338">
        <v>1651800</v>
      </c>
      <c r="D1338" t="s">
        <v>151</v>
      </c>
      <c r="E1338" s="1">
        <v>44378</v>
      </c>
      <c r="F1338" s="1" t="s">
        <v>399</v>
      </c>
      <c r="G1338" s="1"/>
      <c r="H1338" t="s">
        <v>172</v>
      </c>
      <c r="I1338" s="1" t="s">
        <v>289</v>
      </c>
      <c r="J1338" s="1" t="s">
        <v>509</v>
      </c>
      <c r="K1338" s="1"/>
      <c r="L1338" t="s">
        <v>223</v>
      </c>
      <c r="M1338">
        <v>5.3</v>
      </c>
      <c r="U1338">
        <v>0.4</v>
      </c>
      <c r="V1338" t="s">
        <v>176</v>
      </c>
      <c r="X1338" t="s">
        <v>178</v>
      </c>
      <c r="Y1338" t="s">
        <v>150</v>
      </c>
      <c r="Z1338">
        <v>1040</v>
      </c>
      <c r="AB1338" t="s">
        <v>154</v>
      </c>
    </row>
    <row r="1339" spans="1:28" x14ac:dyDescent="0.3">
      <c r="A1339" t="s">
        <v>292</v>
      </c>
      <c r="B1339" t="s">
        <v>876</v>
      </c>
      <c r="C1339">
        <v>1651800</v>
      </c>
      <c r="D1339" t="s">
        <v>151</v>
      </c>
      <c r="E1339" s="1">
        <v>44378</v>
      </c>
      <c r="F1339" s="1" t="s">
        <v>399</v>
      </c>
      <c r="G1339" s="1"/>
      <c r="H1339" t="s">
        <v>170</v>
      </c>
      <c r="I1339" s="1" t="s">
        <v>289</v>
      </c>
      <c r="J1339" s="1" t="s">
        <v>510</v>
      </c>
      <c r="K1339" s="1"/>
      <c r="L1339" t="s">
        <v>223</v>
      </c>
      <c r="M1339">
        <v>0.24199999999999999</v>
      </c>
      <c r="U1339">
        <v>0.02</v>
      </c>
      <c r="V1339" t="s">
        <v>176</v>
      </c>
      <c r="X1339" t="s">
        <v>178</v>
      </c>
      <c r="Y1339" t="s">
        <v>150</v>
      </c>
      <c r="Z1339">
        <v>1049</v>
      </c>
      <c r="AB1339" t="s">
        <v>154</v>
      </c>
    </row>
    <row r="1340" spans="1:28" x14ac:dyDescent="0.3">
      <c r="A1340" t="s">
        <v>292</v>
      </c>
      <c r="B1340" t="s">
        <v>876</v>
      </c>
      <c r="C1340">
        <v>1651800</v>
      </c>
      <c r="D1340" t="s">
        <v>151</v>
      </c>
      <c r="E1340" s="1">
        <v>44378</v>
      </c>
      <c r="F1340" s="1" t="s">
        <v>399</v>
      </c>
      <c r="G1340" s="1"/>
      <c r="H1340" t="s">
        <v>172</v>
      </c>
      <c r="I1340" s="1" t="s">
        <v>289</v>
      </c>
      <c r="J1340" s="1" t="s">
        <v>511</v>
      </c>
      <c r="K1340" s="1"/>
      <c r="L1340" t="s">
        <v>223</v>
      </c>
      <c r="M1340">
        <v>11</v>
      </c>
      <c r="U1340">
        <v>2</v>
      </c>
      <c r="V1340" t="s">
        <v>176</v>
      </c>
      <c r="X1340" t="s">
        <v>178</v>
      </c>
      <c r="Y1340" t="s">
        <v>150</v>
      </c>
      <c r="Z1340">
        <v>1090</v>
      </c>
      <c r="AB1340" t="s">
        <v>154</v>
      </c>
    </row>
    <row r="1341" spans="1:28" x14ac:dyDescent="0.3">
      <c r="A1341" t="s">
        <v>292</v>
      </c>
      <c r="B1341" t="s">
        <v>876</v>
      </c>
      <c r="C1341">
        <v>1651800</v>
      </c>
      <c r="D1341" t="s">
        <v>151</v>
      </c>
      <c r="E1341" s="1">
        <v>44378</v>
      </c>
      <c r="F1341" s="1" t="s">
        <v>399</v>
      </c>
      <c r="G1341" s="1"/>
      <c r="I1341" s="1" t="s">
        <v>290</v>
      </c>
      <c r="J1341" s="1" t="s">
        <v>287</v>
      </c>
      <c r="K1341" s="1"/>
      <c r="L1341" t="s">
        <v>286</v>
      </c>
      <c r="M1341">
        <v>6.13</v>
      </c>
      <c r="U1341">
        <v>0.17</v>
      </c>
      <c r="V1341" t="s">
        <v>165</v>
      </c>
      <c r="X1341" t="s">
        <v>178</v>
      </c>
      <c r="Y1341" t="s">
        <v>150</v>
      </c>
      <c r="Z1341">
        <v>50286</v>
      </c>
      <c r="AB1341" t="s">
        <v>154</v>
      </c>
    </row>
    <row r="1342" spans="1:28" x14ac:dyDescent="0.3">
      <c r="A1342" t="s">
        <v>292</v>
      </c>
      <c r="B1342" t="s">
        <v>877</v>
      </c>
      <c r="C1342">
        <v>1651800</v>
      </c>
      <c r="D1342" t="s">
        <v>151</v>
      </c>
      <c r="E1342" s="1">
        <v>44410</v>
      </c>
      <c r="F1342" s="1" t="s">
        <v>425</v>
      </c>
      <c r="G1342" s="1"/>
      <c r="H1342" t="s">
        <v>172</v>
      </c>
      <c r="I1342" s="1" t="s">
        <v>289</v>
      </c>
      <c r="J1342" s="1" t="s">
        <v>509</v>
      </c>
      <c r="K1342" s="1"/>
      <c r="L1342" t="s">
        <v>223</v>
      </c>
      <c r="M1342">
        <v>3</v>
      </c>
      <c r="U1342">
        <v>0.4</v>
      </c>
      <c r="V1342" t="s">
        <v>176</v>
      </c>
      <c r="X1342" t="s">
        <v>178</v>
      </c>
      <c r="Y1342" t="s">
        <v>150</v>
      </c>
      <c r="Z1342">
        <v>1040</v>
      </c>
      <c r="AB1342" t="s">
        <v>154</v>
      </c>
    </row>
    <row r="1343" spans="1:28" x14ac:dyDescent="0.3">
      <c r="A1343" t="s">
        <v>292</v>
      </c>
      <c r="B1343" t="s">
        <v>877</v>
      </c>
      <c r="C1343">
        <v>1651800</v>
      </c>
      <c r="D1343" t="s">
        <v>151</v>
      </c>
      <c r="E1343" s="1">
        <v>44410</v>
      </c>
      <c r="F1343" s="1" t="s">
        <v>425</v>
      </c>
      <c r="G1343" s="1"/>
      <c r="H1343" t="s">
        <v>170</v>
      </c>
      <c r="I1343" s="1" t="s">
        <v>289</v>
      </c>
      <c r="J1343" s="1" t="s">
        <v>510</v>
      </c>
      <c r="K1343" s="1"/>
      <c r="L1343" t="s">
        <v>223</v>
      </c>
      <c r="M1343">
        <v>0.158</v>
      </c>
      <c r="U1343">
        <v>0.02</v>
      </c>
      <c r="V1343" t="s">
        <v>176</v>
      </c>
      <c r="X1343" t="s">
        <v>178</v>
      </c>
      <c r="Y1343" t="s">
        <v>150</v>
      </c>
      <c r="Z1343">
        <v>1049</v>
      </c>
      <c r="AB1343" t="s">
        <v>154</v>
      </c>
    </row>
    <row r="1344" spans="1:28" x14ac:dyDescent="0.3">
      <c r="A1344" t="s">
        <v>292</v>
      </c>
      <c r="B1344" t="s">
        <v>877</v>
      </c>
      <c r="C1344">
        <v>1651800</v>
      </c>
      <c r="D1344" t="s">
        <v>151</v>
      </c>
      <c r="E1344" s="1">
        <v>44410</v>
      </c>
      <c r="F1344" s="1" t="s">
        <v>425</v>
      </c>
      <c r="G1344" s="1"/>
      <c r="H1344" t="s">
        <v>172</v>
      </c>
      <c r="I1344" s="1" t="s">
        <v>289</v>
      </c>
      <c r="J1344" s="1" t="s">
        <v>511</v>
      </c>
      <c r="K1344" s="1"/>
      <c r="L1344" t="s">
        <v>223</v>
      </c>
      <c r="M1344">
        <v>4.4000000000000004</v>
      </c>
      <c r="U1344">
        <v>2</v>
      </c>
      <c r="V1344" t="s">
        <v>176</v>
      </c>
      <c r="X1344" t="s">
        <v>178</v>
      </c>
      <c r="Y1344" t="s">
        <v>150</v>
      </c>
      <c r="Z1344">
        <v>1090</v>
      </c>
      <c r="AB1344" t="s">
        <v>154</v>
      </c>
    </row>
    <row r="1345" spans="1:28" x14ac:dyDescent="0.3">
      <c r="A1345" t="s">
        <v>292</v>
      </c>
      <c r="B1345" t="s">
        <v>877</v>
      </c>
      <c r="C1345">
        <v>1651800</v>
      </c>
      <c r="D1345" t="s">
        <v>151</v>
      </c>
      <c r="E1345" s="1">
        <v>44410</v>
      </c>
      <c r="F1345" s="1" t="s">
        <v>425</v>
      </c>
      <c r="G1345" s="1"/>
      <c r="I1345" s="1" t="s">
        <v>290</v>
      </c>
      <c r="J1345" s="1" t="s">
        <v>287</v>
      </c>
      <c r="K1345" s="1"/>
      <c r="L1345" t="s">
        <v>286</v>
      </c>
      <c r="M1345">
        <v>2.08</v>
      </c>
      <c r="U1345">
        <v>0.17</v>
      </c>
      <c r="V1345" t="s">
        <v>165</v>
      </c>
      <c r="X1345" t="s">
        <v>178</v>
      </c>
      <c r="Y1345" t="s">
        <v>150</v>
      </c>
      <c r="Z1345">
        <v>50286</v>
      </c>
      <c r="AB1345" t="s">
        <v>154</v>
      </c>
    </row>
    <row r="1346" spans="1:28" x14ac:dyDescent="0.3">
      <c r="A1346" t="s">
        <v>292</v>
      </c>
      <c r="B1346" t="s">
        <v>878</v>
      </c>
      <c r="C1346">
        <v>1651800</v>
      </c>
      <c r="D1346" t="s">
        <v>151</v>
      </c>
      <c r="E1346" s="1">
        <v>44425</v>
      </c>
      <c r="F1346" s="1" t="s">
        <v>426</v>
      </c>
      <c r="G1346" s="1"/>
      <c r="H1346" t="s">
        <v>172</v>
      </c>
      <c r="I1346" s="1" t="s">
        <v>289</v>
      </c>
      <c r="J1346" s="1" t="s">
        <v>509</v>
      </c>
      <c r="K1346" s="1"/>
      <c r="L1346" t="s">
        <v>223</v>
      </c>
      <c r="M1346">
        <v>3.1</v>
      </c>
      <c r="U1346">
        <v>0.4</v>
      </c>
      <c r="V1346" t="s">
        <v>176</v>
      </c>
      <c r="X1346" t="s">
        <v>178</v>
      </c>
      <c r="Y1346" t="s">
        <v>150</v>
      </c>
      <c r="Z1346">
        <v>1040</v>
      </c>
      <c r="AB1346" t="s">
        <v>154</v>
      </c>
    </row>
    <row r="1347" spans="1:28" x14ac:dyDescent="0.3">
      <c r="A1347" t="s">
        <v>292</v>
      </c>
      <c r="B1347" t="s">
        <v>878</v>
      </c>
      <c r="C1347">
        <v>1651800</v>
      </c>
      <c r="D1347" t="s">
        <v>151</v>
      </c>
      <c r="E1347" s="1">
        <v>44425</v>
      </c>
      <c r="F1347" s="1" t="s">
        <v>426</v>
      </c>
      <c r="G1347" s="1"/>
      <c r="H1347" t="s">
        <v>170</v>
      </c>
      <c r="I1347" s="1" t="s">
        <v>289</v>
      </c>
      <c r="J1347" s="1" t="s">
        <v>510</v>
      </c>
      <c r="K1347" s="1"/>
      <c r="L1347" t="s">
        <v>223</v>
      </c>
      <c r="M1347">
        <v>0.27600000000000002</v>
      </c>
      <c r="U1347">
        <v>0.02</v>
      </c>
      <c r="V1347" t="s">
        <v>176</v>
      </c>
      <c r="X1347" t="s">
        <v>178</v>
      </c>
      <c r="Y1347" t="s">
        <v>150</v>
      </c>
      <c r="Z1347">
        <v>1049</v>
      </c>
      <c r="AB1347" t="s">
        <v>154</v>
      </c>
    </row>
    <row r="1348" spans="1:28" x14ac:dyDescent="0.3">
      <c r="A1348" t="s">
        <v>292</v>
      </c>
      <c r="B1348" t="s">
        <v>878</v>
      </c>
      <c r="C1348">
        <v>1651800</v>
      </c>
      <c r="D1348" t="s">
        <v>151</v>
      </c>
      <c r="E1348" s="1">
        <v>44425</v>
      </c>
      <c r="F1348" s="1" t="s">
        <v>426</v>
      </c>
      <c r="G1348" s="1"/>
      <c r="H1348" t="s">
        <v>172</v>
      </c>
      <c r="I1348" s="1" t="s">
        <v>289</v>
      </c>
      <c r="J1348" s="1" t="s">
        <v>511</v>
      </c>
      <c r="K1348" s="1"/>
      <c r="L1348" t="s">
        <v>223</v>
      </c>
      <c r="M1348">
        <v>2.5</v>
      </c>
      <c r="U1348">
        <v>2</v>
      </c>
      <c r="V1348" t="s">
        <v>176</v>
      </c>
      <c r="X1348" t="s">
        <v>178</v>
      </c>
      <c r="Y1348" t="s">
        <v>150</v>
      </c>
      <c r="Z1348">
        <v>1090</v>
      </c>
      <c r="AA1348" t="s">
        <v>168</v>
      </c>
      <c r="AB1348" t="s">
        <v>154</v>
      </c>
    </row>
    <row r="1349" spans="1:28" x14ac:dyDescent="0.3">
      <c r="A1349" t="s">
        <v>292</v>
      </c>
      <c r="B1349" t="s">
        <v>878</v>
      </c>
      <c r="C1349">
        <v>1651800</v>
      </c>
      <c r="D1349" t="s">
        <v>151</v>
      </c>
      <c r="E1349" s="1">
        <v>44425</v>
      </c>
      <c r="F1349" s="1" t="s">
        <v>426</v>
      </c>
      <c r="G1349" s="1"/>
      <c r="I1349" s="1" t="s">
        <v>290</v>
      </c>
      <c r="J1349" s="1" t="s">
        <v>287</v>
      </c>
      <c r="K1349" s="1"/>
      <c r="L1349" t="s">
        <v>286</v>
      </c>
      <c r="M1349">
        <v>7.98</v>
      </c>
      <c r="U1349">
        <v>0.17</v>
      </c>
      <c r="V1349" t="s">
        <v>165</v>
      </c>
      <c r="X1349" t="s">
        <v>178</v>
      </c>
      <c r="Y1349" t="s">
        <v>150</v>
      </c>
      <c r="Z1349">
        <v>50286</v>
      </c>
      <c r="AB1349" t="s">
        <v>164</v>
      </c>
    </row>
    <row r="1350" spans="1:28" x14ac:dyDescent="0.3">
      <c r="A1350" t="s">
        <v>292</v>
      </c>
      <c r="B1350" t="s">
        <v>879</v>
      </c>
      <c r="C1350">
        <v>1651800</v>
      </c>
      <c r="D1350" t="s">
        <v>151</v>
      </c>
      <c r="E1350" s="1">
        <v>44428</v>
      </c>
      <c r="F1350" s="1" t="s">
        <v>427</v>
      </c>
      <c r="G1350" s="1"/>
      <c r="H1350" t="s">
        <v>172</v>
      </c>
      <c r="I1350" s="1" t="s">
        <v>289</v>
      </c>
      <c r="J1350" s="1" t="s">
        <v>509</v>
      </c>
      <c r="K1350" s="1"/>
      <c r="L1350" t="s">
        <v>223</v>
      </c>
      <c r="M1350">
        <v>2.6</v>
      </c>
      <c r="U1350">
        <v>0.4</v>
      </c>
      <c r="V1350" t="s">
        <v>176</v>
      </c>
      <c r="X1350" t="s">
        <v>178</v>
      </c>
      <c r="Y1350" t="s">
        <v>150</v>
      </c>
      <c r="Z1350">
        <v>1040</v>
      </c>
      <c r="AB1350" t="s">
        <v>154</v>
      </c>
    </row>
    <row r="1351" spans="1:28" x14ac:dyDescent="0.3">
      <c r="A1351" t="s">
        <v>292</v>
      </c>
      <c r="B1351" t="s">
        <v>879</v>
      </c>
      <c r="C1351">
        <v>1651800</v>
      </c>
      <c r="D1351" t="s">
        <v>151</v>
      </c>
      <c r="E1351" s="1">
        <v>44428</v>
      </c>
      <c r="F1351" s="1" t="s">
        <v>427</v>
      </c>
      <c r="G1351" s="1"/>
      <c r="H1351" t="s">
        <v>170</v>
      </c>
      <c r="I1351" s="1" t="s">
        <v>289</v>
      </c>
      <c r="J1351" s="1" t="s">
        <v>510</v>
      </c>
      <c r="K1351" s="1"/>
      <c r="L1351" t="s">
        <v>223</v>
      </c>
      <c r="M1351">
        <v>0.93300000000000005</v>
      </c>
      <c r="U1351">
        <v>0.02</v>
      </c>
      <c r="V1351" t="s">
        <v>176</v>
      </c>
      <c r="X1351" t="s">
        <v>178</v>
      </c>
      <c r="Y1351" t="s">
        <v>150</v>
      </c>
      <c r="Z1351">
        <v>1049</v>
      </c>
      <c r="AB1351" t="s">
        <v>154</v>
      </c>
    </row>
    <row r="1352" spans="1:28" x14ac:dyDescent="0.3">
      <c r="A1352" t="s">
        <v>292</v>
      </c>
      <c r="B1352" t="s">
        <v>879</v>
      </c>
      <c r="C1352">
        <v>1651800</v>
      </c>
      <c r="D1352" t="s">
        <v>151</v>
      </c>
      <c r="E1352" s="1">
        <v>44428</v>
      </c>
      <c r="F1352" s="1" t="s">
        <v>427</v>
      </c>
      <c r="G1352" s="1"/>
      <c r="H1352" t="s">
        <v>172</v>
      </c>
      <c r="I1352" s="1" t="s">
        <v>289</v>
      </c>
      <c r="J1352" s="1" t="s">
        <v>511</v>
      </c>
      <c r="K1352" s="1"/>
      <c r="L1352" t="s">
        <v>223</v>
      </c>
      <c r="M1352">
        <v>3.6</v>
      </c>
      <c r="U1352">
        <v>2</v>
      </c>
      <c r="V1352" t="s">
        <v>176</v>
      </c>
      <c r="X1352" t="s">
        <v>178</v>
      </c>
      <c r="Y1352" t="s">
        <v>150</v>
      </c>
      <c r="Z1352">
        <v>1090</v>
      </c>
      <c r="AA1352" t="s">
        <v>168</v>
      </c>
      <c r="AB1352" t="s">
        <v>154</v>
      </c>
    </row>
    <row r="1353" spans="1:28" x14ac:dyDescent="0.3">
      <c r="A1353" t="s">
        <v>292</v>
      </c>
      <c r="B1353" t="s">
        <v>879</v>
      </c>
      <c r="C1353">
        <v>1651800</v>
      </c>
      <c r="D1353" t="s">
        <v>151</v>
      </c>
      <c r="E1353" s="1">
        <v>44428</v>
      </c>
      <c r="F1353" s="1" t="s">
        <v>427</v>
      </c>
      <c r="G1353" s="1"/>
      <c r="I1353" s="1" t="s">
        <v>290</v>
      </c>
      <c r="J1353" s="1" t="s">
        <v>287</v>
      </c>
      <c r="K1353" s="1"/>
      <c r="L1353" t="s">
        <v>286</v>
      </c>
      <c r="M1353">
        <v>8.59</v>
      </c>
      <c r="U1353">
        <v>0.17</v>
      </c>
      <c r="V1353" t="s">
        <v>165</v>
      </c>
      <c r="X1353" t="s">
        <v>178</v>
      </c>
      <c r="Y1353" t="s">
        <v>150</v>
      </c>
      <c r="Z1353">
        <v>50286</v>
      </c>
      <c r="AB1353" t="s">
        <v>154</v>
      </c>
    </row>
    <row r="1354" spans="1:28" x14ac:dyDescent="0.3">
      <c r="A1354" t="s">
        <v>292</v>
      </c>
      <c r="B1354" t="s">
        <v>880</v>
      </c>
      <c r="C1354">
        <v>1651800</v>
      </c>
      <c r="D1354" t="s">
        <v>151</v>
      </c>
      <c r="E1354" s="1">
        <v>44440</v>
      </c>
      <c r="F1354" s="1" t="s">
        <v>301</v>
      </c>
      <c r="G1354" s="1"/>
      <c r="H1354" t="s">
        <v>172</v>
      </c>
      <c r="I1354" s="1" t="s">
        <v>289</v>
      </c>
      <c r="J1354" s="1" t="s">
        <v>509</v>
      </c>
      <c r="K1354" s="1"/>
      <c r="L1354" t="s">
        <v>223</v>
      </c>
      <c r="M1354">
        <v>4.3</v>
      </c>
      <c r="U1354">
        <v>0.4</v>
      </c>
      <c r="V1354" t="s">
        <v>176</v>
      </c>
      <c r="X1354" t="s">
        <v>178</v>
      </c>
      <c r="Y1354" t="s">
        <v>150</v>
      </c>
      <c r="Z1354">
        <v>1040</v>
      </c>
      <c r="AB1354" t="s">
        <v>154</v>
      </c>
    </row>
    <row r="1355" spans="1:28" x14ac:dyDescent="0.3">
      <c r="A1355" t="s">
        <v>292</v>
      </c>
      <c r="B1355" t="s">
        <v>880</v>
      </c>
      <c r="C1355">
        <v>1651800</v>
      </c>
      <c r="D1355" t="s">
        <v>151</v>
      </c>
      <c r="E1355" s="1">
        <v>44440</v>
      </c>
      <c r="F1355" s="1" t="s">
        <v>301</v>
      </c>
      <c r="G1355" s="1"/>
      <c r="H1355" t="s">
        <v>170</v>
      </c>
      <c r="I1355" s="1" t="s">
        <v>289</v>
      </c>
      <c r="J1355" s="1" t="s">
        <v>510</v>
      </c>
      <c r="K1355" s="1"/>
      <c r="L1355" t="s">
        <v>223</v>
      </c>
      <c r="M1355">
        <v>0.54600000000000004</v>
      </c>
      <c r="U1355">
        <v>0.02</v>
      </c>
      <c r="V1355" t="s">
        <v>176</v>
      </c>
      <c r="X1355" t="s">
        <v>178</v>
      </c>
      <c r="Y1355" t="s">
        <v>150</v>
      </c>
      <c r="Z1355">
        <v>1049</v>
      </c>
      <c r="AB1355" t="s">
        <v>154</v>
      </c>
    </row>
    <row r="1356" spans="1:28" x14ac:dyDescent="0.3">
      <c r="A1356" t="s">
        <v>292</v>
      </c>
      <c r="B1356" t="s">
        <v>880</v>
      </c>
      <c r="C1356">
        <v>1651800</v>
      </c>
      <c r="D1356" t="s">
        <v>151</v>
      </c>
      <c r="E1356" s="1">
        <v>44440</v>
      </c>
      <c r="F1356" s="1" t="s">
        <v>301</v>
      </c>
      <c r="G1356" s="1"/>
      <c r="H1356" t="s">
        <v>172</v>
      </c>
      <c r="I1356" s="1" t="s">
        <v>289</v>
      </c>
      <c r="J1356" s="1" t="s">
        <v>511</v>
      </c>
      <c r="K1356" s="1"/>
      <c r="L1356" t="s">
        <v>223</v>
      </c>
      <c r="M1356">
        <v>8.4</v>
      </c>
      <c r="U1356">
        <v>2</v>
      </c>
      <c r="V1356" t="s">
        <v>176</v>
      </c>
      <c r="X1356" t="s">
        <v>178</v>
      </c>
      <c r="Y1356" t="s">
        <v>150</v>
      </c>
      <c r="Z1356">
        <v>1090</v>
      </c>
      <c r="AB1356" t="s">
        <v>154</v>
      </c>
    </row>
    <row r="1357" spans="1:28" x14ac:dyDescent="0.3">
      <c r="A1357" t="s">
        <v>292</v>
      </c>
      <c r="B1357" t="s">
        <v>880</v>
      </c>
      <c r="C1357">
        <v>1651800</v>
      </c>
      <c r="D1357" t="s">
        <v>151</v>
      </c>
      <c r="E1357" s="1">
        <v>44440</v>
      </c>
      <c r="F1357" s="1" t="s">
        <v>301</v>
      </c>
      <c r="G1357" s="1"/>
      <c r="I1357" s="1" t="s">
        <v>290</v>
      </c>
      <c r="J1357" s="1" t="s">
        <v>287</v>
      </c>
      <c r="K1357" s="1"/>
      <c r="L1357" t="s">
        <v>286</v>
      </c>
      <c r="M1357">
        <v>6.15</v>
      </c>
      <c r="U1357">
        <v>0.17</v>
      </c>
      <c r="V1357" t="s">
        <v>165</v>
      </c>
      <c r="X1357" t="s">
        <v>178</v>
      </c>
      <c r="Y1357" t="s">
        <v>150</v>
      </c>
      <c r="Z1357">
        <v>50286</v>
      </c>
      <c r="AB1357" t="s">
        <v>154</v>
      </c>
    </row>
    <row r="1358" spans="1:28" x14ac:dyDescent="0.3">
      <c r="A1358" t="s">
        <v>292</v>
      </c>
      <c r="B1358" t="s">
        <v>881</v>
      </c>
      <c r="C1358">
        <v>1651800</v>
      </c>
      <c r="D1358" t="s">
        <v>151</v>
      </c>
      <c r="E1358" s="1">
        <v>44462</v>
      </c>
      <c r="F1358" s="1" t="s">
        <v>428</v>
      </c>
      <c r="G1358" s="1"/>
      <c r="H1358" t="s">
        <v>172</v>
      </c>
      <c r="I1358" s="1" t="s">
        <v>289</v>
      </c>
      <c r="J1358" s="1" t="s">
        <v>509</v>
      </c>
      <c r="K1358" s="1"/>
      <c r="L1358" t="s">
        <v>223</v>
      </c>
      <c r="M1358">
        <v>2.8</v>
      </c>
      <c r="U1358">
        <v>0.4</v>
      </c>
      <c r="V1358" t="s">
        <v>176</v>
      </c>
      <c r="X1358" t="s">
        <v>178</v>
      </c>
      <c r="Y1358" t="s">
        <v>150</v>
      </c>
      <c r="Z1358">
        <v>1040</v>
      </c>
      <c r="AB1358" t="s">
        <v>154</v>
      </c>
    </row>
    <row r="1359" spans="1:28" x14ac:dyDescent="0.3">
      <c r="A1359" t="s">
        <v>292</v>
      </c>
      <c r="B1359" t="s">
        <v>881</v>
      </c>
      <c r="C1359">
        <v>1651800</v>
      </c>
      <c r="D1359" t="s">
        <v>151</v>
      </c>
      <c r="E1359" s="1">
        <v>44462</v>
      </c>
      <c r="F1359" s="1" t="s">
        <v>428</v>
      </c>
      <c r="G1359" s="1"/>
      <c r="H1359" t="s">
        <v>170</v>
      </c>
      <c r="I1359" s="1" t="s">
        <v>289</v>
      </c>
      <c r="J1359" s="1" t="s">
        <v>510</v>
      </c>
      <c r="K1359" s="1"/>
      <c r="L1359" t="s">
        <v>223</v>
      </c>
      <c r="M1359">
        <v>0.55300000000000005</v>
      </c>
      <c r="U1359">
        <v>0.02</v>
      </c>
      <c r="V1359" t="s">
        <v>176</v>
      </c>
      <c r="X1359" t="s">
        <v>178</v>
      </c>
      <c r="Y1359" t="s">
        <v>150</v>
      </c>
      <c r="Z1359">
        <v>1049</v>
      </c>
      <c r="AB1359" t="s">
        <v>154</v>
      </c>
    </row>
    <row r="1360" spans="1:28" x14ac:dyDescent="0.3">
      <c r="A1360" t="s">
        <v>292</v>
      </c>
      <c r="B1360" t="s">
        <v>881</v>
      </c>
      <c r="C1360">
        <v>1651800</v>
      </c>
      <c r="D1360" t="s">
        <v>151</v>
      </c>
      <c r="E1360" s="1">
        <v>44462</v>
      </c>
      <c r="F1360" s="1" t="s">
        <v>428</v>
      </c>
      <c r="G1360" s="1"/>
      <c r="H1360" t="s">
        <v>172</v>
      </c>
      <c r="I1360" s="1" t="s">
        <v>289</v>
      </c>
      <c r="J1360" s="1" t="s">
        <v>511</v>
      </c>
      <c r="K1360" s="1"/>
      <c r="L1360" t="s">
        <v>223</v>
      </c>
      <c r="M1360">
        <v>4.0999999999999996</v>
      </c>
      <c r="U1360">
        <v>2</v>
      </c>
      <c r="V1360" t="s">
        <v>176</v>
      </c>
      <c r="X1360" t="s">
        <v>178</v>
      </c>
      <c r="Y1360" t="s">
        <v>150</v>
      </c>
      <c r="Z1360">
        <v>1090</v>
      </c>
      <c r="AB1360" t="s">
        <v>154</v>
      </c>
    </row>
    <row r="1361" spans="1:28" x14ac:dyDescent="0.3">
      <c r="A1361" t="s">
        <v>292</v>
      </c>
      <c r="B1361" t="s">
        <v>881</v>
      </c>
      <c r="C1361">
        <v>1651800</v>
      </c>
      <c r="D1361" t="s">
        <v>151</v>
      </c>
      <c r="E1361" s="1">
        <v>44462</v>
      </c>
      <c r="F1361" s="1" t="s">
        <v>428</v>
      </c>
      <c r="G1361" s="1"/>
      <c r="I1361" s="1" t="s">
        <v>290</v>
      </c>
      <c r="J1361" s="1" t="s">
        <v>287</v>
      </c>
      <c r="K1361" s="1"/>
      <c r="L1361" t="s">
        <v>286</v>
      </c>
      <c r="M1361">
        <v>31.8</v>
      </c>
      <c r="U1361">
        <v>0.17</v>
      </c>
      <c r="V1361" t="s">
        <v>165</v>
      </c>
      <c r="X1361" t="s">
        <v>178</v>
      </c>
      <c r="Y1361" t="s">
        <v>150</v>
      </c>
      <c r="Z1361">
        <v>50286</v>
      </c>
      <c r="AB1361" t="s">
        <v>154</v>
      </c>
    </row>
    <row r="1362" spans="1:28" x14ac:dyDescent="0.3">
      <c r="A1362" t="s">
        <v>292</v>
      </c>
      <c r="B1362" t="s">
        <v>882</v>
      </c>
      <c r="C1362">
        <v>1651800</v>
      </c>
      <c r="D1362" t="s">
        <v>151</v>
      </c>
      <c r="E1362" s="1">
        <v>44473</v>
      </c>
      <c r="F1362" s="1" t="s">
        <v>429</v>
      </c>
      <c r="G1362" s="1"/>
      <c r="H1362" t="s">
        <v>172</v>
      </c>
      <c r="I1362" s="1" t="s">
        <v>289</v>
      </c>
      <c r="J1362" s="1" t="s">
        <v>509</v>
      </c>
      <c r="K1362" s="1"/>
      <c r="L1362" t="s">
        <v>223</v>
      </c>
      <c r="M1362">
        <v>2.2000000000000002</v>
      </c>
      <c r="U1362">
        <v>0.4</v>
      </c>
      <c r="V1362" t="s">
        <v>176</v>
      </c>
      <c r="X1362" t="s">
        <v>178</v>
      </c>
      <c r="Y1362" t="s">
        <v>150</v>
      </c>
      <c r="Z1362">
        <v>1040</v>
      </c>
      <c r="AB1362" t="s">
        <v>154</v>
      </c>
    </row>
    <row r="1363" spans="1:28" x14ac:dyDescent="0.3">
      <c r="A1363" t="s">
        <v>292</v>
      </c>
      <c r="B1363" t="s">
        <v>882</v>
      </c>
      <c r="C1363">
        <v>1651800</v>
      </c>
      <c r="D1363" t="s">
        <v>151</v>
      </c>
      <c r="E1363" s="1">
        <v>44473</v>
      </c>
      <c r="F1363" s="1" t="s">
        <v>429</v>
      </c>
      <c r="G1363" s="1"/>
      <c r="H1363" t="s">
        <v>170</v>
      </c>
      <c r="I1363" s="1" t="s">
        <v>289</v>
      </c>
      <c r="J1363" s="1" t="s">
        <v>510</v>
      </c>
      <c r="K1363" s="1"/>
      <c r="L1363" t="s">
        <v>223</v>
      </c>
      <c r="M1363">
        <v>2.7E-2</v>
      </c>
      <c r="U1363">
        <v>0.02</v>
      </c>
      <c r="V1363" t="s">
        <v>176</v>
      </c>
      <c r="X1363" t="s">
        <v>178</v>
      </c>
      <c r="Y1363" t="s">
        <v>150</v>
      </c>
      <c r="Z1363">
        <v>1049</v>
      </c>
      <c r="AA1363" t="s">
        <v>168</v>
      </c>
      <c r="AB1363" t="s">
        <v>154</v>
      </c>
    </row>
    <row r="1364" spans="1:28" x14ac:dyDescent="0.3">
      <c r="A1364" t="s">
        <v>292</v>
      </c>
      <c r="B1364" t="s">
        <v>882</v>
      </c>
      <c r="C1364">
        <v>1651800</v>
      </c>
      <c r="D1364" t="s">
        <v>151</v>
      </c>
      <c r="E1364" s="1">
        <v>44473</v>
      </c>
      <c r="F1364" s="1" t="s">
        <v>429</v>
      </c>
      <c r="G1364" s="1"/>
      <c r="H1364" t="s">
        <v>172</v>
      </c>
      <c r="I1364" s="1" t="s">
        <v>289</v>
      </c>
      <c r="J1364" s="1" t="s">
        <v>511</v>
      </c>
      <c r="K1364" s="1"/>
      <c r="L1364" t="s">
        <v>223</v>
      </c>
      <c r="M1364">
        <v>2.1</v>
      </c>
      <c r="U1364">
        <v>2</v>
      </c>
      <c r="V1364" t="s">
        <v>176</v>
      </c>
      <c r="X1364" t="s">
        <v>178</v>
      </c>
      <c r="Y1364" t="s">
        <v>150</v>
      </c>
      <c r="Z1364">
        <v>1090</v>
      </c>
      <c r="AA1364" t="s">
        <v>168</v>
      </c>
      <c r="AB1364" t="s">
        <v>154</v>
      </c>
    </row>
    <row r="1365" spans="1:28" x14ac:dyDescent="0.3">
      <c r="A1365" t="s">
        <v>292</v>
      </c>
      <c r="B1365" t="s">
        <v>882</v>
      </c>
      <c r="C1365">
        <v>1651800</v>
      </c>
      <c r="D1365" t="s">
        <v>151</v>
      </c>
      <c r="E1365" s="1">
        <v>44473</v>
      </c>
      <c r="F1365" s="1" t="s">
        <v>429</v>
      </c>
      <c r="G1365" s="1"/>
      <c r="I1365" s="1" t="s">
        <v>290</v>
      </c>
      <c r="J1365" s="1" t="s">
        <v>287</v>
      </c>
      <c r="K1365" s="1"/>
      <c r="L1365" t="s">
        <v>286</v>
      </c>
      <c r="M1365">
        <v>0.62</v>
      </c>
      <c r="U1365">
        <v>0.17</v>
      </c>
      <c r="V1365" t="s">
        <v>165</v>
      </c>
      <c r="X1365" t="s">
        <v>178</v>
      </c>
      <c r="Y1365" t="s">
        <v>150</v>
      </c>
      <c r="Z1365">
        <v>50286</v>
      </c>
      <c r="AB1365" t="s">
        <v>154</v>
      </c>
    </row>
    <row r="1366" spans="1:28" x14ac:dyDescent="0.3">
      <c r="A1366" t="s">
        <v>292</v>
      </c>
      <c r="B1366" t="s">
        <v>883</v>
      </c>
      <c r="C1366">
        <v>1651800</v>
      </c>
      <c r="D1366" t="s">
        <v>151</v>
      </c>
      <c r="E1366" s="1">
        <v>44498</v>
      </c>
      <c r="F1366" s="1" t="s">
        <v>430</v>
      </c>
      <c r="G1366" s="1"/>
      <c r="H1366" t="s">
        <v>172</v>
      </c>
      <c r="I1366" s="1" t="s">
        <v>289</v>
      </c>
      <c r="J1366" s="1" t="s">
        <v>509</v>
      </c>
      <c r="K1366" s="1"/>
      <c r="L1366" t="s">
        <v>223</v>
      </c>
      <c r="M1366">
        <v>5.9</v>
      </c>
      <c r="U1366">
        <v>0.4</v>
      </c>
      <c r="V1366" t="s">
        <v>176</v>
      </c>
      <c r="X1366" t="s">
        <v>178</v>
      </c>
      <c r="Y1366" t="s">
        <v>150</v>
      </c>
      <c r="Z1366">
        <v>1040</v>
      </c>
      <c r="AB1366" t="s">
        <v>154</v>
      </c>
    </row>
    <row r="1367" spans="1:28" x14ac:dyDescent="0.3">
      <c r="A1367" t="s">
        <v>292</v>
      </c>
      <c r="B1367" t="s">
        <v>883</v>
      </c>
      <c r="C1367">
        <v>1651800</v>
      </c>
      <c r="D1367" t="s">
        <v>151</v>
      </c>
      <c r="E1367" s="1">
        <v>44498</v>
      </c>
      <c r="F1367" s="1" t="s">
        <v>430</v>
      </c>
      <c r="G1367" s="1"/>
      <c r="H1367" t="s">
        <v>170</v>
      </c>
      <c r="I1367" s="1" t="s">
        <v>289</v>
      </c>
      <c r="J1367" s="1" t="s">
        <v>510</v>
      </c>
      <c r="K1367" s="1"/>
      <c r="L1367" t="s">
        <v>223</v>
      </c>
      <c r="M1367">
        <v>0.94</v>
      </c>
      <c r="U1367">
        <v>0.02</v>
      </c>
      <c r="V1367" t="s">
        <v>176</v>
      </c>
      <c r="X1367" t="s">
        <v>178</v>
      </c>
      <c r="Y1367" t="s">
        <v>150</v>
      </c>
      <c r="Z1367">
        <v>1049</v>
      </c>
      <c r="AB1367" t="s">
        <v>154</v>
      </c>
    </row>
    <row r="1368" spans="1:28" x14ac:dyDescent="0.3">
      <c r="A1368" t="s">
        <v>292</v>
      </c>
      <c r="B1368" t="s">
        <v>883</v>
      </c>
      <c r="C1368">
        <v>1651800</v>
      </c>
      <c r="D1368" t="s">
        <v>151</v>
      </c>
      <c r="E1368" s="1">
        <v>44498</v>
      </c>
      <c r="F1368" s="1" t="s">
        <v>430</v>
      </c>
      <c r="G1368" s="1"/>
      <c r="H1368" t="s">
        <v>172</v>
      </c>
      <c r="I1368" s="1" t="s">
        <v>289</v>
      </c>
      <c r="J1368" s="1" t="s">
        <v>511</v>
      </c>
      <c r="K1368" s="1"/>
      <c r="L1368" t="s">
        <v>223</v>
      </c>
      <c r="M1368">
        <v>14.4</v>
      </c>
      <c r="U1368">
        <v>2</v>
      </c>
      <c r="V1368" t="s">
        <v>176</v>
      </c>
      <c r="X1368" t="s">
        <v>178</v>
      </c>
      <c r="Y1368" t="s">
        <v>150</v>
      </c>
      <c r="Z1368">
        <v>1090</v>
      </c>
      <c r="AB1368" t="s">
        <v>154</v>
      </c>
    </row>
    <row r="1369" spans="1:28" x14ac:dyDescent="0.3">
      <c r="A1369" t="s">
        <v>292</v>
      </c>
      <c r="B1369" t="s">
        <v>883</v>
      </c>
      <c r="C1369">
        <v>1651800</v>
      </c>
      <c r="D1369" t="s">
        <v>151</v>
      </c>
      <c r="E1369" s="1">
        <v>44498</v>
      </c>
      <c r="F1369" s="1" t="s">
        <v>430</v>
      </c>
      <c r="G1369" s="1"/>
      <c r="I1369" s="1" t="s">
        <v>290</v>
      </c>
      <c r="J1369" s="1" t="s">
        <v>287</v>
      </c>
      <c r="K1369" s="1"/>
      <c r="L1369" t="s">
        <v>286</v>
      </c>
      <c r="M1369">
        <v>6.61</v>
      </c>
      <c r="U1369">
        <v>0.17</v>
      </c>
      <c r="V1369" t="s">
        <v>165</v>
      </c>
      <c r="X1369" t="s">
        <v>178</v>
      </c>
      <c r="Y1369" t="s">
        <v>150</v>
      </c>
      <c r="Z1369">
        <v>50286</v>
      </c>
      <c r="AB1369" t="s">
        <v>164</v>
      </c>
    </row>
    <row r="1370" spans="1:28" x14ac:dyDescent="0.3">
      <c r="A1370" t="s">
        <v>292</v>
      </c>
      <c r="B1370" t="s">
        <v>884</v>
      </c>
      <c r="C1370">
        <v>1651800</v>
      </c>
      <c r="D1370" t="s">
        <v>151</v>
      </c>
      <c r="E1370" s="1">
        <v>44503</v>
      </c>
      <c r="F1370" s="1" t="s">
        <v>345</v>
      </c>
      <c r="G1370" s="1"/>
      <c r="H1370" t="s">
        <v>172</v>
      </c>
      <c r="I1370" s="1" t="s">
        <v>289</v>
      </c>
      <c r="J1370" s="1" t="s">
        <v>509</v>
      </c>
      <c r="K1370" s="1"/>
      <c r="L1370" t="s">
        <v>223</v>
      </c>
      <c r="M1370">
        <v>3</v>
      </c>
      <c r="U1370">
        <v>0.4</v>
      </c>
      <c r="V1370" t="s">
        <v>176</v>
      </c>
      <c r="X1370" t="s">
        <v>178</v>
      </c>
      <c r="Y1370" t="s">
        <v>150</v>
      </c>
      <c r="Z1370">
        <v>1040</v>
      </c>
      <c r="AB1370" t="s">
        <v>154</v>
      </c>
    </row>
    <row r="1371" spans="1:28" x14ac:dyDescent="0.3">
      <c r="A1371" t="s">
        <v>292</v>
      </c>
      <c r="B1371" t="s">
        <v>884</v>
      </c>
      <c r="C1371">
        <v>1651800</v>
      </c>
      <c r="D1371" t="s">
        <v>151</v>
      </c>
      <c r="E1371" s="1">
        <v>44503</v>
      </c>
      <c r="F1371" s="1" t="s">
        <v>345</v>
      </c>
      <c r="G1371" s="1"/>
      <c r="H1371" t="s">
        <v>170</v>
      </c>
      <c r="I1371" s="1" t="s">
        <v>289</v>
      </c>
      <c r="J1371" s="1" t="s">
        <v>510</v>
      </c>
      <c r="K1371" s="1"/>
      <c r="L1371" t="s">
        <v>223</v>
      </c>
      <c r="M1371">
        <v>0.09</v>
      </c>
      <c r="U1371">
        <v>0.02</v>
      </c>
      <c r="V1371" t="s">
        <v>176</v>
      </c>
      <c r="X1371" t="s">
        <v>178</v>
      </c>
      <c r="Y1371" t="s">
        <v>150</v>
      </c>
      <c r="Z1371">
        <v>1049</v>
      </c>
      <c r="AB1371" t="s">
        <v>154</v>
      </c>
    </row>
    <row r="1372" spans="1:28" x14ac:dyDescent="0.3">
      <c r="A1372" t="s">
        <v>292</v>
      </c>
      <c r="B1372" t="s">
        <v>884</v>
      </c>
      <c r="C1372">
        <v>1651800</v>
      </c>
      <c r="D1372" t="s">
        <v>151</v>
      </c>
      <c r="E1372" s="1">
        <v>44503</v>
      </c>
      <c r="F1372" s="1" t="s">
        <v>345</v>
      </c>
      <c r="G1372" s="1"/>
      <c r="H1372" t="s">
        <v>172</v>
      </c>
      <c r="I1372" s="1" t="s">
        <v>289</v>
      </c>
      <c r="J1372" s="1" t="s">
        <v>511</v>
      </c>
      <c r="K1372" s="1"/>
      <c r="L1372" t="s">
        <v>223</v>
      </c>
      <c r="M1372">
        <v>9</v>
      </c>
      <c r="U1372">
        <v>2</v>
      </c>
      <c r="V1372" t="s">
        <v>176</v>
      </c>
      <c r="X1372" t="s">
        <v>178</v>
      </c>
      <c r="Y1372" t="s">
        <v>150</v>
      </c>
      <c r="Z1372">
        <v>1090</v>
      </c>
      <c r="AB1372" t="s">
        <v>154</v>
      </c>
    </row>
    <row r="1373" spans="1:28" x14ac:dyDescent="0.3">
      <c r="A1373" t="s">
        <v>292</v>
      </c>
      <c r="B1373" t="s">
        <v>884</v>
      </c>
      <c r="C1373">
        <v>1651800</v>
      </c>
      <c r="D1373" t="s">
        <v>151</v>
      </c>
      <c r="E1373" s="1">
        <v>44503</v>
      </c>
      <c r="F1373" s="1" t="s">
        <v>345</v>
      </c>
      <c r="G1373" s="1"/>
      <c r="I1373" s="1" t="s">
        <v>290</v>
      </c>
      <c r="J1373" s="1" t="s">
        <v>287</v>
      </c>
      <c r="K1373" s="1"/>
      <c r="L1373" t="s">
        <v>286</v>
      </c>
      <c r="M1373">
        <v>2.58</v>
      </c>
      <c r="U1373">
        <v>0.17</v>
      </c>
      <c r="V1373" t="s">
        <v>165</v>
      </c>
      <c r="X1373" t="s">
        <v>178</v>
      </c>
      <c r="Y1373" t="s">
        <v>150</v>
      </c>
      <c r="Z1373">
        <v>50286</v>
      </c>
      <c r="AB1373" t="s">
        <v>164</v>
      </c>
    </row>
    <row r="1374" spans="1:28" x14ac:dyDescent="0.3">
      <c r="A1374" t="s">
        <v>292</v>
      </c>
      <c r="B1374" t="s">
        <v>885</v>
      </c>
      <c r="C1374">
        <v>1651800</v>
      </c>
      <c r="D1374" t="s">
        <v>151</v>
      </c>
      <c r="E1374" s="1">
        <v>44536</v>
      </c>
      <c r="F1374" s="1" t="s">
        <v>431</v>
      </c>
      <c r="G1374" s="1"/>
      <c r="H1374" t="s">
        <v>172</v>
      </c>
      <c r="I1374" s="1" t="s">
        <v>289</v>
      </c>
      <c r="J1374" s="1" t="s">
        <v>509</v>
      </c>
      <c r="K1374" s="1"/>
      <c r="L1374" t="s">
        <v>223</v>
      </c>
      <c r="M1374">
        <v>2.5</v>
      </c>
      <c r="U1374">
        <v>0.4</v>
      </c>
      <c r="V1374" t="s">
        <v>176</v>
      </c>
      <c r="X1374" t="s">
        <v>178</v>
      </c>
      <c r="Y1374" t="s">
        <v>150</v>
      </c>
      <c r="Z1374">
        <v>1040</v>
      </c>
      <c r="AB1374" t="s">
        <v>154</v>
      </c>
    </row>
    <row r="1375" spans="1:28" x14ac:dyDescent="0.3">
      <c r="A1375" t="s">
        <v>292</v>
      </c>
      <c r="B1375" t="s">
        <v>885</v>
      </c>
      <c r="C1375">
        <v>1651800</v>
      </c>
      <c r="D1375" t="s">
        <v>151</v>
      </c>
      <c r="E1375" s="1">
        <v>44536</v>
      </c>
      <c r="F1375" s="1" t="s">
        <v>431</v>
      </c>
      <c r="G1375" s="1"/>
      <c r="H1375" t="s">
        <v>170</v>
      </c>
      <c r="I1375" s="1" t="s">
        <v>289</v>
      </c>
      <c r="J1375" s="1" t="s">
        <v>510</v>
      </c>
      <c r="K1375" s="1"/>
      <c r="L1375" t="s">
        <v>223</v>
      </c>
      <c r="M1375">
        <v>7.0999999999999994E-2</v>
      </c>
      <c r="U1375">
        <v>0.02</v>
      </c>
      <c r="V1375" t="s">
        <v>176</v>
      </c>
      <c r="X1375" t="s">
        <v>178</v>
      </c>
      <c r="Y1375" t="s">
        <v>150</v>
      </c>
      <c r="Z1375">
        <v>1049</v>
      </c>
      <c r="AB1375" t="s">
        <v>154</v>
      </c>
    </row>
    <row r="1376" spans="1:28" x14ac:dyDescent="0.3">
      <c r="A1376" t="s">
        <v>292</v>
      </c>
      <c r="B1376" t="s">
        <v>885</v>
      </c>
      <c r="C1376">
        <v>1651800</v>
      </c>
      <c r="D1376" t="s">
        <v>151</v>
      </c>
      <c r="E1376" s="1">
        <v>44536</v>
      </c>
      <c r="F1376" s="1" t="s">
        <v>431</v>
      </c>
      <c r="G1376" s="1"/>
      <c r="H1376" t="s">
        <v>172</v>
      </c>
      <c r="I1376" s="1" t="s">
        <v>289</v>
      </c>
      <c r="J1376" s="1" t="s">
        <v>511</v>
      </c>
      <c r="K1376" s="1"/>
      <c r="L1376" t="s">
        <v>223</v>
      </c>
      <c r="M1376">
        <v>10.8</v>
      </c>
      <c r="U1376">
        <v>2</v>
      </c>
      <c r="V1376" t="s">
        <v>176</v>
      </c>
      <c r="X1376" t="s">
        <v>178</v>
      </c>
      <c r="Y1376" t="s">
        <v>150</v>
      </c>
      <c r="Z1376">
        <v>1090</v>
      </c>
      <c r="AB1376" t="s">
        <v>154</v>
      </c>
    </row>
    <row r="1377" spans="1:28" x14ac:dyDescent="0.3">
      <c r="A1377" t="s">
        <v>292</v>
      </c>
      <c r="B1377" t="s">
        <v>885</v>
      </c>
      <c r="C1377">
        <v>1651800</v>
      </c>
      <c r="D1377" t="s">
        <v>151</v>
      </c>
      <c r="E1377" s="1">
        <v>44536</v>
      </c>
      <c r="F1377" s="1" t="s">
        <v>431</v>
      </c>
      <c r="G1377" s="1"/>
      <c r="I1377" s="1" t="s">
        <v>290</v>
      </c>
      <c r="J1377" s="1" t="s">
        <v>287</v>
      </c>
      <c r="K1377" s="1"/>
      <c r="L1377" t="s">
        <v>286</v>
      </c>
      <c r="M1377">
        <v>1.19</v>
      </c>
      <c r="U1377">
        <v>0.17</v>
      </c>
      <c r="V1377" t="s">
        <v>165</v>
      </c>
      <c r="X1377" t="s">
        <v>178</v>
      </c>
      <c r="Y1377" t="s">
        <v>150</v>
      </c>
      <c r="Z1377">
        <v>50286</v>
      </c>
      <c r="AB1377" t="s">
        <v>164</v>
      </c>
    </row>
    <row r="1378" spans="1:28" x14ac:dyDescent="0.3">
      <c r="A1378" t="s">
        <v>292</v>
      </c>
      <c r="B1378" t="s">
        <v>886</v>
      </c>
      <c r="C1378">
        <v>1651800</v>
      </c>
      <c r="D1378" t="s">
        <v>151</v>
      </c>
      <c r="E1378" s="1">
        <v>44565</v>
      </c>
      <c r="F1378" s="1" t="s">
        <v>389</v>
      </c>
      <c r="G1378" s="1"/>
      <c r="H1378" t="s">
        <v>172</v>
      </c>
      <c r="I1378" s="1" t="s">
        <v>289</v>
      </c>
      <c r="J1378" s="1" t="s">
        <v>509</v>
      </c>
      <c r="K1378" s="1"/>
      <c r="L1378" t="s">
        <v>223</v>
      </c>
      <c r="M1378">
        <v>5.0999999999999996</v>
      </c>
      <c r="U1378">
        <v>0.4</v>
      </c>
      <c r="V1378" t="s">
        <v>176</v>
      </c>
      <c r="X1378" t="s">
        <v>178</v>
      </c>
      <c r="Y1378" t="s">
        <v>150</v>
      </c>
      <c r="Z1378">
        <v>1040</v>
      </c>
      <c r="AA1378" t="s">
        <v>174</v>
      </c>
      <c r="AB1378" t="s">
        <v>164</v>
      </c>
    </row>
    <row r="1379" spans="1:28" x14ac:dyDescent="0.3">
      <c r="A1379" t="s">
        <v>292</v>
      </c>
      <c r="B1379" t="s">
        <v>886</v>
      </c>
      <c r="C1379">
        <v>1651800</v>
      </c>
      <c r="D1379" t="s">
        <v>151</v>
      </c>
      <c r="E1379" s="1">
        <v>44565</v>
      </c>
      <c r="F1379" s="1" t="s">
        <v>389</v>
      </c>
      <c r="G1379" s="1"/>
      <c r="H1379" t="s">
        <v>170</v>
      </c>
      <c r="I1379" s="1" t="s">
        <v>289</v>
      </c>
      <c r="J1379" s="1" t="s">
        <v>510</v>
      </c>
      <c r="K1379" s="1"/>
      <c r="L1379" t="s">
        <v>223</v>
      </c>
      <c r="M1379">
        <v>0.45600000000000002</v>
      </c>
      <c r="U1379">
        <v>0.02</v>
      </c>
      <c r="V1379" t="s">
        <v>176</v>
      </c>
      <c r="X1379" t="s">
        <v>178</v>
      </c>
      <c r="Y1379" t="s">
        <v>150</v>
      </c>
      <c r="Z1379">
        <v>1049</v>
      </c>
      <c r="AA1379" t="s">
        <v>174</v>
      </c>
      <c r="AB1379" t="s">
        <v>164</v>
      </c>
    </row>
    <row r="1380" spans="1:28" x14ac:dyDescent="0.3">
      <c r="A1380" t="s">
        <v>292</v>
      </c>
      <c r="B1380" t="s">
        <v>886</v>
      </c>
      <c r="C1380">
        <v>1651800</v>
      </c>
      <c r="D1380" t="s">
        <v>151</v>
      </c>
      <c r="E1380" s="1">
        <v>44565</v>
      </c>
      <c r="F1380" s="1" t="s">
        <v>389</v>
      </c>
      <c r="G1380" s="1"/>
      <c r="H1380" t="s">
        <v>172</v>
      </c>
      <c r="I1380" s="1" t="s">
        <v>289</v>
      </c>
      <c r="J1380" s="1" t="s">
        <v>511</v>
      </c>
      <c r="K1380" s="1"/>
      <c r="L1380" t="s">
        <v>223</v>
      </c>
      <c r="M1380">
        <v>17.899999999999999</v>
      </c>
      <c r="U1380">
        <v>2</v>
      </c>
      <c r="V1380" t="s">
        <v>176</v>
      </c>
      <c r="X1380" t="s">
        <v>178</v>
      </c>
      <c r="Y1380" t="s">
        <v>150</v>
      </c>
      <c r="Z1380">
        <v>1090</v>
      </c>
      <c r="AA1380" t="s">
        <v>174</v>
      </c>
      <c r="AB1380" t="s">
        <v>164</v>
      </c>
    </row>
    <row r="1381" spans="1:28" x14ac:dyDescent="0.3">
      <c r="A1381" t="s">
        <v>292</v>
      </c>
      <c r="B1381" t="s">
        <v>886</v>
      </c>
      <c r="C1381">
        <v>1651800</v>
      </c>
      <c r="D1381" t="s">
        <v>151</v>
      </c>
      <c r="E1381" s="1">
        <v>44565</v>
      </c>
      <c r="F1381" s="1" t="s">
        <v>389</v>
      </c>
      <c r="G1381" s="1"/>
      <c r="I1381" s="1" t="s">
        <v>290</v>
      </c>
      <c r="J1381" s="1" t="s">
        <v>287</v>
      </c>
      <c r="K1381" s="1"/>
      <c r="L1381" t="s">
        <v>286</v>
      </c>
      <c r="M1381">
        <v>2.57</v>
      </c>
      <c r="U1381">
        <v>0.17</v>
      </c>
      <c r="V1381" t="s">
        <v>165</v>
      </c>
      <c r="X1381" t="s">
        <v>178</v>
      </c>
      <c r="Y1381" t="s">
        <v>150</v>
      </c>
      <c r="Z1381">
        <v>50286</v>
      </c>
      <c r="AB1381" t="s">
        <v>164</v>
      </c>
    </row>
    <row r="1382" spans="1:28" x14ac:dyDescent="0.3">
      <c r="A1382" t="s">
        <v>292</v>
      </c>
      <c r="B1382" t="s">
        <v>887</v>
      </c>
      <c r="C1382">
        <v>1651800</v>
      </c>
      <c r="D1382" t="s">
        <v>151</v>
      </c>
      <c r="E1382" s="1">
        <v>44596</v>
      </c>
      <c r="F1382" s="1" t="s">
        <v>389</v>
      </c>
      <c r="G1382" s="1"/>
      <c r="H1382" t="s">
        <v>172</v>
      </c>
      <c r="I1382" s="1" t="s">
        <v>289</v>
      </c>
      <c r="J1382" s="1" t="s">
        <v>509</v>
      </c>
      <c r="K1382" s="1"/>
      <c r="L1382" t="s">
        <v>223</v>
      </c>
      <c r="M1382">
        <v>4.7</v>
      </c>
      <c r="U1382">
        <v>0.4</v>
      </c>
      <c r="V1382" t="s">
        <v>176</v>
      </c>
      <c r="X1382" t="s">
        <v>178</v>
      </c>
      <c r="Y1382" t="s">
        <v>150</v>
      </c>
      <c r="Z1382">
        <v>1040</v>
      </c>
      <c r="AB1382" t="s">
        <v>164</v>
      </c>
    </row>
    <row r="1383" spans="1:28" x14ac:dyDescent="0.3">
      <c r="A1383" t="s">
        <v>292</v>
      </c>
      <c r="B1383" t="s">
        <v>887</v>
      </c>
      <c r="C1383">
        <v>1651800</v>
      </c>
      <c r="D1383" t="s">
        <v>151</v>
      </c>
      <c r="E1383" s="1">
        <v>44596</v>
      </c>
      <c r="F1383" s="1" t="s">
        <v>389</v>
      </c>
      <c r="G1383" s="1"/>
      <c r="H1383" t="s">
        <v>170</v>
      </c>
      <c r="I1383" s="1" t="s">
        <v>289</v>
      </c>
      <c r="J1383" s="1" t="s">
        <v>510</v>
      </c>
      <c r="K1383" s="1"/>
      <c r="L1383" t="s">
        <v>223</v>
      </c>
      <c r="M1383">
        <v>0.74399999999999999</v>
      </c>
      <c r="U1383">
        <v>0.02</v>
      </c>
      <c r="V1383" t="s">
        <v>176</v>
      </c>
      <c r="X1383" t="s">
        <v>178</v>
      </c>
      <c r="Y1383" t="s">
        <v>150</v>
      </c>
      <c r="Z1383">
        <v>1049</v>
      </c>
      <c r="AB1383" t="s">
        <v>164</v>
      </c>
    </row>
    <row r="1384" spans="1:28" x14ac:dyDescent="0.3">
      <c r="A1384" t="s">
        <v>292</v>
      </c>
      <c r="B1384" t="s">
        <v>887</v>
      </c>
      <c r="C1384">
        <v>1651800</v>
      </c>
      <c r="D1384" t="s">
        <v>151</v>
      </c>
      <c r="E1384" s="1">
        <v>44596</v>
      </c>
      <c r="F1384" s="1" t="s">
        <v>389</v>
      </c>
      <c r="G1384" s="1"/>
      <c r="H1384" t="s">
        <v>172</v>
      </c>
      <c r="I1384" s="1" t="s">
        <v>289</v>
      </c>
      <c r="J1384" s="1" t="s">
        <v>511</v>
      </c>
      <c r="K1384" s="1"/>
      <c r="L1384" t="s">
        <v>223</v>
      </c>
      <c r="M1384">
        <v>5.4</v>
      </c>
      <c r="U1384">
        <v>2</v>
      </c>
      <c r="V1384" t="s">
        <v>176</v>
      </c>
      <c r="X1384" t="s">
        <v>178</v>
      </c>
      <c r="Y1384" t="s">
        <v>150</v>
      </c>
      <c r="Z1384">
        <v>1090</v>
      </c>
      <c r="AB1384" t="s">
        <v>164</v>
      </c>
    </row>
    <row r="1385" spans="1:28" x14ac:dyDescent="0.3">
      <c r="A1385" t="s">
        <v>292</v>
      </c>
      <c r="B1385" t="s">
        <v>887</v>
      </c>
      <c r="C1385">
        <v>1651800</v>
      </c>
      <c r="D1385" t="s">
        <v>151</v>
      </c>
      <c r="E1385" s="1">
        <v>44596</v>
      </c>
      <c r="F1385" s="1" t="s">
        <v>389</v>
      </c>
      <c r="G1385" s="1"/>
      <c r="I1385" s="1" t="s">
        <v>290</v>
      </c>
      <c r="J1385" s="1" t="s">
        <v>287</v>
      </c>
      <c r="K1385" s="1"/>
      <c r="L1385" t="s">
        <v>286</v>
      </c>
      <c r="M1385">
        <v>41.9</v>
      </c>
      <c r="U1385">
        <v>0.17</v>
      </c>
      <c r="V1385" t="s">
        <v>165</v>
      </c>
      <c r="X1385" t="s">
        <v>178</v>
      </c>
      <c r="Y1385" t="s">
        <v>150</v>
      </c>
      <c r="Z1385">
        <v>50286</v>
      </c>
      <c r="AB1385" t="s">
        <v>164</v>
      </c>
    </row>
    <row r="1386" spans="1:28" x14ac:dyDescent="0.3">
      <c r="A1386" t="s">
        <v>292</v>
      </c>
      <c r="B1386" t="s">
        <v>888</v>
      </c>
      <c r="C1386">
        <v>1651800</v>
      </c>
      <c r="D1386" t="s">
        <v>151</v>
      </c>
      <c r="E1386" s="1">
        <v>44602</v>
      </c>
      <c r="F1386" s="1" t="s">
        <v>397</v>
      </c>
      <c r="G1386" s="1"/>
      <c r="H1386" t="s">
        <v>172</v>
      </c>
      <c r="I1386" s="1" t="s">
        <v>289</v>
      </c>
      <c r="J1386" s="1" t="s">
        <v>509</v>
      </c>
      <c r="K1386" s="1"/>
      <c r="L1386" t="s">
        <v>223</v>
      </c>
      <c r="M1386">
        <v>2.8</v>
      </c>
      <c r="U1386">
        <v>0.4</v>
      </c>
      <c r="V1386" t="s">
        <v>176</v>
      </c>
      <c r="X1386" t="s">
        <v>178</v>
      </c>
      <c r="Y1386" t="s">
        <v>150</v>
      </c>
      <c r="Z1386">
        <v>1040</v>
      </c>
      <c r="AB1386" t="s">
        <v>164</v>
      </c>
    </row>
    <row r="1387" spans="1:28" x14ac:dyDescent="0.3">
      <c r="A1387" t="s">
        <v>292</v>
      </c>
      <c r="B1387" t="s">
        <v>888</v>
      </c>
      <c r="C1387">
        <v>1651800</v>
      </c>
      <c r="D1387" t="s">
        <v>151</v>
      </c>
      <c r="E1387" s="1">
        <v>44602</v>
      </c>
      <c r="F1387" s="1" t="s">
        <v>397</v>
      </c>
      <c r="G1387" s="1"/>
      <c r="H1387" t="s">
        <v>170</v>
      </c>
      <c r="I1387" s="1" t="s">
        <v>289</v>
      </c>
      <c r="J1387" s="1" t="s">
        <v>510</v>
      </c>
      <c r="K1387" s="1"/>
      <c r="L1387" t="s">
        <v>223</v>
      </c>
      <c r="M1387">
        <v>3.1E-2</v>
      </c>
      <c r="U1387">
        <v>0.02</v>
      </c>
      <c r="V1387" t="s">
        <v>176</v>
      </c>
      <c r="X1387" t="s">
        <v>178</v>
      </c>
      <c r="Y1387" t="s">
        <v>150</v>
      </c>
      <c r="Z1387">
        <v>1049</v>
      </c>
      <c r="AA1387" t="s">
        <v>168</v>
      </c>
      <c r="AB1387" t="s">
        <v>164</v>
      </c>
    </row>
    <row r="1388" spans="1:28" x14ac:dyDescent="0.3">
      <c r="A1388" t="s">
        <v>292</v>
      </c>
      <c r="B1388" t="s">
        <v>888</v>
      </c>
      <c r="C1388">
        <v>1651800</v>
      </c>
      <c r="D1388" t="s">
        <v>151</v>
      </c>
      <c r="E1388" s="1">
        <v>44602</v>
      </c>
      <c r="F1388" s="1" t="s">
        <v>397</v>
      </c>
      <c r="G1388" s="1"/>
      <c r="H1388" t="s">
        <v>172</v>
      </c>
      <c r="I1388" s="1" t="s">
        <v>289</v>
      </c>
      <c r="J1388" s="1" t="s">
        <v>511</v>
      </c>
      <c r="K1388" s="1"/>
      <c r="L1388" t="s">
        <v>223</v>
      </c>
      <c r="M1388">
        <v>21.5</v>
      </c>
      <c r="U1388">
        <v>2</v>
      </c>
      <c r="V1388" t="s">
        <v>176</v>
      </c>
      <c r="X1388" t="s">
        <v>178</v>
      </c>
      <c r="Y1388" t="s">
        <v>150</v>
      </c>
      <c r="Z1388">
        <v>1090</v>
      </c>
      <c r="AB1388" t="s">
        <v>164</v>
      </c>
    </row>
    <row r="1389" spans="1:28" x14ac:dyDescent="0.3">
      <c r="A1389" t="s">
        <v>292</v>
      </c>
      <c r="B1389" t="s">
        <v>888</v>
      </c>
      <c r="C1389">
        <v>1651800</v>
      </c>
      <c r="D1389" t="s">
        <v>151</v>
      </c>
      <c r="E1389" s="1">
        <v>44602</v>
      </c>
      <c r="F1389" s="1" t="s">
        <v>397</v>
      </c>
      <c r="G1389" s="1"/>
      <c r="I1389" s="1" t="s">
        <v>290</v>
      </c>
      <c r="J1389" s="1" t="s">
        <v>287</v>
      </c>
      <c r="K1389" s="1"/>
      <c r="L1389" t="s">
        <v>286</v>
      </c>
      <c r="M1389">
        <v>1.46</v>
      </c>
      <c r="U1389">
        <v>0.17</v>
      </c>
      <c r="V1389" t="s">
        <v>165</v>
      </c>
      <c r="X1389" t="s">
        <v>178</v>
      </c>
      <c r="Y1389" t="s">
        <v>150</v>
      </c>
      <c r="Z1389">
        <v>50286</v>
      </c>
      <c r="AB1389" t="s">
        <v>164</v>
      </c>
    </row>
    <row r="1390" spans="1:28" x14ac:dyDescent="0.3">
      <c r="A1390" t="s">
        <v>292</v>
      </c>
      <c r="B1390" t="s">
        <v>889</v>
      </c>
      <c r="C1390">
        <v>1651800</v>
      </c>
      <c r="D1390" t="s">
        <v>151</v>
      </c>
      <c r="E1390" s="1">
        <v>44627</v>
      </c>
      <c r="F1390" s="1" t="s">
        <v>399</v>
      </c>
      <c r="G1390" s="1"/>
      <c r="H1390" t="s">
        <v>172</v>
      </c>
      <c r="I1390" s="1" t="s">
        <v>289</v>
      </c>
      <c r="J1390" s="1" t="s">
        <v>509</v>
      </c>
      <c r="K1390" s="1"/>
      <c r="L1390" t="s">
        <v>223</v>
      </c>
      <c r="M1390">
        <v>3.3</v>
      </c>
      <c r="U1390">
        <v>0.4</v>
      </c>
      <c r="V1390" t="s">
        <v>176</v>
      </c>
      <c r="X1390" t="s">
        <v>178</v>
      </c>
      <c r="Y1390" t="s">
        <v>150</v>
      </c>
      <c r="Z1390">
        <v>1040</v>
      </c>
      <c r="AB1390" t="s">
        <v>164</v>
      </c>
    </row>
    <row r="1391" spans="1:28" x14ac:dyDescent="0.3">
      <c r="A1391" t="s">
        <v>292</v>
      </c>
      <c r="B1391" t="s">
        <v>889</v>
      </c>
      <c r="C1391">
        <v>1651800</v>
      </c>
      <c r="D1391" t="s">
        <v>151</v>
      </c>
      <c r="E1391" s="1">
        <v>44627</v>
      </c>
      <c r="F1391" s="1" t="s">
        <v>399</v>
      </c>
      <c r="G1391" s="1"/>
      <c r="H1391" t="s">
        <v>170</v>
      </c>
      <c r="I1391" s="1" t="s">
        <v>289</v>
      </c>
      <c r="J1391" s="1" t="s">
        <v>510</v>
      </c>
      <c r="K1391" s="1"/>
      <c r="L1391" t="s">
        <v>223</v>
      </c>
      <c r="M1391">
        <v>0.13</v>
      </c>
      <c r="U1391">
        <v>0.02</v>
      </c>
      <c r="V1391" t="s">
        <v>176</v>
      </c>
      <c r="X1391" t="s">
        <v>178</v>
      </c>
      <c r="Y1391" t="s">
        <v>150</v>
      </c>
      <c r="Z1391">
        <v>1049</v>
      </c>
      <c r="AB1391" t="s">
        <v>164</v>
      </c>
    </row>
    <row r="1392" spans="1:28" x14ac:dyDescent="0.3">
      <c r="A1392" t="s">
        <v>292</v>
      </c>
      <c r="B1392" t="s">
        <v>889</v>
      </c>
      <c r="C1392">
        <v>1651800</v>
      </c>
      <c r="D1392" t="s">
        <v>151</v>
      </c>
      <c r="E1392" s="1">
        <v>44627</v>
      </c>
      <c r="F1392" s="1" t="s">
        <v>399</v>
      </c>
      <c r="G1392" s="1"/>
      <c r="H1392" t="s">
        <v>172</v>
      </c>
      <c r="I1392" s="1" t="s">
        <v>289</v>
      </c>
      <c r="J1392" s="1" t="s">
        <v>511</v>
      </c>
      <c r="K1392" s="1"/>
      <c r="L1392" t="s">
        <v>223</v>
      </c>
      <c r="M1392">
        <v>17.2</v>
      </c>
      <c r="U1392">
        <v>2</v>
      </c>
      <c r="V1392" t="s">
        <v>176</v>
      </c>
      <c r="X1392" t="s">
        <v>178</v>
      </c>
      <c r="Y1392" t="s">
        <v>150</v>
      </c>
      <c r="Z1392">
        <v>1090</v>
      </c>
      <c r="AB1392" t="s">
        <v>164</v>
      </c>
    </row>
    <row r="1393" spans="1:28" x14ac:dyDescent="0.3">
      <c r="A1393" t="s">
        <v>292</v>
      </c>
      <c r="B1393" t="s">
        <v>889</v>
      </c>
      <c r="C1393">
        <v>1651800</v>
      </c>
      <c r="D1393" t="s">
        <v>151</v>
      </c>
      <c r="E1393" s="1">
        <v>44627</v>
      </c>
      <c r="F1393" s="1" t="s">
        <v>399</v>
      </c>
      <c r="G1393" s="1"/>
      <c r="I1393" s="1" t="s">
        <v>290</v>
      </c>
      <c r="J1393" s="1" t="s">
        <v>287</v>
      </c>
      <c r="K1393" s="1"/>
      <c r="L1393" t="s">
        <v>286</v>
      </c>
      <c r="M1393">
        <v>1.8</v>
      </c>
      <c r="U1393">
        <v>0.17</v>
      </c>
      <c r="V1393" t="s">
        <v>165</v>
      </c>
      <c r="X1393" t="s">
        <v>178</v>
      </c>
      <c r="Y1393" t="s">
        <v>150</v>
      </c>
      <c r="Z1393">
        <v>50286</v>
      </c>
      <c r="AB1393" t="s">
        <v>164</v>
      </c>
    </row>
    <row r="1394" spans="1:28" x14ac:dyDescent="0.3">
      <c r="A1394" t="s">
        <v>292</v>
      </c>
      <c r="B1394" t="s">
        <v>890</v>
      </c>
      <c r="C1394">
        <v>1651800</v>
      </c>
      <c r="D1394" t="s">
        <v>151</v>
      </c>
      <c r="E1394" s="1">
        <v>44629</v>
      </c>
      <c r="F1394" s="1" t="s">
        <v>427</v>
      </c>
      <c r="G1394" s="1"/>
      <c r="H1394" t="s">
        <v>172</v>
      </c>
      <c r="I1394" s="1" t="s">
        <v>289</v>
      </c>
      <c r="J1394" s="1" t="s">
        <v>509</v>
      </c>
      <c r="K1394" s="1"/>
      <c r="L1394" t="s">
        <v>223</v>
      </c>
      <c r="M1394">
        <v>3.3</v>
      </c>
      <c r="U1394">
        <v>0.4</v>
      </c>
      <c r="V1394" t="s">
        <v>176</v>
      </c>
      <c r="X1394" t="s">
        <v>178</v>
      </c>
      <c r="Y1394" t="s">
        <v>150</v>
      </c>
      <c r="Z1394">
        <v>1040</v>
      </c>
      <c r="AB1394" t="s">
        <v>164</v>
      </c>
    </row>
    <row r="1395" spans="1:28" x14ac:dyDescent="0.3">
      <c r="A1395" t="s">
        <v>292</v>
      </c>
      <c r="B1395" t="s">
        <v>890</v>
      </c>
      <c r="C1395">
        <v>1651800</v>
      </c>
      <c r="D1395" t="s">
        <v>151</v>
      </c>
      <c r="E1395" s="1">
        <v>44629</v>
      </c>
      <c r="F1395" s="1" t="s">
        <v>427</v>
      </c>
      <c r="G1395" s="1"/>
      <c r="H1395" t="s">
        <v>170</v>
      </c>
      <c r="I1395" s="1" t="s">
        <v>289</v>
      </c>
      <c r="J1395" s="1" t="s">
        <v>510</v>
      </c>
      <c r="K1395" s="1"/>
      <c r="L1395" t="s">
        <v>223</v>
      </c>
      <c r="M1395">
        <v>0.27800000000000002</v>
      </c>
      <c r="U1395">
        <v>0.02</v>
      </c>
      <c r="V1395" t="s">
        <v>176</v>
      </c>
      <c r="X1395" t="s">
        <v>178</v>
      </c>
      <c r="Y1395" t="s">
        <v>150</v>
      </c>
      <c r="Z1395">
        <v>1049</v>
      </c>
      <c r="AB1395" t="s">
        <v>164</v>
      </c>
    </row>
    <row r="1396" spans="1:28" x14ac:dyDescent="0.3">
      <c r="A1396" t="s">
        <v>292</v>
      </c>
      <c r="B1396" t="s">
        <v>890</v>
      </c>
      <c r="C1396">
        <v>1651800</v>
      </c>
      <c r="D1396" t="s">
        <v>151</v>
      </c>
      <c r="E1396" s="1">
        <v>44629</v>
      </c>
      <c r="F1396" s="1" t="s">
        <v>427</v>
      </c>
      <c r="G1396" s="1"/>
      <c r="H1396" t="s">
        <v>172</v>
      </c>
      <c r="I1396" s="1" t="s">
        <v>289</v>
      </c>
      <c r="J1396" s="1" t="s">
        <v>511</v>
      </c>
      <c r="K1396" s="1"/>
      <c r="L1396" t="s">
        <v>223</v>
      </c>
      <c r="M1396">
        <v>9.6999999999999993</v>
      </c>
      <c r="U1396">
        <v>2</v>
      </c>
      <c r="V1396" t="s">
        <v>176</v>
      </c>
      <c r="X1396" t="s">
        <v>178</v>
      </c>
      <c r="Y1396" t="s">
        <v>150</v>
      </c>
      <c r="Z1396">
        <v>1090</v>
      </c>
      <c r="AB1396" t="s">
        <v>164</v>
      </c>
    </row>
    <row r="1397" spans="1:28" x14ac:dyDescent="0.3">
      <c r="A1397" t="s">
        <v>292</v>
      </c>
      <c r="B1397" t="s">
        <v>890</v>
      </c>
      <c r="C1397">
        <v>1651800</v>
      </c>
      <c r="D1397" t="s">
        <v>151</v>
      </c>
      <c r="E1397" s="1">
        <v>44629</v>
      </c>
      <c r="F1397" s="1" t="s">
        <v>427</v>
      </c>
      <c r="G1397" s="1"/>
      <c r="I1397" s="1" t="s">
        <v>290</v>
      </c>
      <c r="J1397" s="1" t="s">
        <v>287</v>
      </c>
      <c r="K1397" s="1"/>
      <c r="L1397" t="s">
        <v>286</v>
      </c>
      <c r="M1397">
        <v>14.4</v>
      </c>
      <c r="U1397">
        <v>0.17</v>
      </c>
      <c r="V1397" t="s">
        <v>165</v>
      </c>
      <c r="X1397" t="s">
        <v>178</v>
      </c>
      <c r="Y1397" t="s">
        <v>150</v>
      </c>
      <c r="Z1397">
        <v>50286</v>
      </c>
      <c r="AB1397" t="s">
        <v>164</v>
      </c>
    </row>
    <row r="1398" spans="1:28" x14ac:dyDescent="0.3">
      <c r="A1398" t="s">
        <v>292</v>
      </c>
      <c r="B1398" t="s">
        <v>891</v>
      </c>
      <c r="C1398">
        <v>1651800</v>
      </c>
      <c r="D1398" t="s">
        <v>151</v>
      </c>
      <c r="E1398" s="1">
        <v>44637</v>
      </c>
      <c r="F1398" s="1" t="s">
        <v>432</v>
      </c>
      <c r="G1398" s="1"/>
      <c r="H1398" t="s">
        <v>172</v>
      </c>
      <c r="I1398" s="1" t="s">
        <v>289</v>
      </c>
      <c r="J1398" s="1" t="s">
        <v>509</v>
      </c>
      <c r="K1398" s="1"/>
      <c r="L1398" t="s">
        <v>223</v>
      </c>
      <c r="M1398">
        <v>4</v>
      </c>
      <c r="U1398">
        <v>0.4</v>
      </c>
      <c r="V1398" t="s">
        <v>176</v>
      </c>
      <c r="X1398" t="s">
        <v>178</v>
      </c>
      <c r="Y1398" t="s">
        <v>150</v>
      </c>
      <c r="Z1398">
        <v>1040</v>
      </c>
      <c r="AB1398" t="s">
        <v>164</v>
      </c>
    </row>
    <row r="1399" spans="1:28" x14ac:dyDescent="0.3">
      <c r="A1399" t="s">
        <v>292</v>
      </c>
      <c r="B1399" t="s">
        <v>891</v>
      </c>
      <c r="C1399">
        <v>1651800</v>
      </c>
      <c r="D1399" t="s">
        <v>151</v>
      </c>
      <c r="E1399" s="1">
        <v>44637</v>
      </c>
      <c r="F1399" s="1" t="s">
        <v>432</v>
      </c>
      <c r="G1399" s="1"/>
      <c r="H1399" t="s">
        <v>170</v>
      </c>
      <c r="I1399" s="1" t="s">
        <v>289</v>
      </c>
      <c r="J1399" s="1" t="s">
        <v>510</v>
      </c>
      <c r="K1399" s="1"/>
      <c r="L1399" t="s">
        <v>223</v>
      </c>
      <c r="M1399">
        <v>0.78300000000000003</v>
      </c>
      <c r="U1399">
        <v>0.02</v>
      </c>
      <c r="V1399" t="s">
        <v>176</v>
      </c>
      <c r="X1399" t="s">
        <v>178</v>
      </c>
      <c r="Y1399" t="s">
        <v>150</v>
      </c>
      <c r="Z1399">
        <v>1049</v>
      </c>
      <c r="AB1399" t="s">
        <v>164</v>
      </c>
    </row>
    <row r="1400" spans="1:28" x14ac:dyDescent="0.3">
      <c r="A1400" t="s">
        <v>292</v>
      </c>
      <c r="B1400" t="s">
        <v>891</v>
      </c>
      <c r="C1400">
        <v>1651800</v>
      </c>
      <c r="D1400" t="s">
        <v>151</v>
      </c>
      <c r="E1400" s="1">
        <v>44637</v>
      </c>
      <c r="F1400" s="1" t="s">
        <v>432</v>
      </c>
      <c r="G1400" s="1"/>
      <c r="H1400" t="s">
        <v>172</v>
      </c>
      <c r="I1400" s="1" t="s">
        <v>289</v>
      </c>
      <c r="J1400" s="1" t="s">
        <v>511</v>
      </c>
      <c r="K1400" s="1"/>
      <c r="L1400" t="s">
        <v>223</v>
      </c>
      <c r="M1400">
        <v>7.7</v>
      </c>
      <c r="U1400">
        <v>2</v>
      </c>
      <c r="V1400" t="s">
        <v>176</v>
      </c>
      <c r="X1400" t="s">
        <v>178</v>
      </c>
      <c r="Y1400" t="s">
        <v>150</v>
      </c>
      <c r="Z1400">
        <v>1090</v>
      </c>
      <c r="AB1400" t="s">
        <v>164</v>
      </c>
    </row>
    <row r="1401" spans="1:28" x14ac:dyDescent="0.3">
      <c r="A1401" t="s">
        <v>292</v>
      </c>
      <c r="B1401" t="s">
        <v>891</v>
      </c>
      <c r="C1401">
        <v>1651800</v>
      </c>
      <c r="D1401" t="s">
        <v>151</v>
      </c>
      <c r="E1401" s="1">
        <v>44637</v>
      </c>
      <c r="F1401" s="1" t="s">
        <v>432</v>
      </c>
      <c r="G1401" s="1"/>
      <c r="I1401" s="1" t="s">
        <v>290</v>
      </c>
      <c r="J1401" s="1" t="s">
        <v>287</v>
      </c>
      <c r="K1401" s="1"/>
      <c r="L1401" t="s">
        <v>286</v>
      </c>
      <c r="M1401">
        <v>28.8</v>
      </c>
      <c r="U1401">
        <v>0.17</v>
      </c>
      <c r="V1401" t="s">
        <v>165</v>
      </c>
      <c r="X1401" t="s">
        <v>178</v>
      </c>
      <c r="Y1401" t="s">
        <v>150</v>
      </c>
      <c r="Z1401">
        <v>50286</v>
      </c>
      <c r="AB1401" t="s">
        <v>164</v>
      </c>
    </row>
    <row r="1402" spans="1:28" x14ac:dyDescent="0.3">
      <c r="A1402" t="s">
        <v>292</v>
      </c>
      <c r="B1402" t="s">
        <v>892</v>
      </c>
      <c r="C1402">
        <v>1651800</v>
      </c>
      <c r="D1402" t="s">
        <v>151</v>
      </c>
      <c r="E1402" s="1">
        <v>44656</v>
      </c>
      <c r="F1402" s="1" t="s">
        <v>420</v>
      </c>
      <c r="G1402" s="1"/>
      <c r="H1402" t="s">
        <v>172</v>
      </c>
      <c r="I1402" s="1" t="s">
        <v>289</v>
      </c>
      <c r="J1402" s="1" t="s">
        <v>509</v>
      </c>
      <c r="K1402" s="1"/>
      <c r="L1402" t="s">
        <v>223</v>
      </c>
      <c r="M1402">
        <v>2.2000000000000002</v>
      </c>
      <c r="U1402">
        <v>0.4</v>
      </c>
      <c r="V1402" t="s">
        <v>176</v>
      </c>
      <c r="X1402" t="s">
        <v>178</v>
      </c>
      <c r="Y1402" t="s">
        <v>150</v>
      </c>
      <c r="Z1402">
        <v>1040</v>
      </c>
      <c r="AB1402" t="s">
        <v>164</v>
      </c>
    </row>
    <row r="1403" spans="1:28" x14ac:dyDescent="0.3">
      <c r="A1403" t="s">
        <v>292</v>
      </c>
      <c r="B1403" t="s">
        <v>892</v>
      </c>
      <c r="C1403">
        <v>1651800</v>
      </c>
      <c r="D1403" t="s">
        <v>151</v>
      </c>
      <c r="E1403" s="1">
        <v>44656</v>
      </c>
      <c r="F1403" s="1" t="s">
        <v>420</v>
      </c>
      <c r="G1403" s="1"/>
      <c r="H1403" t="s">
        <v>170</v>
      </c>
      <c r="I1403" s="1" t="s">
        <v>289</v>
      </c>
      <c r="J1403" s="1" t="s">
        <v>510</v>
      </c>
      <c r="K1403" s="1"/>
      <c r="L1403" t="s">
        <v>223</v>
      </c>
      <c r="M1403">
        <v>2.3E-2</v>
      </c>
      <c r="U1403">
        <v>0.02</v>
      </c>
      <c r="V1403" t="s">
        <v>176</v>
      </c>
      <c r="X1403" t="s">
        <v>178</v>
      </c>
      <c r="Y1403" t="s">
        <v>150</v>
      </c>
      <c r="Z1403">
        <v>1049</v>
      </c>
      <c r="AA1403" t="s">
        <v>168</v>
      </c>
      <c r="AB1403" t="s">
        <v>164</v>
      </c>
    </row>
    <row r="1404" spans="1:28" x14ac:dyDescent="0.3">
      <c r="A1404" t="s">
        <v>292</v>
      </c>
      <c r="B1404" t="s">
        <v>892</v>
      </c>
      <c r="C1404">
        <v>1651800</v>
      </c>
      <c r="D1404" t="s">
        <v>151</v>
      </c>
      <c r="E1404" s="1">
        <v>44656</v>
      </c>
      <c r="F1404" s="1" t="s">
        <v>420</v>
      </c>
      <c r="G1404" s="1"/>
      <c r="H1404" t="s">
        <v>172</v>
      </c>
      <c r="I1404" s="1" t="s">
        <v>289</v>
      </c>
      <c r="J1404" s="1" t="s">
        <v>511</v>
      </c>
      <c r="K1404" s="1"/>
      <c r="L1404" t="s">
        <v>223</v>
      </c>
      <c r="M1404">
        <v>6.7</v>
      </c>
      <c r="U1404">
        <v>2</v>
      </c>
      <c r="V1404" t="s">
        <v>176</v>
      </c>
      <c r="X1404" t="s">
        <v>178</v>
      </c>
      <c r="Y1404" t="s">
        <v>150</v>
      </c>
      <c r="Z1404">
        <v>1090</v>
      </c>
      <c r="AB1404" t="s">
        <v>164</v>
      </c>
    </row>
    <row r="1405" spans="1:28" x14ac:dyDescent="0.3">
      <c r="A1405" t="s">
        <v>292</v>
      </c>
      <c r="B1405" t="s">
        <v>892</v>
      </c>
      <c r="C1405">
        <v>1651800</v>
      </c>
      <c r="D1405" t="s">
        <v>151</v>
      </c>
      <c r="E1405" s="1">
        <v>44656</v>
      </c>
      <c r="F1405" s="1" t="s">
        <v>420</v>
      </c>
      <c r="G1405" s="1"/>
      <c r="I1405" s="1" t="s">
        <v>290</v>
      </c>
      <c r="J1405" s="1" t="s">
        <v>287</v>
      </c>
      <c r="K1405" s="1"/>
      <c r="L1405" t="s">
        <v>286</v>
      </c>
      <c r="M1405">
        <v>1.25</v>
      </c>
      <c r="U1405">
        <v>0.17</v>
      </c>
      <c r="V1405" t="s">
        <v>165</v>
      </c>
      <c r="X1405" t="s">
        <v>178</v>
      </c>
      <c r="Y1405" t="s">
        <v>150</v>
      </c>
      <c r="Z1405">
        <v>50286</v>
      </c>
      <c r="AB1405" t="s">
        <v>164</v>
      </c>
    </row>
    <row r="1406" spans="1:28" x14ac:dyDescent="0.3">
      <c r="A1406" t="s">
        <v>292</v>
      </c>
      <c r="B1406" t="s">
        <v>893</v>
      </c>
      <c r="C1406">
        <v>1651800</v>
      </c>
      <c r="D1406" t="s">
        <v>151</v>
      </c>
      <c r="E1406" s="1">
        <v>44657</v>
      </c>
      <c r="F1406" s="1" t="s">
        <v>433</v>
      </c>
      <c r="G1406" s="1"/>
      <c r="H1406" t="s">
        <v>172</v>
      </c>
      <c r="I1406" s="1" t="s">
        <v>289</v>
      </c>
      <c r="J1406" s="1" t="s">
        <v>509</v>
      </c>
      <c r="K1406" s="1"/>
      <c r="L1406" t="s">
        <v>223</v>
      </c>
      <c r="M1406">
        <v>5.9</v>
      </c>
      <c r="U1406">
        <v>0.4</v>
      </c>
      <c r="V1406" t="s">
        <v>176</v>
      </c>
      <c r="X1406" t="s">
        <v>178</v>
      </c>
      <c r="Y1406" t="s">
        <v>150</v>
      </c>
      <c r="Z1406">
        <v>1040</v>
      </c>
      <c r="AB1406" t="s">
        <v>164</v>
      </c>
    </row>
    <row r="1407" spans="1:28" x14ac:dyDescent="0.3">
      <c r="A1407" t="s">
        <v>292</v>
      </c>
      <c r="B1407" t="s">
        <v>893</v>
      </c>
      <c r="C1407">
        <v>1651800</v>
      </c>
      <c r="D1407" t="s">
        <v>151</v>
      </c>
      <c r="E1407" s="1">
        <v>44657</v>
      </c>
      <c r="F1407" s="1" t="s">
        <v>433</v>
      </c>
      <c r="G1407" s="1"/>
      <c r="H1407" t="s">
        <v>170</v>
      </c>
      <c r="I1407" s="1" t="s">
        <v>289</v>
      </c>
      <c r="J1407" s="1" t="s">
        <v>510</v>
      </c>
      <c r="K1407" s="1"/>
      <c r="L1407" t="s">
        <v>223</v>
      </c>
      <c r="M1407">
        <v>0.99199999999999999</v>
      </c>
      <c r="U1407">
        <v>0.02</v>
      </c>
      <c r="V1407" t="s">
        <v>176</v>
      </c>
      <c r="X1407" t="s">
        <v>178</v>
      </c>
      <c r="Y1407" t="s">
        <v>150</v>
      </c>
      <c r="Z1407">
        <v>1049</v>
      </c>
      <c r="AB1407" t="s">
        <v>164</v>
      </c>
    </row>
    <row r="1408" spans="1:28" x14ac:dyDescent="0.3">
      <c r="A1408" t="s">
        <v>292</v>
      </c>
      <c r="B1408" t="s">
        <v>893</v>
      </c>
      <c r="C1408">
        <v>1651800</v>
      </c>
      <c r="D1408" t="s">
        <v>151</v>
      </c>
      <c r="E1408" s="1">
        <v>44657</v>
      </c>
      <c r="F1408" s="1" t="s">
        <v>433</v>
      </c>
      <c r="G1408" s="1"/>
      <c r="H1408" t="s">
        <v>172</v>
      </c>
      <c r="I1408" s="1" t="s">
        <v>289</v>
      </c>
      <c r="J1408" s="1" t="s">
        <v>511</v>
      </c>
      <c r="K1408" s="1"/>
      <c r="L1408" t="s">
        <v>223</v>
      </c>
      <c r="M1408">
        <v>8.6</v>
      </c>
      <c r="U1408">
        <v>2</v>
      </c>
      <c r="V1408" t="s">
        <v>176</v>
      </c>
      <c r="X1408" t="s">
        <v>178</v>
      </c>
      <c r="Y1408" t="s">
        <v>150</v>
      </c>
      <c r="Z1408">
        <v>1090</v>
      </c>
      <c r="AB1408" t="s">
        <v>164</v>
      </c>
    </row>
    <row r="1409" spans="1:28" x14ac:dyDescent="0.3">
      <c r="A1409" t="s">
        <v>292</v>
      </c>
      <c r="B1409" t="s">
        <v>893</v>
      </c>
      <c r="C1409">
        <v>1651800</v>
      </c>
      <c r="D1409" t="s">
        <v>151</v>
      </c>
      <c r="E1409" s="1">
        <v>44657</v>
      </c>
      <c r="F1409" s="1" t="s">
        <v>433</v>
      </c>
      <c r="G1409" s="1"/>
      <c r="I1409" s="1" t="s">
        <v>290</v>
      </c>
      <c r="J1409" s="1" t="s">
        <v>287</v>
      </c>
      <c r="K1409" s="1"/>
      <c r="L1409" t="s">
        <v>286</v>
      </c>
      <c r="M1409">
        <v>16.2</v>
      </c>
      <c r="U1409">
        <v>0.17</v>
      </c>
      <c r="V1409" t="s">
        <v>165</v>
      </c>
      <c r="X1409" t="s">
        <v>178</v>
      </c>
      <c r="Y1409" t="s">
        <v>150</v>
      </c>
      <c r="Z1409">
        <v>50286</v>
      </c>
      <c r="AB1409" t="s">
        <v>164</v>
      </c>
    </row>
    <row r="1410" spans="1:28" x14ac:dyDescent="0.3">
      <c r="A1410" t="s">
        <v>292</v>
      </c>
      <c r="B1410" t="s">
        <v>894</v>
      </c>
      <c r="C1410">
        <v>1651800</v>
      </c>
      <c r="D1410" t="s">
        <v>151</v>
      </c>
      <c r="E1410" s="1">
        <v>44658</v>
      </c>
      <c r="F1410" s="1" t="s">
        <v>304</v>
      </c>
      <c r="G1410" s="1"/>
      <c r="H1410" t="s">
        <v>172</v>
      </c>
      <c r="I1410" s="1" t="s">
        <v>289</v>
      </c>
      <c r="J1410" s="1" t="s">
        <v>509</v>
      </c>
      <c r="K1410" s="1"/>
      <c r="L1410" t="s">
        <v>223</v>
      </c>
      <c r="M1410">
        <v>8.3000000000000007</v>
      </c>
      <c r="U1410">
        <v>0.4</v>
      </c>
      <c r="V1410" t="s">
        <v>176</v>
      </c>
      <c r="X1410" t="s">
        <v>178</v>
      </c>
      <c r="Y1410" t="s">
        <v>150</v>
      </c>
      <c r="Z1410">
        <v>1040</v>
      </c>
      <c r="AA1410" t="s">
        <v>180</v>
      </c>
      <c r="AB1410" t="s">
        <v>164</v>
      </c>
    </row>
    <row r="1411" spans="1:28" x14ac:dyDescent="0.3">
      <c r="A1411" t="s">
        <v>292</v>
      </c>
      <c r="B1411" t="s">
        <v>894</v>
      </c>
      <c r="C1411">
        <v>1651800</v>
      </c>
      <c r="D1411" t="s">
        <v>151</v>
      </c>
      <c r="E1411" s="1">
        <v>44658</v>
      </c>
      <c r="F1411" s="1" t="s">
        <v>304</v>
      </c>
      <c r="G1411" s="1"/>
      <c r="I1411" s="1" t="s">
        <v>290</v>
      </c>
      <c r="J1411" s="1" t="s">
        <v>287</v>
      </c>
      <c r="K1411" s="1"/>
      <c r="L1411" t="s">
        <v>286</v>
      </c>
      <c r="M1411">
        <v>16.100000000000001</v>
      </c>
      <c r="U1411">
        <v>0.17</v>
      </c>
      <c r="V1411" t="s">
        <v>165</v>
      </c>
      <c r="X1411" t="s">
        <v>178</v>
      </c>
      <c r="Y1411" t="s">
        <v>150</v>
      </c>
      <c r="Z1411">
        <v>50286</v>
      </c>
      <c r="AB1411" t="s">
        <v>164</v>
      </c>
    </row>
    <row r="1412" spans="1:28" x14ac:dyDescent="0.3">
      <c r="A1412" t="s">
        <v>292</v>
      </c>
      <c r="B1412" t="s">
        <v>895</v>
      </c>
      <c r="C1412">
        <v>1651800</v>
      </c>
      <c r="D1412" t="s">
        <v>151</v>
      </c>
      <c r="E1412" s="1">
        <v>44686</v>
      </c>
      <c r="F1412" s="1" t="s">
        <v>399</v>
      </c>
      <c r="G1412" s="1"/>
      <c r="H1412" t="s">
        <v>172</v>
      </c>
      <c r="I1412" s="1" t="s">
        <v>289</v>
      </c>
      <c r="J1412" s="1" t="s">
        <v>509</v>
      </c>
      <c r="K1412" s="1"/>
      <c r="L1412" t="s">
        <v>223</v>
      </c>
      <c r="M1412">
        <v>1.8</v>
      </c>
      <c r="U1412">
        <v>0.4</v>
      </c>
      <c r="V1412" t="s">
        <v>176</v>
      </c>
      <c r="X1412" t="s">
        <v>178</v>
      </c>
      <c r="Y1412" t="s">
        <v>150</v>
      </c>
      <c r="Z1412">
        <v>1040</v>
      </c>
      <c r="AB1412" t="s">
        <v>164</v>
      </c>
    </row>
    <row r="1413" spans="1:28" x14ac:dyDescent="0.3">
      <c r="A1413" t="s">
        <v>292</v>
      </c>
      <c r="B1413" t="s">
        <v>895</v>
      </c>
      <c r="C1413">
        <v>1651800</v>
      </c>
      <c r="D1413" t="s">
        <v>151</v>
      </c>
      <c r="E1413" s="1">
        <v>44686</v>
      </c>
      <c r="F1413" s="1" t="s">
        <v>399</v>
      </c>
      <c r="G1413" s="1"/>
      <c r="H1413" t="s">
        <v>170</v>
      </c>
      <c r="I1413" s="1" t="s">
        <v>289</v>
      </c>
      <c r="J1413" s="1" t="s">
        <v>510</v>
      </c>
      <c r="K1413" s="1"/>
      <c r="L1413" t="s">
        <v>223</v>
      </c>
      <c r="M1413">
        <v>8.5999999999999993E-2</v>
      </c>
      <c r="U1413">
        <v>0.02</v>
      </c>
      <c r="V1413" t="s">
        <v>176</v>
      </c>
      <c r="X1413" t="s">
        <v>178</v>
      </c>
      <c r="Y1413" t="s">
        <v>150</v>
      </c>
      <c r="Z1413">
        <v>1049</v>
      </c>
      <c r="AB1413" t="s">
        <v>164</v>
      </c>
    </row>
    <row r="1414" spans="1:28" x14ac:dyDescent="0.3">
      <c r="A1414" t="s">
        <v>292</v>
      </c>
      <c r="B1414" t="s">
        <v>895</v>
      </c>
      <c r="C1414">
        <v>1651800</v>
      </c>
      <c r="D1414" t="s">
        <v>151</v>
      </c>
      <c r="E1414" s="1">
        <v>44686</v>
      </c>
      <c r="F1414" s="1" t="s">
        <v>399</v>
      </c>
      <c r="G1414" s="1"/>
      <c r="H1414" t="s">
        <v>172</v>
      </c>
      <c r="I1414" s="1" t="s">
        <v>289</v>
      </c>
      <c r="J1414" s="1" t="s">
        <v>511</v>
      </c>
      <c r="K1414" s="1"/>
      <c r="L1414" t="s">
        <v>223</v>
      </c>
      <c r="M1414">
        <v>4.8</v>
      </c>
      <c r="U1414">
        <v>2</v>
      </c>
      <c r="V1414" t="s">
        <v>176</v>
      </c>
      <c r="X1414" t="s">
        <v>178</v>
      </c>
      <c r="Y1414" t="s">
        <v>150</v>
      </c>
      <c r="Z1414">
        <v>1090</v>
      </c>
      <c r="AB1414" t="s">
        <v>164</v>
      </c>
    </row>
    <row r="1415" spans="1:28" x14ac:dyDescent="0.3">
      <c r="A1415" t="s">
        <v>292</v>
      </c>
      <c r="B1415" t="s">
        <v>895</v>
      </c>
      <c r="C1415">
        <v>1651800</v>
      </c>
      <c r="D1415" t="s">
        <v>151</v>
      </c>
      <c r="E1415" s="1">
        <v>44686</v>
      </c>
      <c r="F1415" s="1" t="s">
        <v>399</v>
      </c>
      <c r="G1415" s="1"/>
      <c r="I1415" s="1" t="s">
        <v>290</v>
      </c>
      <c r="J1415" s="1" t="s">
        <v>287</v>
      </c>
      <c r="K1415" s="1"/>
      <c r="L1415" t="s">
        <v>286</v>
      </c>
      <c r="M1415">
        <v>1.67</v>
      </c>
      <c r="U1415">
        <v>0.17</v>
      </c>
      <c r="V1415" t="s">
        <v>165</v>
      </c>
      <c r="X1415" t="s">
        <v>178</v>
      </c>
      <c r="Y1415" t="s">
        <v>150</v>
      </c>
      <c r="Z1415">
        <v>50286</v>
      </c>
      <c r="AB1415" t="s">
        <v>164</v>
      </c>
    </row>
    <row r="1416" spans="1:28" x14ac:dyDescent="0.3">
      <c r="A1416" t="s">
        <v>292</v>
      </c>
      <c r="B1416" t="s">
        <v>896</v>
      </c>
      <c r="C1416">
        <v>1651800</v>
      </c>
      <c r="D1416" t="s">
        <v>151</v>
      </c>
      <c r="E1416" s="1">
        <v>44687</v>
      </c>
      <c r="F1416" s="1" t="s">
        <v>434</v>
      </c>
      <c r="G1416" s="1"/>
      <c r="H1416" t="s">
        <v>172</v>
      </c>
      <c r="I1416" s="1" t="s">
        <v>289</v>
      </c>
      <c r="J1416" s="1" t="s">
        <v>509</v>
      </c>
      <c r="K1416" s="1"/>
      <c r="L1416" t="s">
        <v>223</v>
      </c>
      <c r="M1416">
        <v>4.4000000000000004</v>
      </c>
      <c r="U1416">
        <v>0.4</v>
      </c>
      <c r="V1416" t="s">
        <v>176</v>
      </c>
      <c r="X1416" t="s">
        <v>178</v>
      </c>
      <c r="Y1416" t="s">
        <v>150</v>
      </c>
      <c r="Z1416">
        <v>1040</v>
      </c>
      <c r="AB1416" t="s">
        <v>164</v>
      </c>
    </row>
    <row r="1417" spans="1:28" x14ac:dyDescent="0.3">
      <c r="A1417" t="s">
        <v>292</v>
      </c>
      <c r="B1417" t="s">
        <v>896</v>
      </c>
      <c r="C1417">
        <v>1651800</v>
      </c>
      <c r="D1417" t="s">
        <v>151</v>
      </c>
      <c r="E1417" s="1">
        <v>44687</v>
      </c>
      <c r="F1417" s="1" t="s">
        <v>434</v>
      </c>
      <c r="G1417" s="1"/>
      <c r="H1417" t="s">
        <v>170</v>
      </c>
      <c r="I1417" s="1" t="s">
        <v>289</v>
      </c>
      <c r="J1417" s="1" t="s">
        <v>510</v>
      </c>
      <c r="K1417" s="1"/>
      <c r="L1417" t="s">
        <v>223</v>
      </c>
      <c r="M1417">
        <v>0.433</v>
      </c>
      <c r="U1417">
        <v>0.02</v>
      </c>
      <c r="V1417" t="s">
        <v>176</v>
      </c>
      <c r="X1417" t="s">
        <v>178</v>
      </c>
      <c r="Y1417" t="s">
        <v>150</v>
      </c>
      <c r="Z1417">
        <v>1049</v>
      </c>
      <c r="AB1417" t="s">
        <v>164</v>
      </c>
    </row>
    <row r="1418" spans="1:28" x14ac:dyDescent="0.3">
      <c r="A1418" t="s">
        <v>292</v>
      </c>
      <c r="B1418" t="s">
        <v>896</v>
      </c>
      <c r="C1418">
        <v>1651800</v>
      </c>
      <c r="D1418" t="s">
        <v>151</v>
      </c>
      <c r="E1418" s="1">
        <v>44687</v>
      </c>
      <c r="F1418" s="1" t="s">
        <v>434</v>
      </c>
      <c r="G1418" s="1"/>
      <c r="H1418" t="s">
        <v>172</v>
      </c>
      <c r="I1418" s="1" t="s">
        <v>289</v>
      </c>
      <c r="J1418" s="1" t="s">
        <v>511</v>
      </c>
      <c r="K1418" s="1"/>
      <c r="L1418" t="s">
        <v>223</v>
      </c>
      <c r="M1418">
        <v>10.1</v>
      </c>
      <c r="U1418">
        <v>2</v>
      </c>
      <c r="V1418" t="s">
        <v>176</v>
      </c>
      <c r="X1418" t="s">
        <v>178</v>
      </c>
      <c r="Y1418" t="s">
        <v>150</v>
      </c>
      <c r="Z1418">
        <v>1090</v>
      </c>
      <c r="AB1418" t="s">
        <v>164</v>
      </c>
    </row>
    <row r="1419" spans="1:28" x14ac:dyDescent="0.3">
      <c r="A1419" t="s">
        <v>292</v>
      </c>
      <c r="B1419" t="s">
        <v>896</v>
      </c>
      <c r="C1419">
        <v>1651800</v>
      </c>
      <c r="D1419" t="s">
        <v>151</v>
      </c>
      <c r="E1419" s="1">
        <v>44687</v>
      </c>
      <c r="F1419" s="1" t="s">
        <v>434</v>
      </c>
      <c r="G1419" s="1"/>
      <c r="I1419" s="1" t="s">
        <v>290</v>
      </c>
      <c r="J1419" s="1" t="s">
        <v>287</v>
      </c>
      <c r="K1419" s="1"/>
      <c r="L1419" t="s">
        <v>286</v>
      </c>
      <c r="M1419">
        <v>8.6199999999999992</v>
      </c>
      <c r="U1419">
        <v>0.17</v>
      </c>
      <c r="V1419" t="s">
        <v>165</v>
      </c>
      <c r="X1419" t="s">
        <v>178</v>
      </c>
      <c r="Y1419" t="s">
        <v>150</v>
      </c>
      <c r="Z1419">
        <v>50286</v>
      </c>
      <c r="AB1419" t="s">
        <v>164</v>
      </c>
    </row>
    <row r="1420" spans="1:28" x14ac:dyDescent="0.3">
      <c r="A1420" t="s">
        <v>292</v>
      </c>
      <c r="B1420" t="s">
        <v>897</v>
      </c>
      <c r="C1420">
        <v>1651800</v>
      </c>
      <c r="D1420" t="s">
        <v>151</v>
      </c>
      <c r="E1420" s="1">
        <v>44719</v>
      </c>
      <c r="F1420" s="1" t="s">
        <v>399</v>
      </c>
      <c r="G1420" s="1"/>
      <c r="H1420" t="s">
        <v>172</v>
      </c>
      <c r="I1420" s="1" t="s">
        <v>289</v>
      </c>
      <c r="J1420" s="1" t="s">
        <v>509</v>
      </c>
      <c r="K1420" s="1"/>
      <c r="L1420" t="s">
        <v>223</v>
      </c>
      <c r="M1420">
        <v>1.9</v>
      </c>
      <c r="U1420">
        <v>0.4</v>
      </c>
      <c r="V1420" t="s">
        <v>176</v>
      </c>
      <c r="X1420" t="s">
        <v>178</v>
      </c>
      <c r="Y1420" t="s">
        <v>150</v>
      </c>
      <c r="Z1420">
        <v>1040</v>
      </c>
      <c r="AB1420" t="s">
        <v>164</v>
      </c>
    </row>
    <row r="1421" spans="1:28" x14ac:dyDescent="0.3">
      <c r="A1421" t="s">
        <v>292</v>
      </c>
      <c r="B1421" t="s">
        <v>897</v>
      </c>
      <c r="C1421">
        <v>1651800</v>
      </c>
      <c r="D1421" t="s">
        <v>151</v>
      </c>
      <c r="E1421" s="1">
        <v>44719</v>
      </c>
      <c r="F1421" s="1" t="s">
        <v>399</v>
      </c>
      <c r="G1421" s="1"/>
      <c r="H1421" t="s">
        <v>170</v>
      </c>
      <c r="I1421" s="1" t="s">
        <v>289</v>
      </c>
      <c r="J1421" s="1" t="s">
        <v>510</v>
      </c>
      <c r="K1421" s="1"/>
      <c r="L1421" t="s">
        <v>223</v>
      </c>
      <c r="M1421">
        <v>0.02</v>
      </c>
      <c r="N1421" t="s">
        <v>1094</v>
      </c>
      <c r="U1421">
        <v>0.02</v>
      </c>
      <c r="V1421" t="s">
        <v>176</v>
      </c>
      <c r="X1421" t="s">
        <v>178</v>
      </c>
      <c r="Y1421" t="s">
        <v>150</v>
      </c>
      <c r="Z1421">
        <v>1049</v>
      </c>
      <c r="AB1421" t="s">
        <v>164</v>
      </c>
    </row>
    <row r="1422" spans="1:28" x14ac:dyDescent="0.3">
      <c r="A1422" t="s">
        <v>292</v>
      </c>
      <c r="B1422" t="s">
        <v>897</v>
      </c>
      <c r="C1422">
        <v>1651800</v>
      </c>
      <c r="D1422" t="s">
        <v>151</v>
      </c>
      <c r="E1422" s="1">
        <v>44719</v>
      </c>
      <c r="F1422" s="1" t="s">
        <v>399</v>
      </c>
      <c r="G1422" s="1"/>
      <c r="H1422" t="s">
        <v>172</v>
      </c>
      <c r="I1422" s="1" t="s">
        <v>289</v>
      </c>
      <c r="J1422" s="1" t="s">
        <v>511</v>
      </c>
      <c r="K1422" s="1"/>
      <c r="L1422" t="s">
        <v>223</v>
      </c>
      <c r="M1422">
        <v>2.6</v>
      </c>
      <c r="U1422">
        <v>2</v>
      </c>
      <c r="V1422" t="s">
        <v>176</v>
      </c>
      <c r="X1422" t="s">
        <v>178</v>
      </c>
      <c r="Y1422" t="s">
        <v>150</v>
      </c>
      <c r="Z1422">
        <v>1090</v>
      </c>
      <c r="AA1422" t="s">
        <v>168</v>
      </c>
      <c r="AB1422" t="s">
        <v>164</v>
      </c>
    </row>
    <row r="1423" spans="1:28" x14ac:dyDescent="0.3">
      <c r="A1423" t="s">
        <v>292</v>
      </c>
      <c r="B1423" t="s">
        <v>898</v>
      </c>
      <c r="C1423">
        <v>1651800</v>
      </c>
      <c r="D1423" t="s">
        <v>151</v>
      </c>
      <c r="E1423" s="1">
        <v>44751</v>
      </c>
      <c r="F1423" s="1" t="s">
        <v>435</v>
      </c>
      <c r="G1423" s="1"/>
      <c r="I1423" s="1" t="s">
        <v>290</v>
      </c>
      <c r="J1423" s="1" t="s">
        <v>287</v>
      </c>
      <c r="K1423" s="1"/>
      <c r="L1423" t="s">
        <v>286</v>
      </c>
      <c r="M1423">
        <v>8.9700000000000006</v>
      </c>
      <c r="U1423">
        <v>0.17</v>
      </c>
      <c r="V1423" t="s">
        <v>165</v>
      </c>
      <c r="X1423" t="s">
        <v>178</v>
      </c>
      <c r="Y1423" t="s">
        <v>150</v>
      </c>
      <c r="Z1423">
        <v>50286</v>
      </c>
      <c r="AB1423" t="s">
        <v>164</v>
      </c>
    </row>
    <row r="1424" spans="1:28" x14ac:dyDescent="0.3">
      <c r="A1424" t="s">
        <v>292</v>
      </c>
      <c r="B1424" t="s">
        <v>899</v>
      </c>
      <c r="C1424">
        <v>1651800</v>
      </c>
      <c r="D1424" t="s">
        <v>151</v>
      </c>
      <c r="E1424" s="1">
        <v>44756</v>
      </c>
      <c r="F1424" s="1" t="s">
        <v>436</v>
      </c>
      <c r="G1424" s="1"/>
      <c r="I1424" s="1" t="s">
        <v>290</v>
      </c>
      <c r="J1424" s="1" t="s">
        <v>287</v>
      </c>
      <c r="K1424" s="1"/>
      <c r="L1424" t="s">
        <v>286</v>
      </c>
      <c r="M1424">
        <v>1.22</v>
      </c>
      <c r="U1424">
        <v>0.17</v>
      </c>
      <c r="V1424" t="s">
        <v>165</v>
      </c>
      <c r="X1424" t="s">
        <v>178</v>
      </c>
      <c r="Y1424" t="s">
        <v>150</v>
      </c>
      <c r="Z1424">
        <v>50286</v>
      </c>
      <c r="AB1424" t="s">
        <v>164</v>
      </c>
    </row>
    <row r="1425" spans="1:28" x14ac:dyDescent="0.3">
      <c r="A1425" t="s">
        <v>292</v>
      </c>
      <c r="B1425" t="s">
        <v>900</v>
      </c>
      <c r="C1425">
        <v>1648005</v>
      </c>
      <c r="D1425" t="s">
        <v>151</v>
      </c>
      <c r="E1425" s="1">
        <v>39261</v>
      </c>
      <c r="F1425" s="1" t="s">
        <v>371</v>
      </c>
      <c r="G1425" s="1"/>
      <c r="H1425" t="s">
        <v>153</v>
      </c>
      <c r="I1425" s="1" t="s">
        <v>289</v>
      </c>
      <c r="J1425" s="1" t="s">
        <v>222</v>
      </c>
      <c r="K1425" s="1"/>
      <c r="L1425" t="s">
        <v>223</v>
      </c>
      <c r="M1425">
        <v>0.12</v>
      </c>
      <c r="N1425" t="s">
        <v>1094</v>
      </c>
      <c r="U1425">
        <v>0.12</v>
      </c>
      <c r="V1425" t="s">
        <v>155</v>
      </c>
      <c r="X1425" t="s">
        <v>149</v>
      </c>
      <c r="Y1425" t="s">
        <v>150</v>
      </c>
      <c r="Z1425">
        <v>34248</v>
      </c>
      <c r="AB1425" t="s">
        <v>154</v>
      </c>
    </row>
    <row r="1426" spans="1:28" x14ac:dyDescent="0.3">
      <c r="A1426" t="s">
        <v>292</v>
      </c>
      <c r="B1426" t="s">
        <v>900</v>
      </c>
      <c r="C1426">
        <v>1648005</v>
      </c>
      <c r="D1426" t="s">
        <v>151</v>
      </c>
      <c r="E1426" s="1">
        <v>39261</v>
      </c>
      <c r="F1426" s="1" t="s">
        <v>371</v>
      </c>
      <c r="G1426" s="1"/>
      <c r="H1426" t="s">
        <v>153</v>
      </c>
      <c r="I1426" s="1" t="s">
        <v>289</v>
      </c>
      <c r="J1426" s="1" t="s">
        <v>220</v>
      </c>
      <c r="K1426" s="1"/>
      <c r="L1426" t="s">
        <v>223</v>
      </c>
      <c r="M1426">
        <v>0.08</v>
      </c>
      <c r="N1426" t="s">
        <v>1094</v>
      </c>
      <c r="U1426">
        <v>0.08</v>
      </c>
      <c r="V1426" t="s">
        <v>159</v>
      </c>
      <c r="X1426" t="s">
        <v>149</v>
      </c>
      <c r="Y1426" t="s">
        <v>150</v>
      </c>
      <c r="Z1426">
        <v>34377</v>
      </c>
      <c r="AB1426" t="s">
        <v>154</v>
      </c>
    </row>
    <row r="1427" spans="1:28" x14ac:dyDescent="0.3">
      <c r="A1427" t="s">
        <v>292</v>
      </c>
      <c r="B1427" t="s">
        <v>900</v>
      </c>
      <c r="C1427">
        <v>1648005</v>
      </c>
      <c r="D1427" t="s">
        <v>151</v>
      </c>
      <c r="E1427" s="1">
        <v>39261</v>
      </c>
      <c r="F1427" s="1" t="s">
        <v>371</v>
      </c>
      <c r="G1427" s="1"/>
      <c r="H1427" t="s">
        <v>153</v>
      </c>
      <c r="I1427" s="1" t="s">
        <v>289</v>
      </c>
      <c r="J1427" s="1" t="s">
        <v>224</v>
      </c>
      <c r="K1427" s="1"/>
      <c r="L1427" t="s">
        <v>223</v>
      </c>
      <c r="M1427">
        <v>0.1</v>
      </c>
      <c r="N1427" t="s">
        <v>1094</v>
      </c>
      <c r="U1427">
        <v>0.1</v>
      </c>
      <c r="V1427" t="s">
        <v>155</v>
      </c>
      <c r="X1427" t="s">
        <v>149</v>
      </c>
      <c r="Y1427" t="s">
        <v>150</v>
      </c>
      <c r="Z1427">
        <v>34443</v>
      </c>
      <c r="AB1427" t="s">
        <v>154</v>
      </c>
    </row>
    <row r="1428" spans="1:28" x14ac:dyDescent="0.3">
      <c r="A1428" t="s">
        <v>292</v>
      </c>
      <c r="B1428" t="s">
        <v>900</v>
      </c>
      <c r="C1428">
        <v>1648005</v>
      </c>
      <c r="D1428" t="s">
        <v>151</v>
      </c>
      <c r="E1428" s="1">
        <v>39261</v>
      </c>
      <c r="F1428" s="1" t="s">
        <v>371</v>
      </c>
      <c r="G1428" s="1"/>
      <c r="H1428" t="s">
        <v>153</v>
      </c>
      <c r="I1428" s="1" t="s">
        <v>289</v>
      </c>
      <c r="J1428" s="1" t="s">
        <v>219</v>
      </c>
      <c r="K1428" s="1"/>
      <c r="L1428" t="s">
        <v>223</v>
      </c>
      <c r="M1428">
        <v>0.08</v>
      </c>
      <c r="N1428" t="s">
        <v>1094</v>
      </c>
      <c r="U1428">
        <v>0.08</v>
      </c>
      <c r="V1428" t="s">
        <v>159</v>
      </c>
      <c r="X1428" t="s">
        <v>149</v>
      </c>
      <c r="Y1428" t="s">
        <v>150</v>
      </c>
      <c r="Z1428">
        <v>34462</v>
      </c>
      <c r="AB1428" t="s">
        <v>154</v>
      </c>
    </row>
    <row r="1429" spans="1:28" x14ac:dyDescent="0.3">
      <c r="A1429" t="s">
        <v>292</v>
      </c>
      <c r="B1429" t="s">
        <v>900</v>
      </c>
      <c r="C1429">
        <v>1648005</v>
      </c>
      <c r="D1429" t="s">
        <v>151</v>
      </c>
      <c r="E1429" s="1">
        <v>39261</v>
      </c>
      <c r="F1429" s="1" t="s">
        <v>371</v>
      </c>
      <c r="G1429" s="1"/>
      <c r="H1429" t="s">
        <v>153</v>
      </c>
      <c r="I1429" s="1" t="s">
        <v>289</v>
      </c>
      <c r="J1429" s="1" t="s">
        <v>221</v>
      </c>
      <c r="K1429" s="1"/>
      <c r="L1429" t="s">
        <v>223</v>
      </c>
      <c r="M1429">
        <v>0.08</v>
      </c>
      <c r="N1429" t="s">
        <v>1094</v>
      </c>
      <c r="U1429">
        <v>0.08</v>
      </c>
      <c r="V1429" t="s">
        <v>155</v>
      </c>
      <c r="X1429" t="s">
        <v>149</v>
      </c>
      <c r="Y1429" t="s">
        <v>150</v>
      </c>
      <c r="Z1429">
        <v>34470</v>
      </c>
      <c r="AB1429" t="s">
        <v>154</v>
      </c>
    </row>
    <row r="1430" spans="1:28" x14ac:dyDescent="0.3">
      <c r="A1430" t="s">
        <v>292</v>
      </c>
      <c r="B1430" t="s">
        <v>901</v>
      </c>
      <c r="C1430">
        <v>1647996</v>
      </c>
      <c r="D1430" t="s">
        <v>151</v>
      </c>
      <c r="E1430" s="1">
        <v>39260</v>
      </c>
      <c r="F1430" s="1" t="s">
        <v>370</v>
      </c>
      <c r="G1430" s="1"/>
      <c r="H1430" t="s">
        <v>153</v>
      </c>
      <c r="I1430" s="1" t="s">
        <v>289</v>
      </c>
      <c r="J1430" s="1" t="s">
        <v>222</v>
      </c>
      <c r="K1430" s="1"/>
      <c r="L1430" t="s">
        <v>223</v>
      </c>
      <c r="M1430">
        <v>0.12</v>
      </c>
      <c r="N1430" t="s">
        <v>1094</v>
      </c>
      <c r="U1430">
        <v>0.12</v>
      </c>
      <c r="V1430" t="s">
        <v>155</v>
      </c>
      <c r="X1430" t="s">
        <v>149</v>
      </c>
      <c r="Y1430" t="s">
        <v>150</v>
      </c>
      <c r="Z1430">
        <v>34248</v>
      </c>
      <c r="AB1430" t="s">
        <v>154</v>
      </c>
    </row>
    <row r="1431" spans="1:28" x14ac:dyDescent="0.3">
      <c r="A1431" t="s">
        <v>292</v>
      </c>
      <c r="B1431" t="s">
        <v>901</v>
      </c>
      <c r="C1431">
        <v>1647996</v>
      </c>
      <c r="D1431" t="s">
        <v>151</v>
      </c>
      <c r="E1431" s="1">
        <v>39260</v>
      </c>
      <c r="F1431" s="1" t="s">
        <v>370</v>
      </c>
      <c r="G1431" s="1"/>
      <c r="H1431" t="s">
        <v>153</v>
      </c>
      <c r="I1431" s="1" t="s">
        <v>289</v>
      </c>
      <c r="J1431" s="1" t="s">
        <v>220</v>
      </c>
      <c r="K1431" s="1"/>
      <c r="L1431" t="s">
        <v>223</v>
      </c>
      <c r="M1431">
        <v>0.08</v>
      </c>
      <c r="N1431" t="s">
        <v>1094</v>
      </c>
      <c r="U1431">
        <v>0.08</v>
      </c>
      <c r="V1431" t="s">
        <v>159</v>
      </c>
      <c r="X1431" t="s">
        <v>149</v>
      </c>
      <c r="Y1431" t="s">
        <v>150</v>
      </c>
      <c r="Z1431">
        <v>34377</v>
      </c>
      <c r="AB1431" t="s">
        <v>154</v>
      </c>
    </row>
    <row r="1432" spans="1:28" x14ac:dyDescent="0.3">
      <c r="A1432" t="s">
        <v>292</v>
      </c>
      <c r="B1432" t="s">
        <v>901</v>
      </c>
      <c r="C1432">
        <v>1647996</v>
      </c>
      <c r="D1432" t="s">
        <v>151</v>
      </c>
      <c r="E1432" s="1">
        <v>39260</v>
      </c>
      <c r="F1432" s="1" t="s">
        <v>370</v>
      </c>
      <c r="G1432" s="1"/>
      <c r="H1432" t="s">
        <v>153</v>
      </c>
      <c r="I1432" s="1" t="s">
        <v>289</v>
      </c>
      <c r="J1432" s="1" t="s">
        <v>224</v>
      </c>
      <c r="K1432" s="1"/>
      <c r="L1432" t="s">
        <v>223</v>
      </c>
      <c r="M1432">
        <v>0.1</v>
      </c>
      <c r="N1432" t="s">
        <v>1094</v>
      </c>
      <c r="U1432">
        <v>0.1</v>
      </c>
      <c r="V1432" t="s">
        <v>155</v>
      </c>
      <c r="X1432" t="s">
        <v>149</v>
      </c>
      <c r="Y1432" t="s">
        <v>150</v>
      </c>
      <c r="Z1432">
        <v>34443</v>
      </c>
      <c r="AB1432" t="s">
        <v>154</v>
      </c>
    </row>
    <row r="1433" spans="1:28" x14ac:dyDescent="0.3">
      <c r="A1433" t="s">
        <v>292</v>
      </c>
      <c r="B1433" t="s">
        <v>901</v>
      </c>
      <c r="C1433">
        <v>1647996</v>
      </c>
      <c r="D1433" t="s">
        <v>151</v>
      </c>
      <c r="E1433" s="1">
        <v>39260</v>
      </c>
      <c r="F1433" s="1" t="s">
        <v>370</v>
      </c>
      <c r="G1433" s="1"/>
      <c r="H1433" t="s">
        <v>153</v>
      </c>
      <c r="I1433" s="1" t="s">
        <v>289</v>
      </c>
      <c r="J1433" s="1" t="s">
        <v>219</v>
      </c>
      <c r="K1433" s="1"/>
      <c r="L1433" t="s">
        <v>223</v>
      </c>
      <c r="M1433">
        <v>0.08</v>
      </c>
      <c r="N1433" t="s">
        <v>1094</v>
      </c>
      <c r="U1433">
        <v>0.08</v>
      </c>
      <c r="V1433" t="s">
        <v>159</v>
      </c>
      <c r="X1433" t="s">
        <v>149</v>
      </c>
      <c r="Y1433" t="s">
        <v>150</v>
      </c>
      <c r="Z1433">
        <v>34462</v>
      </c>
      <c r="AB1433" t="s">
        <v>154</v>
      </c>
    </row>
    <row r="1434" spans="1:28" x14ac:dyDescent="0.3">
      <c r="A1434" t="s">
        <v>292</v>
      </c>
      <c r="B1434" t="s">
        <v>901</v>
      </c>
      <c r="C1434">
        <v>1647996</v>
      </c>
      <c r="D1434" t="s">
        <v>151</v>
      </c>
      <c r="E1434" s="1">
        <v>39260</v>
      </c>
      <c r="F1434" s="1" t="s">
        <v>370</v>
      </c>
      <c r="G1434" s="1"/>
      <c r="H1434" t="s">
        <v>153</v>
      </c>
      <c r="I1434" s="1" t="s">
        <v>289</v>
      </c>
      <c r="J1434" s="1" t="s">
        <v>221</v>
      </c>
      <c r="K1434" s="1"/>
      <c r="L1434" t="s">
        <v>223</v>
      </c>
      <c r="M1434">
        <v>0.08</v>
      </c>
      <c r="N1434" t="s">
        <v>1094</v>
      </c>
      <c r="U1434">
        <v>0.08</v>
      </c>
      <c r="V1434" t="s">
        <v>155</v>
      </c>
      <c r="X1434" t="s">
        <v>149</v>
      </c>
      <c r="Y1434" t="s">
        <v>150</v>
      </c>
      <c r="Z1434">
        <v>34470</v>
      </c>
      <c r="AB1434" t="s">
        <v>154</v>
      </c>
    </row>
    <row r="1435" spans="1:28" x14ac:dyDescent="0.3">
      <c r="A1435" t="s">
        <v>292</v>
      </c>
      <c r="B1435" t="s">
        <v>902</v>
      </c>
      <c r="C1435">
        <v>1647994</v>
      </c>
      <c r="D1435" t="s">
        <v>151</v>
      </c>
      <c r="E1435" s="1">
        <v>39260</v>
      </c>
      <c r="F1435" s="1" t="s">
        <v>437</v>
      </c>
      <c r="G1435" s="1"/>
      <c r="H1435" t="s">
        <v>153</v>
      </c>
      <c r="I1435" s="1" t="s">
        <v>289</v>
      </c>
      <c r="J1435" s="1" t="s">
        <v>222</v>
      </c>
      <c r="K1435" s="1"/>
      <c r="L1435" t="s">
        <v>223</v>
      </c>
      <c r="M1435">
        <v>0.12</v>
      </c>
      <c r="N1435" t="s">
        <v>1094</v>
      </c>
      <c r="U1435">
        <v>0.12</v>
      </c>
      <c r="V1435" t="s">
        <v>155</v>
      </c>
      <c r="X1435" t="s">
        <v>149</v>
      </c>
      <c r="Y1435" t="s">
        <v>150</v>
      </c>
      <c r="Z1435">
        <v>34248</v>
      </c>
      <c r="AB1435" t="s">
        <v>154</v>
      </c>
    </row>
    <row r="1436" spans="1:28" x14ac:dyDescent="0.3">
      <c r="A1436" t="s">
        <v>292</v>
      </c>
      <c r="B1436" t="s">
        <v>902</v>
      </c>
      <c r="C1436">
        <v>1647994</v>
      </c>
      <c r="D1436" t="s">
        <v>151</v>
      </c>
      <c r="E1436" s="1">
        <v>39260</v>
      </c>
      <c r="F1436" s="1" t="s">
        <v>437</v>
      </c>
      <c r="G1436" s="1"/>
      <c r="H1436" t="s">
        <v>153</v>
      </c>
      <c r="I1436" s="1" t="s">
        <v>289</v>
      </c>
      <c r="J1436" s="1" t="s">
        <v>220</v>
      </c>
      <c r="K1436" s="1"/>
      <c r="L1436" t="s">
        <v>223</v>
      </c>
      <c r="M1436">
        <v>0.08</v>
      </c>
      <c r="N1436" t="s">
        <v>1094</v>
      </c>
      <c r="U1436">
        <v>0.08</v>
      </c>
      <c r="V1436" t="s">
        <v>159</v>
      </c>
      <c r="X1436" t="s">
        <v>149</v>
      </c>
      <c r="Y1436" t="s">
        <v>150</v>
      </c>
      <c r="Z1436">
        <v>34377</v>
      </c>
      <c r="AB1436" t="s">
        <v>154</v>
      </c>
    </row>
    <row r="1437" spans="1:28" x14ac:dyDescent="0.3">
      <c r="A1437" t="s">
        <v>292</v>
      </c>
      <c r="B1437" t="s">
        <v>902</v>
      </c>
      <c r="C1437">
        <v>1647994</v>
      </c>
      <c r="D1437" t="s">
        <v>151</v>
      </c>
      <c r="E1437" s="1">
        <v>39260</v>
      </c>
      <c r="F1437" s="1" t="s">
        <v>437</v>
      </c>
      <c r="G1437" s="1"/>
      <c r="H1437" t="s">
        <v>153</v>
      </c>
      <c r="I1437" s="1" t="s">
        <v>289</v>
      </c>
      <c r="J1437" s="1" t="s">
        <v>224</v>
      </c>
      <c r="K1437" s="1"/>
      <c r="L1437" t="s">
        <v>223</v>
      </c>
      <c r="M1437">
        <v>0.1</v>
      </c>
      <c r="N1437" t="s">
        <v>1094</v>
      </c>
      <c r="U1437">
        <v>0.1</v>
      </c>
      <c r="V1437" t="s">
        <v>155</v>
      </c>
      <c r="X1437" t="s">
        <v>149</v>
      </c>
      <c r="Y1437" t="s">
        <v>150</v>
      </c>
      <c r="Z1437">
        <v>34443</v>
      </c>
      <c r="AB1437" t="s">
        <v>154</v>
      </c>
    </row>
    <row r="1438" spans="1:28" x14ac:dyDescent="0.3">
      <c r="A1438" t="s">
        <v>292</v>
      </c>
      <c r="B1438" t="s">
        <v>902</v>
      </c>
      <c r="C1438">
        <v>1647994</v>
      </c>
      <c r="D1438" t="s">
        <v>151</v>
      </c>
      <c r="E1438" s="1">
        <v>39260</v>
      </c>
      <c r="F1438" s="1" t="s">
        <v>437</v>
      </c>
      <c r="G1438" s="1"/>
      <c r="H1438" t="s">
        <v>153</v>
      </c>
      <c r="I1438" s="1" t="s">
        <v>289</v>
      </c>
      <c r="J1438" s="1" t="s">
        <v>219</v>
      </c>
      <c r="K1438" s="1"/>
      <c r="L1438" t="s">
        <v>223</v>
      </c>
      <c r="M1438">
        <v>0.08</v>
      </c>
      <c r="N1438" t="s">
        <v>1094</v>
      </c>
      <c r="U1438">
        <v>0.08</v>
      </c>
      <c r="V1438" t="s">
        <v>159</v>
      </c>
      <c r="X1438" t="s">
        <v>149</v>
      </c>
      <c r="Y1438" t="s">
        <v>150</v>
      </c>
      <c r="Z1438">
        <v>34462</v>
      </c>
      <c r="AB1438" t="s">
        <v>154</v>
      </c>
    </row>
    <row r="1439" spans="1:28" x14ac:dyDescent="0.3">
      <c r="A1439" t="s">
        <v>292</v>
      </c>
      <c r="B1439" t="s">
        <v>902</v>
      </c>
      <c r="C1439">
        <v>1647994</v>
      </c>
      <c r="D1439" t="s">
        <v>151</v>
      </c>
      <c r="E1439" s="1">
        <v>39260</v>
      </c>
      <c r="F1439" s="1" t="s">
        <v>437</v>
      </c>
      <c r="G1439" s="1"/>
      <c r="H1439" t="s">
        <v>153</v>
      </c>
      <c r="I1439" s="1" t="s">
        <v>289</v>
      </c>
      <c r="J1439" s="1" t="s">
        <v>221</v>
      </c>
      <c r="K1439" s="1"/>
      <c r="L1439" t="s">
        <v>223</v>
      </c>
      <c r="M1439">
        <v>0.08</v>
      </c>
      <c r="N1439" t="s">
        <v>1094</v>
      </c>
      <c r="U1439">
        <v>0.08</v>
      </c>
      <c r="V1439" t="s">
        <v>155</v>
      </c>
      <c r="X1439" t="s">
        <v>149</v>
      </c>
      <c r="Y1439" t="s">
        <v>150</v>
      </c>
      <c r="Z1439">
        <v>34470</v>
      </c>
      <c r="AB1439" t="s">
        <v>154</v>
      </c>
    </row>
    <row r="1440" spans="1:28" x14ac:dyDescent="0.3">
      <c r="A1440" t="s">
        <v>292</v>
      </c>
      <c r="B1440" t="s">
        <v>902</v>
      </c>
      <c r="C1440">
        <v>1647994</v>
      </c>
      <c r="D1440" t="s">
        <v>151</v>
      </c>
      <c r="E1440" s="1">
        <v>39260</v>
      </c>
      <c r="F1440" s="1" t="s">
        <v>438</v>
      </c>
      <c r="G1440" s="1"/>
      <c r="H1440" t="s">
        <v>166</v>
      </c>
      <c r="I1440" s="1" t="s">
        <v>290</v>
      </c>
      <c r="J1440" s="1" t="s">
        <v>222</v>
      </c>
      <c r="K1440" s="1"/>
      <c r="L1440" t="s">
        <v>223</v>
      </c>
      <c r="M1440">
        <v>0.2</v>
      </c>
      <c r="N1440" t="s">
        <v>1094</v>
      </c>
      <c r="U1440">
        <v>0.2</v>
      </c>
      <c r="V1440" t="s">
        <v>159</v>
      </c>
      <c r="X1440" t="s">
        <v>149</v>
      </c>
      <c r="Y1440" t="s">
        <v>150</v>
      </c>
      <c r="Z1440">
        <v>34247</v>
      </c>
      <c r="AB1440" t="s">
        <v>154</v>
      </c>
    </row>
    <row r="1441" spans="1:28" x14ac:dyDescent="0.3">
      <c r="A1441" t="s">
        <v>292</v>
      </c>
      <c r="B1441" t="s">
        <v>902</v>
      </c>
      <c r="C1441">
        <v>1647994</v>
      </c>
      <c r="D1441" t="s">
        <v>151</v>
      </c>
      <c r="E1441" s="1">
        <v>39260</v>
      </c>
      <c r="F1441" s="1" t="s">
        <v>438</v>
      </c>
      <c r="G1441" s="1"/>
      <c r="H1441" t="s">
        <v>166</v>
      </c>
      <c r="I1441" s="1" t="s">
        <v>290</v>
      </c>
      <c r="J1441" s="1" t="s">
        <v>220</v>
      </c>
      <c r="K1441" s="1"/>
      <c r="L1441" t="s">
        <v>223</v>
      </c>
      <c r="M1441">
        <v>0.2</v>
      </c>
      <c r="N1441" t="s">
        <v>1094</v>
      </c>
      <c r="U1441">
        <v>0.2</v>
      </c>
      <c r="V1441" t="s">
        <v>159</v>
      </c>
      <c r="X1441" t="s">
        <v>149</v>
      </c>
      <c r="Y1441" t="s">
        <v>150</v>
      </c>
      <c r="Z1441">
        <v>34376</v>
      </c>
      <c r="AB1441" t="s">
        <v>154</v>
      </c>
    </row>
    <row r="1442" spans="1:28" x14ac:dyDescent="0.3">
      <c r="A1442" t="s">
        <v>292</v>
      </c>
      <c r="B1442" t="s">
        <v>902</v>
      </c>
      <c r="C1442">
        <v>1647994</v>
      </c>
      <c r="D1442" t="s">
        <v>151</v>
      </c>
      <c r="E1442" s="1">
        <v>39260</v>
      </c>
      <c r="F1442" s="1" t="s">
        <v>438</v>
      </c>
      <c r="G1442" s="1"/>
      <c r="H1442" t="s">
        <v>166</v>
      </c>
      <c r="I1442" s="1" t="s">
        <v>290</v>
      </c>
      <c r="J1442" s="1" t="s">
        <v>219</v>
      </c>
      <c r="K1442" s="1"/>
      <c r="L1442" t="s">
        <v>223</v>
      </c>
      <c r="M1442">
        <v>0.2</v>
      </c>
      <c r="N1442" t="s">
        <v>1094</v>
      </c>
      <c r="U1442">
        <v>0.2</v>
      </c>
      <c r="V1442" t="s">
        <v>159</v>
      </c>
      <c r="X1442" t="s">
        <v>149</v>
      </c>
      <c r="Y1442" t="s">
        <v>150</v>
      </c>
      <c r="Z1442">
        <v>34461</v>
      </c>
      <c r="AB1442" t="s">
        <v>154</v>
      </c>
    </row>
    <row r="1443" spans="1:28" x14ac:dyDescent="0.3">
      <c r="A1443" t="s">
        <v>292</v>
      </c>
      <c r="B1443" t="s">
        <v>902</v>
      </c>
      <c r="C1443">
        <v>1647994</v>
      </c>
      <c r="D1443" t="s">
        <v>151</v>
      </c>
      <c r="E1443" s="1">
        <v>39260</v>
      </c>
      <c r="F1443" s="1" t="s">
        <v>438</v>
      </c>
      <c r="G1443" s="1"/>
      <c r="H1443" t="s">
        <v>166</v>
      </c>
      <c r="I1443" s="1" t="s">
        <v>290</v>
      </c>
      <c r="J1443" s="1" t="s">
        <v>221</v>
      </c>
      <c r="K1443" s="1"/>
      <c r="L1443" t="s">
        <v>223</v>
      </c>
      <c r="M1443">
        <v>0.2</v>
      </c>
      <c r="N1443" t="s">
        <v>1094</v>
      </c>
      <c r="U1443">
        <v>0.2</v>
      </c>
      <c r="V1443" t="s">
        <v>159</v>
      </c>
      <c r="X1443" t="s">
        <v>149</v>
      </c>
      <c r="Y1443" t="s">
        <v>150</v>
      </c>
      <c r="Z1443">
        <v>34469</v>
      </c>
      <c r="AB1443" t="s">
        <v>154</v>
      </c>
    </row>
    <row r="1444" spans="1:28" x14ac:dyDescent="0.3">
      <c r="A1444" t="s">
        <v>292</v>
      </c>
      <c r="B1444" t="s">
        <v>902</v>
      </c>
      <c r="C1444">
        <v>1647994</v>
      </c>
      <c r="D1444" t="s">
        <v>151</v>
      </c>
      <c r="E1444" s="1">
        <v>39260</v>
      </c>
      <c r="F1444" s="1" t="s">
        <v>438</v>
      </c>
      <c r="G1444" s="1"/>
      <c r="H1444" t="s">
        <v>166</v>
      </c>
      <c r="I1444" s="1" t="s">
        <v>290</v>
      </c>
      <c r="J1444" s="1" t="s">
        <v>224</v>
      </c>
      <c r="K1444" s="1"/>
      <c r="L1444" t="s">
        <v>223</v>
      </c>
      <c r="M1444">
        <v>0.2</v>
      </c>
      <c r="N1444" t="s">
        <v>1094</v>
      </c>
      <c r="U1444">
        <v>0.2</v>
      </c>
      <c r="V1444" t="s">
        <v>159</v>
      </c>
      <c r="X1444" t="s">
        <v>149</v>
      </c>
      <c r="Y1444" t="s">
        <v>150</v>
      </c>
      <c r="Z1444">
        <v>34696</v>
      </c>
      <c r="AA1444" t="s">
        <v>167</v>
      </c>
      <c r="AB1444" t="s">
        <v>154</v>
      </c>
    </row>
    <row r="1445" spans="1:28" x14ac:dyDescent="0.3">
      <c r="A1445" t="s">
        <v>292</v>
      </c>
      <c r="B1445" t="s">
        <v>903</v>
      </c>
      <c r="C1445">
        <v>1648300</v>
      </c>
      <c r="D1445" t="s">
        <v>151</v>
      </c>
      <c r="E1445" s="1">
        <v>39260</v>
      </c>
      <c r="F1445" s="1" t="s">
        <v>306</v>
      </c>
      <c r="G1445" s="1"/>
      <c r="H1445" t="s">
        <v>153</v>
      </c>
      <c r="I1445" s="1" t="s">
        <v>289</v>
      </c>
      <c r="J1445" s="1" t="s">
        <v>222</v>
      </c>
      <c r="K1445" s="1"/>
      <c r="L1445" t="s">
        <v>223</v>
      </c>
      <c r="M1445">
        <v>0.12</v>
      </c>
      <c r="N1445" t="s">
        <v>1094</v>
      </c>
      <c r="U1445">
        <v>0.12</v>
      </c>
      <c r="V1445" t="s">
        <v>155</v>
      </c>
      <c r="X1445" t="s">
        <v>149</v>
      </c>
      <c r="Y1445" t="s">
        <v>150</v>
      </c>
      <c r="Z1445">
        <v>34248</v>
      </c>
      <c r="AB1445" t="s">
        <v>154</v>
      </c>
    </row>
    <row r="1446" spans="1:28" x14ac:dyDescent="0.3">
      <c r="A1446" t="s">
        <v>292</v>
      </c>
      <c r="B1446" t="s">
        <v>903</v>
      </c>
      <c r="C1446">
        <v>1648300</v>
      </c>
      <c r="D1446" t="s">
        <v>151</v>
      </c>
      <c r="E1446" s="1">
        <v>39260</v>
      </c>
      <c r="F1446" s="1" t="s">
        <v>306</v>
      </c>
      <c r="G1446" s="1"/>
      <c r="H1446" t="s">
        <v>153</v>
      </c>
      <c r="I1446" s="1" t="s">
        <v>289</v>
      </c>
      <c r="J1446" s="1" t="s">
        <v>220</v>
      </c>
      <c r="K1446" s="1"/>
      <c r="L1446" t="s">
        <v>223</v>
      </c>
      <c r="M1446">
        <v>8.0000000000000002E-3</v>
      </c>
      <c r="N1446" t="s">
        <v>157</v>
      </c>
      <c r="U1446">
        <v>0.08</v>
      </c>
      <c r="V1446" t="s">
        <v>159</v>
      </c>
      <c r="X1446" t="s">
        <v>149</v>
      </c>
      <c r="Y1446" t="s">
        <v>150</v>
      </c>
      <c r="Z1446">
        <v>34377</v>
      </c>
      <c r="AA1446" t="s">
        <v>158</v>
      </c>
      <c r="AB1446" t="s">
        <v>154</v>
      </c>
    </row>
    <row r="1447" spans="1:28" x14ac:dyDescent="0.3">
      <c r="A1447" t="s">
        <v>292</v>
      </c>
      <c r="B1447" t="s">
        <v>903</v>
      </c>
      <c r="C1447">
        <v>1648300</v>
      </c>
      <c r="D1447" t="s">
        <v>151</v>
      </c>
      <c r="E1447" s="1">
        <v>39260</v>
      </c>
      <c r="F1447" s="1" t="s">
        <v>306</v>
      </c>
      <c r="G1447" s="1"/>
      <c r="H1447" t="s">
        <v>153</v>
      </c>
      <c r="I1447" s="1" t="s">
        <v>289</v>
      </c>
      <c r="J1447" s="1" t="s">
        <v>224</v>
      </c>
      <c r="K1447" s="1"/>
      <c r="L1447" t="s">
        <v>223</v>
      </c>
      <c r="M1447">
        <v>0.1</v>
      </c>
      <c r="N1447" t="s">
        <v>1094</v>
      </c>
      <c r="U1447">
        <v>0.1</v>
      </c>
      <c r="V1447" t="s">
        <v>155</v>
      </c>
      <c r="X1447" t="s">
        <v>149</v>
      </c>
      <c r="Y1447" t="s">
        <v>150</v>
      </c>
      <c r="Z1447">
        <v>34443</v>
      </c>
      <c r="AB1447" t="s">
        <v>154</v>
      </c>
    </row>
    <row r="1448" spans="1:28" x14ac:dyDescent="0.3">
      <c r="A1448" t="s">
        <v>292</v>
      </c>
      <c r="B1448" t="s">
        <v>903</v>
      </c>
      <c r="C1448">
        <v>1648300</v>
      </c>
      <c r="D1448" t="s">
        <v>151</v>
      </c>
      <c r="E1448" s="1">
        <v>39260</v>
      </c>
      <c r="F1448" s="1" t="s">
        <v>306</v>
      </c>
      <c r="G1448" s="1"/>
      <c r="H1448" t="s">
        <v>153</v>
      </c>
      <c r="I1448" s="1" t="s">
        <v>289</v>
      </c>
      <c r="J1448" s="1" t="s">
        <v>219</v>
      </c>
      <c r="K1448" s="1"/>
      <c r="L1448" t="s">
        <v>223</v>
      </c>
      <c r="M1448">
        <v>0.08</v>
      </c>
      <c r="N1448" t="s">
        <v>1094</v>
      </c>
      <c r="U1448">
        <v>0.08</v>
      </c>
      <c r="V1448" t="s">
        <v>159</v>
      </c>
      <c r="X1448" t="s">
        <v>149</v>
      </c>
      <c r="Y1448" t="s">
        <v>150</v>
      </c>
      <c r="Z1448">
        <v>34462</v>
      </c>
      <c r="AB1448" t="s">
        <v>154</v>
      </c>
    </row>
    <row r="1449" spans="1:28" x14ac:dyDescent="0.3">
      <c r="A1449" t="s">
        <v>292</v>
      </c>
      <c r="B1449" t="s">
        <v>903</v>
      </c>
      <c r="C1449">
        <v>1648300</v>
      </c>
      <c r="D1449" t="s">
        <v>151</v>
      </c>
      <c r="E1449" s="1">
        <v>39260</v>
      </c>
      <c r="F1449" s="1" t="s">
        <v>306</v>
      </c>
      <c r="G1449" s="1"/>
      <c r="H1449" t="s">
        <v>153</v>
      </c>
      <c r="I1449" s="1" t="s">
        <v>289</v>
      </c>
      <c r="J1449" s="1" t="s">
        <v>221</v>
      </c>
      <c r="K1449" s="1"/>
      <c r="L1449" t="s">
        <v>223</v>
      </c>
      <c r="M1449">
        <v>8.0000000000000002E-3</v>
      </c>
      <c r="N1449" t="s">
        <v>157</v>
      </c>
      <c r="U1449">
        <v>0.08</v>
      </c>
      <c r="V1449" t="s">
        <v>155</v>
      </c>
      <c r="X1449" t="s">
        <v>149</v>
      </c>
      <c r="Y1449" t="s">
        <v>150</v>
      </c>
      <c r="Z1449">
        <v>34470</v>
      </c>
      <c r="AA1449" t="s">
        <v>158</v>
      </c>
      <c r="AB1449" t="s">
        <v>154</v>
      </c>
    </row>
    <row r="1450" spans="1:28" x14ac:dyDescent="0.3">
      <c r="A1450" t="s">
        <v>292</v>
      </c>
      <c r="B1450" t="s">
        <v>904</v>
      </c>
      <c r="C1450">
        <v>164801550</v>
      </c>
      <c r="D1450" t="s">
        <v>151</v>
      </c>
      <c r="E1450" s="1">
        <v>39261</v>
      </c>
      <c r="F1450" s="1" t="s">
        <v>323</v>
      </c>
      <c r="G1450" s="1"/>
      <c r="H1450" t="s">
        <v>153</v>
      </c>
      <c r="I1450" s="1" t="s">
        <v>289</v>
      </c>
      <c r="J1450" s="1" t="s">
        <v>222</v>
      </c>
      <c r="K1450" s="1"/>
      <c r="L1450" t="s">
        <v>223</v>
      </c>
      <c r="M1450">
        <v>0.12</v>
      </c>
      <c r="N1450" t="s">
        <v>1094</v>
      </c>
      <c r="U1450">
        <v>0.12</v>
      </c>
      <c r="V1450" t="s">
        <v>155</v>
      </c>
      <c r="X1450" t="s">
        <v>149</v>
      </c>
      <c r="Y1450" t="s">
        <v>150</v>
      </c>
      <c r="Z1450">
        <v>34248</v>
      </c>
      <c r="AB1450" t="s">
        <v>154</v>
      </c>
    </row>
    <row r="1451" spans="1:28" x14ac:dyDescent="0.3">
      <c r="A1451" t="s">
        <v>292</v>
      </c>
      <c r="B1451" t="s">
        <v>904</v>
      </c>
      <c r="C1451">
        <v>164801550</v>
      </c>
      <c r="D1451" t="s">
        <v>151</v>
      </c>
      <c r="E1451" s="1">
        <v>39261</v>
      </c>
      <c r="F1451" s="1" t="s">
        <v>323</v>
      </c>
      <c r="G1451" s="1"/>
      <c r="H1451" t="s">
        <v>153</v>
      </c>
      <c r="I1451" s="1" t="s">
        <v>289</v>
      </c>
      <c r="J1451" s="1" t="s">
        <v>220</v>
      </c>
      <c r="K1451" s="1"/>
      <c r="L1451" t="s">
        <v>223</v>
      </c>
      <c r="M1451">
        <v>0.08</v>
      </c>
      <c r="N1451" t="s">
        <v>1094</v>
      </c>
      <c r="U1451">
        <v>0.08</v>
      </c>
      <c r="V1451" t="s">
        <v>159</v>
      </c>
      <c r="X1451" t="s">
        <v>149</v>
      </c>
      <c r="Y1451" t="s">
        <v>150</v>
      </c>
      <c r="Z1451">
        <v>34377</v>
      </c>
      <c r="AB1451" t="s">
        <v>154</v>
      </c>
    </row>
    <row r="1452" spans="1:28" x14ac:dyDescent="0.3">
      <c r="A1452" t="s">
        <v>292</v>
      </c>
      <c r="B1452" t="s">
        <v>904</v>
      </c>
      <c r="C1452">
        <v>164801550</v>
      </c>
      <c r="D1452" t="s">
        <v>151</v>
      </c>
      <c r="E1452" s="1">
        <v>39261</v>
      </c>
      <c r="F1452" s="1" t="s">
        <v>323</v>
      </c>
      <c r="G1452" s="1"/>
      <c r="H1452" t="s">
        <v>153</v>
      </c>
      <c r="I1452" s="1" t="s">
        <v>289</v>
      </c>
      <c r="J1452" s="1" t="s">
        <v>224</v>
      </c>
      <c r="K1452" s="1"/>
      <c r="L1452" t="s">
        <v>223</v>
      </c>
      <c r="M1452">
        <v>0.1</v>
      </c>
      <c r="N1452" t="s">
        <v>1094</v>
      </c>
      <c r="U1452">
        <v>0.1</v>
      </c>
      <c r="V1452" t="s">
        <v>155</v>
      </c>
      <c r="X1452" t="s">
        <v>149</v>
      </c>
      <c r="Y1452" t="s">
        <v>150</v>
      </c>
      <c r="Z1452">
        <v>34443</v>
      </c>
      <c r="AB1452" t="s">
        <v>154</v>
      </c>
    </row>
    <row r="1453" spans="1:28" x14ac:dyDescent="0.3">
      <c r="A1453" t="s">
        <v>292</v>
      </c>
      <c r="B1453" t="s">
        <v>904</v>
      </c>
      <c r="C1453">
        <v>164801550</v>
      </c>
      <c r="D1453" t="s">
        <v>151</v>
      </c>
      <c r="E1453" s="1">
        <v>39261</v>
      </c>
      <c r="F1453" s="1" t="s">
        <v>323</v>
      </c>
      <c r="G1453" s="1"/>
      <c r="H1453" t="s">
        <v>153</v>
      </c>
      <c r="I1453" s="1" t="s">
        <v>289</v>
      </c>
      <c r="J1453" s="1" t="s">
        <v>219</v>
      </c>
      <c r="K1453" s="1"/>
      <c r="L1453" t="s">
        <v>223</v>
      </c>
      <c r="M1453">
        <v>0.08</v>
      </c>
      <c r="N1453" t="s">
        <v>1094</v>
      </c>
      <c r="U1453">
        <v>0.08</v>
      </c>
      <c r="V1453" t="s">
        <v>159</v>
      </c>
      <c r="X1453" t="s">
        <v>149</v>
      </c>
      <c r="Y1453" t="s">
        <v>150</v>
      </c>
      <c r="Z1453">
        <v>34462</v>
      </c>
      <c r="AB1453" t="s">
        <v>154</v>
      </c>
    </row>
    <row r="1454" spans="1:28" x14ac:dyDescent="0.3">
      <c r="A1454" t="s">
        <v>292</v>
      </c>
      <c r="B1454" t="s">
        <v>904</v>
      </c>
      <c r="C1454">
        <v>164801550</v>
      </c>
      <c r="D1454" t="s">
        <v>151</v>
      </c>
      <c r="E1454" s="1">
        <v>39261</v>
      </c>
      <c r="F1454" s="1" t="s">
        <v>323</v>
      </c>
      <c r="G1454" s="1"/>
      <c r="H1454" t="s">
        <v>153</v>
      </c>
      <c r="I1454" s="1" t="s">
        <v>289</v>
      </c>
      <c r="J1454" s="1" t="s">
        <v>221</v>
      </c>
      <c r="K1454" s="1"/>
      <c r="L1454" t="s">
        <v>223</v>
      </c>
      <c r="M1454">
        <v>0.08</v>
      </c>
      <c r="N1454" t="s">
        <v>1094</v>
      </c>
      <c r="U1454">
        <v>0.08</v>
      </c>
      <c r="V1454" t="s">
        <v>155</v>
      </c>
      <c r="X1454" t="s">
        <v>149</v>
      </c>
      <c r="Y1454" t="s">
        <v>150</v>
      </c>
      <c r="Z1454">
        <v>34470</v>
      </c>
      <c r="AB1454" t="s">
        <v>154</v>
      </c>
    </row>
    <row r="1455" spans="1:28" x14ac:dyDescent="0.3">
      <c r="A1455" t="s">
        <v>292</v>
      </c>
      <c r="B1455" t="s">
        <v>905</v>
      </c>
      <c r="C1455">
        <v>1648100</v>
      </c>
      <c r="D1455" t="s">
        <v>151</v>
      </c>
      <c r="E1455" s="1">
        <v>39260</v>
      </c>
      <c r="F1455" s="1" t="s">
        <v>331</v>
      </c>
      <c r="G1455" s="1"/>
      <c r="H1455" t="s">
        <v>153</v>
      </c>
      <c r="I1455" s="1" t="s">
        <v>289</v>
      </c>
      <c r="J1455" s="1" t="s">
        <v>222</v>
      </c>
      <c r="K1455" s="1"/>
      <c r="L1455" t="s">
        <v>223</v>
      </c>
      <c r="M1455">
        <v>0.12</v>
      </c>
      <c r="N1455" t="s">
        <v>1094</v>
      </c>
      <c r="U1455">
        <v>0.12</v>
      </c>
      <c r="V1455" t="s">
        <v>155</v>
      </c>
      <c r="X1455" t="s">
        <v>149</v>
      </c>
      <c r="Y1455" t="s">
        <v>150</v>
      </c>
      <c r="Z1455">
        <v>34248</v>
      </c>
      <c r="AB1455" t="s">
        <v>154</v>
      </c>
    </row>
    <row r="1456" spans="1:28" x14ac:dyDescent="0.3">
      <c r="A1456" t="s">
        <v>292</v>
      </c>
      <c r="B1456" t="s">
        <v>905</v>
      </c>
      <c r="C1456">
        <v>1648100</v>
      </c>
      <c r="D1456" t="s">
        <v>151</v>
      </c>
      <c r="E1456" s="1">
        <v>39260</v>
      </c>
      <c r="F1456" s="1" t="s">
        <v>331</v>
      </c>
      <c r="G1456" s="1"/>
      <c r="H1456" t="s">
        <v>153</v>
      </c>
      <c r="I1456" s="1" t="s">
        <v>289</v>
      </c>
      <c r="J1456" s="1" t="s">
        <v>220</v>
      </c>
      <c r="K1456" s="1"/>
      <c r="L1456" t="s">
        <v>223</v>
      </c>
      <c r="M1456">
        <v>8.9999999999999993E-3</v>
      </c>
      <c r="N1456" t="s">
        <v>157</v>
      </c>
      <c r="U1456">
        <v>0.08</v>
      </c>
      <c r="V1456" t="s">
        <v>159</v>
      </c>
      <c r="X1456" t="s">
        <v>149</v>
      </c>
      <c r="Y1456" t="s">
        <v>150</v>
      </c>
      <c r="Z1456">
        <v>34377</v>
      </c>
      <c r="AA1456" t="s">
        <v>158</v>
      </c>
      <c r="AB1456" t="s">
        <v>154</v>
      </c>
    </row>
    <row r="1457" spans="1:28" x14ac:dyDescent="0.3">
      <c r="A1457" t="s">
        <v>292</v>
      </c>
      <c r="B1457" t="s">
        <v>905</v>
      </c>
      <c r="C1457">
        <v>1648100</v>
      </c>
      <c r="D1457" t="s">
        <v>151</v>
      </c>
      <c r="E1457" s="1">
        <v>39260</v>
      </c>
      <c r="F1457" s="1" t="s">
        <v>331</v>
      </c>
      <c r="G1457" s="1"/>
      <c r="H1457" t="s">
        <v>153</v>
      </c>
      <c r="I1457" s="1" t="s">
        <v>289</v>
      </c>
      <c r="J1457" s="1" t="s">
        <v>224</v>
      </c>
      <c r="K1457" s="1"/>
      <c r="L1457" t="s">
        <v>223</v>
      </c>
      <c r="M1457">
        <v>0.1</v>
      </c>
      <c r="N1457" t="s">
        <v>1094</v>
      </c>
      <c r="U1457">
        <v>0.1</v>
      </c>
      <c r="V1457" t="s">
        <v>155</v>
      </c>
      <c r="X1457" t="s">
        <v>149</v>
      </c>
      <c r="Y1457" t="s">
        <v>150</v>
      </c>
      <c r="Z1457">
        <v>34443</v>
      </c>
      <c r="AB1457" t="s">
        <v>154</v>
      </c>
    </row>
    <row r="1458" spans="1:28" x14ac:dyDescent="0.3">
      <c r="A1458" t="s">
        <v>292</v>
      </c>
      <c r="B1458" t="s">
        <v>905</v>
      </c>
      <c r="C1458">
        <v>1648100</v>
      </c>
      <c r="D1458" t="s">
        <v>151</v>
      </c>
      <c r="E1458" s="1">
        <v>39260</v>
      </c>
      <c r="F1458" s="1" t="s">
        <v>331</v>
      </c>
      <c r="G1458" s="1"/>
      <c r="H1458" t="s">
        <v>153</v>
      </c>
      <c r="I1458" s="1" t="s">
        <v>289</v>
      </c>
      <c r="J1458" s="1" t="s">
        <v>219</v>
      </c>
      <c r="K1458" s="1"/>
      <c r="L1458" t="s">
        <v>223</v>
      </c>
      <c r="M1458">
        <v>0.08</v>
      </c>
      <c r="N1458" t="s">
        <v>1094</v>
      </c>
      <c r="U1458">
        <v>0.08</v>
      </c>
      <c r="V1458" t="s">
        <v>159</v>
      </c>
      <c r="X1458" t="s">
        <v>149</v>
      </c>
      <c r="Y1458" t="s">
        <v>150</v>
      </c>
      <c r="Z1458">
        <v>34462</v>
      </c>
      <c r="AB1458" t="s">
        <v>154</v>
      </c>
    </row>
    <row r="1459" spans="1:28" x14ac:dyDescent="0.3">
      <c r="A1459" t="s">
        <v>292</v>
      </c>
      <c r="B1459" t="s">
        <v>905</v>
      </c>
      <c r="C1459">
        <v>1648100</v>
      </c>
      <c r="D1459" t="s">
        <v>151</v>
      </c>
      <c r="E1459" s="1">
        <v>39260</v>
      </c>
      <c r="F1459" s="1" t="s">
        <v>331</v>
      </c>
      <c r="G1459" s="1"/>
      <c r="H1459" t="s">
        <v>153</v>
      </c>
      <c r="I1459" s="1" t="s">
        <v>289</v>
      </c>
      <c r="J1459" s="1" t="s">
        <v>221</v>
      </c>
      <c r="K1459" s="1"/>
      <c r="L1459" t="s">
        <v>223</v>
      </c>
      <c r="M1459">
        <v>8.0000000000000002E-3</v>
      </c>
      <c r="N1459" t="s">
        <v>157</v>
      </c>
      <c r="U1459">
        <v>0.08</v>
      </c>
      <c r="V1459" t="s">
        <v>155</v>
      </c>
      <c r="X1459" t="s">
        <v>149</v>
      </c>
      <c r="Y1459" t="s">
        <v>150</v>
      </c>
      <c r="Z1459">
        <v>34470</v>
      </c>
      <c r="AA1459" t="s">
        <v>158</v>
      </c>
      <c r="AB1459" t="s">
        <v>154</v>
      </c>
    </row>
    <row r="1460" spans="1:28" x14ac:dyDescent="0.3">
      <c r="A1460" t="s">
        <v>292</v>
      </c>
      <c r="B1460" t="s">
        <v>906</v>
      </c>
      <c r="C1460">
        <v>1648200</v>
      </c>
      <c r="D1460" t="s">
        <v>151</v>
      </c>
      <c r="E1460" s="1">
        <v>39261</v>
      </c>
      <c r="F1460" s="1" t="s">
        <v>314</v>
      </c>
      <c r="G1460" s="1"/>
      <c r="H1460" t="s">
        <v>153</v>
      </c>
      <c r="I1460" s="1" t="s">
        <v>289</v>
      </c>
      <c r="J1460" s="1" t="s">
        <v>222</v>
      </c>
      <c r="K1460" s="1"/>
      <c r="L1460" t="s">
        <v>223</v>
      </c>
      <c r="M1460">
        <v>0.12</v>
      </c>
      <c r="N1460" t="s">
        <v>1094</v>
      </c>
      <c r="U1460">
        <v>0.12</v>
      </c>
      <c r="V1460" t="s">
        <v>155</v>
      </c>
      <c r="X1460" t="s">
        <v>149</v>
      </c>
      <c r="Y1460" t="s">
        <v>150</v>
      </c>
      <c r="Z1460">
        <v>34248</v>
      </c>
      <c r="AB1460" t="s">
        <v>154</v>
      </c>
    </row>
    <row r="1461" spans="1:28" x14ac:dyDescent="0.3">
      <c r="A1461" t="s">
        <v>292</v>
      </c>
      <c r="B1461" t="s">
        <v>906</v>
      </c>
      <c r="C1461">
        <v>1648200</v>
      </c>
      <c r="D1461" t="s">
        <v>151</v>
      </c>
      <c r="E1461" s="1">
        <v>39261</v>
      </c>
      <c r="F1461" s="1" t="s">
        <v>314</v>
      </c>
      <c r="G1461" s="1"/>
      <c r="H1461" t="s">
        <v>153</v>
      </c>
      <c r="I1461" s="1" t="s">
        <v>289</v>
      </c>
      <c r="J1461" s="1" t="s">
        <v>220</v>
      </c>
      <c r="K1461" s="1"/>
      <c r="L1461" t="s">
        <v>223</v>
      </c>
      <c r="M1461">
        <v>0.08</v>
      </c>
      <c r="N1461" t="s">
        <v>1094</v>
      </c>
      <c r="U1461">
        <v>0.08</v>
      </c>
      <c r="V1461" t="s">
        <v>159</v>
      </c>
      <c r="X1461" t="s">
        <v>149</v>
      </c>
      <c r="Y1461" t="s">
        <v>150</v>
      </c>
      <c r="Z1461">
        <v>34377</v>
      </c>
      <c r="AB1461" t="s">
        <v>154</v>
      </c>
    </row>
    <row r="1462" spans="1:28" x14ac:dyDescent="0.3">
      <c r="A1462" t="s">
        <v>292</v>
      </c>
      <c r="B1462" t="s">
        <v>906</v>
      </c>
      <c r="C1462">
        <v>1648200</v>
      </c>
      <c r="D1462" t="s">
        <v>151</v>
      </c>
      <c r="E1462" s="1">
        <v>39261</v>
      </c>
      <c r="F1462" s="1" t="s">
        <v>314</v>
      </c>
      <c r="G1462" s="1"/>
      <c r="H1462" t="s">
        <v>153</v>
      </c>
      <c r="I1462" s="1" t="s">
        <v>289</v>
      </c>
      <c r="J1462" s="1" t="s">
        <v>224</v>
      </c>
      <c r="K1462" s="1"/>
      <c r="L1462" t="s">
        <v>223</v>
      </c>
      <c r="M1462">
        <v>0.1</v>
      </c>
      <c r="N1462" t="s">
        <v>1094</v>
      </c>
      <c r="U1462">
        <v>0.1</v>
      </c>
      <c r="V1462" t="s">
        <v>155</v>
      </c>
      <c r="X1462" t="s">
        <v>149</v>
      </c>
      <c r="Y1462" t="s">
        <v>150</v>
      </c>
      <c r="Z1462">
        <v>34443</v>
      </c>
      <c r="AB1462" t="s">
        <v>154</v>
      </c>
    </row>
    <row r="1463" spans="1:28" x14ac:dyDescent="0.3">
      <c r="A1463" t="s">
        <v>292</v>
      </c>
      <c r="B1463" t="s">
        <v>906</v>
      </c>
      <c r="C1463">
        <v>1648200</v>
      </c>
      <c r="D1463" t="s">
        <v>151</v>
      </c>
      <c r="E1463" s="1">
        <v>39261</v>
      </c>
      <c r="F1463" s="1" t="s">
        <v>314</v>
      </c>
      <c r="G1463" s="1"/>
      <c r="H1463" t="s">
        <v>153</v>
      </c>
      <c r="I1463" s="1" t="s">
        <v>289</v>
      </c>
      <c r="J1463" s="1" t="s">
        <v>219</v>
      </c>
      <c r="K1463" s="1"/>
      <c r="L1463" t="s">
        <v>223</v>
      </c>
      <c r="M1463">
        <v>0.08</v>
      </c>
      <c r="N1463" t="s">
        <v>1094</v>
      </c>
      <c r="U1463">
        <v>0.08</v>
      </c>
      <c r="V1463" t="s">
        <v>159</v>
      </c>
      <c r="X1463" t="s">
        <v>149</v>
      </c>
      <c r="Y1463" t="s">
        <v>150</v>
      </c>
      <c r="Z1463">
        <v>34462</v>
      </c>
      <c r="AB1463" t="s">
        <v>154</v>
      </c>
    </row>
    <row r="1464" spans="1:28" x14ac:dyDescent="0.3">
      <c r="A1464" t="s">
        <v>292</v>
      </c>
      <c r="B1464" t="s">
        <v>906</v>
      </c>
      <c r="C1464">
        <v>1648200</v>
      </c>
      <c r="D1464" t="s">
        <v>151</v>
      </c>
      <c r="E1464" s="1">
        <v>39261</v>
      </c>
      <c r="F1464" s="1" t="s">
        <v>314</v>
      </c>
      <c r="G1464" s="1"/>
      <c r="H1464" t="s">
        <v>153</v>
      </c>
      <c r="I1464" s="1" t="s">
        <v>289</v>
      </c>
      <c r="J1464" s="1" t="s">
        <v>221</v>
      </c>
      <c r="K1464" s="1"/>
      <c r="L1464" t="s">
        <v>223</v>
      </c>
      <c r="M1464">
        <v>0.08</v>
      </c>
      <c r="N1464" t="s">
        <v>1094</v>
      </c>
      <c r="U1464">
        <v>0.08</v>
      </c>
      <c r="V1464" t="s">
        <v>155</v>
      </c>
      <c r="X1464" t="s">
        <v>149</v>
      </c>
      <c r="Y1464" t="s">
        <v>150</v>
      </c>
      <c r="Z1464">
        <v>34470</v>
      </c>
      <c r="AB1464" t="s">
        <v>154</v>
      </c>
    </row>
    <row r="1465" spans="1:28" x14ac:dyDescent="0.3">
      <c r="A1465" t="s">
        <v>292</v>
      </c>
      <c r="B1465" t="s">
        <v>906</v>
      </c>
      <c r="C1465">
        <v>1648200</v>
      </c>
      <c r="D1465" t="s">
        <v>151</v>
      </c>
      <c r="E1465" s="1">
        <v>39261</v>
      </c>
      <c r="F1465" s="1" t="s">
        <v>356</v>
      </c>
      <c r="G1465" s="1"/>
      <c r="H1465" t="s">
        <v>166</v>
      </c>
      <c r="I1465" s="1" t="s">
        <v>290</v>
      </c>
      <c r="J1465" s="1" t="s">
        <v>222</v>
      </c>
      <c r="K1465" s="1"/>
      <c r="L1465" t="s">
        <v>223</v>
      </c>
      <c r="M1465">
        <v>0.2</v>
      </c>
      <c r="N1465" t="s">
        <v>1094</v>
      </c>
      <c r="U1465">
        <v>0.2</v>
      </c>
      <c r="V1465" t="s">
        <v>159</v>
      </c>
      <c r="X1465" t="s">
        <v>149</v>
      </c>
      <c r="Y1465" t="s">
        <v>150</v>
      </c>
      <c r="Z1465">
        <v>34247</v>
      </c>
      <c r="AB1465" t="s">
        <v>154</v>
      </c>
    </row>
    <row r="1466" spans="1:28" x14ac:dyDescent="0.3">
      <c r="A1466" t="s">
        <v>292</v>
      </c>
      <c r="B1466" t="s">
        <v>906</v>
      </c>
      <c r="C1466">
        <v>1648200</v>
      </c>
      <c r="D1466" t="s">
        <v>151</v>
      </c>
      <c r="E1466" s="1">
        <v>39261</v>
      </c>
      <c r="F1466" s="1" t="s">
        <v>356</v>
      </c>
      <c r="G1466" s="1"/>
      <c r="H1466" t="s">
        <v>166</v>
      </c>
      <c r="I1466" s="1" t="s">
        <v>290</v>
      </c>
      <c r="J1466" s="1" t="s">
        <v>220</v>
      </c>
      <c r="K1466" s="1"/>
      <c r="L1466" t="s">
        <v>223</v>
      </c>
      <c r="M1466">
        <v>0.2</v>
      </c>
      <c r="N1466" t="s">
        <v>1094</v>
      </c>
      <c r="U1466">
        <v>0.2</v>
      </c>
      <c r="V1466" t="s">
        <v>159</v>
      </c>
      <c r="X1466" t="s">
        <v>149</v>
      </c>
      <c r="Y1466" t="s">
        <v>150</v>
      </c>
      <c r="Z1466">
        <v>34376</v>
      </c>
      <c r="AB1466" t="s">
        <v>154</v>
      </c>
    </row>
    <row r="1467" spans="1:28" x14ac:dyDescent="0.3">
      <c r="A1467" t="s">
        <v>292</v>
      </c>
      <c r="B1467" t="s">
        <v>906</v>
      </c>
      <c r="C1467">
        <v>1648200</v>
      </c>
      <c r="D1467" t="s">
        <v>151</v>
      </c>
      <c r="E1467" s="1">
        <v>39261</v>
      </c>
      <c r="F1467" s="1" t="s">
        <v>356</v>
      </c>
      <c r="G1467" s="1"/>
      <c r="H1467" t="s">
        <v>166</v>
      </c>
      <c r="I1467" s="1" t="s">
        <v>290</v>
      </c>
      <c r="J1467" s="1" t="s">
        <v>219</v>
      </c>
      <c r="K1467" s="1"/>
      <c r="L1467" t="s">
        <v>223</v>
      </c>
      <c r="M1467">
        <v>0.2</v>
      </c>
      <c r="N1467" t="s">
        <v>1094</v>
      </c>
      <c r="U1467">
        <v>0.2</v>
      </c>
      <c r="V1467" t="s">
        <v>159</v>
      </c>
      <c r="X1467" t="s">
        <v>149</v>
      </c>
      <c r="Y1467" t="s">
        <v>150</v>
      </c>
      <c r="Z1467">
        <v>34461</v>
      </c>
      <c r="AB1467" t="s">
        <v>154</v>
      </c>
    </row>
    <row r="1468" spans="1:28" x14ac:dyDescent="0.3">
      <c r="A1468" t="s">
        <v>292</v>
      </c>
      <c r="B1468" t="s">
        <v>906</v>
      </c>
      <c r="C1468">
        <v>1648200</v>
      </c>
      <c r="D1468" t="s">
        <v>151</v>
      </c>
      <c r="E1468" s="1">
        <v>39261</v>
      </c>
      <c r="F1468" s="1" t="s">
        <v>356</v>
      </c>
      <c r="G1468" s="1"/>
      <c r="H1468" t="s">
        <v>166</v>
      </c>
      <c r="I1468" s="1" t="s">
        <v>290</v>
      </c>
      <c r="J1468" s="1" t="s">
        <v>221</v>
      </c>
      <c r="K1468" s="1"/>
      <c r="L1468" t="s">
        <v>223</v>
      </c>
      <c r="M1468">
        <v>0.2</v>
      </c>
      <c r="N1468" t="s">
        <v>1094</v>
      </c>
      <c r="U1468">
        <v>0.2</v>
      </c>
      <c r="V1468" t="s">
        <v>159</v>
      </c>
      <c r="X1468" t="s">
        <v>149</v>
      </c>
      <c r="Y1468" t="s">
        <v>150</v>
      </c>
      <c r="Z1468">
        <v>34469</v>
      </c>
      <c r="AB1468" t="s">
        <v>154</v>
      </c>
    </row>
    <row r="1469" spans="1:28" x14ac:dyDescent="0.3">
      <c r="A1469" t="s">
        <v>292</v>
      </c>
      <c r="B1469" t="s">
        <v>906</v>
      </c>
      <c r="C1469">
        <v>1648200</v>
      </c>
      <c r="D1469" t="s">
        <v>151</v>
      </c>
      <c r="E1469" s="1">
        <v>39261</v>
      </c>
      <c r="F1469" s="1" t="s">
        <v>356</v>
      </c>
      <c r="G1469" s="1"/>
      <c r="H1469" t="s">
        <v>166</v>
      </c>
      <c r="I1469" s="1" t="s">
        <v>290</v>
      </c>
      <c r="J1469" s="1" t="s">
        <v>224</v>
      </c>
      <c r="K1469" s="1"/>
      <c r="L1469" t="s">
        <v>223</v>
      </c>
      <c r="M1469">
        <v>0.2</v>
      </c>
      <c r="N1469" t="s">
        <v>1094</v>
      </c>
      <c r="U1469">
        <v>0.2</v>
      </c>
      <c r="V1469" t="s">
        <v>159</v>
      </c>
      <c r="X1469" t="s">
        <v>149</v>
      </c>
      <c r="Y1469" t="s">
        <v>150</v>
      </c>
      <c r="Z1469">
        <v>34696</v>
      </c>
      <c r="AA1469" t="s">
        <v>167</v>
      </c>
      <c r="AB1469" t="s">
        <v>154</v>
      </c>
    </row>
    <row r="1470" spans="1:28" x14ac:dyDescent="0.3">
      <c r="A1470" t="s">
        <v>292</v>
      </c>
      <c r="B1470" t="s">
        <v>907</v>
      </c>
      <c r="C1470">
        <v>1648003</v>
      </c>
      <c r="D1470" t="s">
        <v>151</v>
      </c>
      <c r="E1470" s="1">
        <v>39261</v>
      </c>
      <c r="F1470" s="1" t="s">
        <v>439</v>
      </c>
      <c r="G1470" s="1"/>
      <c r="H1470" t="s">
        <v>153</v>
      </c>
      <c r="I1470" s="1" t="s">
        <v>289</v>
      </c>
      <c r="J1470" s="1" t="s">
        <v>222</v>
      </c>
      <c r="K1470" s="1"/>
      <c r="L1470" t="s">
        <v>223</v>
      </c>
      <c r="M1470">
        <v>0.12</v>
      </c>
      <c r="N1470" t="s">
        <v>1094</v>
      </c>
      <c r="U1470">
        <v>0.12</v>
      </c>
      <c r="V1470" t="s">
        <v>155</v>
      </c>
      <c r="X1470" t="s">
        <v>149</v>
      </c>
      <c r="Y1470" t="s">
        <v>150</v>
      </c>
      <c r="Z1470">
        <v>34248</v>
      </c>
      <c r="AB1470" t="s">
        <v>154</v>
      </c>
    </row>
    <row r="1471" spans="1:28" x14ac:dyDescent="0.3">
      <c r="A1471" t="s">
        <v>292</v>
      </c>
      <c r="B1471" t="s">
        <v>907</v>
      </c>
      <c r="C1471">
        <v>1648003</v>
      </c>
      <c r="D1471" t="s">
        <v>151</v>
      </c>
      <c r="E1471" s="1">
        <v>39261</v>
      </c>
      <c r="F1471" s="1" t="s">
        <v>439</v>
      </c>
      <c r="G1471" s="1"/>
      <c r="H1471" t="s">
        <v>153</v>
      </c>
      <c r="I1471" s="1" t="s">
        <v>289</v>
      </c>
      <c r="J1471" s="1" t="s">
        <v>220</v>
      </c>
      <c r="K1471" s="1"/>
      <c r="L1471" t="s">
        <v>223</v>
      </c>
      <c r="M1471">
        <v>0.08</v>
      </c>
      <c r="N1471" t="s">
        <v>1094</v>
      </c>
      <c r="U1471">
        <v>0.08</v>
      </c>
      <c r="V1471" t="s">
        <v>159</v>
      </c>
      <c r="X1471" t="s">
        <v>149</v>
      </c>
      <c r="Y1471" t="s">
        <v>150</v>
      </c>
      <c r="Z1471">
        <v>34377</v>
      </c>
      <c r="AB1471" t="s">
        <v>154</v>
      </c>
    </row>
    <row r="1472" spans="1:28" x14ac:dyDescent="0.3">
      <c r="A1472" t="s">
        <v>292</v>
      </c>
      <c r="B1472" t="s">
        <v>907</v>
      </c>
      <c r="C1472">
        <v>1648003</v>
      </c>
      <c r="D1472" t="s">
        <v>151</v>
      </c>
      <c r="E1472" s="1">
        <v>39261</v>
      </c>
      <c r="F1472" s="1" t="s">
        <v>439</v>
      </c>
      <c r="G1472" s="1"/>
      <c r="H1472" t="s">
        <v>153</v>
      </c>
      <c r="I1472" s="1" t="s">
        <v>289</v>
      </c>
      <c r="J1472" s="1" t="s">
        <v>224</v>
      </c>
      <c r="K1472" s="1"/>
      <c r="L1472" t="s">
        <v>223</v>
      </c>
      <c r="M1472">
        <v>0.1</v>
      </c>
      <c r="N1472" t="s">
        <v>1094</v>
      </c>
      <c r="U1472">
        <v>0.1</v>
      </c>
      <c r="V1472" t="s">
        <v>155</v>
      </c>
      <c r="X1472" t="s">
        <v>149</v>
      </c>
      <c r="Y1472" t="s">
        <v>150</v>
      </c>
      <c r="Z1472">
        <v>34443</v>
      </c>
      <c r="AB1472" t="s">
        <v>154</v>
      </c>
    </row>
    <row r="1473" spans="1:28" x14ac:dyDescent="0.3">
      <c r="A1473" t="s">
        <v>292</v>
      </c>
      <c r="B1473" t="s">
        <v>907</v>
      </c>
      <c r="C1473">
        <v>1648003</v>
      </c>
      <c r="D1473" t="s">
        <v>151</v>
      </c>
      <c r="E1473" s="1">
        <v>39261</v>
      </c>
      <c r="F1473" s="1" t="s">
        <v>439</v>
      </c>
      <c r="G1473" s="1"/>
      <c r="H1473" t="s">
        <v>153</v>
      </c>
      <c r="I1473" s="1" t="s">
        <v>289</v>
      </c>
      <c r="J1473" s="1" t="s">
        <v>219</v>
      </c>
      <c r="K1473" s="1"/>
      <c r="L1473" t="s">
        <v>223</v>
      </c>
      <c r="M1473">
        <v>0.08</v>
      </c>
      <c r="N1473" t="s">
        <v>1094</v>
      </c>
      <c r="U1473">
        <v>0.08</v>
      </c>
      <c r="V1473" t="s">
        <v>159</v>
      </c>
      <c r="X1473" t="s">
        <v>149</v>
      </c>
      <c r="Y1473" t="s">
        <v>150</v>
      </c>
      <c r="Z1473">
        <v>34462</v>
      </c>
      <c r="AB1473" t="s">
        <v>154</v>
      </c>
    </row>
    <row r="1474" spans="1:28" x14ac:dyDescent="0.3">
      <c r="A1474" t="s">
        <v>292</v>
      </c>
      <c r="B1474" t="s">
        <v>907</v>
      </c>
      <c r="C1474">
        <v>1648003</v>
      </c>
      <c r="D1474" t="s">
        <v>151</v>
      </c>
      <c r="E1474" s="1">
        <v>39261</v>
      </c>
      <c r="F1474" s="1" t="s">
        <v>439</v>
      </c>
      <c r="G1474" s="1"/>
      <c r="H1474" t="s">
        <v>153</v>
      </c>
      <c r="I1474" s="1" t="s">
        <v>289</v>
      </c>
      <c r="J1474" s="1" t="s">
        <v>221</v>
      </c>
      <c r="K1474" s="1"/>
      <c r="L1474" t="s">
        <v>223</v>
      </c>
      <c r="M1474">
        <v>0.08</v>
      </c>
      <c r="N1474" t="s">
        <v>1094</v>
      </c>
      <c r="U1474">
        <v>0.08</v>
      </c>
      <c r="V1474" t="s">
        <v>155</v>
      </c>
      <c r="X1474" t="s">
        <v>149</v>
      </c>
      <c r="Y1474" t="s">
        <v>150</v>
      </c>
      <c r="Z1474">
        <v>34470</v>
      </c>
      <c r="AB1474" t="s">
        <v>154</v>
      </c>
    </row>
    <row r="1475" spans="1:28" x14ac:dyDescent="0.3">
      <c r="A1475" t="s">
        <v>292</v>
      </c>
      <c r="B1475" t="s">
        <v>908</v>
      </c>
      <c r="C1475">
        <v>1648002</v>
      </c>
      <c r="D1475" t="s">
        <v>151</v>
      </c>
      <c r="E1475" s="1">
        <v>39261</v>
      </c>
      <c r="F1475" s="1" t="s">
        <v>437</v>
      </c>
      <c r="G1475" s="1"/>
      <c r="H1475" t="s">
        <v>153</v>
      </c>
      <c r="I1475" s="1" t="s">
        <v>289</v>
      </c>
      <c r="J1475" s="1" t="s">
        <v>222</v>
      </c>
      <c r="K1475" s="1"/>
      <c r="L1475" t="s">
        <v>223</v>
      </c>
      <c r="M1475">
        <v>0.12</v>
      </c>
      <c r="N1475" t="s">
        <v>1094</v>
      </c>
      <c r="U1475">
        <v>0.12</v>
      </c>
      <c r="V1475" t="s">
        <v>155</v>
      </c>
      <c r="X1475" t="s">
        <v>149</v>
      </c>
      <c r="Y1475" t="s">
        <v>150</v>
      </c>
      <c r="Z1475">
        <v>34248</v>
      </c>
      <c r="AB1475" t="s">
        <v>154</v>
      </c>
    </row>
    <row r="1476" spans="1:28" x14ac:dyDescent="0.3">
      <c r="A1476" t="s">
        <v>292</v>
      </c>
      <c r="B1476" t="s">
        <v>908</v>
      </c>
      <c r="C1476">
        <v>1648002</v>
      </c>
      <c r="D1476" t="s">
        <v>151</v>
      </c>
      <c r="E1476" s="1">
        <v>39261</v>
      </c>
      <c r="F1476" s="1" t="s">
        <v>437</v>
      </c>
      <c r="G1476" s="1"/>
      <c r="H1476" t="s">
        <v>153</v>
      </c>
      <c r="I1476" s="1" t="s">
        <v>289</v>
      </c>
      <c r="J1476" s="1" t="s">
        <v>220</v>
      </c>
      <c r="K1476" s="1"/>
      <c r="L1476" t="s">
        <v>223</v>
      </c>
      <c r="M1476">
        <v>0.08</v>
      </c>
      <c r="N1476" t="s">
        <v>1094</v>
      </c>
      <c r="U1476">
        <v>0.08</v>
      </c>
      <c r="V1476" t="s">
        <v>159</v>
      </c>
      <c r="X1476" t="s">
        <v>149</v>
      </c>
      <c r="Y1476" t="s">
        <v>150</v>
      </c>
      <c r="Z1476">
        <v>34377</v>
      </c>
      <c r="AB1476" t="s">
        <v>154</v>
      </c>
    </row>
    <row r="1477" spans="1:28" x14ac:dyDescent="0.3">
      <c r="A1477" t="s">
        <v>292</v>
      </c>
      <c r="B1477" t="s">
        <v>908</v>
      </c>
      <c r="C1477">
        <v>1648002</v>
      </c>
      <c r="D1477" t="s">
        <v>151</v>
      </c>
      <c r="E1477" s="1">
        <v>39261</v>
      </c>
      <c r="F1477" s="1" t="s">
        <v>437</v>
      </c>
      <c r="G1477" s="1"/>
      <c r="H1477" t="s">
        <v>153</v>
      </c>
      <c r="I1477" s="1" t="s">
        <v>289</v>
      </c>
      <c r="J1477" s="1" t="s">
        <v>224</v>
      </c>
      <c r="K1477" s="1"/>
      <c r="L1477" t="s">
        <v>223</v>
      </c>
      <c r="M1477">
        <v>0.1</v>
      </c>
      <c r="N1477" t="s">
        <v>1094</v>
      </c>
      <c r="U1477">
        <v>0.1</v>
      </c>
      <c r="V1477" t="s">
        <v>155</v>
      </c>
      <c r="X1477" t="s">
        <v>149</v>
      </c>
      <c r="Y1477" t="s">
        <v>150</v>
      </c>
      <c r="Z1477">
        <v>34443</v>
      </c>
      <c r="AB1477" t="s">
        <v>154</v>
      </c>
    </row>
    <row r="1478" spans="1:28" x14ac:dyDescent="0.3">
      <c r="A1478" t="s">
        <v>292</v>
      </c>
      <c r="B1478" t="s">
        <v>908</v>
      </c>
      <c r="C1478">
        <v>1648002</v>
      </c>
      <c r="D1478" t="s">
        <v>151</v>
      </c>
      <c r="E1478" s="1">
        <v>39261</v>
      </c>
      <c r="F1478" s="1" t="s">
        <v>437</v>
      </c>
      <c r="G1478" s="1"/>
      <c r="H1478" t="s">
        <v>153</v>
      </c>
      <c r="I1478" s="1" t="s">
        <v>289</v>
      </c>
      <c r="J1478" s="1" t="s">
        <v>219</v>
      </c>
      <c r="K1478" s="1"/>
      <c r="L1478" t="s">
        <v>223</v>
      </c>
      <c r="M1478">
        <v>0.08</v>
      </c>
      <c r="N1478" t="s">
        <v>1094</v>
      </c>
      <c r="U1478">
        <v>0.08</v>
      </c>
      <c r="V1478" t="s">
        <v>159</v>
      </c>
      <c r="X1478" t="s">
        <v>149</v>
      </c>
      <c r="Y1478" t="s">
        <v>150</v>
      </c>
      <c r="Z1478">
        <v>34462</v>
      </c>
      <c r="AB1478" t="s">
        <v>154</v>
      </c>
    </row>
    <row r="1479" spans="1:28" x14ac:dyDescent="0.3">
      <c r="A1479" t="s">
        <v>292</v>
      </c>
      <c r="B1479" t="s">
        <v>908</v>
      </c>
      <c r="C1479">
        <v>1648002</v>
      </c>
      <c r="D1479" t="s">
        <v>151</v>
      </c>
      <c r="E1479" s="1">
        <v>39261</v>
      </c>
      <c r="F1479" s="1" t="s">
        <v>437</v>
      </c>
      <c r="G1479" s="1"/>
      <c r="H1479" t="s">
        <v>153</v>
      </c>
      <c r="I1479" s="1" t="s">
        <v>289</v>
      </c>
      <c r="J1479" s="1" t="s">
        <v>221</v>
      </c>
      <c r="K1479" s="1"/>
      <c r="L1479" t="s">
        <v>223</v>
      </c>
      <c r="M1479">
        <v>0.08</v>
      </c>
      <c r="N1479" t="s">
        <v>1094</v>
      </c>
      <c r="U1479">
        <v>0.08</v>
      </c>
      <c r="V1479" t="s">
        <v>155</v>
      </c>
      <c r="X1479" t="s">
        <v>149</v>
      </c>
      <c r="Y1479" t="s">
        <v>150</v>
      </c>
      <c r="Z1479">
        <v>34470</v>
      </c>
      <c r="AB1479" t="s">
        <v>154</v>
      </c>
    </row>
    <row r="1480" spans="1:28" x14ac:dyDescent="0.3">
      <c r="A1480" t="s">
        <v>292</v>
      </c>
      <c r="B1480" t="s">
        <v>909</v>
      </c>
      <c r="C1480">
        <v>164801540</v>
      </c>
      <c r="D1480" t="s">
        <v>151</v>
      </c>
      <c r="E1480" s="1">
        <v>39261</v>
      </c>
      <c r="F1480" s="1" t="s">
        <v>335</v>
      </c>
      <c r="G1480" s="1"/>
      <c r="H1480" t="s">
        <v>153</v>
      </c>
      <c r="I1480" s="1" t="s">
        <v>289</v>
      </c>
      <c r="J1480" s="1" t="s">
        <v>222</v>
      </c>
      <c r="K1480" s="1"/>
      <c r="L1480" t="s">
        <v>223</v>
      </c>
      <c r="M1480">
        <v>0.12</v>
      </c>
      <c r="N1480" t="s">
        <v>1094</v>
      </c>
      <c r="U1480">
        <v>0.12</v>
      </c>
      <c r="V1480" t="s">
        <v>155</v>
      </c>
      <c r="X1480" t="s">
        <v>149</v>
      </c>
      <c r="Y1480" t="s">
        <v>150</v>
      </c>
      <c r="Z1480">
        <v>34248</v>
      </c>
      <c r="AB1480" t="s">
        <v>154</v>
      </c>
    </row>
    <row r="1481" spans="1:28" x14ac:dyDescent="0.3">
      <c r="A1481" t="s">
        <v>292</v>
      </c>
      <c r="B1481" t="s">
        <v>909</v>
      </c>
      <c r="C1481">
        <v>164801540</v>
      </c>
      <c r="D1481" t="s">
        <v>151</v>
      </c>
      <c r="E1481" s="1">
        <v>39261</v>
      </c>
      <c r="F1481" s="1" t="s">
        <v>335</v>
      </c>
      <c r="G1481" s="1"/>
      <c r="H1481" t="s">
        <v>153</v>
      </c>
      <c r="I1481" s="1" t="s">
        <v>289</v>
      </c>
      <c r="J1481" s="1" t="s">
        <v>220</v>
      </c>
      <c r="K1481" s="1"/>
      <c r="L1481" t="s">
        <v>223</v>
      </c>
      <c r="M1481">
        <v>0.08</v>
      </c>
      <c r="N1481" t="s">
        <v>1094</v>
      </c>
      <c r="U1481">
        <v>0.08</v>
      </c>
      <c r="V1481" t="s">
        <v>159</v>
      </c>
      <c r="X1481" t="s">
        <v>149</v>
      </c>
      <c r="Y1481" t="s">
        <v>150</v>
      </c>
      <c r="Z1481">
        <v>34377</v>
      </c>
      <c r="AB1481" t="s">
        <v>154</v>
      </c>
    </row>
    <row r="1482" spans="1:28" x14ac:dyDescent="0.3">
      <c r="A1482" t="s">
        <v>292</v>
      </c>
      <c r="B1482" t="s">
        <v>909</v>
      </c>
      <c r="C1482">
        <v>164801540</v>
      </c>
      <c r="D1482" t="s">
        <v>151</v>
      </c>
      <c r="E1482" s="1">
        <v>39261</v>
      </c>
      <c r="F1482" s="1" t="s">
        <v>335</v>
      </c>
      <c r="G1482" s="1"/>
      <c r="H1482" t="s">
        <v>153</v>
      </c>
      <c r="I1482" s="1" t="s">
        <v>289</v>
      </c>
      <c r="J1482" s="1" t="s">
        <v>224</v>
      </c>
      <c r="K1482" s="1"/>
      <c r="L1482" t="s">
        <v>223</v>
      </c>
      <c r="M1482">
        <v>0.1</v>
      </c>
      <c r="N1482" t="s">
        <v>1094</v>
      </c>
      <c r="U1482">
        <v>0.1</v>
      </c>
      <c r="V1482" t="s">
        <v>155</v>
      </c>
      <c r="X1482" t="s">
        <v>149</v>
      </c>
      <c r="Y1482" t="s">
        <v>150</v>
      </c>
      <c r="Z1482">
        <v>34443</v>
      </c>
      <c r="AB1482" t="s">
        <v>154</v>
      </c>
    </row>
    <row r="1483" spans="1:28" x14ac:dyDescent="0.3">
      <c r="A1483" t="s">
        <v>292</v>
      </c>
      <c r="B1483" t="s">
        <v>909</v>
      </c>
      <c r="C1483">
        <v>164801540</v>
      </c>
      <c r="D1483" t="s">
        <v>151</v>
      </c>
      <c r="E1483" s="1">
        <v>39261</v>
      </c>
      <c r="F1483" s="1" t="s">
        <v>335</v>
      </c>
      <c r="G1483" s="1"/>
      <c r="H1483" t="s">
        <v>153</v>
      </c>
      <c r="I1483" s="1" t="s">
        <v>289</v>
      </c>
      <c r="J1483" s="1" t="s">
        <v>219</v>
      </c>
      <c r="K1483" s="1"/>
      <c r="L1483" t="s">
        <v>223</v>
      </c>
      <c r="M1483">
        <v>0.08</v>
      </c>
      <c r="N1483" t="s">
        <v>1094</v>
      </c>
      <c r="U1483">
        <v>0.08</v>
      </c>
      <c r="V1483" t="s">
        <v>159</v>
      </c>
      <c r="X1483" t="s">
        <v>149</v>
      </c>
      <c r="Y1483" t="s">
        <v>150</v>
      </c>
      <c r="Z1483">
        <v>34462</v>
      </c>
      <c r="AB1483" t="s">
        <v>154</v>
      </c>
    </row>
    <row r="1484" spans="1:28" x14ac:dyDescent="0.3">
      <c r="A1484" t="s">
        <v>292</v>
      </c>
      <c r="B1484" t="s">
        <v>909</v>
      </c>
      <c r="C1484">
        <v>164801540</v>
      </c>
      <c r="D1484" t="s">
        <v>151</v>
      </c>
      <c r="E1484" s="1">
        <v>39261</v>
      </c>
      <c r="F1484" s="1" t="s">
        <v>335</v>
      </c>
      <c r="G1484" s="1"/>
      <c r="H1484" t="s">
        <v>153</v>
      </c>
      <c r="I1484" s="1" t="s">
        <v>289</v>
      </c>
      <c r="J1484" s="1" t="s">
        <v>221</v>
      </c>
      <c r="K1484" s="1"/>
      <c r="L1484" t="s">
        <v>223</v>
      </c>
      <c r="M1484">
        <v>0.08</v>
      </c>
      <c r="N1484" t="s">
        <v>1094</v>
      </c>
      <c r="U1484">
        <v>0.08</v>
      </c>
      <c r="V1484" t="s">
        <v>155</v>
      </c>
      <c r="X1484" t="s">
        <v>149</v>
      </c>
      <c r="Y1484" t="s">
        <v>150</v>
      </c>
      <c r="Z1484">
        <v>34470</v>
      </c>
      <c r="AB1484" t="s">
        <v>154</v>
      </c>
    </row>
    <row r="1485" spans="1:28" x14ac:dyDescent="0.3">
      <c r="A1485" t="s">
        <v>292</v>
      </c>
      <c r="B1485" t="s">
        <v>910</v>
      </c>
      <c r="C1485">
        <v>164800550</v>
      </c>
      <c r="D1485" t="s">
        <v>151</v>
      </c>
      <c r="E1485" s="1">
        <v>39261</v>
      </c>
      <c r="F1485" s="1" t="s">
        <v>400</v>
      </c>
      <c r="G1485" s="1"/>
      <c r="H1485" t="s">
        <v>153</v>
      </c>
      <c r="I1485" s="1" t="s">
        <v>289</v>
      </c>
      <c r="J1485" s="1" t="s">
        <v>222</v>
      </c>
      <c r="K1485" s="1"/>
      <c r="L1485" t="s">
        <v>223</v>
      </c>
      <c r="M1485">
        <v>0.12</v>
      </c>
      <c r="N1485" t="s">
        <v>1094</v>
      </c>
      <c r="U1485">
        <v>0.12</v>
      </c>
      <c r="V1485" t="s">
        <v>155</v>
      </c>
      <c r="X1485" t="s">
        <v>149</v>
      </c>
      <c r="Y1485" t="s">
        <v>150</v>
      </c>
      <c r="Z1485">
        <v>34248</v>
      </c>
      <c r="AB1485" t="s">
        <v>154</v>
      </c>
    </row>
    <row r="1486" spans="1:28" x14ac:dyDescent="0.3">
      <c r="A1486" t="s">
        <v>292</v>
      </c>
      <c r="B1486" t="s">
        <v>910</v>
      </c>
      <c r="C1486">
        <v>164800550</v>
      </c>
      <c r="D1486" t="s">
        <v>151</v>
      </c>
      <c r="E1486" s="1">
        <v>39261</v>
      </c>
      <c r="F1486" s="1" t="s">
        <v>400</v>
      </c>
      <c r="G1486" s="1"/>
      <c r="H1486" t="s">
        <v>153</v>
      </c>
      <c r="I1486" s="1" t="s">
        <v>289</v>
      </c>
      <c r="J1486" s="1" t="s">
        <v>220</v>
      </c>
      <c r="K1486" s="1"/>
      <c r="L1486" t="s">
        <v>223</v>
      </c>
      <c r="M1486">
        <v>1.4999999999999999E-2</v>
      </c>
      <c r="N1486" t="s">
        <v>157</v>
      </c>
      <c r="U1486">
        <v>0.08</v>
      </c>
      <c r="V1486" t="s">
        <v>159</v>
      </c>
      <c r="X1486" t="s">
        <v>149</v>
      </c>
      <c r="Y1486" t="s">
        <v>150</v>
      </c>
      <c r="Z1486">
        <v>34377</v>
      </c>
      <c r="AA1486" t="s">
        <v>158</v>
      </c>
      <c r="AB1486" t="s">
        <v>154</v>
      </c>
    </row>
    <row r="1487" spans="1:28" x14ac:dyDescent="0.3">
      <c r="A1487" t="s">
        <v>292</v>
      </c>
      <c r="B1487" t="s">
        <v>910</v>
      </c>
      <c r="C1487">
        <v>164800550</v>
      </c>
      <c r="D1487" t="s">
        <v>151</v>
      </c>
      <c r="E1487" s="1">
        <v>39261</v>
      </c>
      <c r="F1487" s="1" t="s">
        <v>400</v>
      </c>
      <c r="G1487" s="1"/>
      <c r="H1487" t="s">
        <v>153</v>
      </c>
      <c r="I1487" s="1" t="s">
        <v>289</v>
      </c>
      <c r="J1487" s="1" t="s">
        <v>224</v>
      </c>
      <c r="K1487" s="1"/>
      <c r="L1487" t="s">
        <v>223</v>
      </c>
      <c r="M1487">
        <v>0.1</v>
      </c>
      <c r="N1487" t="s">
        <v>1094</v>
      </c>
      <c r="U1487">
        <v>0.1</v>
      </c>
      <c r="V1487" t="s">
        <v>155</v>
      </c>
      <c r="X1487" t="s">
        <v>149</v>
      </c>
      <c r="Y1487" t="s">
        <v>150</v>
      </c>
      <c r="Z1487">
        <v>34443</v>
      </c>
      <c r="AB1487" t="s">
        <v>154</v>
      </c>
    </row>
    <row r="1488" spans="1:28" x14ac:dyDescent="0.3">
      <c r="A1488" t="s">
        <v>292</v>
      </c>
      <c r="B1488" t="s">
        <v>910</v>
      </c>
      <c r="C1488">
        <v>164800550</v>
      </c>
      <c r="D1488" t="s">
        <v>151</v>
      </c>
      <c r="E1488" s="1">
        <v>39261</v>
      </c>
      <c r="F1488" s="1" t="s">
        <v>400</v>
      </c>
      <c r="G1488" s="1"/>
      <c r="H1488" t="s">
        <v>153</v>
      </c>
      <c r="I1488" s="1" t="s">
        <v>289</v>
      </c>
      <c r="J1488" s="1" t="s">
        <v>219</v>
      </c>
      <c r="K1488" s="1"/>
      <c r="L1488" t="s">
        <v>223</v>
      </c>
      <c r="M1488">
        <v>2.5000000000000001E-2</v>
      </c>
      <c r="N1488" t="s">
        <v>157</v>
      </c>
      <c r="U1488">
        <v>0.08</v>
      </c>
      <c r="V1488" t="s">
        <v>159</v>
      </c>
      <c r="X1488" t="s">
        <v>149</v>
      </c>
      <c r="Y1488" t="s">
        <v>150</v>
      </c>
      <c r="Z1488">
        <v>34462</v>
      </c>
      <c r="AA1488" t="s">
        <v>158</v>
      </c>
      <c r="AB1488" t="s">
        <v>154</v>
      </c>
    </row>
    <row r="1489" spans="1:28" x14ac:dyDescent="0.3">
      <c r="A1489" t="s">
        <v>292</v>
      </c>
      <c r="B1489" t="s">
        <v>910</v>
      </c>
      <c r="C1489">
        <v>164800550</v>
      </c>
      <c r="D1489" t="s">
        <v>151</v>
      </c>
      <c r="E1489" s="1">
        <v>39261</v>
      </c>
      <c r="F1489" s="1" t="s">
        <v>400</v>
      </c>
      <c r="G1489" s="1"/>
      <c r="H1489" t="s">
        <v>153</v>
      </c>
      <c r="I1489" s="1" t="s">
        <v>289</v>
      </c>
      <c r="J1489" s="1" t="s">
        <v>221</v>
      </c>
      <c r="K1489" s="1"/>
      <c r="L1489" t="s">
        <v>223</v>
      </c>
      <c r="M1489">
        <v>8.9999999999999993E-3</v>
      </c>
      <c r="N1489" t="s">
        <v>157</v>
      </c>
      <c r="U1489">
        <v>0.08</v>
      </c>
      <c r="V1489" t="s">
        <v>155</v>
      </c>
      <c r="X1489" t="s">
        <v>149</v>
      </c>
      <c r="Y1489" t="s">
        <v>150</v>
      </c>
      <c r="Z1489">
        <v>34470</v>
      </c>
      <c r="AA1489" t="s">
        <v>158</v>
      </c>
      <c r="AB1489" t="s">
        <v>154</v>
      </c>
    </row>
    <row r="1490" spans="1:28" x14ac:dyDescent="0.3">
      <c r="A1490" t="s">
        <v>292</v>
      </c>
      <c r="B1490" t="s">
        <v>911</v>
      </c>
      <c r="C1490">
        <v>164799789</v>
      </c>
      <c r="D1490" t="s">
        <v>151</v>
      </c>
      <c r="E1490" s="1">
        <v>39260</v>
      </c>
      <c r="F1490" s="1" t="s">
        <v>335</v>
      </c>
      <c r="G1490" s="1"/>
      <c r="H1490" t="s">
        <v>153</v>
      </c>
      <c r="I1490" s="1" t="s">
        <v>289</v>
      </c>
      <c r="J1490" s="1" t="s">
        <v>222</v>
      </c>
      <c r="K1490" s="1"/>
      <c r="L1490" t="s">
        <v>223</v>
      </c>
      <c r="M1490">
        <v>0.12</v>
      </c>
      <c r="N1490" t="s">
        <v>1094</v>
      </c>
      <c r="U1490">
        <v>0.12</v>
      </c>
      <c r="V1490" t="s">
        <v>155</v>
      </c>
      <c r="X1490" t="s">
        <v>149</v>
      </c>
      <c r="Y1490" t="s">
        <v>150</v>
      </c>
      <c r="Z1490">
        <v>34248</v>
      </c>
      <c r="AB1490" t="s">
        <v>154</v>
      </c>
    </row>
    <row r="1491" spans="1:28" x14ac:dyDescent="0.3">
      <c r="A1491" t="s">
        <v>292</v>
      </c>
      <c r="B1491" t="s">
        <v>911</v>
      </c>
      <c r="C1491">
        <v>164799789</v>
      </c>
      <c r="D1491" t="s">
        <v>151</v>
      </c>
      <c r="E1491" s="1">
        <v>39260</v>
      </c>
      <c r="F1491" s="1" t="s">
        <v>335</v>
      </c>
      <c r="G1491" s="1"/>
      <c r="H1491" t="s">
        <v>153</v>
      </c>
      <c r="I1491" s="1" t="s">
        <v>289</v>
      </c>
      <c r="J1491" s="1" t="s">
        <v>220</v>
      </c>
      <c r="K1491" s="1"/>
      <c r="L1491" t="s">
        <v>223</v>
      </c>
      <c r="M1491">
        <v>1.0999999999999999E-2</v>
      </c>
      <c r="N1491" t="s">
        <v>157</v>
      </c>
      <c r="U1491">
        <v>0.08</v>
      </c>
      <c r="V1491" t="s">
        <v>159</v>
      </c>
      <c r="X1491" t="s">
        <v>149</v>
      </c>
      <c r="Y1491" t="s">
        <v>150</v>
      </c>
      <c r="Z1491">
        <v>34377</v>
      </c>
      <c r="AA1491" t="s">
        <v>158</v>
      </c>
      <c r="AB1491" t="s">
        <v>154</v>
      </c>
    </row>
    <row r="1492" spans="1:28" x14ac:dyDescent="0.3">
      <c r="A1492" t="s">
        <v>292</v>
      </c>
      <c r="B1492" t="s">
        <v>911</v>
      </c>
      <c r="C1492">
        <v>164799789</v>
      </c>
      <c r="D1492" t="s">
        <v>151</v>
      </c>
      <c r="E1492" s="1">
        <v>39260</v>
      </c>
      <c r="F1492" s="1" t="s">
        <v>335</v>
      </c>
      <c r="G1492" s="1"/>
      <c r="H1492" t="s">
        <v>153</v>
      </c>
      <c r="I1492" s="1" t="s">
        <v>289</v>
      </c>
      <c r="J1492" s="1" t="s">
        <v>224</v>
      </c>
      <c r="K1492" s="1"/>
      <c r="L1492" t="s">
        <v>223</v>
      </c>
      <c r="M1492">
        <v>0.1</v>
      </c>
      <c r="N1492" t="s">
        <v>1094</v>
      </c>
      <c r="U1492">
        <v>0.1</v>
      </c>
      <c r="V1492" t="s">
        <v>155</v>
      </c>
      <c r="X1492" t="s">
        <v>149</v>
      </c>
      <c r="Y1492" t="s">
        <v>150</v>
      </c>
      <c r="Z1492">
        <v>34443</v>
      </c>
      <c r="AB1492" t="s">
        <v>154</v>
      </c>
    </row>
    <row r="1493" spans="1:28" x14ac:dyDescent="0.3">
      <c r="A1493" t="s">
        <v>292</v>
      </c>
      <c r="B1493" t="s">
        <v>911</v>
      </c>
      <c r="C1493">
        <v>164799789</v>
      </c>
      <c r="D1493" t="s">
        <v>151</v>
      </c>
      <c r="E1493" s="1">
        <v>39260</v>
      </c>
      <c r="F1493" s="1" t="s">
        <v>335</v>
      </c>
      <c r="G1493" s="1"/>
      <c r="H1493" t="s">
        <v>153</v>
      </c>
      <c r="I1493" s="1" t="s">
        <v>289</v>
      </c>
      <c r="J1493" s="1" t="s">
        <v>219</v>
      </c>
      <c r="K1493" s="1"/>
      <c r="L1493" t="s">
        <v>223</v>
      </c>
      <c r="M1493">
        <v>0.08</v>
      </c>
      <c r="N1493" t="s">
        <v>1094</v>
      </c>
      <c r="U1493">
        <v>0.08</v>
      </c>
      <c r="V1493" t="s">
        <v>159</v>
      </c>
      <c r="X1493" t="s">
        <v>149</v>
      </c>
      <c r="Y1493" t="s">
        <v>150</v>
      </c>
      <c r="Z1493">
        <v>34462</v>
      </c>
      <c r="AB1493" t="s">
        <v>154</v>
      </c>
    </row>
    <row r="1494" spans="1:28" x14ac:dyDescent="0.3">
      <c r="A1494" t="s">
        <v>292</v>
      </c>
      <c r="B1494" t="s">
        <v>911</v>
      </c>
      <c r="C1494">
        <v>164799789</v>
      </c>
      <c r="D1494" t="s">
        <v>151</v>
      </c>
      <c r="E1494" s="1">
        <v>39260</v>
      </c>
      <c r="F1494" s="1" t="s">
        <v>335</v>
      </c>
      <c r="G1494" s="1"/>
      <c r="H1494" t="s">
        <v>153</v>
      </c>
      <c r="I1494" s="1" t="s">
        <v>289</v>
      </c>
      <c r="J1494" s="1" t="s">
        <v>221</v>
      </c>
      <c r="K1494" s="1"/>
      <c r="L1494" t="s">
        <v>223</v>
      </c>
      <c r="M1494">
        <v>0.01</v>
      </c>
      <c r="N1494" t="s">
        <v>157</v>
      </c>
      <c r="U1494">
        <v>0.08</v>
      </c>
      <c r="V1494" t="s">
        <v>155</v>
      </c>
      <c r="X1494" t="s">
        <v>149</v>
      </c>
      <c r="Y1494" t="s">
        <v>150</v>
      </c>
      <c r="Z1494">
        <v>34470</v>
      </c>
      <c r="AA1494" t="s">
        <v>158</v>
      </c>
      <c r="AB1494" t="s">
        <v>154</v>
      </c>
    </row>
    <row r="1495" spans="1:28" x14ac:dyDescent="0.3">
      <c r="A1495" t="s">
        <v>292</v>
      </c>
      <c r="B1495" t="s">
        <v>911</v>
      </c>
      <c r="C1495">
        <v>164799789</v>
      </c>
      <c r="D1495" t="s">
        <v>151</v>
      </c>
      <c r="E1495" s="1">
        <v>39260</v>
      </c>
      <c r="F1495" s="1" t="s">
        <v>366</v>
      </c>
      <c r="G1495" s="1"/>
      <c r="H1495" t="s">
        <v>166</v>
      </c>
      <c r="I1495" s="1" t="s">
        <v>290</v>
      </c>
      <c r="J1495" s="1" t="s">
        <v>222</v>
      </c>
      <c r="K1495" s="1"/>
      <c r="L1495" t="s">
        <v>223</v>
      </c>
      <c r="M1495">
        <v>0.2</v>
      </c>
      <c r="N1495" t="s">
        <v>1094</v>
      </c>
      <c r="U1495">
        <v>0.2</v>
      </c>
      <c r="V1495" t="s">
        <v>159</v>
      </c>
      <c r="X1495" t="s">
        <v>149</v>
      </c>
      <c r="Y1495" t="s">
        <v>150</v>
      </c>
      <c r="Z1495">
        <v>34247</v>
      </c>
      <c r="AB1495" t="s">
        <v>154</v>
      </c>
    </row>
    <row r="1496" spans="1:28" x14ac:dyDescent="0.3">
      <c r="A1496" t="s">
        <v>292</v>
      </c>
      <c r="B1496" t="s">
        <v>911</v>
      </c>
      <c r="C1496">
        <v>164799789</v>
      </c>
      <c r="D1496" t="s">
        <v>151</v>
      </c>
      <c r="E1496" s="1">
        <v>39260</v>
      </c>
      <c r="F1496" s="1" t="s">
        <v>366</v>
      </c>
      <c r="G1496" s="1"/>
      <c r="H1496" t="s">
        <v>166</v>
      </c>
      <c r="I1496" s="1" t="s">
        <v>290</v>
      </c>
      <c r="J1496" s="1" t="s">
        <v>220</v>
      </c>
      <c r="K1496" s="1"/>
      <c r="L1496" t="s">
        <v>223</v>
      </c>
      <c r="M1496">
        <v>0.2</v>
      </c>
      <c r="N1496" t="s">
        <v>1094</v>
      </c>
      <c r="U1496">
        <v>0.2</v>
      </c>
      <c r="V1496" t="s">
        <v>159</v>
      </c>
      <c r="X1496" t="s">
        <v>149</v>
      </c>
      <c r="Y1496" t="s">
        <v>150</v>
      </c>
      <c r="Z1496">
        <v>34376</v>
      </c>
      <c r="AB1496" t="s">
        <v>154</v>
      </c>
    </row>
    <row r="1497" spans="1:28" x14ac:dyDescent="0.3">
      <c r="A1497" t="s">
        <v>292</v>
      </c>
      <c r="B1497" t="s">
        <v>911</v>
      </c>
      <c r="C1497">
        <v>164799789</v>
      </c>
      <c r="D1497" t="s">
        <v>151</v>
      </c>
      <c r="E1497" s="1">
        <v>39260</v>
      </c>
      <c r="F1497" s="1" t="s">
        <v>366</v>
      </c>
      <c r="G1497" s="1"/>
      <c r="H1497" t="s">
        <v>166</v>
      </c>
      <c r="I1497" s="1" t="s">
        <v>290</v>
      </c>
      <c r="J1497" s="1" t="s">
        <v>219</v>
      </c>
      <c r="K1497" s="1"/>
      <c r="L1497" t="s">
        <v>223</v>
      </c>
      <c r="M1497">
        <v>0.2</v>
      </c>
      <c r="N1497" t="s">
        <v>1094</v>
      </c>
      <c r="U1497">
        <v>0.2</v>
      </c>
      <c r="V1497" t="s">
        <v>159</v>
      </c>
      <c r="X1497" t="s">
        <v>149</v>
      </c>
      <c r="Y1497" t="s">
        <v>150</v>
      </c>
      <c r="Z1497">
        <v>34461</v>
      </c>
      <c r="AB1497" t="s">
        <v>154</v>
      </c>
    </row>
    <row r="1498" spans="1:28" x14ac:dyDescent="0.3">
      <c r="A1498" t="s">
        <v>292</v>
      </c>
      <c r="B1498" t="s">
        <v>911</v>
      </c>
      <c r="C1498">
        <v>164799789</v>
      </c>
      <c r="D1498" t="s">
        <v>151</v>
      </c>
      <c r="E1498" s="1">
        <v>39260</v>
      </c>
      <c r="F1498" s="1" t="s">
        <v>366</v>
      </c>
      <c r="G1498" s="1"/>
      <c r="H1498" t="s">
        <v>166</v>
      </c>
      <c r="I1498" s="1" t="s">
        <v>290</v>
      </c>
      <c r="J1498" s="1" t="s">
        <v>221</v>
      </c>
      <c r="K1498" s="1"/>
      <c r="L1498" t="s">
        <v>223</v>
      </c>
      <c r="M1498">
        <v>0.2</v>
      </c>
      <c r="N1498" t="s">
        <v>1094</v>
      </c>
      <c r="U1498">
        <v>0.2</v>
      </c>
      <c r="V1498" t="s">
        <v>159</v>
      </c>
      <c r="X1498" t="s">
        <v>149</v>
      </c>
      <c r="Y1498" t="s">
        <v>150</v>
      </c>
      <c r="Z1498">
        <v>34469</v>
      </c>
      <c r="AB1498" t="s">
        <v>154</v>
      </c>
    </row>
    <row r="1499" spans="1:28" x14ac:dyDescent="0.3">
      <c r="A1499" t="s">
        <v>292</v>
      </c>
      <c r="B1499" t="s">
        <v>911</v>
      </c>
      <c r="C1499">
        <v>164799789</v>
      </c>
      <c r="D1499" t="s">
        <v>151</v>
      </c>
      <c r="E1499" s="1">
        <v>39260</v>
      </c>
      <c r="F1499" s="1" t="s">
        <v>366</v>
      </c>
      <c r="G1499" s="1"/>
      <c r="H1499" t="s">
        <v>166</v>
      </c>
      <c r="I1499" s="1" t="s">
        <v>290</v>
      </c>
      <c r="J1499" s="1" t="s">
        <v>224</v>
      </c>
      <c r="K1499" s="1"/>
      <c r="L1499" t="s">
        <v>223</v>
      </c>
      <c r="M1499">
        <v>0.2</v>
      </c>
      <c r="N1499" t="s">
        <v>1094</v>
      </c>
      <c r="U1499">
        <v>0.2</v>
      </c>
      <c r="V1499" t="s">
        <v>159</v>
      </c>
      <c r="X1499" t="s">
        <v>149</v>
      </c>
      <c r="Y1499" t="s">
        <v>150</v>
      </c>
      <c r="Z1499">
        <v>34696</v>
      </c>
      <c r="AA1499" t="s">
        <v>167</v>
      </c>
      <c r="AB1499" t="s">
        <v>154</v>
      </c>
    </row>
    <row r="1500" spans="1:28" x14ac:dyDescent="0.3">
      <c r="A1500" t="s">
        <v>292</v>
      </c>
      <c r="B1500" t="s">
        <v>912</v>
      </c>
      <c r="C1500">
        <v>1648011</v>
      </c>
      <c r="D1500" t="s">
        <v>151</v>
      </c>
      <c r="E1500" s="1">
        <v>39260</v>
      </c>
      <c r="F1500" s="1" t="s">
        <v>316</v>
      </c>
      <c r="G1500" s="1"/>
      <c r="H1500" t="s">
        <v>153</v>
      </c>
      <c r="I1500" s="1" t="s">
        <v>289</v>
      </c>
      <c r="J1500" s="1" t="s">
        <v>222</v>
      </c>
      <c r="K1500" s="1"/>
      <c r="L1500" t="s">
        <v>223</v>
      </c>
      <c r="M1500">
        <v>0.12</v>
      </c>
      <c r="N1500" t="s">
        <v>1094</v>
      </c>
      <c r="U1500">
        <v>0.12</v>
      </c>
      <c r="V1500" t="s">
        <v>155</v>
      </c>
      <c r="X1500" t="s">
        <v>149</v>
      </c>
      <c r="Y1500" t="s">
        <v>150</v>
      </c>
      <c r="Z1500">
        <v>34248</v>
      </c>
      <c r="AB1500" t="s">
        <v>154</v>
      </c>
    </row>
    <row r="1501" spans="1:28" x14ac:dyDescent="0.3">
      <c r="A1501" t="s">
        <v>292</v>
      </c>
      <c r="B1501" t="s">
        <v>912</v>
      </c>
      <c r="C1501">
        <v>1648011</v>
      </c>
      <c r="D1501" t="s">
        <v>151</v>
      </c>
      <c r="E1501" s="1">
        <v>39260</v>
      </c>
      <c r="F1501" s="1" t="s">
        <v>316</v>
      </c>
      <c r="G1501" s="1"/>
      <c r="H1501" t="s">
        <v>153</v>
      </c>
      <c r="I1501" s="1" t="s">
        <v>289</v>
      </c>
      <c r="J1501" s="1" t="s">
        <v>220</v>
      </c>
      <c r="K1501" s="1"/>
      <c r="L1501" t="s">
        <v>223</v>
      </c>
      <c r="M1501">
        <v>0.08</v>
      </c>
      <c r="N1501" t="s">
        <v>1094</v>
      </c>
      <c r="U1501">
        <v>0.08</v>
      </c>
      <c r="V1501" t="s">
        <v>159</v>
      </c>
      <c r="X1501" t="s">
        <v>149</v>
      </c>
      <c r="Y1501" t="s">
        <v>150</v>
      </c>
      <c r="Z1501">
        <v>34377</v>
      </c>
      <c r="AB1501" t="s">
        <v>154</v>
      </c>
    </row>
    <row r="1502" spans="1:28" x14ac:dyDescent="0.3">
      <c r="A1502" t="s">
        <v>292</v>
      </c>
      <c r="B1502" t="s">
        <v>912</v>
      </c>
      <c r="C1502">
        <v>1648011</v>
      </c>
      <c r="D1502" t="s">
        <v>151</v>
      </c>
      <c r="E1502" s="1">
        <v>39260</v>
      </c>
      <c r="F1502" s="1" t="s">
        <v>316</v>
      </c>
      <c r="G1502" s="1"/>
      <c r="H1502" t="s">
        <v>153</v>
      </c>
      <c r="I1502" s="1" t="s">
        <v>289</v>
      </c>
      <c r="J1502" s="1" t="s">
        <v>224</v>
      </c>
      <c r="K1502" s="1"/>
      <c r="L1502" t="s">
        <v>223</v>
      </c>
      <c r="M1502">
        <v>0.1</v>
      </c>
      <c r="N1502" t="s">
        <v>1094</v>
      </c>
      <c r="U1502">
        <v>0.1</v>
      </c>
      <c r="V1502" t="s">
        <v>155</v>
      </c>
      <c r="X1502" t="s">
        <v>149</v>
      </c>
      <c r="Y1502" t="s">
        <v>150</v>
      </c>
      <c r="Z1502">
        <v>34443</v>
      </c>
      <c r="AB1502" t="s">
        <v>154</v>
      </c>
    </row>
    <row r="1503" spans="1:28" x14ac:dyDescent="0.3">
      <c r="A1503" t="s">
        <v>292</v>
      </c>
      <c r="B1503" t="s">
        <v>912</v>
      </c>
      <c r="C1503">
        <v>1648011</v>
      </c>
      <c r="D1503" t="s">
        <v>151</v>
      </c>
      <c r="E1503" s="1">
        <v>39260</v>
      </c>
      <c r="F1503" s="1" t="s">
        <v>316</v>
      </c>
      <c r="G1503" s="1"/>
      <c r="H1503" t="s">
        <v>153</v>
      </c>
      <c r="I1503" s="1" t="s">
        <v>289</v>
      </c>
      <c r="J1503" s="1" t="s">
        <v>219</v>
      </c>
      <c r="K1503" s="1"/>
      <c r="L1503" t="s">
        <v>223</v>
      </c>
      <c r="M1503">
        <v>0.08</v>
      </c>
      <c r="N1503" t="s">
        <v>1094</v>
      </c>
      <c r="U1503">
        <v>0.08</v>
      </c>
      <c r="V1503" t="s">
        <v>159</v>
      </c>
      <c r="X1503" t="s">
        <v>149</v>
      </c>
      <c r="Y1503" t="s">
        <v>150</v>
      </c>
      <c r="Z1503">
        <v>34462</v>
      </c>
      <c r="AB1503" t="s">
        <v>154</v>
      </c>
    </row>
    <row r="1504" spans="1:28" x14ac:dyDescent="0.3">
      <c r="A1504" t="s">
        <v>292</v>
      </c>
      <c r="B1504" t="s">
        <v>912</v>
      </c>
      <c r="C1504">
        <v>1648011</v>
      </c>
      <c r="D1504" t="s">
        <v>151</v>
      </c>
      <c r="E1504" s="1">
        <v>39260</v>
      </c>
      <c r="F1504" s="1" t="s">
        <v>316</v>
      </c>
      <c r="G1504" s="1"/>
      <c r="H1504" t="s">
        <v>153</v>
      </c>
      <c r="I1504" s="1" t="s">
        <v>289</v>
      </c>
      <c r="J1504" s="1" t="s">
        <v>221</v>
      </c>
      <c r="K1504" s="1"/>
      <c r="L1504" t="s">
        <v>223</v>
      </c>
      <c r="M1504">
        <v>8.9999999999999993E-3</v>
      </c>
      <c r="N1504" t="s">
        <v>157</v>
      </c>
      <c r="U1504">
        <v>0.08</v>
      </c>
      <c r="V1504" t="s">
        <v>155</v>
      </c>
      <c r="X1504" t="s">
        <v>149</v>
      </c>
      <c r="Y1504" t="s">
        <v>150</v>
      </c>
      <c r="Z1504">
        <v>34470</v>
      </c>
      <c r="AA1504" t="s">
        <v>158</v>
      </c>
      <c r="AB1504" t="s">
        <v>154</v>
      </c>
    </row>
    <row r="1505" spans="1:28" x14ac:dyDescent="0.3">
      <c r="A1505" t="s">
        <v>292</v>
      </c>
      <c r="B1505" t="s">
        <v>912</v>
      </c>
      <c r="C1505">
        <v>1648011</v>
      </c>
      <c r="D1505" t="s">
        <v>151</v>
      </c>
      <c r="E1505" s="1">
        <v>39260</v>
      </c>
      <c r="F1505" s="1" t="s">
        <v>360</v>
      </c>
      <c r="G1505" s="1"/>
      <c r="H1505" t="s">
        <v>166</v>
      </c>
      <c r="I1505" s="1" t="s">
        <v>290</v>
      </c>
      <c r="J1505" s="1" t="s">
        <v>222</v>
      </c>
      <c r="K1505" s="1"/>
      <c r="L1505" t="s">
        <v>223</v>
      </c>
      <c r="M1505">
        <v>0.2</v>
      </c>
      <c r="N1505" t="s">
        <v>1094</v>
      </c>
      <c r="U1505">
        <v>0.2</v>
      </c>
      <c r="V1505" t="s">
        <v>159</v>
      </c>
      <c r="X1505" t="s">
        <v>149</v>
      </c>
      <c r="Y1505" t="s">
        <v>150</v>
      </c>
      <c r="Z1505">
        <v>34247</v>
      </c>
      <c r="AB1505" t="s">
        <v>154</v>
      </c>
    </row>
    <row r="1506" spans="1:28" x14ac:dyDescent="0.3">
      <c r="A1506" t="s">
        <v>292</v>
      </c>
      <c r="B1506" t="s">
        <v>912</v>
      </c>
      <c r="C1506">
        <v>1648011</v>
      </c>
      <c r="D1506" t="s">
        <v>151</v>
      </c>
      <c r="E1506" s="1">
        <v>39260</v>
      </c>
      <c r="F1506" s="1" t="s">
        <v>360</v>
      </c>
      <c r="G1506" s="1"/>
      <c r="H1506" t="s">
        <v>166</v>
      </c>
      <c r="I1506" s="1" t="s">
        <v>290</v>
      </c>
      <c r="J1506" s="1" t="s">
        <v>220</v>
      </c>
      <c r="K1506" s="1"/>
      <c r="L1506" t="s">
        <v>223</v>
      </c>
      <c r="M1506">
        <v>0.2</v>
      </c>
      <c r="N1506" t="s">
        <v>1094</v>
      </c>
      <c r="U1506">
        <v>0.2</v>
      </c>
      <c r="V1506" t="s">
        <v>159</v>
      </c>
      <c r="X1506" t="s">
        <v>149</v>
      </c>
      <c r="Y1506" t="s">
        <v>150</v>
      </c>
      <c r="Z1506">
        <v>34376</v>
      </c>
      <c r="AB1506" t="s">
        <v>154</v>
      </c>
    </row>
    <row r="1507" spans="1:28" x14ac:dyDescent="0.3">
      <c r="A1507" t="s">
        <v>292</v>
      </c>
      <c r="B1507" t="s">
        <v>912</v>
      </c>
      <c r="C1507">
        <v>1648011</v>
      </c>
      <c r="D1507" t="s">
        <v>151</v>
      </c>
      <c r="E1507" s="1">
        <v>39260</v>
      </c>
      <c r="F1507" s="1" t="s">
        <v>360</v>
      </c>
      <c r="G1507" s="1"/>
      <c r="H1507" t="s">
        <v>166</v>
      </c>
      <c r="I1507" s="1" t="s">
        <v>290</v>
      </c>
      <c r="J1507" s="1" t="s">
        <v>219</v>
      </c>
      <c r="K1507" s="1"/>
      <c r="L1507" t="s">
        <v>223</v>
      </c>
      <c r="M1507">
        <v>0.2</v>
      </c>
      <c r="N1507" t="s">
        <v>1094</v>
      </c>
      <c r="U1507">
        <v>0.2</v>
      </c>
      <c r="V1507" t="s">
        <v>159</v>
      </c>
      <c r="X1507" t="s">
        <v>149</v>
      </c>
      <c r="Y1507" t="s">
        <v>150</v>
      </c>
      <c r="Z1507">
        <v>34461</v>
      </c>
      <c r="AB1507" t="s">
        <v>154</v>
      </c>
    </row>
    <row r="1508" spans="1:28" x14ac:dyDescent="0.3">
      <c r="A1508" t="s">
        <v>292</v>
      </c>
      <c r="B1508" t="s">
        <v>912</v>
      </c>
      <c r="C1508">
        <v>1648011</v>
      </c>
      <c r="D1508" t="s">
        <v>151</v>
      </c>
      <c r="E1508" s="1">
        <v>39260</v>
      </c>
      <c r="F1508" s="1" t="s">
        <v>360</v>
      </c>
      <c r="G1508" s="1"/>
      <c r="H1508" t="s">
        <v>166</v>
      </c>
      <c r="I1508" s="1" t="s">
        <v>290</v>
      </c>
      <c r="J1508" s="1" t="s">
        <v>221</v>
      </c>
      <c r="K1508" s="1"/>
      <c r="L1508" t="s">
        <v>223</v>
      </c>
      <c r="M1508">
        <v>0.2</v>
      </c>
      <c r="N1508" t="s">
        <v>1094</v>
      </c>
      <c r="U1508">
        <v>0.2</v>
      </c>
      <c r="V1508" t="s">
        <v>159</v>
      </c>
      <c r="X1508" t="s">
        <v>149</v>
      </c>
      <c r="Y1508" t="s">
        <v>150</v>
      </c>
      <c r="Z1508">
        <v>34469</v>
      </c>
      <c r="AB1508" t="s">
        <v>154</v>
      </c>
    </row>
    <row r="1509" spans="1:28" x14ac:dyDescent="0.3">
      <c r="A1509" t="s">
        <v>292</v>
      </c>
      <c r="B1509" t="s">
        <v>912</v>
      </c>
      <c r="C1509">
        <v>1648011</v>
      </c>
      <c r="D1509" t="s">
        <v>151</v>
      </c>
      <c r="E1509" s="1">
        <v>39260</v>
      </c>
      <c r="F1509" s="1" t="s">
        <v>360</v>
      </c>
      <c r="G1509" s="1"/>
      <c r="H1509" t="s">
        <v>166</v>
      </c>
      <c r="I1509" s="1" t="s">
        <v>290</v>
      </c>
      <c r="J1509" s="1" t="s">
        <v>224</v>
      </c>
      <c r="K1509" s="1"/>
      <c r="L1509" t="s">
        <v>223</v>
      </c>
      <c r="M1509">
        <v>0.2</v>
      </c>
      <c r="N1509" t="s">
        <v>1094</v>
      </c>
      <c r="U1509">
        <v>0.2</v>
      </c>
      <c r="V1509" t="s">
        <v>159</v>
      </c>
      <c r="X1509" t="s">
        <v>149</v>
      </c>
      <c r="Y1509" t="s">
        <v>150</v>
      </c>
      <c r="Z1509">
        <v>34696</v>
      </c>
      <c r="AA1509" t="s">
        <v>167</v>
      </c>
      <c r="AB1509" t="s">
        <v>154</v>
      </c>
    </row>
    <row r="1510" spans="1:28" x14ac:dyDescent="0.3">
      <c r="A1510" t="s">
        <v>292</v>
      </c>
      <c r="B1510" t="s">
        <v>913</v>
      </c>
      <c r="C1510">
        <v>164799790</v>
      </c>
      <c r="D1510" t="s">
        <v>151</v>
      </c>
      <c r="E1510" s="1">
        <v>39260</v>
      </c>
      <c r="F1510" s="1" t="s">
        <v>323</v>
      </c>
      <c r="G1510" s="1"/>
      <c r="H1510" t="s">
        <v>153</v>
      </c>
      <c r="I1510" s="1" t="s">
        <v>289</v>
      </c>
      <c r="J1510" s="1" t="s">
        <v>222</v>
      </c>
      <c r="K1510" s="1"/>
      <c r="L1510" t="s">
        <v>223</v>
      </c>
      <c r="M1510">
        <v>0.12</v>
      </c>
      <c r="N1510" t="s">
        <v>1094</v>
      </c>
      <c r="U1510">
        <v>0.12</v>
      </c>
      <c r="V1510" t="s">
        <v>155</v>
      </c>
      <c r="X1510" t="s">
        <v>149</v>
      </c>
      <c r="Y1510" t="s">
        <v>150</v>
      </c>
      <c r="Z1510">
        <v>34248</v>
      </c>
      <c r="AB1510" t="s">
        <v>154</v>
      </c>
    </row>
    <row r="1511" spans="1:28" x14ac:dyDescent="0.3">
      <c r="A1511" t="s">
        <v>292</v>
      </c>
      <c r="B1511" t="s">
        <v>913</v>
      </c>
      <c r="C1511">
        <v>164799790</v>
      </c>
      <c r="D1511" t="s">
        <v>151</v>
      </c>
      <c r="E1511" s="1">
        <v>39260</v>
      </c>
      <c r="F1511" s="1" t="s">
        <v>323</v>
      </c>
      <c r="G1511" s="1"/>
      <c r="H1511" t="s">
        <v>153</v>
      </c>
      <c r="I1511" s="1" t="s">
        <v>289</v>
      </c>
      <c r="J1511" s="1" t="s">
        <v>220</v>
      </c>
      <c r="K1511" s="1"/>
      <c r="L1511" t="s">
        <v>223</v>
      </c>
      <c r="M1511">
        <v>1.0999999999999999E-2</v>
      </c>
      <c r="N1511" t="s">
        <v>157</v>
      </c>
      <c r="U1511">
        <v>0.08</v>
      </c>
      <c r="V1511" t="s">
        <v>159</v>
      </c>
      <c r="X1511" t="s">
        <v>149</v>
      </c>
      <c r="Y1511" t="s">
        <v>150</v>
      </c>
      <c r="Z1511">
        <v>34377</v>
      </c>
      <c r="AA1511" t="s">
        <v>158</v>
      </c>
      <c r="AB1511" t="s">
        <v>154</v>
      </c>
    </row>
    <row r="1512" spans="1:28" x14ac:dyDescent="0.3">
      <c r="A1512" t="s">
        <v>292</v>
      </c>
      <c r="B1512" t="s">
        <v>913</v>
      </c>
      <c r="C1512">
        <v>164799790</v>
      </c>
      <c r="D1512" t="s">
        <v>151</v>
      </c>
      <c r="E1512" s="1">
        <v>39260</v>
      </c>
      <c r="F1512" s="1" t="s">
        <v>323</v>
      </c>
      <c r="G1512" s="1"/>
      <c r="H1512" t="s">
        <v>153</v>
      </c>
      <c r="I1512" s="1" t="s">
        <v>289</v>
      </c>
      <c r="J1512" s="1" t="s">
        <v>224</v>
      </c>
      <c r="K1512" s="1"/>
      <c r="L1512" t="s">
        <v>223</v>
      </c>
      <c r="M1512">
        <v>0.1</v>
      </c>
      <c r="N1512" t="s">
        <v>1094</v>
      </c>
      <c r="U1512">
        <v>0.1</v>
      </c>
      <c r="V1512" t="s">
        <v>155</v>
      </c>
      <c r="X1512" t="s">
        <v>149</v>
      </c>
      <c r="Y1512" t="s">
        <v>150</v>
      </c>
      <c r="Z1512">
        <v>34443</v>
      </c>
      <c r="AB1512" t="s">
        <v>154</v>
      </c>
    </row>
    <row r="1513" spans="1:28" x14ac:dyDescent="0.3">
      <c r="A1513" t="s">
        <v>292</v>
      </c>
      <c r="B1513" t="s">
        <v>913</v>
      </c>
      <c r="C1513">
        <v>164799790</v>
      </c>
      <c r="D1513" t="s">
        <v>151</v>
      </c>
      <c r="E1513" s="1">
        <v>39260</v>
      </c>
      <c r="F1513" s="1" t="s">
        <v>323</v>
      </c>
      <c r="G1513" s="1"/>
      <c r="H1513" t="s">
        <v>153</v>
      </c>
      <c r="I1513" s="1" t="s">
        <v>289</v>
      </c>
      <c r="J1513" s="1" t="s">
        <v>219</v>
      </c>
      <c r="K1513" s="1"/>
      <c r="L1513" t="s">
        <v>223</v>
      </c>
      <c r="M1513">
        <v>0.08</v>
      </c>
      <c r="N1513" t="s">
        <v>1094</v>
      </c>
      <c r="U1513">
        <v>0.08</v>
      </c>
      <c r="V1513" t="s">
        <v>159</v>
      </c>
      <c r="X1513" t="s">
        <v>149</v>
      </c>
      <c r="Y1513" t="s">
        <v>150</v>
      </c>
      <c r="Z1513">
        <v>34462</v>
      </c>
      <c r="AB1513" t="s">
        <v>154</v>
      </c>
    </row>
    <row r="1514" spans="1:28" x14ac:dyDescent="0.3">
      <c r="A1514" t="s">
        <v>292</v>
      </c>
      <c r="B1514" t="s">
        <v>913</v>
      </c>
      <c r="C1514">
        <v>164799790</v>
      </c>
      <c r="D1514" t="s">
        <v>151</v>
      </c>
      <c r="E1514" s="1">
        <v>39260</v>
      </c>
      <c r="F1514" s="1" t="s">
        <v>323</v>
      </c>
      <c r="G1514" s="1"/>
      <c r="H1514" t="s">
        <v>153</v>
      </c>
      <c r="I1514" s="1" t="s">
        <v>289</v>
      </c>
      <c r="J1514" s="1" t="s">
        <v>221</v>
      </c>
      <c r="K1514" s="1"/>
      <c r="L1514" t="s">
        <v>223</v>
      </c>
      <c r="M1514">
        <v>1.4999999999999999E-2</v>
      </c>
      <c r="N1514" t="s">
        <v>157</v>
      </c>
      <c r="U1514">
        <v>0.08</v>
      </c>
      <c r="V1514" t="s">
        <v>155</v>
      </c>
      <c r="X1514" t="s">
        <v>149</v>
      </c>
      <c r="Y1514" t="s">
        <v>150</v>
      </c>
      <c r="Z1514">
        <v>34470</v>
      </c>
      <c r="AA1514" t="s">
        <v>158</v>
      </c>
      <c r="AB1514" t="s">
        <v>154</v>
      </c>
    </row>
    <row r="1515" spans="1:28" x14ac:dyDescent="0.3">
      <c r="A1515" t="s">
        <v>292</v>
      </c>
      <c r="B1515" t="s">
        <v>914</v>
      </c>
      <c r="C1515">
        <v>1648001</v>
      </c>
      <c r="D1515" t="s">
        <v>151</v>
      </c>
      <c r="E1515" s="1">
        <v>39260</v>
      </c>
      <c r="F1515" s="1" t="s">
        <v>336</v>
      </c>
      <c r="G1515" s="1"/>
      <c r="H1515" t="s">
        <v>153</v>
      </c>
      <c r="I1515" s="1" t="s">
        <v>289</v>
      </c>
      <c r="J1515" s="1" t="s">
        <v>222</v>
      </c>
      <c r="K1515" s="1"/>
      <c r="L1515" t="s">
        <v>223</v>
      </c>
      <c r="M1515">
        <v>0.12</v>
      </c>
      <c r="N1515" t="s">
        <v>1094</v>
      </c>
      <c r="U1515">
        <v>0.12</v>
      </c>
      <c r="V1515" t="s">
        <v>155</v>
      </c>
      <c r="X1515" t="s">
        <v>149</v>
      </c>
      <c r="Y1515" t="s">
        <v>150</v>
      </c>
      <c r="Z1515">
        <v>34248</v>
      </c>
      <c r="AB1515" t="s">
        <v>154</v>
      </c>
    </row>
    <row r="1516" spans="1:28" x14ac:dyDescent="0.3">
      <c r="A1516" t="s">
        <v>292</v>
      </c>
      <c r="B1516" t="s">
        <v>914</v>
      </c>
      <c r="C1516">
        <v>1648001</v>
      </c>
      <c r="D1516" t="s">
        <v>151</v>
      </c>
      <c r="E1516" s="1">
        <v>39260</v>
      </c>
      <c r="F1516" s="1" t="s">
        <v>336</v>
      </c>
      <c r="G1516" s="1"/>
      <c r="H1516" t="s">
        <v>153</v>
      </c>
      <c r="I1516" s="1" t="s">
        <v>289</v>
      </c>
      <c r="J1516" s="1" t="s">
        <v>220</v>
      </c>
      <c r="K1516" s="1"/>
      <c r="L1516" t="s">
        <v>223</v>
      </c>
      <c r="M1516">
        <v>0.08</v>
      </c>
      <c r="N1516" t="s">
        <v>1094</v>
      </c>
      <c r="U1516">
        <v>0.08</v>
      </c>
      <c r="V1516" t="s">
        <v>159</v>
      </c>
      <c r="X1516" t="s">
        <v>149</v>
      </c>
      <c r="Y1516" t="s">
        <v>150</v>
      </c>
      <c r="Z1516">
        <v>34377</v>
      </c>
      <c r="AB1516" t="s">
        <v>154</v>
      </c>
    </row>
    <row r="1517" spans="1:28" x14ac:dyDescent="0.3">
      <c r="A1517" t="s">
        <v>292</v>
      </c>
      <c r="B1517" t="s">
        <v>914</v>
      </c>
      <c r="C1517">
        <v>1648001</v>
      </c>
      <c r="D1517" t="s">
        <v>151</v>
      </c>
      <c r="E1517" s="1">
        <v>39260</v>
      </c>
      <c r="F1517" s="1" t="s">
        <v>336</v>
      </c>
      <c r="G1517" s="1"/>
      <c r="H1517" t="s">
        <v>153</v>
      </c>
      <c r="I1517" s="1" t="s">
        <v>289</v>
      </c>
      <c r="J1517" s="1" t="s">
        <v>224</v>
      </c>
      <c r="K1517" s="1"/>
      <c r="L1517" t="s">
        <v>223</v>
      </c>
      <c r="M1517">
        <v>0.1</v>
      </c>
      <c r="N1517" t="s">
        <v>1094</v>
      </c>
      <c r="U1517">
        <v>0.1</v>
      </c>
      <c r="V1517" t="s">
        <v>155</v>
      </c>
      <c r="X1517" t="s">
        <v>149</v>
      </c>
      <c r="Y1517" t="s">
        <v>150</v>
      </c>
      <c r="Z1517">
        <v>34443</v>
      </c>
      <c r="AB1517" t="s">
        <v>154</v>
      </c>
    </row>
    <row r="1518" spans="1:28" x14ac:dyDescent="0.3">
      <c r="A1518" t="s">
        <v>292</v>
      </c>
      <c r="B1518" t="s">
        <v>914</v>
      </c>
      <c r="C1518">
        <v>1648001</v>
      </c>
      <c r="D1518" t="s">
        <v>151</v>
      </c>
      <c r="E1518" s="1">
        <v>39260</v>
      </c>
      <c r="F1518" s="1" t="s">
        <v>336</v>
      </c>
      <c r="G1518" s="1"/>
      <c r="H1518" t="s">
        <v>153</v>
      </c>
      <c r="I1518" s="1" t="s">
        <v>289</v>
      </c>
      <c r="J1518" s="1" t="s">
        <v>219</v>
      </c>
      <c r="K1518" s="1"/>
      <c r="L1518" t="s">
        <v>223</v>
      </c>
      <c r="M1518">
        <v>0.08</v>
      </c>
      <c r="N1518" t="s">
        <v>1094</v>
      </c>
      <c r="U1518">
        <v>0.08</v>
      </c>
      <c r="V1518" t="s">
        <v>159</v>
      </c>
      <c r="X1518" t="s">
        <v>149</v>
      </c>
      <c r="Y1518" t="s">
        <v>150</v>
      </c>
      <c r="Z1518">
        <v>34462</v>
      </c>
      <c r="AB1518" t="s">
        <v>154</v>
      </c>
    </row>
    <row r="1519" spans="1:28" x14ac:dyDescent="0.3">
      <c r="A1519" t="s">
        <v>292</v>
      </c>
      <c r="B1519" t="s">
        <v>914</v>
      </c>
      <c r="C1519">
        <v>1648001</v>
      </c>
      <c r="D1519" t="s">
        <v>151</v>
      </c>
      <c r="E1519" s="1">
        <v>39260</v>
      </c>
      <c r="F1519" s="1" t="s">
        <v>336</v>
      </c>
      <c r="G1519" s="1"/>
      <c r="H1519" t="s">
        <v>153</v>
      </c>
      <c r="I1519" s="1" t="s">
        <v>289</v>
      </c>
      <c r="J1519" s="1" t="s">
        <v>221</v>
      </c>
      <c r="K1519" s="1"/>
      <c r="L1519" t="s">
        <v>223</v>
      </c>
      <c r="M1519">
        <v>0.08</v>
      </c>
      <c r="N1519" t="s">
        <v>1094</v>
      </c>
      <c r="U1519">
        <v>0.08</v>
      </c>
      <c r="V1519" t="s">
        <v>155</v>
      </c>
      <c r="X1519" t="s">
        <v>149</v>
      </c>
      <c r="Y1519" t="s">
        <v>150</v>
      </c>
      <c r="Z1519">
        <v>34470</v>
      </c>
      <c r="AB1519" t="s">
        <v>154</v>
      </c>
    </row>
    <row r="1520" spans="1:28" x14ac:dyDescent="0.3">
      <c r="A1520" t="s">
        <v>292</v>
      </c>
      <c r="B1520" t="s">
        <v>914</v>
      </c>
      <c r="C1520">
        <v>1648001</v>
      </c>
      <c r="D1520" t="s">
        <v>151</v>
      </c>
      <c r="E1520" s="1">
        <v>39260</v>
      </c>
      <c r="F1520" s="1" t="s">
        <v>440</v>
      </c>
      <c r="G1520" s="1"/>
      <c r="H1520" t="s">
        <v>166</v>
      </c>
      <c r="I1520" s="1" t="s">
        <v>290</v>
      </c>
      <c r="J1520" s="1" t="s">
        <v>222</v>
      </c>
      <c r="K1520" s="1"/>
      <c r="L1520" t="s">
        <v>223</v>
      </c>
      <c r="M1520">
        <v>0.2</v>
      </c>
      <c r="N1520" t="s">
        <v>1094</v>
      </c>
      <c r="U1520">
        <v>0.2</v>
      </c>
      <c r="V1520" t="s">
        <v>159</v>
      </c>
      <c r="X1520" t="s">
        <v>149</v>
      </c>
      <c r="Y1520" t="s">
        <v>150</v>
      </c>
      <c r="Z1520">
        <v>34247</v>
      </c>
      <c r="AB1520" t="s">
        <v>154</v>
      </c>
    </row>
    <row r="1521" spans="1:28" x14ac:dyDescent="0.3">
      <c r="A1521" t="s">
        <v>292</v>
      </c>
      <c r="B1521" t="s">
        <v>914</v>
      </c>
      <c r="C1521">
        <v>1648001</v>
      </c>
      <c r="D1521" t="s">
        <v>151</v>
      </c>
      <c r="E1521" s="1">
        <v>39260</v>
      </c>
      <c r="F1521" s="1" t="s">
        <v>440</v>
      </c>
      <c r="G1521" s="1"/>
      <c r="H1521" t="s">
        <v>166</v>
      </c>
      <c r="I1521" s="1" t="s">
        <v>290</v>
      </c>
      <c r="J1521" s="1" t="s">
        <v>220</v>
      </c>
      <c r="K1521" s="1"/>
      <c r="L1521" t="s">
        <v>223</v>
      </c>
      <c r="M1521">
        <v>0.2</v>
      </c>
      <c r="N1521" t="s">
        <v>1094</v>
      </c>
      <c r="U1521">
        <v>0.2</v>
      </c>
      <c r="V1521" t="s">
        <v>159</v>
      </c>
      <c r="X1521" t="s">
        <v>149</v>
      </c>
      <c r="Y1521" t="s">
        <v>150</v>
      </c>
      <c r="Z1521">
        <v>34376</v>
      </c>
      <c r="AB1521" t="s">
        <v>154</v>
      </c>
    </row>
    <row r="1522" spans="1:28" x14ac:dyDescent="0.3">
      <c r="A1522" t="s">
        <v>292</v>
      </c>
      <c r="B1522" t="s">
        <v>914</v>
      </c>
      <c r="C1522">
        <v>1648001</v>
      </c>
      <c r="D1522" t="s">
        <v>151</v>
      </c>
      <c r="E1522" s="1">
        <v>39260</v>
      </c>
      <c r="F1522" s="1" t="s">
        <v>440</v>
      </c>
      <c r="G1522" s="1"/>
      <c r="H1522" t="s">
        <v>166</v>
      </c>
      <c r="I1522" s="1" t="s">
        <v>290</v>
      </c>
      <c r="J1522" s="1" t="s">
        <v>219</v>
      </c>
      <c r="K1522" s="1"/>
      <c r="L1522" t="s">
        <v>223</v>
      </c>
      <c r="M1522">
        <v>0.2</v>
      </c>
      <c r="N1522" t="s">
        <v>1094</v>
      </c>
      <c r="U1522">
        <v>0.2</v>
      </c>
      <c r="V1522" t="s">
        <v>159</v>
      </c>
      <c r="X1522" t="s">
        <v>149</v>
      </c>
      <c r="Y1522" t="s">
        <v>150</v>
      </c>
      <c r="Z1522">
        <v>34461</v>
      </c>
      <c r="AB1522" t="s">
        <v>154</v>
      </c>
    </row>
    <row r="1523" spans="1:28" x14ac:dyDescent="0.3">
      <c r="A1523" t="s">
        <v>292</v>
      </c>
      <c r="B1523" t="s">
        <v>914</v>
      </c>
      <c r="C1523">
        <v>1648001</v>
      </c>
      <c r="D1523" t="s">
        <v>151</v>
      </c>
      <c r="E1523" s="1">
        <v>39260</v>
      </c>
      <c r="F1523" s="1" t="s">
        <v>440</v>
      </c>
      <c r="G1523" s="1"/>
      <c r="H1523" t="s">
        <v>166</v>
      </c>
      <c r="I1523" s="1" t="s">
        <v>290</v>
      </c>
      <c r="J1523" s="1" t="s">
        <v>221</v>
      </c>
      <c r="K1523" s="1"/>
      <c r="L1523" t="s">
        <v>223</v>
      </c>
      <c r="M1523">
        <v>0.2</v>
      </c>
      <c r="N1523" t="s">
        <v>1094</v>
      </c>
      <c r="U1523">
        <v>0.2</v>
      </c>
      <c r="V1523" t="s">
        <v>159</v>
      </c>
      <c r="X1523" t="s">
        <v>149</v>
      </c>
      <c r="Y1523" t="s">
        <v>150</v>
      </c>
      <c r="Z1523">
        <v>34469</v>
      </c>
      <c r="AB1523" t="s">
        <v>154</v>
      </c>
    </row>
    <row r="1524" spans="1:28" x14ac:dyDescent="0.3">
      <c r="A1524" t="s">
        <v>292</v>
      </c>
      <c r="B1524" t="s">
        <v>914</v>
      </c>
      <c r="C1524">
        <v>1648001</v>
      </c>
      <c r="D1524" t="s">
        <v>151</v>
      </c>
      <c r="E1524" s="1">
        <v>39260</v>
      </c>
      <c r="F1524" s="1" t="s">
        <v>440</v>
      </c>
      <c r="G1524" s="1"/>
      <c r="H1524" t="s">
        <v>166</v>
      </c>
      <c r="I1524" s="1" t="s">
        <v>290</v>
      </c>
      <c r="J1524" s="1" t="s">
        <v>224</v>
      </c>
      <c r="K1524" s="1"/>
      <c r="L1524" t="s">
        <v>223</v>
      </c>
      <c r="M1524">
        <v>0.2</v>
      </c>
      <c r="N1524" t="s">
        <v>1094</v>
      </c>
      <c r="U1524">
        <v>0.2</v>
      </c>
      <c r="V1524" t="s">
        <v>159</v>
      </c>
      <c r="X1524" t="s">
        <v>149</v>
      </c>
      <c r="Y1524" t="s">
        <v>150</v>
      </c>
      <c r="Z1524">
        <v>34696</v>
      </c>
      <c r="AA1524" t="s">
        <v>167</v>
      </c>
      <c r="AB1524" t="s">
        <v>154</v>
      </c>
    </row>
    <row r="1525" spans="1:28" x14ac:dyDescent="0.3">
      <c r="A1525" t="s">
        <v>292</v>
      </c>
      <c r="B1525" t="s">
        <v>915</v>
      </c>
      <c r="C1525">
        <v>1649010</v>
      </c>
      <c r="D1525" t="s">
        <v>151</v>
      </c>
      <c r="E1525" s="1">
        <v>39260</v>
      </c>
      <c r="F1525" s="1" t="s">
        <v>315</v>
      </c>
      <c r="G1525" s="1"/>
      <c r="H1525" t="s">
        <v>153</v>
      </c>
      <c r="I1525" s="1" t="s">
        <v>289</v>
      </c>
      <c r="J1525" s="1" t="s">
        <v>222</v>
      </c>
      <c r="K1525" s="1"/>
      <c r="L1525" t="s">
        <v>223</v>
      </c>
      <c r="M1525">
        <v>0.12</v>
      </c>
      <c r="N1525" t="s">
        <v>1094</v>
      </c>
      <c r="U1525">
        <v>0.12</v>
      </c>
      <c r="V1525" t="s">
        <v>155</v>
      </c>
      <c r="X1525" t="s">
        <v>149</v>
      </c>
      <c r="Y1525" t="s">
        <v>150</v>
      </c>
      <c r="Z1525">
        <v>34248</v>
      </c>
      <c r="AB1525" t="s">
        <v>154</v>
      </c>
    </row>
    <row r="1526" spans="1:28" x14ac:dyDescent="0.3">
      <c r="A1526" t="s">
        <v>292</v>
      </c>
      <c r="B1526" t="s">
        <v>915</v>
      </c>
      <c r="C1526">
        <v>1649010</v>
      </c>
      <c r="D1526" t="s">
        <v>151</v>
      </c>
      <c r="E1526" s="1">
        <v>39260</v>
      </c>
      <c r="F1526" s="1" t="s">
        <v>315</v>
      </c>
      <c r="G1526" s="1"/>
      <c r="H1526" t="s">
        <v>153</v>
      </c>
      <c r="I1526" s="1" t="s">
        <v>289</v>
      </c>
      <c r="J1526" s="1" t="s">
        <v>220</v>
      </c>
      <c r="K1526" s="1"/>
      <c r="L1526" t="s">
        <v>223</v>
      </c>
      <c r="M1526">
        <v>0.08</v>
      </c>
      <c r="N1526" t="s">
        <v>1094</v>
      </c>
      <c r="U1526">
        <v>0.08</v>
      </c>
      <c r="V1526" t="s">
        <v>159</v>
      </c>
      <c r="X1526" t="s">
        <v>149</v>
      </c>
      <c r="Y1526" t="s">
        <v>150</v>
      </c>
      <c r="Z1526">
        <v>34377</v>
      </c>
      <c r="AB1526" t="s">
        <v>154</v>
      </c>
    </row>
    <row r="1527" spans="1:28" x14ac:dyDescent="0.3">
      <c r="A1527" t="s">
        <v>292</v>
      </c>
      <c r="B1527" t="s">
        <v>915</v>
      </c>
      <c r="C1527">
        <v>1649010</v>
      </c>
      <c r="D1527" t="s">
        <v>151</v>
      </c>
      <c r="E1527" s="1">
        <v>39260</v>
      </c>
      <c r="F1527" s="1" t="s">
        <v>315</v>
      </c>
      <c r="G1527" s="1"/>
      <c r="H1527" t="s">
        <v>153</v>
      </c>
      <c r="I1527" s="1" t="s">
        <v>289</v>
      </c>
      <c r="J1527" s="1" t="s">
        <v>224</v>
      </c>
      <c r="K1527" s="1"/>
      <c r="L1527" t="s">
        <v>223</v>
      </c>
      <c r="M1527">
        <v>0.1</v>
      </c>
      <c r="N1527" t="s">
        <v>1094</v>
      </c>
      <c r="U1527">
        <v>0.1</v>
      </c>
      <c r="V1527" t="s">
        <v>155</v>
      </c>
      <c r="X1527" t="s">
        <v>149</v>
      </c>
      <c r="Y1527" t="s">
        <v>150</v>
      </c>
      <c r="Z1527">
        <v>34443</v>
      </c>
      <c r="AB1527" t="s">
        <v>154</v>
      </c>
    </row>
    <row r="1528" spans="1:28" x14ac:dyDescent="0.3">
      <c r="A1528" t="s">
        <v>292</v>
      </c>
      <c r="B1528" t="s">
        <v>915</v>
      </c>
      <c r="C1528">
        <v>1649010</v>
      </c>
      <c r="D1528" t="s">
        <v>151</v>
      </c>
      <c r="E1528" s="1">
        <v>39260</v>
      </c>
      <c r="F1528" s="1" t="s">
        <v>315</v>
      </c>
      <c r="G1528" s="1"/>
      <c r="H1528" t="s">
        <v>153</v>
      </c>
      <c r="I1528" s="1" t="s">
        <v>289</v>
      </c>
      <c r="J1528" s="1" t="s">
        <v>219</v>
      </c>
      <c r="K1528" s="1"/>
      <c r="L1528" t="s">
        <v>223</v>
      </c>
      <c r="M1528">
        <v>0.08</v>
      </c>
      <c r="N1528" t="s">
        <v>1094</v>
      </c>
      <c r="U1528">
        <v>0.08</v>
      </c>
      <c r="V1528" t="s">
        <v>159</v>
      </c>
      <c r="X1528" t="s">
        <v>149</v>
      </c>
      <c r="Y1528" t="s">
        <v>150</v>
      </c>
      <c r="Z1528">
        <v>34462</v>
      </c>
      <c r="AB1528" t="s">
        <v>154</v>
      </c>
    </row>
    <row r="1529" spans="1:28" x14ac:dyDescent="0.3">
      <c r="A1529" t="s">
        <v>292</v>
      </c>
      <c r="B1529" t="s">
        <v>915</v>
      </c>
      <c r="C1529">
        <v>1649010</v>
      </c>
      <c r="D1529" t="s">
        <v>151</v>
      </c>
      <c r="E1529" s="1">
        <v>39260</v>
      </c>
      <c r="F1529" s="1" t="s">
        <v>315</v>
      </c>
      <c r="G1529" s="1"/>
      <c r="H1529" t="s">
        <v>153</v>
      </c>
      <c r="I1529" s="1" t="s">
        <v>289</v>
      </c>
      <c r="J1529" s="1" t="s">
        <v>221</v>
      </c>
      <c r="K1529" s="1"/>
      <c r="L1529" t="s">
        <v>223</v>
      </c>
      <c r="M1529">
        <v>0.08</v>
      </c>
      <c r="N1529" t="s">
        <v>1094</v>
      </c>
      <c r="U1529">
        <v>0.08</v>
      </c>
      <c r="V1529" t="s">
        <v>155</v>
      </c>
      <c r="X1529" t="s">
        <v>149</v>
      </c>
      <c r="Y1529" t="s">
        <v>150</v>
      </c>
      <c r="Z1529">
        <v>34470</v>
      </c>
      <c r="AB1529" t="s">
        <v>154</v>
      </c>
    </row>
    <row r="1530" spans="1:28" x14ac:dyDescent="0.3">
      <c r="A1530" t="s">
        <v>292</v>
      </c>
      <c r="B1530" t="s">
        <v>915</v>
      </c>
      <c r="C1530">
        <v>1649010</v>
      </c>
      <c r="D1530" t="s">
        <v>151</v>
      </c>
      <c r="E1530" s="1">
        <v>39260</v>
      </c>
      <c r="F1530" s="1" t="s">
        <v>383</v>
      </c>
      <c r="G1530" s="1"/>
      <c r="H1530" t="s">
        <v>166</v>
      </c>
      <c r="I1530" s="1" t="s">
        <v>290</v>
      </c>
      <c r="J1530" s="1" t="s">
        <v>222</v>
      </c>
      <c r="K1530" s="1"/>
      <c r="L1530" t="s">
        <v>223</v>
      </c>
      <c r="M1530">
        <v>0.2</v>
      </c>
      <c r="N1530" t="s">
        <v>1094</v>
      </c>
      <c r="U1530">
        <v>0.2</v>
      </c>
      <c r="V1530" t="s">
        <v>159</v>
      </c>
      <c r="X1530" t="s">
        <v>149</v>
      </c>
      <c r="Y1530" t="s">
        <v>150</v>
      </c>
      <c r="Z1530">
        <v>34247</v>
      </c>
      <c r="AB1530" t="s">
        <v>154</v>
      </c>
    </row>
    <row r="1531" spans="1:28" x14ac:dyDescent="0.3">
      <c r="A1531" t="s">
        <v>292</v>
      </c>
      <c r="B1531" t="s">
        <v>915</v>
      </c>
      <c r="C1531">
        <v>1649010</v>
      </c>
      <c r="D1531" t="s">
        <v>151</v>
      </c>
      <c r="E1531" s="1">
        <v>39260</v>
      </c>
      <c r="F1531" s="1" t="s">
        <v>383</v>
      </c>
      <c r="G1531" s="1"/>
      <c r="H1531" t="s">
        <v>166</v>
      </c>
      <c r="I1531" s="1" t="s">
        <v>290</v>
      </c>
      <c r="J1531" s="1" t="s">
        <v>220</v>
      </c>
      <c r="K1531" s="1"/>
      <c r="L1531" t="s">
        <v>223</v>
      </c>
      <c r="M1531">
        <v>0.2</v>
      </c>
      <c r="N1531" t="s">
        <v>1094</v>
      </c>
      <c r="U1531">
        <v>0.2</v>
      </c>
      <c r="V1531" t="s">
        <v>159</v>
      </c>
      <c r="X1531" t="s">
        <v>149</v>
      </c>
      <c r="Y1531" t="s">
        <v>150</v>
      </c>
      <c r="Z1531">
        <v>34376</v>
      </c>
      <c r="AB1531" t="s">
        <v>154</v>
      </c>
    </row>
    <row r="1532" spans="1:28" x14ac:dyDescent="0.3">
      <c r="A1532" t="s">
        <v>292</v>
      </c>
      <c r="B1532" t="s">
        <v>915</v>
      </c>
      <c r="C1532">
        <v>1649010</v>
      </c>
      <c r="D1532" t="s">
        <v>151</v>
      </c>
      <c r="E1532" s="1">
        <v>39260</v>
      </c>
      <c r="F1532" s="1" t="s">
        <v>383</v>
      </c>
      <c r="G1532" s="1"/>
      <c r="H1532" t="s">
        <v>166</v>
      </c>
      <c r="I1532" s="1" t="s">
        <v>290</v>
      </c>
      <c r="J1532" s="1" t="s">
        <v>219</v>
      </c>
      <c r="K1532" s="1"/>
      <c r="L1532" t="s">
        <v>223</v>
      </c>
      <c r="M1532">
        <v>0.2</v>
      </c>
      <c r="N1532" t="s">
        <v>1094</v>
      </c>
      <c r="U1532">
        <v>0.2</v>
      </c>
      <c r="V1532" t="s">
        <v>159</v>
      </c>
      <c r="X1532" t="s">
        <v>149</v>
      </c>
      <c r="Y1532" t="s">
        <v>150</v>
      </c>
      <c r="Z1532">
        <v>34461</v>
      </c>
      <c r="AB1532" t="s">
        <v>154</v>
      </c>
    </row>
    <row r="1533" spans="1:28" x14ac:dyDescent="0.3">
      <c r="A1533" t="s">
        <v>292</v>
      </c>
      <c r="B1533" t="s">
        <v>915</v>
      </c>
      <c r="C1533">
        <v>1649010</v>
      </c>
      <c r="D1533" t="s">
        <v>151</v>
      </c>
      <c r="E1533" s="1">
        <v>39260</v>
      </c>
      <c r="F1533" s="1" t="s">
        <v>383</v>
      </c>
      <c r="G1533" s="1"/>
      <c r="H1533" t="s">
        <v>166</v>
      </c>
      <c r="I1533" s="1" t="s">
        <v>290</v>
      </c>
      <c r="J1533" s="1" t="s">
        <v>221</v>
      </c>
      <c r="K1533" s="1"/>
      <c r="L1533" t="s">
        <v>223</v>
      </c>
      <c r="M1533">
        <v>0.2</v>
      </c>
      <c r="N1533" t="s">
        <v>1094</v>
      </c>
      <c r="U1533">
        <v>0.2</v>
      </c>
      <c r="V1533" t="s">
        <v>159</v>
      </c>
      <c r="X1533" t="s">
        <v>149</v>
      </c>
      <c r="Y1533" t="s">
        <v>150</v>
      </c>
      <c r="Z1533">
        <v>34469</v>
      </c>
      <c r="AB1533" t="s">
        <v>154</v>
      </c>
    </row>
    <row r="1534" spans="1:28" x14ac:dyDescent="0.3">
      <c r="A1534" t="s">
        <v>292</v>
      </c>
      <c r="B1534" t="s">
        <v>915</v>
      </c>
      <c r="C1534">
        <v>1649010</v>
      </c>
      <c r="D1534" t="s">
        <v>151</v>
      </c>
      <c r="E1534" s="1">
        <v>39260</v>
      </c>
      <c r="F1534" s="1" t="s">
        <v>383</v>
      </c>
      <c r="G1534" s="1"/>
      <c r="H1534" t="s">
        <v>166</v>
      </c>
      <c r="I1534" s="1" t="s">
        <v>290</v>
      </c>
      <c r="J1534" s="1" t="s">
        <v>224</v>
      </c>
      <c r="K1534" s="1"/>
      <c r="L1534" t="s">
        <v>223</v>
      </c>
      <c r="M1534">
        <v>0.2</v>
      </c>
      <c r="N1534" t="s">
        <v>1094</v>
      </c>
      <c r="U1534">
        <v>0.2</v>
      </c>
      <c r="V1534" t="s">
        <v>159</v>
      </c>
      <c r="X1534" t="s">
        <v>149</v>
      </c>
      <c r="Y1534" t="s">
        <v>150</v>
      </c>
      <c r="Z1534">
        <v>34696</v>
      </c>
      <c r="AA1534" t="s">
        <v>167</v>
      </c>
      <c r="AB1534" t="s">
        <v>154</v>
      </c>
    </row>
    <row r="1535" spans="1:28" x14ac:dyDescent="0.3">
      <c r="A1535" t="s">
        <v>292</v>
      </c>
      <c r="B1535" t="s">
        <v>916</v>
      </c>
      <c r="C1535">
        <v>1648450</v>
      </c>
      <c r="D1535" t="s">
        <v>151</v>
      </c>
      <c r="E1535" s="1">
        <v>39260</v>
      </c>
      <c r="F1535" s="1" t="s">
        <v>302</v>
      </c>
      <c r="G1535" s="1"/>
      <c r="H1535" t="s">
        <v>153</v>
      </c>
      <c r="I1535" s="1" t="s">
        <v>289</v>
      </c>
      <c r="J1535" s="1" t="s">
        <v>222</v>
      </c>
      <c r="K1535" s="1"/>
      <c r="L1535" t="s">
        <v>223</v>
      </c>
      <c r="M1535">
        <v>0.12</v>
      </c>
      <c r="N1535" t="s">
        <v>1094</v>
      </c>
      <c r="U1535">
        <v>0.12</v>
      </c>
      <c r="V1535" t="s">
        <v>155</v>
      </c>
      <c r="X1535" t="s">
        <v>149</v>
      </c>
      <c r="Y1535" t="s">
        <v>150</v>
      </c>
      <c r="Z1535">
        <v>34248</v>
      </c>
      <c r="AB1535" t="s">
        <v>154</v>
      </c>
    </row>
    <row r="1536" spans="1:28" x14ac:dyDescent="0.3">
      <c r="A1536" t="s">
        <v>292</v>
      </c>
      <c r="B1536" t="s">
        <v>916</v>
      </c>
      <c r="C1536">
        <v>1648450</v>
      </c>
      <c r="D1536" t="s">
        <v>151</v>
      </c>
      <c r="E1536" s="1">
        <v>39260</v>
      </c>
      <c r="F1536" s="1" t="s">
        <v>302</v>
      </c>
      <c r="G1536" s="1"/>
      <c r="H1536" t="s">
        <v>153</v>
      </c>
      <c r="I1536" s="1" t="s">
        <v>289</v>
      </c>
      <c r="J1536" s="1" t="s">
        <v>220</v>
      </c>
      <c r="K1536" s="1"/>
      <c r="L1536" t="s">
        <v>223</v>
      </c>
      <c r="M1536">
        <v>0.08</v>
      </c>
      <c r="N1536" t="s">
        <v>1094</v>
      </c>
      <c r="U1536">
        <v>0.08</v>
      </c>
      <c r="V1536" t="s">
        <v>159</v>
      </c>
      <c r="X1536" t="s">
        <v>149</v>
      </c>
      <c r="Y1536" t="s">
        <v>150</v>
      </c>
      <c r="Z1536">
        <v>34377</v>
      </c>
      <c r="AB1536" t="s">
        <v>154</v>
      </c>
    </row>
    <row r="1537" spans="1:28" x14ac:dyDescent="0.3">
      <c r="A1537" t="s">
        <v>292</v>
      </c>
      <c r="B1537" t="s">
        <v>916</v>
      </c>
      <c r="C1537">
        <v>1648450</v>
      </c>
      <c r="D1537" t="s">
        <v>151</v>
      </c>
      <c r="E1537" s="1">
        <v>39260</v>
      </c>
      <c r="F1537" s="1" t="s">
        <v>302</v>
      </c>
      <c r="G1537" s="1"/>
      <c r="H1537" t="s">
        <v>153</v>
      </c>
      <c r="I1537" s="1" t="s">
        <v>289</v>
      </c>
      <c r="J1537" s="1" t="s">
        <v>224</v>
      </c>
      <c r="K1537" s="1"/>
      <c r="L1537" t="s">
        <v>223</v>
      </c>
      <c r="M1537">
        <v>0.1</v>
      </c>
      <c r="N1537" t="s">
        <v>1094</v>
      </c>
      <c r="U1537">
        <v>0.1</v>
      </c>
      <c r="V1537" t="s">
        <v>155</v>
      </c>
      <c r="X1537" t="s">
        <v>149</v>
      </c>
      <c r="Y1537" t="s">
        <v>150</v>
      </c>
      <c r="Z1537">
        <v>34443</v>
      </c>
      <c r="AB1537" t="s">
        <v>154</v>
      </c>
    </row>
    <row r="1538" spans="1:28" x14ac:dyDescent="0.3">
      <c r="A1538" t="s">
        <v>292</v>
      </c>
      <c r="B1538" t="s">
        <v>916</v>
      </c>
      <c r="C1538">
        <v>1648450</v>
      </c>
      <c r="D1538" t="s">
        <v>151</v>
      </c>
      <c r="E1538" s="1">
        <v>39260</v>
      </c>
      <c r="F1538" s="1" t="s">
        <v>302</v>
      </c>
      <c r="G1538" s="1"/>
      <c r="H1538" t="s">
        <v>153</v>
      </c>
      <c r="I1538" s="1" t="s">
        <v>289</v>
      </c>
      <c r="J1538" s="1" t="s">
        <v>219</v>
      </c>
      <c r="K1538" s="1"/>
      <c r="L1538" t="s">
        <v>223</v>
      </c>
      <c r="M1538">
        <v>0.08</v>
      </c>
      <c r="N1538" t="s">
        <v>1094</v>
      </c>
      <c r="U1538">
        <v>0.08</v>
      </c>
      <c r="V1538" t="s">
        <v>159</v>
      </c>
      <c r="X1538" t="s">
        <v>149</v>
      </c>
      <c r="Y1538" t="s">
        <v>150</v>
      </c>
      <c r="Z1538">
        <v>34462</v>
      </c>
      <c r="AB1538" t="s">
        <v>154</v>
      </c>
    </row>
    <row r="1539" spans="1:28" x14ac:dyDescent="0.3">
      <c r="A1539" t="s">
        <v>292</v>
      </c>
      <c r="B1539" t="s">
        <v>916</v>
      </c>
      <c r="C1539">
        <v>1648450</v>
      </c>
      <c r="D1539" t="s">
        <v>151</v>
      </c>
      <c r="E1539" s="1">
        <v>39260</v>
      </c>
      <c r="F1539" s="1" t="s">
        <v>302</v>
      </c>
      <c r="G1539" s="1"/>
      <c r="H1539" t="s">
        <v>153</v>
      </c>
      <c r="I1539" s="1" t="s">
        <v>289</v>
      </c>
      <c r="J1539" s="1" t="s">
        <v>221</v>
      </c>
      <c r="K1539" s="1"/>
      <c r="L1539" t="s">
        <v>223</v>
      </c>
      <c r="M1539">
        <v>0.08</v>
      </c>
      <c r="N1539" t="s">
        <v>1094</v>
      </c>
      <c r="U1539">
        <v>0.08</v>
      </c>
      <c r="V1539" t="s">
        <v>155</v>
      </c>
      <c r="X1539" t="s">
        <v>149</v>
      </c>
      <c r="Y1539" t="s">
        <v>150</v>
      </c>
      <c r="Z1539">
        <v>34470</v>
      </c>
      <c r="AB1539" t="s">
        <v>154</v>
      </c>
    </row>
    <row r="1540" spans="1:28" x14ac:dyDescent="0.3">
      <c r="A1540" t="s">
        <v>292</v>
      </c>
      <c r="B1540" t="s">
        <v>917</v>
      </c>
      <c r="C1540">
        <v>1648500</v>
      </c>
      <c r="D1540" t="s">
        <v>151</v>
      </c>
      <c r="E1540" s="1">
        <v>39260</v>
      </c>
      <c r="F1540" s="1" t="s">
        <v>304</v>
      </c>
      <c r="G1540" s="1"/>
      <c r="H1540" t="s">
        <v>153</v>
      </c>
      <c r="I1540" s="1" t="s">
        <v>289</v>
      </c>
      <c r="J1540" s="1" t="s">
        <v>222</v>
      </c>
      <c r="K1540" s="1"/>
      <c r="L1540" t="s">
        <v>223</v>
      </c>
      <c r="M1540">
        <v>0.12</v>
      </c>
      <c r="N1540" t="s">
        <v>1094</v>
      </c>
      <c r="U1540">
        <v>0.12</v>
      </c>
      <c r="V1540" t="s">
        <v>155</v>
      </c>
      <c r="X1540" t="s">
        <v>149</v>
      </c>
      <c r="Y1540" t="s">
        <v>150</v>
      </c>
      <c r="Z1540">
        <v>34248</v>
      </c>
      <c r="AB1540" t="s">
        <v>154</v>
      </c>
    </row>
    <row r="1541" spans="1:28" x14ac:dyDescent="0.3">
      <c r="A1541" t="s">
        <v>292</v>
      </c>
      <c r="B1541" t="s">
        <v>917</v>
      </c>
      <c r="C1541">
        <v>1648500</v>
      </c>
      <c r="D1541" t="s">
        <v>151</v>
      </c>
      <c r="E1541" s="1">
        <v>39260</v>
      </c>
      <c r="F1541" s="1" t="s">
        <v>304</v>
      </c>
      <c r="G1541" s="1"/>
      <c r="H1541" t="s">
        <v>153</v>
      </c>
      <c r="I1541" s="1" t="s">
        <v>289</v>
      </c>
      <c r="J1541" s="1" t="s">
        <v>220</v>
      </c>
      <c r="K1541" s="1"/>
      <c r="L1541" t="s">
        <v>223</v>
      </c>
      <c r="M1541">
        <v>8.0000000000000002E-3</v>
      </c>
      <c r="N1541" t="s">
        <v>157</v>
      </c>
      <c r="U1541">
        <v>0.08</v>
      </c>
      <c r="V1541" t="s">
        <v>159</v>
      </c>
      <c r="X1541" t="s">
        <v>149</v>
      </c>
      <c r="Y1541" t="s">
        <v>150</v>
      </c>
      <c r="Z1541">
        <v>34377</v>
      </c>
      <c r="AA1541" t="s">
        <v>158</v>
      </c>
      <c r="AB1541" t="s">
        <v>154</v>
      </c>
    </row>
    <row r="1542" spans="1:28" x14ac:dyDescent="0.3">
      <c r="A1542" t="s">
        <v>292</v>
      </c>
      <c r="B1542" t="s">
        <v>917</v>
      </c>
      <c r="C1542">
        <v>1648500</v>
      </c>
      <c r="D1542" t="s">
        <v>151</v>
      </c>
      <c r="E1542" s="1">
        <v>39260</v>
      </c>
      <c r="F1542" s="1" t="s">
        <v>304</v>
      </c>
      <c r="G1542" s="1"/>
      <c r="H1542" t="s">
        <v>153</v>
      </c>
      <c r="I1542" s="1" t="s">
        <v>289</v>
      </c>
      <c r="J1542" s="1" t="s">
        <v>224</v>
      </c>
      <c r="K1542" s="1"/>
      <c r="L1542" t="s">
        <v>223</v>
      </c>
      <c r="M1542">
        <v>0.1</v>
      </c>
      <c r="N1542" t="s">
        <v>1094</v>
      </c>
      <c r="U1542">
        <v>0.1</v>
      </c>
      <c r="V1542" t="s">
        <v>155</v>
      </c>
      <c r="X1542" t="s">
        <v>149</v>
      </c>
      <c r="Y1542" t="s">
        <v>150</v>
      </c>
      <c r="Z1542">
        <v>34443</v>
      </c>
      <c r="AB1542" t="s">
        <v>154</v>
      </c>
    </row>
    <row r="1543" spans="1:28" x14ac:dyDescent="0.3">
      <c r="A1543" t="s">
        <v>292</v>
      </c>
      <c r="B1543" t="s">
        <v>917</v>
      </c>
      <c r="C1543">
        <v>1648500</v>
      </c>
      <c r="D1543" t="s">
        <v>151</v>
      </c>
      <c r="E1543" s="1">
        <v>39260</v>
      </c>
      <c r="F1543" s="1" t="s">
        <v>304</v>
      </c>
      <c r="G1543" s="1"/>
      <c r="H1543" t="s">
        <v>153</v>
      </c>
      <c r="I1543" s="1" t="s">
        <v>289</v>
      </c>
      <c r="J1543" s="1" t="s">
        <v>219</v>
      </c>
      <c r="K1543" s="1"/>
      <c r="L1543" t="s">
        <v>223</v>
      </c>
      <c r="M1543">
        <v>0.08</v>
      </c>
      <c r="N1543" t="s">
        <v>1094</v>
      </c>
      <c r="U1543">
        <v>0.08</v>
      </c>
      <c r="V1543" t="s">
        <v>159</v>
      </c>
      <c r="X1543" t="s">
        <v>149</v>
      </c>
      <c r="Y1543" t="s">
        <v>150</v>
      </c>
      <c r="Z1543">
        <v>34462</v>
      </c>
      <c r="AB1543" t="s">
        <v>154</v>
      </c>
    </row>
    <row r="1544" spans="1:28" x14ac:dyDescent="0.3">
      <c r="A1544" t="s">
        <v>292</v>
      </c>
      <c r="B1544" t="s">
        <v>917</v>
      </c>
      <c r="C1544">
        <v>1648500</v>
      </c>
      <c r="D1544" t="s">
        <v>151</v>
      </c>
      <c r="E1544" s="1">
        <v>39260</v>
      </c>
      <c r="F1544" s="1" t="s">
        <v>304</v>
      </c>
      <c r="G1544" s="1"/>
      <c r="H1544" t="s">
        <v>153</v>
      </c>
      <c r="I1544" s="1" t="s">
        <v>289</v>
      </c>
      <c r="J1544" s="1" t="s">
        <v>221</v>
      </c>
      <c r="K1544" s="1"/>
      <c r="L1544" t="s">
        <v>223</v>
      </c>
      <c r="M1544">
        <v>8.0000000000000002E-3</v>
      </c>
      <c r="N1544" t="s">
        <v>157</v>
      </c>
      <c r="U1544">
        <v>0.08</v>
      </c>
      <c r="V1544" t="s">
        <v>155</v>
      </c>
      <c r="X1544" t="s">
        <v>149</v>
      </c>
      <c r="Y1544" t="s">
        <v>150</v>
      </c>
      <c r="Z1544">
        <v>34470</v>
      </c>
      <c r="AA1544" t="s">
        <v>158</v>
      </c>
      <c r="AB1544" t="s">
        <v>154</v>
      </c>
    </row>
    <row r="1545" spans="1:28" x14ac:dyDescent="0.3">
      <c r="A1545" t="s">
        <v>292</v>
      </c>
      <c r="B1545" t="s">
        <v>918</v>
      </c>
      <c r="C1545">
        <v>1648390</v>
      </c>
      <c r="D1545" t="s">
        <v>151</v>
      </c>
      <c r="E1545" s="1">
        <v>39260</v>
      </c>
      <c r="F1545" s="1" t="s">
        <v>326</v>
      </c>
      <c r="G1545" s="1"/>
      <c r="H1545" t="s">
        <v>153</v>
      </c>
      <c r="I1545" s="1" t="s">
        <v>289</v>
      </c>
      <c r="J1545" s="1" t="s">
        <v>222</v>
      </c>
      <c r="K1545" s="1"/>
      <c r="L1545" t="s">
        <v>223</v>
      </c>
      <c r="M1545">
        <v>0.12</v>
      </c>
      <c r="N1545" t="s">
        <v>1094</v>
      </c>
      <c r="U1545">
        <v>0.12</v>
      </c>
      <c r="V1545" t="s">
        <v>155</v>
      </c>
      <c r="X1545" t="s">
        <v>149</v>
      </c>
      <c r="Y1545" t="s">
        <v>150</v>
      </c>
      <c r="Z1545">
        <v>34248</v>
      </c>
      <c r="AB1545" t="s">
        <v>154</v>
      </c>
    </row>
    <row r="1546" spans="1:28" x14ac:dyDescent="0.3">
      <c r="A1546" t="s">
        <v>292</v>
      </c>
      <c r="B1546" t="s">
        <v>918</v>
      </c>
      <c r="C1546">
        <v>1648390</v>
      </c>
      <c r="D1546" t="s">
        <v>151</v>
      </c>
      <c r="E1546" s="1">
        <v>39260</v>
      </c>
      <c r="F1546" s="1" t="s">
        <v>326</v>
      </c>
      <c r="G1546" s="1"/>
      <c r="H1546" t="s">
        <v>153</v>
      </c>
      <c r="I1546" s="1" t="s">
        <v>289</v>
      </c>
      <c r="J1546" s="1" t="s">
        <v>220</v>
      </c>
      <c r="K1546" s="1"/>
      <c r="L1546" t="s">
        <v>223</v>
      </c>
      <c r="M1546">
        <v>0.08</v>
      </c>
      <c r="N1546" t="s">
        <v>1094</v>
      </c>
      <c r="U1546">
        <v>0.08</v>
      </c>
      <c r="V1546" t="s">
        <v>159</v>
      </c>
      <c r="X1546" t="s">
        <v>149</v>
      </c>
      <c r="Y1546" t="s">
        <v>150</v>
      </c>
      <c r="Z1546">
        <v>34377</v>
      </c>
      <c r="AB1546" t="s">
        <v>154</v>
      </c>
    </row>
    <row r="1547" spans="1:28" x14ac:dyDescent="0.3">
      <c r="A1547" t="s">
        <v>292</v>
      </c>
      <c r="B1547" t="s">
        <v>918</v>
      </c>
      <c r="C1547">
        <v>1648390</v>
      </c>
      <c r="D1547" t="s">
        <v>151</v>
      </c>
      <c r="E1547" s="1">
        <v>39260</v>
      </c>
      <c r="F1547" s="1" t="s">
        <v>326</v>
      </c>
      <c r="G1547" s="1"/>
      <c r="H1547" t="s">
        <v>153</v>
      </c>
      <c r="I1547" s="1" t="s">
        <v>289</v>
      </c>
      <c r="J1547" s="1" t="s">
        <v>224</v>
      </c>
      <c r="K1547" s="1"/>
      <c r="L1547" t="s">
        <v>223</v>
      </c>
      <c r="M1547">
        <v>0.1</v>
      </c>
      <c r="N1547" t="s">
        <v>1094</v>
      </c>
      <c r="U1547">
        <v>0.1</v>
      </c>
      <c r="V1547" t="s">
        <v>155</v>
      </c>
      <c r="X1547" t="s">
        <v>149</v>
      </c>
      <c r="Y1547" t="s">
        <v>150</v>
      </c>
      <c r="Z1547">
        <v>34443</v>
      </c>
      <c r="AB1547" t="s">
        <v>154</v>
      </c>
    </row>
    <row r="1548" spans="1:28" x14ac:dyDescent="0.3">
      <c r="A1548" t="s">
        <v>292</v>
      </c>
      <c r="B1548" t="s">
        <v>918</v>
      </c>
      <c r="C1548">
        <v>1648390</v>
      </c>
      <c r="D1548" t="s">
        <v>151</v>
      </c>
      <c r="E1548" s="1">
        <v>39260</v>
      </c>
      <c r="F1548" s="1" t="s">
        <v>326</v>
      </c>
      <c r="G1548" s="1"/>
      <c r="H1548" t="s">
        <v>153</v>
      </c>
      <c r="I1548" s="1" t="s">
        <v>289</v>
      </c>
      <c r="J1548" s="1" t="s">
        <v>219</v>
      </c>
      <c r="K1548" s="1"/>
      <c r="L1548" t="s">
        <v>223</v>
      </c>
      <c r="M1548">
        <v>0.08</v>
      </c>
      <c r="N1548" t="s">
        <v>1094</v>
      </c>
      <c r="U1548">
        <v>0.08</v>
      </c>
      <c r="V1548" t="s">
        <v>159</v>
      </c>
      <c r="X1548" t="s">
        <v>149</v>
      </c>
      <c r="Y1548" t="s">
        <v>150</v>
      </c>
      <c r="Z1548">
        <v>34462</v>
      </c>
      <c r="AB1548" t="s">
        <v>154</v>
      </c>
    </row>
    <row r="1549" spans="1:28" x14ac:dyDescent="0.3">
      <c r="A1549" t="s">
        <v>292</v>
      </c>
      <c r="B1549" t="s">
        <v>918</v>
      </c>
      <c r="C1549">
        <v>1648390</v>
      </c>
      <c r="D1549" t="s">
        <v>151</v>
      </c>
      <c r="E1549" s="1">
        <v>39260</v>
      </c>
      <c r="F1549" s="1" t="s">
        <v>326</v>
      </c>
      <c r="G1549" s="1"/>
      <c r="H1549" t="s">
        <v>153</v>
      </c>
      <c r="I1549" s="1" t="s">
        <v>289</v>
      </c>
      <c r="J1549" s="1" t="s">
        <v>221</v>
      </c>
      <c r="K1549" s="1"/>
      <c r="L1549" t="s">
        <v>223</v>
      </c>
      <c r="M1549">
        <v>0.08</v>
      </c>
      <c r="N1549" t="s">
        <v>1094</v>
      </c>
      <c r="U1549">
        <v>0.08</v>
      </c>
      <c r="V1549" t="s">
        <v>155</v>
      </c>
      <c r="X1549" t="s">
        <v>149</v>
      </c>
      <c r="Y1549" t="s">
        <v>150</v>
      </c>
      <c r="Z1549">
        <v>34470</v>
      </c>
      <c r="AB1549" t="s">
        <v>154</v>
      </c>
    </row>
    <row r="1550" spans="1:28" x14ac:dyDescent="0.3">
      <c r="A1550" t="s">
        <v>292</v>
      </c>
      <c r="B1550" t="s">
        <v>919</v>
      </c>
      <c r="C1550">
        <v>1649003</v>
      </c>
      <c r="D1550" t="s">
        <v>151</v>
      </c>
      <c r="E1550" s="1">
        <v>39260</v>
      </c>
      <c r="F1550" s="1" t="s">
        <v>312</v>
      </c>
      <c r="G1550" s="1"/>
      <c r="H1550" t="s">
        <v>153</v>
      </c>
      <c r="I1550" s="1" t="s">
        <v>289</v>
      </c>
      <c r="J1550" s="1" t="s">
        <v>222</v>
      </c>
      <c r="K1550" s="1"/>
      <c r="L1550" t="s">
        <v>223</v>
      </c>
      <c r="M1550">
        <v>0.12</v>
      </c>
      <c r="N1550" t="s">
        <v>1094</v>
      </c>
      <c r="U1550">
        <v>0.12</v>
      </c>
      <c r="V1550" t="s">
        <v>155</v>
      </c>
      <c r="X1550" t="s">
        <v>149</v>
      </c>
      <c r="Y1550" t="s">
        <v>150</v>
      </c>
      <c r="Z1550">
        <v>34248</v>
      </c>
      <c r="AB1550" t="s">
        <v>154</v>
      </c>
    </row>
    <row r="1551" spans="1:28" x14ac:dyDescent="0.3">
      <c r="A1551" t="s">
        <v>292</v>
      </c>
      <c r="B1551" t="s">
        <v>919</v>
      </c>
      <c r="C1551">
        <v>1649003</v>
      </c>
      <c r="D1551" t="s">
        <v>151</v>
      </c>
      <c r="E1551" s="1">
        <v>39260</v>
      </c>
      <c r="F1551" s="1" t="s">
        <v>312</v>
      </c>
      <c r="G1551" s="1"/>
      <c r="H1551" t="s">
        <v>153</v>
      </c>
      <c r="I1551" s="1" t="s">
        <v>289</v>
      </c>
      <c r="J1551" s="1" t="s">
        <v>220</v>
      </c>
      <c r="K1551" s="1"/>
      <c r="L1551" t="s">
        <v>223</v>
      </c>
      <c r="M1551">
        <v>0.08</v>
      </c>
      <c r="N1551" t="s">
        <v>1094</v>
      </c>
      <c r="U1551">
        <v>0.08</v>
      </c>
      <c r="V1551" t="s">
        <v>159</v>
      </c>
      <c r="X1551" t="s">
        <v>149</v>
      </c>
      <c r="Y1551" t="s">
        <v>150</v>
      </c>
      <c r="Z1551">
        <v>34377</v>
      </c>
      <c r="AB1551" t="s">
        <v>154</v>
      </c>
    </row>
    <row r="1552" spans="1:28" x14ac:dyDescent="0.3">
      <c r="A1552" t="s">
        <v>292</v>
      </c>
      <c r="B1552" t="s">
        <v>919</v>
      </c>
      <c r="C1552">
        <v>1649003</v>
      </c>
      <c r="D1552" t="s">
        <v>151</v>
      </c>
      <c r="E1552" s="1">
        <v>39260</v>
      </c>
      <c r="F1552" s="1" t="s">
        <v>312</v>
      </c>
      <c r="G1552" s="1"/>
      <c r="H1552" t="s">
        <v>153</v>
      </c>
      <c r="I1552" s="1" t="s">
        <v>289</v>
      </c>
      <c r="J1552" s="1" t="s">
        <v>224</v>
      </c>
      <c r="K1552" s="1"/>
      <c r="L1552" t="s">
        <v>223</v>
      </c>
      <c r="M1552">
        <v>0.1</v>
      </c>
      <c r="N1552" t="s">
        <v>1094</v>
      </c>
      <c r="U1552">
        <v>0.1</v>
      </c>
      <c r="V1552" t="s">
        <v>155</v>
      </c>
      <c r="X1552" t="s">
        <v>149</v>
      </c>
      <c r="Y1552" t="s">
        <v>150</v>
      </c>
      <c r="Z1552">
        <v>34443</v>
      </c>
      <c r="AB1552" t="s">
        <v>154</v>
      </c>
    </row>
    <row r="1553" spans="1:28" x14ac:dyDescent="0.3">
      <c r="A1553" t="s">
        <v>292</v>
      </c>
      <c r="B1553" t="s">
        <v>919</v>
      </c>
      <c r="C1553">
        <v>1649003</v>
      </c>
      <c r="D1553" t="s">
        <v>151</v>
      </c>
      <c r="E1553" s="1">
        <v>39260</v>
      </c>
      <c r="F1553" s="1" t="s">
        <v>312</v>
      </c>
      <c r="G1553" s="1"/>
      <c r="H1553" t="s">
        <v>153</v>
      </c>
      <c r="I1553" s="1" t="s">
        <v>289</v>
      </c>
      <c r="J1553" s="1" t="s">
        <v>219</v>
      </c>
      <c r="K1553" s="1"/>
      <c r="L1553" t="s">
        <v>223</v>
      </c>
      <c r="M1553">
        <v>5.3999999999999999E-2</v>
      </c>
      <c r="N1553" t="s">
        <v>157</v>
      </c>
      <c r="U1553">
        <v>0.08</v>
      </c>
      <c r="V1553" t="s">
        <v>159</v>
      </c>
      <c r="X1553" t="s">
        <v>149</v>
      </c>
      <c r="Y1553" t="s">
        <v>150</v>
      </c>
      <c r="Z1553">
        <v>34462</v>
      </c>
      <c r="AA1553" t="s">
        <v>158</v>
      </c>
      <c r="AB1553" t="s">
        <v>154</v>
      </c>
    </row>
    <row r="1554" spans="1:28" x14ac:dyDescent="0.3">
      <c r="A1554" t="s">
        <v>292</v>
      </c>
      <c r="B1554" t="s">
        <v>919</v>
      </c>
      <c r="C1554">
        <v>1649003</v>
      </c>
      <c r="D1554" t="s">
        <v>151</v>
      </c>
      <c r="E1554" s="1">
        <v>39260</v>
      </c>
      <c r="F1554" s="1" t="s">
        <v>312</v>
      </c>
      <c r="G1554" s="1"/>
      <c r="H1554" t="s">
        <v>153</v>
      </c>
      <c r="I1554" s="1" t="s">
        <v>289</v>
      </c>
      <c r="J1554" s="1" t="s">
        <v>221</v>
      </c>
      <c r="K1554" s="1"/>
      <c r="L1554" t="s">
        <v>223</v>
      </c>
      <c r="M1554">
        <v>0.08</v>
      </c>
      <c r="N1554" t="s">
        <v>1094</v>
      </c>
      <c r="U1554">
        <v>0.08</v>
      </c>
      <c r="V1554" t="s">
        <v>155</v>
      </c>
      <c r="X1554" t="s">
        <v>149</v>
      </c>
      <c r="Y1554" t="s">
        <v>150</v>
      </c>
      <c r="Z1554">
        <v>34470</v>
      </c>
      <c r="AB1554" t="s">
        <v>154</v>
      </c>
    </row>
    <row r="1555" spans="1:28" x14ac:dyDescent="0.3">
      <c r="A1555" t="s">
        <v>292</v>
      </c>
      <c r="B1555" t="s">
        <v>920</v>
      </c>
      <c r="C1555">
        <v>1651770</v>
      </c>
      <c r="D1555" t="s">
        <v>151</v>
      </c>
      <c r="E1555" s="1">
        <v>41723</v>
      </c>
      <c r="F1555" s="1" t="s">
        <v>312</v>
      </c>
      <c r="G1555" s="1"/>
      <c r="H1555" t="s">
        <v>172</v>
      </c>
      <c r="I1555" s="1" t="s">
        <v>289</v>
      </c>
      <c r="J1555" s="1" t="s">
        <v>509</v>
      </c>
      <c r="K1555" s="1"/>
      <c r="L1555" t="s">
        <v>223</v>
      </c>
      <c r="M1555">
        <v>11.4</v>
      </c>
      <c r="U1555">
        <v>0.8</v>
      </c>
      <c r="V1555" t="s">
        <v>171</v>
      </c>
      <c r="X1555" t="s">
        <v>149</v>
      </c>
      <c r="Y1555" t="s">
        <v>150</v>
      </c>
      <c r="Z1555">
        <v>1040</v>
      </c>
      <c r="AA1555" t="s">
        <v>174</v>
      </c>
      <c r="AB1555" t="s">
        <v>154</v>
      </c>
    </row>
    <row r="1556" spans="1:28" x14ac:dyDescent="0.3">
      <c r="A1556" t="s">
        <v>292</v>
      </c>
      <c r="B1556" t="s">
        <v>920</v>
      </c>
      <c r="C1556">
        <v>1651770</v>
      </c>
      <c r="D1556" t="s">
        <v>151</v>
      </c>
      <c r="E1556" s="1">
        <v>41723</v>
      </c>
      <c r="F1556" s="1" t="s">
        <v>312</v>
      </c>
      <c r="G1556" s="1"/>
      <c r="H1556" t="s">
        <v>170</v>
      </c>
      <c r="I1556" s="1" t="s">
        <v>289</v>
      </c>
      <c r="J1556" s="1" t="s">
        <v>510</v>
      </c>
      <c r="K1556" s="1"/>
      <c r="L1556" t="s">
        <v>223</v>
      </c>
      <c r="M1556">
        <v>0.877</v>
      </c>
      <c r="U1556">
        <v>0.04</v>
      </c>
      <c r="V1556" t="s">
        <v>171</v>
      </c>
      <c r="X1556" t="s">
        <v>149</v>
      </c>
      <c r="Y1556" t="s">
        <v>150</v>
      </c>
      <c r="Z1556">
        <v>1049</v>
      </c>
      <c r="AA1556" t="s">
        <v>174</v>
      </c>
      <c r="AB1556" t="s">
        <v>154</v>
      </c>
    </row>
    <row r="1557" spans="1:28" x14ac:dyDescent="0.3">
      <c r="A1557" t="s">
        <v>292</v>
      </c>
      <c r="B1557" t="s">
        <v>920</v>
      </c>
      <c r="C1557">
        <v>1651770</v>
      </c>
      <c r="D1557" t="s">
        <v>151</v>
      </c>
      <c r="E1557" s="1">
        <v>41723</v>
      </c>
      <c r="F1557" s="1" t="s">
        <v>312</v>
      </c>
      <c r="G1557" s="1"/>
      <c r="H1557" t="s">
        <v>172</v>
      </c>
      <c r="I1557" s="1" t="s">
        <v>289</v>
      </c>
      <c r="J1557" s="1" t="s">
        <v>511</v>
      </c>
      <c r="K1557" s="1"/>
      <c r="L1557" t="s">
        <v>223</v>
      </c>
      <c r="M1557">
        <v>33.9</v>
      </c>
      <c r="U1557">
        <v>2</v>
      </c>
      <c r="V1557" t="s">
        <v>171</v>
      </c>
      <c r="X1557" t="s">
        <v>149</v>
      </c>
      <c r="Y1557" t="s">
        <v>150</v>
      </c>
      <c r="Z1557">
        <v>1090</v>
      </c>
      <c r="AA1557" t="s">
        <v>174</v>
      </c>
      <c r="AB1557" t="s">
        <v>154</v>
      </c>
    </row>
    <row r="1558" spans="1:28" x14ac:dyDescent="0.3">
      <c r="A1558" t="s">
        <v>292</v>
      </c>
      <c r="B1558" t="s">
        <v>921</v>
      </c>
      <c r="C1558">
        <v>1651770</v>
      </c>
      <c r="D1558" t="s">
        <v>151</v>
      </c>
      <c r="E1558" s="1">
        <v>41725</v>
      </c>
      <c r="F1558" s="1" t="s">
        <v>315</v>
      </c>
      <c r="G1558" s="1"/>
      <c r="H1558" t="s">
        <v>172</v>
      </c>
      <c r="I1558" s="1" t="s">
        <v>289</v>
      </c>
      <c r="J1558" s="1" t="s">
        <v>509</v>
      </c>
      <c r="K1558" s="1"/>
      <c r="L1558" t="s">
        <v>223</v>
      </c>
      <c r="M1558">
        <v>1.5</v>
      </c>
      <c r="U1558">
        <v>0.8</v>
      </c>
      <c r="V1558" t="s">
        <v>171</v>
      </c>
      <c r="X1558" t="s">
        <v>149</v>
      </c>
      <c r="Y1558" t="s">
        <v>150</v>
      </c>
      <c r="Z1558">
        <v>1040</v>
      </c>
      <c r="AA1558" t="s">
        <v>168</v>
      </c>
      <c r="AB1558" t="s">
        <v>154</v>
      </c>
    </row>
    <row r="1559" spans="1:28" x14ac:dyDescent="0.3">
      <c r="A1559" t="s">
        <v>292</v>
      </c>
      <c r="B1559" t="s">
        <v>921</v>
      </c>
      <c r="C1559">
        <v>1651770</v>
      </c>
      <c r="D1559" t="s">
        <v>151</v>
      </c>
      <c r="E1559" s="1">
        <v>41725</v>
      </c>
      <c r="F1559" s="1" t="s">
        <v>315</v>
      </c>
      <c r="G1559" s="1"/>
      <c r="H1559" t="s">
        <v>170</v>
      </c>
      <c r="I1559" s="1" t="s">
        <v>289</v>
      </c>
      <c r="J1559" s="1" t="s">
        <v>510</v>
      </c>
      <c r="K1559" s="1"/>
      <c r="L1559" t="s">
        <v>223</v>
      </c>
      <c r="M1559">
        <v>9.6000000000000002E-2</v>
      </c>
      <c r="U1559">
        <v>0.04</v>
      </c>
      <c r="V1559" t="s">
        <v>171</v>
      </c>
      <c r="X1559" t="s">
        <v>149</v>
      </c>
      <c r="Y1559" t="s">
        <v>150</v>
      </c>
      <c r="Z1559">
        <v>1049</v>
      </c>
      <c r="AB1559" t="s">
        <v>154</v>
      </c>
    </row>
    <row r="1560" spans="1:28" x14ac:dyDescent="0.3">
      <c r="A1560" t="s">
        <v>292</v>
      </c>
      <c r="B1560" t="s">
        <v>921</v>
      </c>
      <c r="C1560">
        <v>1651770</v>
      </c>
      <c r="D1560" t="s">
        <v>151</v>
      </c>
      <c r="E1560" s="1">
        <v>41725</v>
      </c>
      <c r="F1560" s="1" t="s">
        <v>315</v>
      </c>
      <c r="G1560" s="1"/>
      <c r="H1560" t="s">
        <v>172</v>
      </c>
      <c r="I1560" s="1" t="s">
        <v>289</v>
      </c>
      <c r="J1560" s="1" t="s">
        <v>511</v>
      </c>
      <c r="K1560" s="1"/>
      <c r="L1560" t="s">
        <v>223</v>
      </c>
      <c r="M1560">
        <v>7.3</v>
      </c>
      <c r="U1560">
        <v>2</v>
      </c>
      <c r="V1560" t="s">
        <v>171</v>
      </c>
      <c r="X1560" t="s">
        <v>149</v>
      </c>
      <c r="Y1560" t="s">
        <v>150</v>
      </c>
      <c r="Z1560">
        <v>1090</v>
      </c>
      <c r="AB1560" t="s">
        <v>154</v>
      </c>
    </row>
    <row r="1561" spans="1:28" x14ac:dyDescent="0.3">
      <c r="A1561" t="s">
        <v>292</v>
      </c>
      <c r="B1561" t="s">
        <v>922</v>
      </c>
      <c r="C1561">
        <v>1651770</v>
      </c>
      <c r="D1561" t="s">
        <v>151</v>
      </c>
      <c r="E1561" s="1">
        <v>41727</v>
      </c>
      <c r="F1561" s="1" t="s">
        <v>329</v>
      </c>
      <c r="G1561" s="1"/>
      <c r="H1561" t="s">
        <v>172</v>
      </c>
      <c r="I1561" s="1" t="s">
        <v>289</v>
      </c>
      <c r="J1561" s="1" t="s">
        <v>509</v>
      </c>
      <c r="K1561" s="1"/>
      <c r="L1561" t="s">
        <v>223</v>
      </c>
      <c r="M1561">
        <v>5.2</v>
      </c>
      <c r="U1561">
        <v>0.8</v>
      </c>
      <c r="V1561" t="s">
        <v>171</v>
      </c>
      <c r="X1561" t="s">
        <v>149</v>
      </c>
      <c r="Y1561" t="s">
        <v>150</v>
      </c>
      <c r="Z1561">
        <v>1040</v>
      </c>
      <c r="AA1561" t="s">
        <v>174</v>
      </c>
      <c r="AB1561" t="s">
        <v>154</v>
      </c>
    </row>
    <row r="1562" spans="1:28" x14ac:dyDescent="0.3">
      <c r="A1562" t="s">
        <v>292</v>
      </c>
      <c r="B1562" t="s">
        <v>922</v>
      </c>
      <c r="C1562">
        <v>1651770</v>
      </c>
      <c r="D1562" t="s">
        <v>151</v>
      </c>
      <c r="E1562" s="1">
        <v>41727</v>
      </c>
      <c r="F1562" s="1" t="s">
        <v>329</v>
      </c>
      <c r="G1562" s="1"/>
      <c r="H1562" t="s">
        <v>170</v>
      </c>
      <c r="I1562" s="1" t="s">
        <v>289</v>
      </c>
      <c r="J1562" s="1" t="s">
        <v>510</v>
      </c>
      <c r="K1562" s="1"/>
      <c r="L1562" t="s">
        <v>223</v>
      </c>
      <c r="M1562">
        <v>0.77300000000000002</v>
      </c>
      <c r="U1562">
        <v>0.04</v>
      </c>
      <c r="V1562" t="s">
        <v>171</v>
      </c>
      <c r="X1562" t="s">
        <v>149</v>
      </c>
      <c r="Y1562" t="s">
        <v>150</v>
      </c>
      <c r="Z1562">
        <v>1049</v>
      </c>
      <c r="AA1562" t="s">
        <v>174</v>
      </c>
      <c r="AB1562" t="s">
        <v>154</v>
      </c>
    </row>
    <row r="1563" spans="1:28" x14ac:dyDescent="0.3">
      <c r="A1563" t="s">
        <v>292</v>
      </c>
      <c r="B1563" t="s">
        <v>922</v>
      </c>
      <c r="C1563">
        <v>1651770</v>
      </c>
      <c r="D1563" t="s">
        <v>151</v>
      </c>
      <c r="E1563" s="1">
        <v>41727</v>
      </c>
      <c r="F1563" s="1" t="s">
        <v>329</v>
      </c>
      <c r="G1563" s="1"/>
      <c r="H1563" t="s">
        <v>172</v>
      </c>
      <c r="I1563" s="1" t="s">
        <v>289</v>
      </c>
      <c r="J1563" s="1" t="s">
        <v>511</v>
      </c>
      <c r="K1563" s="1"/>
      <c r="L1563" t="s">
        <v>223</v>
      </c>
      <c r="M1563">
        <v>23.6</v>
      </c>
      <c r="U1563">
        <v>2</v>
      </c>
      <c r="V1563" t="s">
        <v>171</v>
      </c>
      <c r="X1563" t="s">
        <v>149</v>
      </c>
      <c r="Y1563" t="s">
        <v>150</v>
      </c>
      <c r="Z1563">
        <v>1090</v>
      </c>
      <c r="AA1563" t="s">
        <v>174</v>
      </c>
      <c r="AB1563" t="s">
        <v>154</v>
      </c>
    </row>
    <row r="1564" spans="1:28" x14ac:dyDescent="0.3">
      <c r="A1564" t="s">
        <v>292</v>
      </c>
      <c r="B1564" t="s">
        <v>923</v>
      </c>
      <c r="C1564">
        <v>1651770</v>
      </c>
      <c r="D1564" t="s">
        <v>151</v>
      </c>
      <c r="E1564" s="1">
        <v>41728</v>
      </c>
      <c r="F1564" s="1" t="s">
        <v>328</v>
      </c>
      <c r="G1564" s="1"/>
      <c r="H1564" t="s">
        <v>172</v>
      </c>
      <c r="I1564" s="1" t="s">
        <v>289</v>
      </c>
      <c r="J1564" s="1" t="s">
        <v>509</v>
      </c>
      <c r="K1564" s="1"/>
      <c r="L1564" t="s">
        <v>223</v>
      </c>
      <c r="M1564">
        <v>3.2</v>
      </c>
      <c r="U1564">
        <v>0.8</v>
      </c>
      <c r="V1564" t="s">
        <v>171</v>
      </c>
      <c r="X1564" t="s">
        <v>149</v>
      </c>
      <c r="Y1564" t="s">
        <v>150</v>
      </c>
      <c r="Z1564">
        <v>1040</v>
      </c>
      <c r="AB1564" t="s">
        <v>154</v>
      </c>
    </row>
    <row r="1565" spans="1:28" x14ac:dyDescent="0.3">
      <c r="A1565" t="s">
        <v>292</v>
      </c>
      <c r="B1565" t="s">
        <v>923</v>
      </c>
      <c r="C1565">
        <v>1651770</v>
      </c>
      <c r="D1565" t="s">
        <v>151</v>
      </c>
      <c r="E1565" s="1">
        <v>41728</v>
      </c>
      <c r="F1565" s="1" t="s">
        <v>328</v>
      </c>
      <c r="G1565" s="1"/>
      <c r="H1565" t="s">
        <v>170</v>
      </c>
      <c r="I1565" s="1" t="s">
        <v>289</v>
      </c>
      <c r="J1565" s="1" t="s">
        <v>510</v>
      </c>
      <c r="K1565" s="1"/>
      <c r="L1565" t="s">
        <v>223</v>
      </c>
      <c r="M1565">
        <v>0.70299999999999996</v>
      </c>
      <c r="U1565">
        <v>0.04</v>
      </c>
      <c r="V1565" t="s">
        <v>171</v>
      </c>
      <c r="X1565" t="s">
        <v>149</v>
      </c>
      <c r="Y1565" t="s">
        <v>150</v>
      </c>
      <c r="Z1565">
        <v>1049</v>
      </c>
      <c r="AB1565" t="s">
        <v>154</v>
      </c>
    </row>
    <row r="1566" spans="1:28" x14ac:dyDescent="0.3">
      <c r="A1566" t="s">
        <v>292</v>
      </c>
      <c r="B1566" t="s">
        <v>923</v>
      </c>
      <c r="C1566">
        <v>1651770</v>
      </c>
      <c r="D1566" t="s">
        <v>151</v>
      </c>
      <c r="E1566" s="1">
        <v>41728</v>
      </c>
      <c r="F1566" s="1" t="s">
        <v>328</v>
      </c>
      <c r="G1566" s="1"/>
      <c r="H1566" t="s">
        <v>172</v>
      </c>
      <c r="I1566" s="1" t="s">
        <v>289</v>
      </c>
      <c r="J1566" s="1" t="s">
        <v>511</v>
      </c>
      <c r="K1566" s="1"/>
      <c r="L1566" t="s">
        <v>223</v>
      </c>
      <c r="M1566">
        <v>11.1</v>
      </c>
      <c r="U1566">
        <v>2</v>
      </c>
      <c r="V1566" t="s">
        <v>171</v>
      </c>
      <c r="X1566" t="s">
        <v>149</v>
      </c>
      <c r="Y1566" t="s">
        <v>150</v>
      </c>
      <c r="Z1566">
        <v>1090</v>
      </c>
      <c r="AB1566" t="s">
        <v>154</v>
      </c>
    </row>
    <row r="1567" spans="1:28" x14ac:dyDescent="0.3">
      <c r="A1567" t="s">
        <v>292</v>
      </c>
      <c r="B1567" t="s">
        <v>924</v>
      </c>
      <c r="C1567">
        <v>1651770</v>
      </c>
      <c r="D1567" t="s">
        <v>151</v>
      </c>
      <c r="E1567" s="1">
        <v>41736</v>
      </c>
      <c r="F1567" s="1" t="s">
        <v>331</v>
      </c>
      <c r="G1567" s="1"/>
      <c r="H1567" t="s">
        <v>172</v>
      </c>
      <c r="I1567" s="1" t="s">
        <v>289</v>
      </c>
      <c r="J1567" s="1" t="s">
        <v>509</v>
      </c>
      <c r="K1567" s="1"/>
      <c r="L1567" t="s">
        <v>223</v>
      </c>
      <c r="M1567">
        <v>10.1</v>
      </c>
      <c r="U1567">
        <v>0.8</v>
      </c>
      <c r="V1567" t="s">
        <v>171</v>
      </c>
      <c r="X1567" t="s">
        <v>149</v>
      </c>
      <c r="Y1567" t="s">
        <v>150</v>
      </c>
      <c r="Z1567">
        <v>1040</v>
      </c>
      <c r="AB1567" t="s">
        <v>154</v>
      </c>
    </row>
    <row r="1568" spans="1:28" x14ac:dyDescent="0.3">
      <c r="A1568" t="s">
        <v>292</v>
      </c>
      <c r="B1568" t="s">
        <v>924</v>
      </c>
      <c r="C1568">
        <v>1651770</v>
      </c>
      <c r="D1568" t="s">
        <v>151</v>
      </c>
      <c r="E1568" s="1">
        <v>41736</v>
      </c>
      <c r="F1568" s="1" t="s">
        <v>331</v>
      </c>
      <c r="G1568" s="1"/>
      <c r="H1568" t="s">
        <v>170</v>
      </c>
      <c r="I1568" s="1" t="s">
        <v>289</v>
      </c>
      <c r="J1568" s="1" t="s">
        <v>510</v>
      </c>
      <c r="K1568" s="1"/>
      <c r="L1568" t="s">
        <v>223</v>
      </c>
      <c r="M1568">
        <v>0.85199999999999998</v>
      </c>
      <c r="U1568">
        <v>0.04</v>
      </c>
      <c r="V1568" t="s">
        <v>171</v>
      </c>
      <c r="X1568" t="s">
        <v>149</v>
      </c>
      <c r="Y1568" t="s">
        <v>150</v>
      </c>
      <c r="Z1568">
        <v>1049</v>
      </c>
      <c r="AB1568" t="s">
        <v>154</v>
      </c>
    </row>
    <row r="1569" spans="1:28" x14ac:dyDescent="0.3">
      <c r="A1569" t="s">
        <v>292</v>
      </c>
      <c r="B1569" t="s">
        <v>924</v>
      </c>
      <c r="C1569">
        <v>1651770</v>
      </c>
      <c r="D1569" t="s">
        <v>151</v>
      </c>
      <c r="E1569" s="1">
        <v>41736</v>
      </c>
      <c r="F1569" s="1" t="s">
        <v>331</v>
      </c>
      <c r="G1569" s="1"/>
      <c r="H1569" t="s">
        <v>172</v>
      </c>
      <c r="I1569" s="1" t="s">
        <v>289</v>
      </c>
      <c r="J1569" s="1" t="s">
        <v>511</v>
      </c>
      <c r="K1569" s="1"/>
      <c r="L1569" t="s">
        <v>223</v>
      </c>
      <c r="M1569">
        <v>27.1</v>
      </c>
      <c r="U1569">
        <v>2</v>
      </c>
      <c r="V1569" t="s">
        <v>171</v>
      </c>
      <c r="X1569" t="s">
        <v>149</v>
      </c>
      <c r="Y1569" t="s">
        <v>150</v>
      </c>
      <c r="Z1569">
        <v>1090</v>
      </c>
      <c r="AB1569" t="s">
        <v>154</v>
      </c>
    </row>
    <row r="1570" spans="1:28" x14ac:dyDescent="0.3">
      <c r="A1570" t="s">
        <v>292</v>
      </c>
      <c r="B1570" t="s">
        <v>925</v>
      </c>
      <c r="C1570">
        <v>1651770</v>
      </c>
      <c r="D1570" t="s">
        <v>151</v>
      </c>
      <c r="E1570" s="1">
        <v>41758</v>
      </c>
      <c r="F1570" s="1" t="s">
        <v>306</v>
      </c>
      <c r="G1570" s="1"/>
      <c r="H1570" t="s">
        <v>172</v>
      </c>
      <c r="I1570" s="1" t="s">
        <v>289</v>
      </c>
      <c r="J1570" s="1" t="s">
        <v>509</v>
      </c>
      <c r="K1570" s="1"/>
      <c r="L1570" t="s">
        <v>223</v>
      </c>
      <c r="M1570">
        <v>8.8000000000000007</v>
      </c>
      <c r="U1570">
        <v>0.8</v>
      </c>
      <c r="V1570" t="s">
        <v>171</v>
      </c>
      <c r="X1570" t="s">
        <v>149</v>
      </c>
      <c r="Y1570" t="s">
        <v>150</v>
      </c>
      <c r="Z1570">
        <v>1040</v>
      </c>
      <c r="AB1570" t="s">
        <v>154</v>
      </c>
    </row>
    <row r="1571" spans="1:28" x14ac:dyDescent="0.3">
      <c r="A1571" t="s">
        <v>292</v>
      </c>
      <c r="B1571" t="s">
        <v>925</v>
      </c>
      <c r="C1571">
        <v>1651770</v>
      </c>
      <c r="D1571" t="s">
        <v>151</v>
      </c>
      <c r="E1571" s="1">
        <v>41758</v>
      </c>
      <c r="F1571" s="1" t="s">
        <v>306</v>
      </c>
      <c r="G1571" s="1"/>
      <c r="H1571" t="s">
        <v>170</v>
      </c>
      <c r="I1571" s="1" t="s">
        <v>289</v>
      </c>
      <c r="J1571" s="1" t="s">
        <v>510</v>
      </c>
      <c r="K1571" s="1"/>
      <c r="L1571" t="s">
        <v>223</v>
      </c>
      <c r="M1571">
        <v>1.29</v>
      </c>
      <c r="U1571">
        <v>0.04</v>
      </c>
      <c r="V1571" t="s">
        <v>171</v>
      </c>
      <c r="X1571" t="s">
        <v>149</v>
      </c>
      <c r="Y1571" t="s">
        <v>150</v>
      </c>
      <c r="Z1571">
        <v>1049</v>
      </c>
      <c r="AB1571" t="s">
        <v>154</v>
      </c>
    </row>
    <row r="1572" spans="1:28" x14ac:dyDescent="0.3">
      <c r="A1572" t="s">
        <v>292</v>
      </c>
      <c r="B1572" t="s">
        <v>925</v>
      </c>
      <c r="C1572">
        <v>1651770</v>
      </c>
      <c r="D1572" t="s">
        <v>151</v>
      </c>
      <c r="E1572" s="1">
        <v>41758</v>
      </c>
      <c r="F1572" s="1" t="s">
        <v>306</v>
      </c>
      <c r="G1572" s="1"/>
      <c r="H1572" t="s">
        <v>172</v>
      </c>
      <c r="I1572" s="1" t="s">
        <v>289</v>
      </c>
      <c r="J1572" s="1" t="s">
        <v>511</v>
      </c>
      <c r="K1572" s="1"/>
      <c r="L1572" t="s">
        <v>223</v>
      </c>
      <c r="M1572">
        <v>20.5</v>
      </c>
      <c r="U1572">
        <v>2</v>
      </c>
      <c r="V1572" t="s">
        <v>171</v>
      </c>
      <c r="X1572" t="s">
        <v>149</v>
      </c>
      <c r="Y1572" t="s">
        <v>150</v>
      </c>
      <c r="Z1572">
        <v>1090</v>
      </c>
      <c r="AB1572" t="s">
        <v>154</v>
      </c>
    </row>
    <row r="1573" spans="1:28" x14ac:dyDescent="0.3">
      <c r="A1573" t="s">
        <v>292</v>
      </c>
      <c r="B1573" t="s">
        <v>926</v>
      </c>
      <c r="C1573">
        <v>1651770</v>
      </c>
      <c r="D1573" t="s">
        <v>151</v>
      </c>
      <c r="E1573" s="1">
        <v>41787</v>
      </c>
      <c r="F1573" s="1" t="s">
        <v>306</v>
      </c>
      <c r="G1573" s="1"/>
      <c r="H1573" t="s">
        <v>172</v>
      </c>
      <c r="I1573" s="1" t="s">
        <v>289</v>
      </c>
      <c r="J1573" s="1" t="s">
        <v>509</v>
      </c>
      <c r="K1573" s="1"/>
      <c r="L1573" t="s">
        <v>223</v>
      </c>
      <c r="M1573">
        <v>3.9</v>
      </c>
      <c r="U1573">
        <v>0.8</v>
      </c>
      <c r="V1573" t="s">
        <v>171</v>
      </c>
      <c r="X1573" t="s">
        <v>149</v>
      </c>
      <c r="Y1573" t="s">
        <v>150</v>
      </c>
      <c r="Z1573">
        <v>1040</v>
      </c>
      <c r="AB1573" t="s">
        <v>154</v>
      </c>
    </row>
    <row r="1574" spans="1:28" x14ac:dyDescent="0.3">
      <c r="A1574" t="s">
        <v>292</v>
      </c>
      <c r="B1574" t="s">
        <v>926</v>
      </c>
      <c r="C1574">
        <v>1651770</v>
      </c>
      <c r="D1574" t="s">
        <v>151</v>
      </c>
      <c r="E1574" s="1">
        <v>41787</v>
      </c>
      <c r="F1574" s="1" t="s">
        <v>306</v>
      </c>
      <c r="G1574" s="1"/>
      <c r="H1574" t="s">
        <v>170</v>
      </c>
      <c r="I1574" s="1" t="s">
        <v>289</v>
      </c>
      <c r="J1574" s="1" t="s">
        <v>510</v>
      </c>
      <c r="K1574" s="1"/>
      <c r="L1574" t="s">
        <v>223</v>
      </c>
      <c r="M1574">
        <v>0.13700000000000001</v>
      </c>
      <c r="U1574">
        <v>0.04</v>
      </c>
      <c r="V1574" t="s">
        <v>171</v>
      </c>
      <c r="X1574" t="s">
        <v>149</v>
      </c>
      <c r="Y1574" t="s">
        <v>150</v>
      </c>
      <c r="Z1574">
        <v>1049</v>
      </c>
      <c r="AB1574" t="s">
        <v>154</v>
      </c>
    </row>
    <row r="1575" spans="1:28" x14ac:dyDescent="0.3">
      <c r="A1575" t="s">
        <v>292</v>
      </c>
      <c r="B1575" t="s">
        <v>926</v>
      </c>
      <c r="C1575">
        <v>1651770</v>
      </c>
      <c r="D1575" t="s">
        <v>151</v>
      </c>
      <c r="E1575" s="1">
        <v>41787</v>
      </c>
      <c r="F1575" s="1" t="s">
        <v>306</v>
      </c>
      <c r="G1575" s="1"/>
      <c r="H1575" t="s">
        <v>172</v>
      </c>
      <c r="I1575" s="1" t="s">
        <v>289</v>
      </c>
      <c r="J1575" s="1" t="s">
        <v>511</v>
      </c>
      <c r="K1575" s="1"/>
      <c r="L1575" t="s">
        <v>223</v>
      </c>
      <c r="M1575">
        <v>10.9</v>
      </c>
      <c r="U1575">
        <v>2</v>
      </c>
      <c r="V1575" t="s">
        <v>171</v>
      </c>
      <c r="X1575" t="s">
        <v>149</v>
      </c>
      <c r="Y1575" t="s">
        <v>150</v>
      </c>
      <c r="Z1575">
        <v>1090</v>
      </c>
      <c r="AB1575" t="s">
        <v>154</v>
      </c>
    </row>
    <row r="1576" spans="1:28" x14ac:dyDescent="0.3">
      <c r="A1576" t="s">
        <v>292</v>
      </c>
      <c r="B1576" t="s">
        <v>927</v>
      </c>
      <c r="C1576">
        <v>1651770</v>
      </c>
      <c r="D1576" t="s">
        <v>151</v>
      </c>
      <c r="E1576" s="1">
        <v>41814</v>
      </c>
      <c r="F1576" s="1" t="s">
        <v>312</v>
      </c>
      <c r="G1576" s="1"/>
      <c r="H1576" t="s">
        <v>172</v>
      </c>
      <c r="I1576" s="1" t="s">
        <v>289</v>
      </c>
      <c r="J1576" s="1" t="s">
        <v>509</v>
      </c>
      <c r="K1576" s="1"/>
      <c r="L1576" t="s">
        <v>223</v>
      </c>
      <c r="M1576">
        <v>3.2</v>
      </c>
      <c r="U1576">
        <v>0.8</v>
      </c>
      <c r="V1576" t="s">
        <v>171</v>
      </c>
      <c r="X1576" t="s">
        <v>149</v>
      </c>
      <c r="Y1576" t="s">
        <v>150</v>
      </c>
      <c r="Z1576">
        <v>1040</v>
      </c>
      <c r="AA1576" t="s">
        <v>174</v>
      </c>
      <c r="AB1576" t="s">
        <v>154</v>
      </c>
    </row>
    <row r="1577" spans="1:28" x14ac:dyDescent="0.3">
      <c r="A1577" t="s">
        <v>292</v>
      </c>
      <c r="B1577" t="s">
        <v>927</v>
      </c>
      <c r="C1577">
        <v>1651770</v>
      </c>
      <c r="D1577" t="s">
        <v>151</v>
      </c>
      <c r="E1577" s="1">
        <v>41814</v>
      </c>
      <c r="F1577" s="1" t="s">
        <v>312</v>
      </c>
      <c r="G1577" s="1"/>
      <c r="H1577" t="s">
        <v>170</v>
      </c>
      <c r="I1577" s="1" t="s">
        <v>289</v>
      </c>
      <c r="J1577" s="1" t="s">
        <v>510</v>
      </c>
      <c r="K1577" s="1"/>
      <c r="L1577" t="s">
        <v>223</v>
      </c>
      <c r="M1577">
        <v>0.25900000000000001</v>
      </c>
      <c r="U1577">
        <v>0.04</v>
      </c>
      <c r="V1577" t="s">
        <v>171</v>
      </c>
      <c r="X1577" t="s">
        <v>149</v>
      </c>
      <c r="Y1577" t="s">
        <v>150</v>
      </c>
      <c r="Z1577">
        <v>1049</v>
      </c>
      <c r="AA1577" t="s">
        <v>174</v>
      </c>
      <c r="AB1577" t="s">
        <v>154</v>
      </c>
    </row>
    <row r="1578" spans="1:28" x14ac:dyDescent="0.3">
      <c r="A1578" t="s">
        <v>292</v>
      </c>
      <c r="B1578" t="s">
        <v>927</v>
      </c>
      <c r="C1578">
        <v>1651770</v>
      </c>
      <c r="D1578" t="s">
        <v>151</v>
      </c>
      <c r="E1578" s="1">
        <v>41814</v>
      </c>
      <c r="F1578" s="1" t="s">
        <v>312</v>
      </c>
      <c r="G1578" s="1"/>
      <c r="H1578" t="s">
        <v>172</v>
      </c>
      <c r="I1578" s="1" t="s">
        <v>289</v>
      </c>
      <c r="J1578" s="1" t="s">
        <v>511</v>
      </c>
      <c r="K1578" s="1"/>
      <c r="L1578" t="s">
        <v>223</v>
      </c>
      <c r="M1578">
        <v>9.4</v>
      </c>
      <c r="U1578">
        <v>2</v>
      </c>
      <c r="V1578" t="s">
        <v>171</v>
      </c>
      <c r="X1578" t="s">
        <v>149</v>
      </c>
      <c r="Y1578" t="s">
        <v>150</v>
      </c>
      <c r="Z1578">
        <v>1090</v>
      </c>
      <c r="AA1578" t="s">
        <v>174</v>
      </c>
      <c r="AB1578" t="s">
        <v>154</v>
      </c>
    </row>
    <row r="1579" spans="1:28" x14ac:dyDescent="0.3">
      <c r="A1579" t="s">
        <v>292</v>
      </c>
      <c r="B1579" t="s">
        <v>928</v>
      </c>
      <c r="C1579">
        <v>1651770</v>
      </c>
      <c r="D1579" t="s">
        <v>151</v>
      </c>
      <c r="E1579" s="1">
        <v>41849</v>
      </c>
      <c r="F1579" s="1" t="s">
        <v>329</v>
      </c>
      <c r="G1579" s="1"/>
      <c r="H1579" t="s">
        <v>172</v>
      </c>
      <c r="I1579" s="1" t="s">
        <v>289</v>
      </c>
      <c r="J1579" s="1" t="s">
        <v>509</v>
      </c>
      <c r="K1579" s="1"/>
      <c r="L1579" t="s">
        <v>223</v>
      </c>
      <c r="M1579">
        <v>1.2</v>
      </c>
      <c r="U1579">
        <v>0.8</v>
      </c>
      <c r="V1579" t="s">
        <v>171</v>
      </c>
      <c r="X1579" t="s">
        <v>149</v>
      </c>
      <c r="Y1579" t="s">
        <v>150</v>
      </c>
      <c r="Z1579">
        <v>1040</v>
      </c>
      <c r="AA1579" t="s">
        <v>168</v>
      </c>
      <c r="AB1579" t="s">
        <v>154</v>
      </c>
    </row>
    <row r="1580" spans="1:28" x14ac:dyDescent="0.3">
      <c r="A1580" t="s">
        <v>292</v>
      </c>
      <c r="B1580" t="s">
        <v>928</v>
      </c>
      <c r="C1580">
        <v>1651770</v>
      </c>
      <c r="D1580" t="s">
        <v>151</v>
      </c>
      <c r="E1580" s="1">
        <v>41849</v>
      </c>
      <c r="F1580" s="1" t="s">
        <v>329</v>
      </c>
      <c r="G1580" s="1"/>
      <c r="H1580" t="s">
        <v>170</v>
      </c>
      <c r="I1580" s="1" t="s">
        <v>289</v>
      </c>
      <c r="J1580" s="1" t="s">
        <v>510</v>
      </c>
      <c r="K1580" s="1"/>
      <c r="L1580" t="s">
        <v>223</v>
      </c>
      <c r="M1580">
        <v>5.0999999999999997E-2</v>
      </c>
      <c r="U1580">
        <v>0.04</v>
      </c>
      <c r="V1580" t="s">
        <v>171</v>
      </c>
      <c r="X1580" t="s">
        <v>149</v>
      </c>
      <c r="Y1580" t="s">
        <v>150</v>
      </c>
      <c r="Z1580">
        <v>1049</v>
      </c>
      <c r="AA1580" t="s">
        <v>168</v>
      </c>
      <c r="AB1580" t="s">
        <v>154</v>
      </c>
    </row>
    <row r="1581" spans="1:28" x14ac:dyDescent="0.3">
      <c r="A1581" t="s">
        <v>292</v>
      </c>
      <c r="B1581" t="s">
        <v>928</v>
      </c>
      <c r="C1581">
        <v>1651770</v>
      </c>
      <c r="D1581" t="s">
        <v>151</v>
      </c>
      <c r="E1581" s="1">
        <v>41849</v>
      </c>
      <c r="F1581" s="1" t="s">
        <v>329</v>
      </c>
      <c r="G1581" s="1"/>
      <c r="H1581" t="s">
        <v>172</v>
      </c>
      <c r="I1581" s="1" t="s">
        <v>289</v>
      </c>
      <c r="J1581" s="1" t="s">
        <v>511</v>
      </c>
      <c r="K1581" s="1"/>
      <c r="L1581" t="s">
        <v>223</v>
      </c>
      <c r="M1581">
        <v>2</v>
      </c>
      <c r="N1581" t="s">
        <v>1094</v>
      </c>
      <c r="U1581">
        <v>2</v>
      </c>
      <c r="V1581" t="s">
        <v>171</v>
      </c>
      <c r="X1581" t="s">
        <v>149</v>
      </c>
      <c r="Y1581" t="s">
        <v>150</v>
      </c>
      <c r="Z1581">
        <v>1090</v>
      </c>
      <c r="AB1581" t="s">
        <v>154</v>
      </c>
    </row>
    <row r="1582" spans="1:28" x14ac:dyDescent="0.3">
      <c r="A1582" t="s">
        <v>292</v>
      </c>
      <c r="B1582" t="s">
        <v>929</v>
      </c>
      <c r="C1582">
        <v>1651770</v>
      </c>
      <c r="D1582" t="s">
        <v>151</v>
      </c>
      <c r="E1582" s="1">
        <v>41863</v>
      </c>
      <c r="F1582" s="1" t="s">
        <v>441</v>
      </c>
      <c r="G1582" s="1"/>
      <c r="H1582" t="s">
        <v>172</v>
      </c>
      <c r="I1582" s="1" t="s">
        <v>289</v>
      </c>
      <c r="J1582" s="1" t="s">
        <v>509</v>
      </c>
      <c r="K1582" s="1"/>
      <c r="L1582" t="s">
        <v>223</v>
      </c>
      <c r="M1582">
        <v>4.5</v>
      </c>
      <c r="U1582">
        <v>0.8</v>
      </c>
      <c r="V1582" t="s">
        <v>171</v>
      </c>
      <c r="X1582" t="s">
        <v>149</v>
      </c>
      <c r="Y1582" t="s">
        <v>150</v>
      </c>
      <c r="Z1582">
        <v>1040</v>
      </c>
      <c r="AB1582" t="s">
        <v>154</v>
      </c>
    </row>
    <row r="1583" spans="1:28" x14ac:dyDescent="0.3">
      <c r="A1583" t="s">
        <v>292</v>
      </c>
      <c r="B1583" t="s">
        <v>929</v>
      </c>
      <c r="C1583">
        <v>1651770</v>
      </c>
      <c r="D1583" t="s">
        <v>151</v>
      </c>
      <c r="E1583" s="1">
        <v>41863</v>
      </c>
      <c r="F1583" s="1" t="s">
        <v>441</v>
      </c>
      <c r="G1583" s="1"/>
      <c r="H1583" t="s">
        <v>170</v>
      </c>
      <c r="I1583" s="1" t="s">
        <v>289</v>
      </c>
      <c r="J1583" s="1" t="s">
        <v>510</v>
      </c>
      <c r="K1583" s="1"/>
      <c r="L1583" t="s">
        <v>223</v>
      </c>
      <c r="M1583">
        <v>0.89100000000000001</v>
      </c>
      <c r="U1583">
        <v>0.04</v>
      </c>
      <c r="V1583" t="s">
        <v>171</v>
      </c>
      <c r="X1583" t="s">
        <v>149</v>
      </c>
      <c r="Y1583" t="s">
        <v>150</v>
      </c>
      <c r="Z1583">
        <v>1049</v>
      </c>
      <c r="AB1583" t="s">
        <v>154</v>
      </c>
    </row>
    <row r="1584" spans="1:28" x14ac:dyDescent="0.3">
      <c r="A1584" t="s">
        <v>292</v>
      </c>
      <c r="B1584" t="s">
        <v>929</v>
      </c>
      <c r="C1584">
        <v>1651770</v>
      </c>
      <c r="D1584" t="s">
        <v>151</v>
      </c>
      <c r="E1584" s="1">
        <v>41863</v>
      </c>
      <c r="F1584" s="1" t="s">
        <v>441</v>
      </c>
      <c r="G1584" s="1"/>
      <c r="H1584" t="s">
        <v>172</v>
      </c>
      <c r="I1584" s="1" t="s">
        <v>289</v>
      </c>
      <c r="J1584" s="1" t="s">
        <v>511</v>
      </c>
      <c r="K1584" s="1"/>
      <c r="L1584" t="s">
        <v>223</v>
      </c>
      <c r="M1584">
        <v>9.1</v>
      </c>
      <c r="U1584">
        <v>2</v>
      </c>
      <c r="V1584" t="s">
        <v>171</v>
      </c>
      <c r="X1584" t="s">
        <v>149</v>
      </c>
      <c r="Y1584" t="s">
        <v>150</v>
      </c>
      <c r="Z1584">
        <v>1090</v>
      </c>
      <c r="AB1584" t="s">
        <v>154</v>
      </c>
    </row>
    <row r="1585" spans="1:28" x14ac:dyDescent="0.3">
      <c r="A1585" t="s">
        <v>292</v>
      </c>
      <c r="B1585" t="s">
        <v>930</v>
      </c>
      <c r="C1585">
        <v>1651770</v>
      </c>
      <c r="D1585" t="s">
        <v>151</v>
      </c>
      <c r="E1585" s="1">
        <v>41877</v>
      </c>
      <c r="F1585" s="1" t="s">
        <v>315</v>
      </c>
      <c r="G1585" s="1"/>
      <c r="H1585" t="s">
        <v>172</v>
      </c>
      <c r="I1585" s="1" t="s">
        <v>289</v>
      </c>
      <c r="J1585" s="1" t="s">
        <v>509</v>
      </c>
      <c r="K1585" s="1"/>
      <c r="L1585" t="s">
        <v>223</v>
      </c>
      <c r="M1585">
        <v>1.8</v>
      </c>
      <c r="U1585">
        <v>0.8</v>
      </c>
      <c r="V1585" t="s">
        <v>171</v>
      </c>
      <c r="X1585" t="s">
        <v>149</v>
      </c>
      <c r="Y1585" t="s">
        <v>150</v>
      </c>
      <c r="Z1585">
        <v>1040</v>
      </c>
      <c r="AB1585" t="s">
        <v>154</v>
      </c>
    </row>
    <row r="1586" spans="1:28" x14ac:dyDescent="0.3">
      <c r="A1586" t="s">
        <v>292</v>
      </c>
      <c r="B1586" t="s">
        <v>930</v>
      </c>
      <c r="C1586">
        <v>1651770</v>
      </c>
      <c r="D1586" t="s">
        <v>151</v>
      </c>
      <c r="E1586" s="1">
        <v>41877</v>
      </c>
      <c r="F1586" s="1" t="s">
        <v>315</v>
      </c>
      <c r="G1586" s="1"/>
      <c r="H1586" t="s">
        <v>170</v>
      </c>
      <c r="I1586" s="1" t="s">
        <v>289</v>
      </c>
      <c r="J1586" s="1" t="s">
        <v>510</v>
      </c>
      <c r="K1586" s="1"/>
      <c r="L1586" t="s">
        <v>223</v>
      </c>
      <c r="M1586">
        <v>7.1999999999999995E-2</v>
      </c>
      <c r="U1586">
        <v>0.04</v>
      </c>
      <c r="V1586" t="s">
        <v>171</v>
      </c>
      <c r="X1586" t="s">
        <v>149</v>
      </c>
      <c r="Y1586" t="s">
        <v>150</v>
      </c>
      <c r="Z1586">
        <v>1049</v>
      </c>
      <c r="AA1586" t="s">
        <v>168</v>
      </c>
      <c r="AB1586" t="s">
        <v>154</v>
      </c>
    </row>
    <row r="1587" spans="1:28" x14ac:dyDescent="0.3">
      <c r="A1587" t="s">
        <v>292</v>
      </c>
      <c r="B1587" t="s">
        <v>930</v>
      </c>
      <c r="C1587">
        <v>1651770</v>
      </c>
      <c r="D1587" t="s">
        <v>151</v>
      </c>
      <c r="E1587" s="1">
        <v>41877</v>
      </c>
      <c r="F1587" s="1" t="s">
        <v>315</v>
      </c>
      <c r="G1587" s="1"/>
      <c r="H1587" t="s">
        <v>172</v>
      </c>
      <c r="I1587" s="1" t="s">
        <v>289</v>
      </c>
      <c r="J1587" s="1" t="s">
        <v>511</v>
      </c>
      <c r="K1587" s="1"/>
      <c r="L1587" t="s">
        <v>223</v>
      </c>
      <c r="M1587">
        <v>3.6</v>
      </c>
      <c r="U1587">
        <v>2</v>
      </c>
      <c r="V1587" t="s">
        <v>171</v>
      </c>
      <c r="X1587" t="s">
        <v>149</v>
      </c>
      <c r="Y1587" t="s">
        <v>150</v>
      </c>
      <c r="Z1587">
        <v>1090</v>
      </c>
      <c r="AA1587" t="s">
        <v>168</v>
      </c>
      <c r="AB1587" t="s">
        <v>154</v>
      </c>
    </row>
    <row r="1588" spans="1:28" x14ac:dyDescent="0.3">
      <c r="A1588" t="s">
        <v>292</v>
      </c>
      <c r="B1588" t="s">
        <v>931</v>
      </c>
      <c r="C1588">
        <v>1651770</v>
      </c>
      <c r="D1588" t="s">
        <v>151</v>
      </c>
      <c r="E1588" s="1">
        <v>41906</v>
      </c>
      <c r="F1588" s="1" t="s">
        <v>442</v>
      </c>
      <c r="G1588" s="1"/>
      <c r="H1588" t="s">
        <v>172</v>
      </c>
      <c r="I1588" s="1" t="s">
        <v>289</v>
      </c>
      <c r="J1588" s="1" t="s">
        <v>509</v>
      </c>
      <c r="K1588" s="1"/>
      <c r="L1588" t="s">
        <v>223</v>
      </c>
      <c r="M1588">
        <v>2.6</v>
      </c>
      <c r="U1588">
        <v>0.8</v>
      </c>
      <c r="V1588" t="s">
        <v>171</v>
      </c>
      <c r="X1588" t="s">
        <v>149</v>
      </c>
      <c r="Y1588" t="s">
        <v>150</v>
      </c>
      <c r="Z1588">
        <v>1040</v>
      </c>
      <c r="AB1588" t="s">
        <v>154</v>
      </c>
    </row>
    <row r="1589" spans="1:28" x14ac:dyDescent="0.3">
      <c r="A1589" t="s">
        <v>292</v>
      </c>
      <c r="B1589" t="s">
        <v>931</v>
      </c>
      <c r="C1589">
        <v>1651770</v>
      </c>
      <c r="D1589" t="s">
        <v>151</v>
      </c>
      <c r="E1589" s="1">
        <v>41906</v>
      </c>
      <c r="F1589" s="1" t="s">
        <v>442</v>
      </c>
      <c r="G1589" s="1"/>
      <c r="H1589" t="s">
        <v>170</v>
      </c>
      <c r="I1589" s="1" t="s">
        <v>289</v>
      </c>
      <c r="J1589" s="1" t="s">
        <v>510</v>
      </c>
      <c r="K1589" s="1"/>
      <c r="L1589" t="s">
        <v>223</v>
      </c>
      <c r="M1589">
        <v>7.5999999999999998E-2</v>
      </c>
      <c r="U1589">
        <v>0.04</v>
      </c>
      <c r="V1589" t="s">
        <v>171</v>
      </c>
      <c r="X1589" t="s">
        <v>149</v>
      </c>
      <c r="Y1589" t="s">
        <v>150</v>
      </c>
      <c r="Z1589">
        <v>1049</v>
      </c>
      <c r="AA1589" t="s">
        <v>168</v>
      </c>
      <c r="AB1589" t="s">
        <v>154</v>
      </c>
    </row>
    <row r="1590" spans="1:28" x14ac:dyDescent="0.3">
      <c r="A1590" t="s">
        <v>292</v>
      </c>
      <c r="B1590" t="s">
        <v>931</v>
      </c>
      <c r="C1590">
        <v>1651770</v>
      </c>
      <c r="D1590" t="s">
        <v>151</v>
      </c>
      <c r="E1590" s="1">
        <v>41906</v>
      </c>
      <c r="F1590" s="1" t="s">
        <v>442</v>
      </c>
      <c r="G1590" s="1"/>
      <c r="H1590" t="s">
        <v>172</v>
      </c>
      <c r="I1590" s="1" t="s">
        <v>289</v>
      </c>
      <c r="J1590" s="1" t="s">
        <v>511</v>
      </c>
      <c r="K1590" s="1"/>
      <c r="L1590" t="s">
        <v>223</v>
      </c>
      <c r="M1590">
        <v>7.1</v>
      </c>
      <c r="U1590">
        <v>2</v>
      </c>
      <c r="V1590" t="s">
        <v>171</v>
      </c>
      <c r="X1590" t="s">
        <v>149</v>
      </c>
      <c r="Y1590" t="s">
        <v>150</v>
      </c>
      <c r="Z1590">
        <v>1090</v>
      </c>
      <c r="AB1590" t="s">
        <v>154</v>
      </c>
    </row>
    <row r="1591" spans="1:28" x14ac:dyDescent="0.3">
      <c r="A1591" t="s">
        <v>292</v>
      </c>
      <c r="B1591" t="s">
        <v>932</v>
      </c>
      <c r="C1591">
        <v>1651770</v>
      </c>
      <c r="D1591" t="s">
        <v>151</v>
      </c>
      <c r="E1591" s="1">
        <v>41927</v>
      </c>
      <c r="F1591" s="1" t="s">
        <v>443</v>
      </c>
      <c r="G1591" s="1"/>
      <c r="H1591" t="s">
        <v>172</v>
      </c>
      <c r="I1591" s="1" t="s">
        <v>289</v>
      </c>
      <c r="J1591" s="1" t="s">
        <v>509</v>
      </c>
      <c r="K1591" s="1"/>
      <c r="L1591" t="s">
        <v>223</v>
      </c>
      <c r="M1591">
        <v>4.5</v>
      </c>
      <c r="U1591">
        <v>0.8</v>
      </c>
      <c r="V1591" t="s">
        <v>173</v>
      </c>
      <c r="X1591" t="s">
        <v>149</v>
      </c>
      <c r="Y1591" t="s">
        <v>150</v>
      </c>
      <c r="Z1591">
        <v>1040</v>
      </c>
      <c r="AB1591" t="s">
        <v>154</v>
      </c>
    </row>
    <row r="1592" spans="1:28" x14ac:dyDescent="0.3">
      <c r="A1592" t="s">
        <v>292</v>
      </c>
      <c r="B1592" t="s">
        <v>932</v>
      </c>
      <c r="C1592">
        <v>1651770</v>
      </c>
      <c r="D1592" t="s">
        <v>151</v>
      </c>
      <c r="E1592" s="1">
        <v>41927</v>
      </c>
      <c r="F1592" s="1" t="s">
        <v>443</v>
      </c>
      <c r="G1592" s="1"/>
      <c r="H1592" t="s">
        <v>170</v>
      </c>
      <c r="I1592" s="1" t="s">
        <v>289</v>
      </c>
      <c r="J1592" s="1" t="s">
        <v>510</v>
      </c>
      <c r="K1592" s="1"/>
      <c r="L1592" t="s">
        <v>223</v>
      </c>
      <c r="M1592">
        <v>1.01</v>
      </c>
      <c r="U1592">
        <v>0.04</v>
      </c>
      <c r="V1592" t="s">
        <v>173</v>
      </c>
      <c r="X1592" t="s">
        <v>149</v>
      </c>
      <c r="Y1592" t="s">
        <v>150</v>
      </c>
      <c r="Z1592">
        <v>1049</v>
      </c>
      <c r="AB1592" t="s">
        <v>154</v>
      </c>
    </row>
    <row r="1593" spans="1:28" x14ac:dyDescent="0.3">
      <c r="A1593" t="s">
        <v>292</v>
      </c>
      <c r="B1593" t="s">
        <v>932</v>
      </c>
      <c r="C1593">
        <v>1651770</v>
      </c>
      <c r="D1593" t="s">
        <v>151</v>
      </c>
      <c r="E1593" s="1">
        <v>41927</v>
      </c>
      <c r="F1593" s="1" t="s">
        <v>443</v>
      </c>
      <c r="G1593" s="1"/>
      <c r="H1593" t="s">
        <v>172</v>
      </c>
      <c r="I1593" s="1" t="s">
        <v>289</v>
      </c>
      <c r="J1593" s="1" t="s">
        <v>511</v>
      </c>
      <c r="K1593" s="1"/>
      <c r="L1593" t="s">
        <v>223</v>
      </c>
      <c r="M1593">
        <v>9.3000000000000007</v>
      </c>
      <c r="U1593">
        <v>2</v>
      </c>
      <c r="V1593" t="s">
        <v>173</v>
      </c>
      <c r="X1593" t="s">
        <v>149</v>
      </c>
      <c r="Y1593" t="s">
        <v>150</v>
      </c>
      <c r="Z1593">
        <v>1090</v>
      </c>
      <c r="AB1593" t="s">
        <v>154</v>
      </c>
    </row>
    <row r="1594" spans="1:28" x14ac:dyDescent="0.3">
      <c r="A1594" t="s">
        <v>292</v>
      </c>
      <c r="B1594" t="s">
        <v>933</v>
      </c>
      <c r="C1594">
        <v>1651770</v>
      </c>
      <c r="D1594" t="s">
        <v>151</v>
      </c>
      <c r="E1594" s="1">
        <v>41934</v>
      </c>
      <c r="F1594" s="1" t="s">
        <v>313</v>
      </c>
      <c r="G1594" s="1"/>
      <c r="H1594" t="s">
        <v>172</v>
      </c>
      <c r="I1594" s="1" t="s">
        <v>289</v>
      </c>
      <c r="J1594" s="1" t="s">
        <v>509</v>
      </c>
      <c r="K1594" s="1"/>
      <c r="L1594" t="s">
        <v>223</v>
      </c>
      <c r="M1594">
        <v>4.9000000000000004</v>
      </c>
      <c r="U1594">
        <v>0.8</v>
      </c>
      <c r="V1594" t="s">
        <v>173</v>
      </c>
      <c r="X1594" t="s">
        <v>149</v>
      </c>
      <c r="Y1594" t="s">
        <v>150</v>
      </c>
      <c r="Z1594">
        <v>1040</v>
      </c>
      <c r="AB1594" t="s">
        <v>154</v>
      </c>
    </row>
    <row r="1595" spans="1:28" x14ac:dyDescent="0.3">
      <c r="A1595" t="s">
        <v>292</v>
      </c>
      <c r="B1595" t="s">
        <v>933</v>
      </c>
      <c r="C1595">
        <v>1651770</v>
      </c>
      <c r="D1595" t="s">
        <v>151</v>
      </c>
      <c r="E1595" s="1">
        <v>41934</v>
      </c>
      <c r="F1595" s="1" t="s">
        <v>313</v>
      </c>
      <c r="G1595" s="1"/>
      <c r="H1595" t="s">
        <v>170</v>
      </c>
      <c r="I1595" s="1" t="s">
        <v>289</v>
      </c>
      <c r="J1595" s="1" t="s">
        <v>510</v>
      </c>
      <c r="K1595" s="1"/>
      <c r="L1595" t="s">
        <v>223</v>
      </c>
      <c r="M1595">
        <v>0.84099999999999997</v>
      </c>
      <c r="U1595">
        <v>0.04</v>
      </c>
      <c r="V1595" t="s">
        <v>173</v>
      </c>
      <c r="X1595" t="s">
        <v>149</v>
      </c>
      <c r="Y1595" t="s">
        <v>150</v>
      </c>
      <c r="Z1595">
        <v>1049</v>
      </c>
      <c r="AB1595" t="s">
        <v>154</v>
      </c>
    </row>
    <row r="1596" spans="1:28" x14ac:dyDescent="0.3">
      <c r="A1596" t="s">
        <v>292</v>
      </c>
      <c r="B1596" t="s">
        <v>933</v>
      </c>
      <c r="C1596">
        <v>1651770</v>
      </c>
      <c r="D1596" t="s">
        <v>151</v>
      </c>
      <c r="E1596" s="1">
        <v>41934</v>
      </c>
      <c r="F1596" s="1" t="s">
        <v>313</v>
      </c>
      <c r="G1596" s="1"/>
      <c r="H1596" t="s">
        <v>172</v>
      </c>
      <c r="I1596" s="1" t="s">
        <v>289</v>
      </c>
      <c r="J1596" s="1" t="s">
        <v>511</v>
      </c>
      <c r="K1596" s="1"/>
      <c r="L1596" t="s">
        <v>223</v>
      </c>
      <c r="M1596">
        <v>13.3</v>
      </c>
      <c r="U1596">
        <v>2</v>
      </c>
      <c r="V1596" t="s">
        <v>173</v>
      </c>
      <c r="X1596" t="s">
        <v>149</v>
      </c>
      <c r="Y1596" t="s">
        <v>150</v>
      </c>
      <c r="Z1596">
        <v>1090</v>
      </c>
      <c r="AB1596" t="s">
        <v>154</v>
      </c>
    </row>
    <row r="1597" spans="1:28" x14ac:dyDescent="0.3">
      <c r="A1597" t="s">
        <v>292</v>
      </c>
      <c r="B1597" t="s">
        <v>934</v>
      </c>
      <c r="C1597">
        <v>1651770</v>
      </c>
      <c r="D1597" t="s">
        <v>151</v>
      </c>
      <c r="E1597" s="1">
        <v>41947</v>
      </c>
      <c r="F1597" s="1" t="s">
        <v>315</v>
      </c>
      <c r="G1597" s="1"/>
      <c r="H1597" t="s">
        <v>172</v>
      </c>
      <c r="I1597" s="1" t="s">
        <v>289</v>
      </c>
      <c r="J1597" s="1" t="s">
        <v>509</v>
      </c>
      <c r="K1597" s="1"/>
      <c r="L1597" t="s">
        <v>223</v>
      </c>
      <c r="M1597">
        <v>2.9</v>
      </c>
      <c r="U1597">
        <v>0.8</v>
      </c>
      <c r="V1597" t="s">
        <v>173</v>
      </c>
      <c r="X1597" t="s">
        <v>149</v>
      </c>
      <c r="Y1597" t="s">
        <v>150</v>
      </c>
      <c r="Z1597">
        <v>1040</v>
      </c>
      <c r="AB1597" t="s">
        <v>154</v>
      </c>
    </row>
    <row r="1598" spans="1:28" x14ac:dyDescent="0.3">
      <c r="A1598" t="s">
        <v>292</v>
      </c>
      <c r="B1598" t="s">
        <v>934</v>
      </c>
      <c r="C1598">
        <v>1651770</v>
      </c>
      <c r="D1598" t="s">
        <v>151</v>
      </c>
      <c r="E1598" s="1">
        <v>41947</v>
      </c>
      <c r="F1598" s="1" t="s">
        <v>315</v>
      </c>
      <c r="G1598" s="1"/>
      <c r="H1598" t="s">
        <v>170</v>
      </c>
      <c r="I1598" s="1" t="s">
        <v>289</v>
      </c>
      <c r="J1598" s="1" t="s">
        <v>510</v>
      </c>
      <c r="K1598" s="1"/>
      <c r="L1598" t="s">
        <v>223</v>
      </c>
      <c r="M1598">
        <v>5.2999999999999999E-2</v>
      </c>
      <c r="U1598">
        <v>0.04</v>
      </c>
      <c r="V1598" t="s">
        <v>173</v>
      </c>
      <c r="X1598" t="s">
        <v>149</v>
      </c>
      <c r="Y1598" t="s">
        <v>150</v>
      </c>
      <c r="Z1598">
        <v>1049</v>
      </c>
      <c r="AA1598" t="s">
        <v>168</v>
      </c>
      <c r="AB1598" t="s">
        <v>154</v>
      </c>
    </row>
    <row r="1599" spans="1:28" x14ac:dyDescent="0.3">
      <c r="A1599" t="s">
        <v>292</v>
      </c>
      <c r="B1599" t="s">
        <v>934</v>
      </c>
      <c r="C1599">
        <v>1651770</v>
      </c>
      <c r="D1599" t="s">
        <v>151</v>
      </c>
      <c r="E1599" s="1">
        <v>41947</v>
      </c>
      <c r="F1599" s="1" t="s">
        <v>315</v>
      </c>
      <c r="G1599" s="1"/>
      <c r="H1599" t="s">
        <v>172</v>
      </c>
      <c r="I1599" s="1" t="s">
        <v>289</v>
      </c>
      <c r="J1599" s="1" t="s">
        <v>511</v>
      </c>
      <c r="K1599" s="1"/>
      <c r="L1599" t="s">
        <v>223</v>
      </c>
      <c r="M1599">
        <v>2</v>
      </c>
      <c r="N1599" t="s">
        <v>1094</v>
      </c>
      <c r="U1599">
        <v>2</v>
      </c>
      <c r="V1599" t="s">
        <v>173</v>
      </c>
      <c r="X1599" t="s">
        <v>149</v>
      </c>
      <c r="Y1599" t="s">
        <v>150</v>
      </c>
      <c r="Z1599">
        <v>1090</v>
      </c>
      <c r="AB1599" t="s">
        <v>154</v>
      </c>
    </row>
    <row r="1600" spans="1:28" x14ac:dyDescent="0.3">
      <c r="A1600" t="s">
        <v>292</v>
      </c>
      <c r="B1600" t="s">
        <v>935</v>
      </c>
      <c r="C1600">
        <v>1651770</v>
      </c>
      <c r="D1600" t="s">
        <v>151</v>
      </c>
      <c r="E1600" s="1">
        <v>41960</v>
      </c>
      <c r="F1600" s="1" t="s">
        <v>315</v>
      </c>
      <c r="G1600" s="1"/>
      <c r="H1600" t="s">
        <v>172</v>
      </c>
      <c r="I1600" s="1" t="s">
        <v>289</v>
      </c>
      <c r="J1600" s="1" t="s">
        <v>509</v>
      </c>
      <c r="K1600" s="1"/>
      <c r="L1600" t="s">
        <v>223</v>
      </c>
      <c r="M1600">
        <v>2.8</v>
      </c>
      <c r="U1600">
        <v>0.8</v>
      </c>
      <c r="V1600" t="s">
        <v>173</v>
      </c>
      <c r="X1600" t="s">
        <v>149</v>
      </c>
      <c r="Y1600" t="s">
        <v>150</v>
      </c>
      <c r="Z1600">
        <v>1040</v>
      </c>
      <c r="AB1600" t="s">
        <v>154</v>
      </c>
    </row>
    <row r="1601" spans="1:28" x14ac:dyDescent="0.3">
      <c r="A1601" t="s">
        <v>292</v>
      </c>
      <c r="B1601" t="s">
        <v>935</v>
      </c>
      <c r="C1601">
        <v>1651770</v>
      </c>
      <c r="D1601" t="s">
        <v>151</v>
      </c>
      <c r="E1601" s="1">
        <v>41960</v>
      </c>
      <c r="F1601" s="1" t="s">
        <v>315</v>
      </c>
      <c r="G1601" s="1"/>
      <c r="H1601" t="s">
        <v>170</v>
      </c>
      <c r="I1601" s="1" t="s">
        <v>289</v>
      </c>
      <c r="J1601" s="1" t="s">
        <v>510</v>
      </c>
      <c r="K1601" s="1"/>
      <c r="L1601" t="s">
        <v>223</v>
      </c>
      <c r="M1601">
        <v>1.1399999999999999</v>
      </c>
      <c r="U1601">
        <v>0.04</v>
      </c>
      <c r="V1601" t="s">
        <v>173</v>
      </c>
      <c r="X1601" t="s">
        <v>149</v>
      </c>
      <c r="Y1601" t="s">
        <v>150</v>
      </c>
      <c r="Z1601">
        <v>1049</v>
      </c>
      <c r="AB1601" t="s">
        <v>154</v>
      </c>
    </row>
    <row r="1602" spans="1:28" x14ac:dyDescent="0.3">
      <c r="A1602" t="s">
        <v>292</v>
      </c>
      <c r="B1602" t="s">
        <v>935</v>
      </c>
      <c r="C1602">
        <v>1651770</v>
      </c>
      <c r="D1602" t="s">
        <v>151</v>
      </c>
      <c r="E1602" s="1">
        <v>41960</v>
      </c>
      <c r="F1602" s="1" t="s">
        <v>315</v>
      </c>
      <c r="G1602" s="1"/>
      <c r="H1602" t="s">
        <v>172</v>
      </c>
      <c r="I1602" s="1" t="s">
        <v>289</v>
      </c>
      <c r="J1602" s="1" t="s">
        <v>511</v>
      </c>
      <c r="K1602" s="1"/>
      <c r="L1602" t="s">
        <v>223</v>
      </c>
      <c r="M1602">
        <v>7.9</v>
      </c>
      <c r="U1602">
        <v>2</v>
      </c>
      <c r="V1602" t="s">
        <v>173</v>
      </c>
      <c r="X1602" t="s">
        <v>149</v>
      </c>
      <c r="Y1602" t="s">
        <v>150</v>
      </c>
      <c r="Z1602">
        <v>1090</v>
      </c>
      <c r="AB1602" t="s">
        <v>154</v>
      </c>
    </row>
    <row r="1603" spans="1:28" x14ac:dyDescent="0.3">
      <c r="A1603" t="s">
        <v>292</v>
      </c>
      <c r="B1603" t="s">
        <v>936</v>
      </c>
      <c r="C1603">
        <v>1651770</v>
      </c>
      <c r="D1603" t="s">
        <v>151</v>
      </c>
      <c r="E1603" s="1">
        <v>41968</v>
      </c>
      <c r="F1603" s="1" t="s">
        <v>329</v>
      </c>
      <c r="G1603" s="1"/>
      <c r="H1603" t="s">
        <v>172</v>
      </c>
      <c r="I1603" s="1" t="s">
        <v>289</v>
      </c>
      <c r="J1603" s="1" t="s">
        <v>509</v>
      </c>
      <c r="K1603" s="1"/>
      <c r="L1603" t="s">
        <v>223</v>
      </c>
      <c r="M1603">
        <v>2.7</v>
      </c>
      <c r="U1603">
        <v>0.8</v>
      </c>
      <c r="V1603" t="s">
        <v>173</v>
      </c>
      <c r="X1603" t="s">
        <v>149</v>
      </c>
      <c r="Y1603" t="s">
        <v>150</v>
      </c>
      <c r="Z1603">
        <v>1040</v>
      </c>
      <c r="AB1603" t="s">
        <v>154</v>
      </c>
    </row>
    <row r="1604" spans="1:28" x14ac:dyDescent="0.3">
      <c r="A1604" t="s">
        <v>292</v>
      </c>
      <c r="B1604" t="s">
        <v>936</v>
      </c>
      <c r="C1604">
        <v>1651770</v>
      </c>
      <c r="D1604" t="s">
        <v>151</v>
      </c>
      <c r="E1604" s="1">
        <v>41968</v>
      </c>
      <c r="F1604" s="1" t="s">
        <v>329</v>
      </c>
      <c r="G1604" s="1"/>
      <c r="H1604" t="s">
        <v>170</v>
      </c>
      <c r="I1604" s="1" t="s">
        <v>289</v>
      </c>
      <c r="J1604" s="1" t="s">
        <v>510</v>
      </c>
      <c r="K1604" s="1"/>
      <c r="L1604" t="s">
        <v>223</v>
      </c>
      <c r="M1604">
        <v>0.16500000000000001</v>
      </c>
      <c r="U1604">
        <v>0.04</v>
      </c>
      <c r="V1604" t="s">
        <v>173</v>
      </c>
      <c r="X1604" t="s">
        <v>149</v>
      </c>
      <c r="Y1604" t="s">
        <v>150</v>
      </c>
      <c r="Z1604">
        <v>1049</v>
      </c>
      <c r="AB1604" t="s">
        <v>154</v>
      </c>
    </row>
    <row r="1605" spans="1:28" x14ac:dyDescent="0.3">
      <c r="A1605" t="s">
        <v>292</v>
      </c>
      <c r="B1605" t="s">
        <v>936</v>
      </c>
      <c r="C1605">
        <v>1651770</v>
      </c>
      <c r="D1605" t="s">
        <v>151</v>
      </c>
      <c r="E1605" s="1">
        <v>41968</v>
      </c>
      <c r="F1605" s="1" t="s">
        <v>329</v>
      </c>
      <c r="G1605" s="1"/>
      <c r="H1605" t="s">
        <v>172</v>
      </c>
      <c r="I1605" s="1" t="s">
        <v>289</v>
      </c>
      <c r="J1605" s="1" t="s">
        <v>511</v>
      </c>
      <c r="K1605" s="1"/>
      <c r="L1605" t="s">
        <v>223</v>
      </c>
      <c r="M1605">
        <v>6</v>
      </c>
      <c r="U1605">
        <v>2</v>
      </c>
      <c r="V1605" t="s">
        <v>173</v>
      </c>
      <c r="X1605" t="s">
        <v>149</v>
      </c>
      <c r="Y1605" t="s">
        <v>150</v>
      </c>
      <c r="Z1605">
        <v>1090</v>
      </c>
      <c r="AB1605" t="s">
        <v>154</v>
      </c>
    </row>
    <row r="1606" spans="1:28" x14ac:dyDescent="0.3">
      <c r="A1606" t="s">
        <v>292</v>
      </c>
      <c r="B1606" t="s">
        <v>937</v>
      </c>
      <c r="C1606">
        <v>1651770</v>
      </c>
      <c r="D1606" t="s">
        <v>151</v>
      </c>
      <c r="E1606" s="1">
        <v>41979</v>
      </c>
      <c r="F1606" s="1" t="s">
        <v>340</v>
      </c>
      <c r="G1606" s="1"/>
      <c r="H1606" t="s">
        <v>172</v>
      </c>
      <c r="I1606" s="1" t="s">
        <v>289</v>
      </c>
      <c r="J1606" s="1" t="s">
        <v>509</v>
      </c>
      <c r="K1606" s="1"/>
      <c r="L1606" t="s">
        <v>223</v>
      </c>
      <c r="M1606">
        <v>6.8</v>
      </c>
      <c r="U1606">
        <v>0.8</v>
      </c>
      <c r="V1606" t="s">
        <v>173</v>
      </c>
      <c r="X1606" t="s">
        <v>149</v>
      </c>
      <c r="Y1606" t="s">
        <v>150</v>
      </c>
      <c r="Z1606">
        <v>1040</v>
      </c>
      <c r="AB1606" t="s">
        <v>154</v>
      </c>
    </row>
    <row r="1607" spans="1:28" x14ac:dyDescent="0.3">
      <c r="A1607" t="s">
        <v>292</v>
      </c>
      <c r="B1607" t="s">
        <v>937</v>
      </c>
      <c r="C1607">
        <v>1651770</v>
      </c>
      <c r="D1607" t="s">
        <v>151</v>
      </c>
      <c r="E1607" s="1">
        <v>41979</v>
      </c>
      <c r="F1607" s="1" t="s">
        <v>340</v>
      </c>
      <c r="G1607" s="1"/>
      <c r="H1607" t="s">
        <v>170</v>
      </c>
      <c r="I1607" s="1" t="s">
        <v>289</v>
      </c>
      <c r="J1607" s="1" t="s">
        <v>510</v>
      </c>
      <c r="K1607" s="1"/>
      <c r="L1607" t="s">
        <v>223</v>
      </c>
      <c r="M1607">
        <v>0.84699999999999998</v>
      </c>
      <c r="U1607">
        <v>0.04</v>
      </c>
      <c r="V1607" t="s">
        <v>173</v>
      </c>
      <c r="X1607" t="s">
        <v>149</v>
      </c>
      <c r="Y1607" t="s">
        <v>150</v>
      </c>
      <c r="Z1607">
        <v>1049</v>
      </c>
      <c r="AB1607" t="s">
        <v>154</v>
      </c>
    </row>
    <row r="1608" spans="1:28" x14ac:dyDescent="0.3">
      <c r="A1608" t="s">
        <v>292</v>
      </c>
      <c r="B1608" t="s">
        <v>937</v>
      </c>
      <c r="C1608">
        <v>1651770</v>
      </c>
      <c r="D1608" t="s">
        <v>151</v>
      </c>
      <c r="E1608" s="1">
        <v>41979</v>
      </c>
      <c r="F1608" s="1" t="s">
        <v>340</v>
      </c>
      <c r="G1608" s="1"/>
      <c r="H1608" t="s">
        <v>172</v>
      </c>
      <c r="I1608" s="1" t="s">
        <v>289</v>
      </c>
      <c r="J1608" s="1" t="s">
        <v>511</v>
      </c>
      <c r="K1608" s="1"/>
      <c r="L1608" t="s">
        <v>223</v>
      </c>
      <c r="M1608">
        <v>19</v>
      </c>
      <c r="U1608">
        <v>2</v>
      </c>
      <c r="V1608" t="s">
        <v>173</v>
      </c>
      <c r="X1608" t="s">
        <v>149</v>
      </c>
      <c r="Y1608" t="s">
        <v>150</v>
      </c>
      <c r="Z1608">
        <v>1090</v>
      </c>
      <c r="AB1608" t="s">
        <v>154</v>
      </c>
    </row>
    <row r="1609" spans="1:28" x14ac:dyDescent="0.3">
      <c r="A1609" t="s">
        <v>292</v>
      </c>
      <c r="B1609" t="s">
        <v>938</v>
      </c>
      <c r="C1609">
        <v>1651770</v>
      </c>
      <c r="D1609" t="s">
        <v>151</v>
      </c>
      <c r="E1609" s="1">
        <v>41996</v>
      </c>
      <c r="F1609" s="1" t="s">
        <v>313</v>
      </c>
      <c r="G1609" s="1"/>
      <c r="H1609" t="s">
        <v>172</v>
      </c>
      <c r="I1609" s="1" t="s">
        <v>289</v>
      </c>
      <c r="J1609" s="1" t="s">
        <v>509</v>
      </c>
      <c r="K1609" s="1"/>
      <c r="L1609" t="s">
        <v>223</v>
      </c>
      <c r="M1609">
        <v>4.3</v>
      </c>
      <c r="U1609">
        <v>0.8</v>
      </c>
      <c r="V1609" t="s">
        <v>173</v>
      </c>
      <c r="X1609" t="s">
        <v>149</v>
      </c>
      <c r="Y1609" t="s">
        <v>150</v>
      </c>
      <c r="Z1609">
        <v>1040</v>
      </c>
      <c r="AB1609" t="s">
        <v>154</v>
      </c>
    </row>
    <row r="1610" spans="1:28" x14ac:dyDescent="0.3">
      <c r="A1610" t="s">
        <v>292</v>
      </c>
      <c r="B1610" t="s">
        <v>938</v>
      </c>
      <c r="C1610">
        <v>1651770</v>
      </c>
      <c r="D1610" t="s">
        <v>151</v>
      </c>
      <c r="E1610" s="1">
        <v>41996</v>
      </c>
      <c r="F1610" s="1" t="s">
        <v>313</v>
      </c>
      <c r="G1610" s="1"/>
      <c r="H1610" t="s">
        <v>170</v>
      </c>
      <c r="I1610" s="1" t="s">
        <v>289</v>
      </c>
      <c r="J1610" s="1" t="s">
        <v>510</v>
      </c>
      <c r="K1610" s="1"/>
      <c r="L1610" t="s">
        <v>223</v>
      </c>
      <c r="M1610">
        <v>0.22900000000000001</v>
      </c>
      <c r="U1610">
        <v>0.04</v>
      </c>
      <c r="V1610" t="s">
        <v>173</v>
      </c>
      <c r="X1610" t="s">
        <v>149</v>
      </c>
      <c r="Y1610" t="s">
        <v>150</v>
      </c>
      <c r="Z1610">
        <v>1049</v>
      </c>
      <c r="AB1610" t="s">
        <v>154</v>
      </c>
    </row>
    <row r="1611" spans="1:28" x14ac:dyDescent="0.3">
      <c r="A1611" t="s">
        <v>292</v>
      </c>
      <c r="B1611" t="s">
        <v>938</v>
      </c>
      <c r="C1611">
        <v>1651770</v>
      </c>
      <c r="D1611" t="s">
        <v>151</v>
      </c>
      <c r="E1611" s="1">
        <v>41996</v>
      </c>
      <c r="F1611" s="1" t="s">
        <v>313</v>
      </c>
      <c r="G1611" s="1"/>
      <c r="H1611" t="s">
        <v>172</v>
      </c>
      <c r="I1611" s="1" t="s">
        <v>289</v>
      </c>
      <c r="J1611" s="1" t="s">
        <v>511</v>
      </c>
      <c r="K1611" s="1"/>
      <c r="L1611" t="s">
        <v>223</v>
      </c>
      <c r="M1611">
        <v>15</v>
      </c>
      <c r="U1611">
        <v>2</v>
      </c>
      <c r="V1611" t="s">
        <v>173</v>
      </c>
      <c r="X1611" t="s">
        <v>149</v>
      </c>
      <c r="Y1611" t="s">
        <v>150</v>
      </c>
      <c r="Z1611">
        <v>1090</v>
      </c>
      <c r="AB1611" t="s">
        <v>154</v>
      </c>
    </row>
    <row r="1612" spans="1:28" x14ac:dyDescent="0.3">
      <c r="A1612" t="s">
        <v>292</v>
      </c>
      <c r="B1612" t="s">
        <v>939</v>
      </c>
      <c r="C1612">
        <v>1651770</v>
      </c>
      <c r="D1612" t="s">
        <v>151</v>
      </c>
      <c r="E1612" s="1">
        <v>42030</v>
      </c>
      <c r="F1612" s="1" t="s">
        <v>312</v>
      </c>
      <c r="G1612" s="1"/>
      <c r="H1612" t="s">
        <v>172</v>
      </c>
      <c r="I1612" s="1" t="s">
        <v>289</v>
      </c>
      <c r="J1612" s="1" t="s">
        <v>509</v>
      </c>
      <c r="K1612" s="1"/>
      <c r="L1612" t="s">
        <v>223</v>
      </c>
      <c r="M1612">
        <v>7</v>
      </c>
      <c r="U1612">
        <v>0.8</v>
      </c>
      <c r="V1612" t="s">
        <v>173</v>
      </c>
      <c r="X1612" t="s">
        <v>149</v>
      </c>
      <c r="Y1612" t="s">
        <v>150</v>
      </c>
      <c r="Z1612">
        <v>1040</v>
      </c>
      <c r="AA1612" t="s">
        <v>174</v>
      </c>
      <c r="AB1612" t="s">
        <v>154</v>
      </c>
    </row>
    <row r="1613" spans="1:28" x14ac:dyDescent="0.3">
      <c r="A1613" t="s">
        <v>292</v>
      </c>
      <c r="B1613" t="s">
        <v>939</v>
      </c>
      <c r="C1613">
        <v>1651770</v>
      </c>
      <c r="D1613" t="s">
        <v>151</v>
      </c>
      <c r="E1613" s="1">
        <v>42030</v>
      </c>
      <c r="F1613" s="1" t="s">
        <v>312</v>
      </c>
      <c r="G1613" s="1"/>
      <c r="H1613" t="s">
        <v>170</v>
      </c>
      <c r="I1613" s="1" t="s">
        <v>289</v>
      </c>
      <c r="J1613" s="1" t="s">
        <v>510</v>
      </c>
      <c r="K1613" s="1"/>
      <c r="L1613" t="s">
        <v>223</v>
      </c>
      <c r="M1613">
        <v>0.65500000000000003</v>
      </c>
      <c r="U1613">
        <v>0.04</v>
      </c>
      <c r="V1613" t="s">
        <v>173</v>
      </c>
      <c r="X1613" t="s">
        <v>149</v>
      </c>
      <c r="Y1613" t="s">
        <v>150</v>
      </c>
      <c r="Z1613">
        <v>1049</v>
      </c>
      <c r="AA1613" t="s">
        <v>174</v>
      </c>
      <c r="AB1613" t="s">
        <v>154</v>
      </c>
    </row>
    <row r="1614" spans="1:28" x14ac:dyDescent="0.3">
      <c r="A1614" t="s">
        <v>292</v>
      </c>
      <c r="B1614" t="s">
        <v>939</v>
      </c>
      <c r="C1614">
        <v>1651770</v>
      </c>
      <c r="D1614" t="s">
        <v>151</v>
      </c>
      <c r="E1614" s="1">
        <v>42030</v>
      </c>
      <c r="F1614" s="1" t="s">
        <v>312</v>
      </c>
      <c r="G1614" s="1"/>
      <c r="H1614" t="s">
        <v>172</v>
      </c>
      <c r="I1614" s="1" t="s">
        <v>289</v>
      </c>
      <c r="J1614" s="1" t="s">
        <v>511</v>
      </c>
      <c r="K1614" s="1"/>
      <c r="L1614" t="s">
        <v>223</v>
      </c>
      <c r="M1614">
        <v>22.1</v>
      </c>
      <c r="U1614">
        <v>2</v>
      </c>
      <c r="V1614" t="s">
        <v>173</v>
      </c>
      <c r="X1614" t="s">
        <v>149</v>
      </c>
      <c r="Y1614" t="s">
        <v>150</v>
      </c>
      <c r="Z1614">
        <v>1090</v>
      </c>
      <c r="AA1614" t="s">
        <v>174</v>
      </c>
      <c r="AB1614" t="s">
        <v>154</v>
      </c>
    </row>
    <row r="1615" spans="1:28" x14ac:dyDescent="0.3">
      <c r="A1615" t="s">
        <v>292</v>
      </c>
      <c r="B1615" t="s">
        <v>940</v>
      </c>
      <c r="C1615">
        <v>1651770</v>
      </c>
      <c r="D1615" t="s">
        <v>151</v>
      </c>
      <c r="E1615" s="1">
        <v>42059</v>
      </c>
      <c r="F1615" s="1" t="s">
        <v>313</v>
      </c>
      <c r="G1615" s="1"/>
      <c r="H1615" t="s">
        <v>172</v>
      </c>
      <c r="I1615" s="1" t="s">
        <v>289</v>
      </c>
      <c r="J1615" s="1" t="s">
        <v>509</v>
      </c>
      <c r="K1615" s="1"/>
      <c r="L1615" t="s">
        <v>223</v>
      </c>
      <c r="M1615">
        <v>2.7</v>
      </c>
      <c r="U1615">
        <v>0.8</v>
      </c>
      <c r="V1615" t="s">
        <v>173</v>
      </c>
      <c r="X1615" t="s">
        <v>149</v>
      </c>
      <c r="Y1615" t="s">
        <v>150</v>
      </c>
      <c r="Z1615">
        <v>1040</v>
      </c>
      <c r="AB1615" t="s">
        <v>154</v>
      </c>
    </row>
    <row r="1616" spans="1:28" x14ac:dyDescent="0.3">
      <c r="A1616" t="s">
        <v>292</v>
      </c>
      <c r="B1616" t="s">
        <v>940</v>
      </c>
      <c r="C1616">
        <v>1651770</v>
      </c>
      <c r="D1616" t="s">
        <v>151</v>
      </c>
      <c r="E1616" s="1">
        <v>42059</v>
      </c>
      <c r="F1616" s="1" t="s">
        <v>313</v>
      </c>
      <c r="G1616" s="1"/>
      <c r="H1616" t="s">
        <v>170</v>
      </c>
      <c r="I1616" s="1" t="s">
        <v>289</v>
      </c>
      <c r="J1616" s="1" t="s">
        <v>510</v>
      </c>
      <c r="K1616" s="1"/>
      <c r="L1616" t="s">
        <v>223</v>
      </c>
      <c r="M1616">
        <v>0.129</v>
      </c>
      <c r="U1616">
        <v>0.04</v>
      </c>
      <c r="V1616" t="s">
        <v>173</v>
      </c>
      <c r="X1616" t="s">
        <v>149</v>
      </c>
      <c r="Y1616" t="s">
        <v>150</v>
      </c>
      <c r="Z1616">
        <v>1049</v>
      </c>
      <c r="AB1616" t="s">
        <v>154</v>
      </c>
    </row>
    <row r="1617" spans="1:28" x14ac:dyDescent="0.3">
      <c r="A1617" t="s">
        <v>292</v>
      </c>
      <c r="B1617" t="s">
        <v>940</v>
      </c>
      <c r="C1617">
        <v>1651770</v>
      </c>
      <c r="D1617" t="s">
        <v>151</v>
      </c>
      <c r="E1617" s="1">
        <v>42059</v>
      </c>
      <c r="F1617" s="1" t="s">
        <v>313</v>
      </c>
      <c r="G1617" s="1"/>
      <c r="H1617" t="s">
        <v>172</v>
      </c>
      <c r="I1617" s="1" t="s">
        <v>289</v>
      </c>
      <c r="J1617" s="1" t="s">
        <v>511</v>
      </c>
      <c r="K1617" s="1"/>
      <c r="L1617" t="s">
        <v>223</v>
      </c>
      <c r="M1617">
        <v>3.4</v>
      </c>
      <c r="U1617">
        <v>2</v>
      </c>
      <c r="V1617" t="s">
        <v>173</v>
      </c>
      <c r="X1617" t="s">
        <v>149</v>
      </c>
      <c r="Y1617" t="s">
        <v>150</v>
      </c>
      <c r="Z1617">
        <v>1090</v>
      </c>
      <c r="AA1617" t="s">
        <v>168</v>
      </c>
      <c r="AB1617" t="s">
        <v>154</v>
      </c>
    </row>
    <row r="1618" spans="1:28" x14ac:dyDescent="0.3">
      <c r="A1618" t="s">
        <v>292</v>
      </c>
      <c r="B1618" t="s">
        <v>941</v>
      </c>
      <c r="C1618">
        <v>1651770</v>
      </c>
      <c r="D1618" t="s">
        <v>151</v>
      </c>
      <c r="E1618" s="1">
        <v>42077</v>
      </c>
      <c r="F1618" s="1" t="s">
        <v>444</v>
      </c>
      <c r="G1618" s="1"/>
      <c r="H1618" t="s">
        <v>172</v>
      </c>
      <c r="I1618" s="1" t="s">
        <v>289</v>
      </c>
      <c r="J1618" s="1" t="s">
        <v>509</v>
      </c>
      <c r="K1618" s="1"/>
      <c r="L1618" t="s">
        <v>223</v>
      </c>
      <c r="M1618">
        <v>6.1</v>
      </c>
      <c r="U1618">
        <v>0.8</v>
      </c>
      <c r="V1618" t="s">
        <v>173</v>
      </c>
      <c r="X1618" t="s">
        <v>149</v>
      </c>
      <c r="Y1618" t="s">
        <v>150</v>
      </c>
      <c r="Z1618">
        <v>1040</v>
      </c>
      <c r="AB1618" t="s">
        <v>154</v>
      </c>
    </row>
    <row r="1619" spans="1:28" x14ac:dyDescent="0.3">
      <c r="A1619" t="s">
        <v>292</v>
      </c>
      <c r="B1619" t="s">
        <v>941</v>
      </c>
      <c r="C1619">
        <v>1651770</v>
      </c>
      <c r="D1619" t="s">
        <v>151</v>
      </c>
      <c r="E1619" s="1">
        <v>42077</v>
      </c>
      <c r="F1619" s="1" t="s">
        <v>444</v>
      </c>
      <c r="G1619" s="1"/>
      <c r="H1619" t="s">
        <v>170</v>
      </c>
      <c r="I1619" s="1" t="s">
        <v>289</v>
      </c>
      <c r="J1619" s="1" t="s">
        <v>510</v>
      </c>
      <c r="K1619" s="1"/>
      <c r="L1619" t="s">
        <v>223</v>
      </c>
      <c r="M1619">
        <v>0.84899999999999998</v>
      </c>
      <c r="U1619">
        <v>0.04</v>
      </c>
      <c r="V1619" t="s">
        <v>173</v>
      </c>
      <c r="X1619" t="s">
        <v>149</v>
      </c>
      <c r="Y1619" t="s">
        <v>150</v>
      </c>
      <c r="Z1619">
        <v>1049</v>
      </c>
      <c r="AB1619" t="s">
        <v>154</v>
      </c>
    </row>
    <row r="1620" spans="1:28" x14ac:dyDescent="0.3">
      <c r="A1620" t="s">
        <v>292</v>
      </c>
      <c r="B1620" t="s">
        <v>941</v>
      </c>
      <c r="C1620">
        <v>1651770</v>
      </c>
      <c r="D1620" t="s">
        <v>151</v>
      </c>
      <c r="E1620" s="1">
        <v>42077</v>
      </c>
      <c r="F1620" s="1" t="s">
        <v>444</v>
      </c>
      <c r="G1620" s="1"/>
      <c r="H1620" t="s">
        <v>172</v>
      </c>
      <c r="I1620" s="1" t="s">
        <v>289</v>
      </c>
      <c r="J1620" s="1" t="s">
        <v>511</v>
      </c>
      <c r="K1620" s="1"/>
      <c r="L1620" t="s">
        <v>223</v>
      </c>
      <c r="M1620">
        <v>16.899999999999999</v>
      </c>
      <c r="U1620">
        <v>2</v>
      </c>
      <c r="V1620" t="s">
        <v>173</v>
      </c>
      <c r="X1620" t="s">
        <v>149</v>
      </c>
      <c r="Y1620" t="s">
        <v>150</v>
      </c>
      <c r="Z1620">
        <v>1090</v>
      </c>
      <c r="AB1620" t="s">
        <v>154</v>
      </c>
    </row>
    <row r="1621" spans="1:28" x14ac:dyDescent="0.3">
      <c r="A1621" t="s">
        <v>292</v>
      </c>
      <c r="B1621" t="s">
        <v>942</v>
      </c>
      <c r="C1621">
        <v>1651770</v>
      </c>
      <c r="D1621" t="s">
        <v>151</v>
      </c>
      <c r="E1621" s="1">
        <v>42087</v>
      </c>
      <c r="F1621" s="1" t="s">
        <v>441</v>
      </c>
      <c r="G1621" s="1"/>
      <c r="H1621" t="s">
        <v>172</v>
      </c>
      <c r="I1621" s="1" t="s">
        <v>289</v>
      </c>
      <c r="J1621" s="1" t="s">
        <v>509</v>
      </c>
      <c r="K1621" s="1"/>
      <c r="L1621" t="s">
        <v>223</v>
      </c>
      <c r="M1621">
        <v>1.6</v>
      </c>
      <c r="N1621" t="s">
        <v>1094</v>
      </c>
      <c r="U1621">
        <v>0.8</v>
      </c>
      <c r="V1621" t="s">
        <v>173</v>
      </c>
      <c r="X1621" t="s">
        <v>149</v>
      </c>
      <c r="Y1621" t="s">
        <v>150</v>
      </c>
      <c r="Z1621">
        <v>1040</v>
      </c>
      <c r="AA1621" t="s">
        <v>174</v>
      </c>
      <c r="AB1621" t="s">
        <v>154</v>
      </c>
    </row>
    <row r="1622" spans="1:28" x14ac:dyDescent="0.3">
      <c r="A1622" t="s">
        <v>292</v>
      </c>
      <c r="B1622" t="s">
        <v>942</v>
      </c>
      <c r="C1622">
        <v>1651770</v>
      </c>
      <c r="D1622" t="s">
        <v>151</v>
      </c>
      <c r="E1622" s="1">
        <v>42087</v>
      </c>
      <c r="F1622" s="1" t="s">
        <v>441</v>
      </c>
      <c r="G1622" s="1"/>
      <c r="H1622" t="s">
        <v>170</v>
      </c>
      <c r="I1622" s="1" t="s">
        <v>289</v>
      </c>
      <c r="J1622" s="1" t="s">
        <v>510</v>
      </c>
      <c r="K1622" s="1"/>
      <c r="L1622" t="s">
        <v>223</v>
      </c>
      <c r="M1622">
        <v>0.08</v>
      </c>
      <c r="N1622" t="s">
        <v>1094</v>
      </c>
      <c r="U1622">
        <v>0.04</v>
      </c>
      <c r="V1622" t="s">
        <v>173</v>
      </c>
      <c r="X1622" t="s">
        <v>149</v>
      </c>
      <c r="Y1622" t="s">
        <v>150</v>
      </c>
      <c r="Z1622">
        <v>1049</v>
      </c>
      <c r="AA1622" t="s">
        <v>174</v>
      </c>
      <c r="AB1622" t="s">
        <v>154</v>
      </c>
    </row>
    <row r="1623" spans="1:28" x14ac:dyDescent="0.3">
      <c r="A1623" t="s">
        <v>292</v>
      </c>
      <c r="B1623" t="s">
        <v>942</v>
      </c>
      <c r="C1623">
        <v>1651770</v>
      </c>
      <c r="D1623" t="s">
        <v>151</v>
      </c>
      <c r="E1623" s="1">
        <v>42087</v>
      </c>
      <c r="F1623" s="1" t="s">
        <v>441</v>
      </c>
      <c r="G1623" s="1"/>
      <c r="H1623" t="s">
        <v>172</v>
      </c>
      <c r="I1623" s="1" t="s">
        <v>289</v>
      </c>
      <c r="J1623" s="1" t="s">
        <v>511</v>
      </c>
      <c r="K1623" s="1"/>
      <c r="L1623" t="s">
        <v>223</v>
      </c>
      <c r="M1623">
        <v>4</v>
      </c>
      <c r="N1623" t="s">
        <v>1094</v>
      </c>
      <c r="U1623">
        <v>2</v>
      </c>
      <c r="V1623" t="s">
        <v>173</v>
      </c>
      <c r="X1623" t="s">
        <v>149</v>
      </c>
      <c r="Y1623" t="s">
        <v>150</v>
      </c>
      <c r="Z1623">
        <v>1090</v>
      </c>
      <c r="AA1623" t="s">
        <v>174</v>
      </c>
      <c r="AB1623" t="s">
        <v>154</v>
      </c>
    </row>
    <row r="1624" spans="1:28" x14ac:dyDescent="0.3">
      <c r="A1624" t="s">
        <v>292</v>
      </c>
      <c r="B1624" t="s">
        <v>943</v>
      </c>
      <c r="C1624">
        <v>1651770</v>
      </c>
      <c r="D1624" t="s">
        <v>151</v>
      </c>
      <c r="E1624" s="1">
        <v>42108</v>
      </c>
      <c r="F1624" s="1" t="s">
        <v>323</v>
      </c>
      <c r="G1624" s="1"/>
      <c r="H1624" t="s">
        <v>172</v>
      </c>
      <c r="I1624" s="1" t="s">
        <v>289</v>
      </c>
      <c r="J1624" s="1" t="s">
        <v>509</v>
      </c>
      <c r="K1624" s="1"/>
      <c r="L1624" t="s">
        <v>223</v>
      </c>
      <c r="M1624">
        <v>8.9</v>
      </c>
      <c r="U1624">
        <v>0.8</v>
      </c>
      <c r="V1624" t="s">
        <v>173</v>
      </c>
      <c r="X1624" t="s">
        <v>149</v>
      </c>
      <c r="Y1624" t="s">
        <v>150</v>
      </c>
      <c r="Z1624">
        <v>1040</v>
      </c>
      <c r="AB1624" t="s">
        <v>154</v>
      </c>
    </row>
    <row r="1625" spans="1:28" x14ac:dyDescent="0.3">
      <c r="A1625" t="s">
        <v>292</v>
      </c>
      <c r="B1625" t="s">
        <v>943</v>
      </c>
      <c r="C1625">
        <v>1651770</v>
      </c>
      <c r="D1625" t="s">
        <v>151</v>
      </c>
      <c r="E1625" s="1">
        <v>42108</v>
      </c>
      <c r="F1625" s="1" t="s">
        <v>323</v>
      </c>
      <c r="G1625" s="1"/>
      <c r="H1625" t="s">
        <v>170</v>
      </c>
      <c r="I1625" s="1" t="s">
        <v>289</v>
      </c>
      <c r="J1625" s="1" t="s">
        <v>510</v>
      </c>
      <c r="K1625" s="1"/>
      <c r="L1625" t="s">
        <v>223</v>
      </c>
      <c r="M1625">
        <v>1.25</v>
      </c>
      <c r="U1625">
        <v>0.04</v>
      </c>
      <c r="V1625" t="s">
        <v>173</v>
      </c>
      <c r="X1625" t="s">
        <v>149</v>
      </c>
      <c r="Y1625" t="s">
        <v>150</v>
      </c>
      <c r="Z1625">
        <v>1049</v>
      </c>
      <c r="AB1625" t="s">
        <v>154</v>
      </c>
    </row>
    <row r="1626" spans="1:28" x14ac:dyDescent="0.3">
      <c r="A1626" t="s">
        <v>292</v>
      </c>
      <c r="B1626" t="s">
        <v>943</v>
      </c>
      <c r="C1626">
        <v>1651770</v>
      </c>
      <c r="D1626" t="s">
        <v>151</v>
      </c>
      <c r="E1626" s="1">
        <v>42108</v>
      </c>
      <c r="F1626" s="1" t="s">
        <v>323</v>
      </c>
      <c r="G1626" s="1"/>
      <c r="H1626" t="s">
        <v>172</v>
      </c>
      <c r="I1626" s="1" t="s">
        <v>289</v>
      </c>
      <c r="J1626" s="1" t="s">
        <v>511</v>
      </c>
      <c r="K1626" s="1"/>
      <c r="L1626" t="s">
        <v>223</v>
      </c>
      <c r="M1626">
        <v>27.6</v>
      </c>
      <c r="U1626">
        <v>2</v>
      </c>
      <c r="V1626" t="s">
        <v>173</v>
      </c>
      <c r="X1626" t="s">
        <v>149</v>
      </c>
      <c r="Y1626" t="s">
        <v>150</v>
      </c>
      <c r="Z1626">
        <v>1090</v>
      </c>
      <c r="AB1626" t="s">
        <v>154</v>
      </c>
    </row>
    <row r="1627" spans="1:28" x14ac:dyDescent="0.3">
      <c r="A1627" t="s">
        <v>292</v>
      </c>
      <c r="B1627" t="s">
        <v>944</v>
      </c>
      <c r="C1627">
        <v>1651770</v>
      </c>
      <c r="D1627" t="s">
        <v>151</v>
      </c>
      <c r="E1627" s="1">
        <v>42123</v>
      </c>
      <c r="F1627" s="1" t="s">
        <v>442</v>
      </c>
      <c r="G1627" s="1"/>
      <c r="H1627" t="s">
        <v>172</v>
      </c>
      <c r="I1627" s="1" t="s">
        <v>289</v>
      </c>
      <c r="J1627" s="1" t="s">
        <v>509</v>
      </c>
      <c r="K1627" s="1"/>
      <c r="L1627" t="s">
        <v>223</v>
      </c>
      <c r="M1627">
        <v>1.5</v>
      </c>
      <c r="U1627">
        <v>0.8</v>
      </c>
      <c r="V1627" t="s">
        <v>173</v>
      </c>
      <c r="X1627" t="s">
        <v>149</v>
      </c>
      <c r="Y1627" t="s">
        <v>150</v>
      </c>
      <c r="Z1627">
        <v>1040</v>
      </c>
      <c r="AA1627" t="s">
        <v>168</v>
      </c>
      <c r="AB1627" t="s">
        <v>154</v>
      </c>
    </row>
    <row r="1628" spans="1:28" x14ac:dyDescent="0.3">
      <c r="A1628" t="s">
        <v>292</v>
      </c>
      <c r="B1628" t="s">
        <v>944</v>
      </c>
      <c r="C1628">
        <v>1651770</v>
      </c>
      <c r="D1628" t="s">
        <v>151</v>
      </c>
      <c r="E1628" s="1">
        <v>42123</v>
      </c>
      <c r="F1628" s="1" t="s">
        <v>442</v>
      </c>
      <c r="G1628" s="1"/>
      <c r="H1628" t="s">
        <v>170</v>
      </c>
      <c r="I1628" s="1" t="s">
        <v>289</v>
      </c>
      <c r="J1628" s="1" t="s">
        <v>510</v>
      </c>
      <c r="K1628" s="1"/>
      <c r="L1628" t="s">
        <v>223</v>
      </c>
      <c r="M1628">
        <v>0.106</v>
      </c>
      <c r="U1628">
        <v>0.04</v>
      </c>
      <c r="V1628" t="s">
        <v>173</v>
      </c>
      <c r="X1628" t="s">
        <v>149</v>
      </c>
      <c r="Y1628" t="s">
        <v>150</v>
      </c>
      <c r="Z1628">
        <v>1049</v>
      </c>
      <c r="AB1628" t="s">
        <v>154</v>
      </c>
    </row>
    <row r="1629" spans="1:28" x14ac:dyDescent="0.3">
      <c r="A1629" t="s">
        <v>292</v>
      </c>
      <c r="B1629" t="s">
        <v>944</v>
      </c>
      <c r="C1629">
        <v>1651770</v>
      </c>
      <c r="D1629" t="s">
        <v>151</v>
      </c>
      <c r="E1629" s="1">
        <v>42123</v>
      </c>
      <c r="F1629" s="1" t="s">
        <v>442</v>
      </c>
      <c r="G1629" s="1"/>
      <c r="H1629" t="s">
        <v>172</v>
      </c>
      <c r="I1629" s="1" t="s">
        <v>289</v>
      </c>
      <c r="J1629" s="1" t="s">
        <v>511</v>
      </c>
      <c r="K1629" s="1"/>
      <c r="L1629" t="s">
        <v>223</v>
      </c>
      <c r="M1629">
        <v>4.8</v>
      </c>
      <c r="U1629">
        <v>2</v>
      </c>
      <c r="V1629" t="s">
        <v>173</v>
      </c>
      <c r="X1629" t="s">
        <v>149</v>
      </c>
      <c r="Y1629" t="s">
        <v>150</v>
      </c>
      <c r="Z1629">
        <v>1090</v>
      </c>
      <c r="AB1629" t="s">
        <v>154</v>
      </c>
    </row>
    <row r="1630" spans="1:28" x14ac:dyDescent="0.3">
      <c r="A1630" t="s">
        <v>292</v>
      </c>
      <c r="B1630" t="s">
        <v>945</v>
      </c>
      <c r="C1630">
        <v>1651770</v>
      </c>
      <c r="D1630" t="s">
        <v>151</v>
      </c>
      <c r="E1630" s="1">
        <v>42150</v>
      </c>
      <c r="F1630" s="1" t="s">
        <v>304</v>
      </c>
      <c r="G1630" s="1"/>
      <c r="H1630" t="s">
        <v>172</v>
      </c>
      <c r="I1630" s="1" t="s">
        <v>289</v>
      </c>
      <c r="J1630" s="1" t="s">
        <v>509</v>
      </c>
      <c r="K1630" s="1"/>
      <c r="L1630" t="s">
        <v>223</v>
      </c>
      <c r="M1630">
        <v>3.5</v>
      </c>
      <c r="U1630">
        <v>0.8</v>
      </c>
      <c r="V1630" t="s">
        <v>173</v>
      </c>
      <c r="X1630" t="s">
        <v>149</v>
      </c>
      <c r="Y1630" t="s">
        <v>150</v>
      </c>
      <c r="Z1630">
        <v>1040</v>
      </c>
      <c r="AB1630" t="s">
        <v>154</v>
      </c>
    </row>
    <row r="1631" spans="1:28" x14ac:dyDescent="0.3">
      <c r="A1631" t="s">
        <v>292</v>
      </c>
      <c r="B1631" t="s">
        <v>945</v>
      </c>
      <c r="C1631">
        <v>1651770</v>
      </c>
      <c r="D1631" t="s">
        <v>151</v>
      </c>
      <c r="E1631" s="1">
        <v>42150</v>
      </c>
      <c r="F1631" s="1" t="s">
        <v>304</v>
      </c>
      <c r="G1631" s="1"/>
      <c r="H1631" t="s">
        <v>170</v>
      </c>
      <c r="I1631" s="1" t="s">
        <v>289</v>
      </c>
      <c r="J1631" s="1" t="s">
        <v>510</v>
      </c>
      <c r="K1631" s="1"/>
      <c r="L1631" t="s">
        <v>223</v>
      </c>
      <c r="M1631">
        <v>8.5000000000000006E-2</v>
      </c>
      <c r="U1631">
        <v>0.04</v>
      </c>
      <c r="V1631" t="s">
        <v>173</v>
      </c>
      <c r="X1631" t="s">
        <v>149</v>
      </c>
      <c r="Y1631" t="s">
        <v>150</v>
      </c>
      <c r="Z1631">
        <v>1049</v>
      </c>
      <c r="AB1631" t="s">
        <v>154</v>
      </c>
    </row>
    <row r="1632" spans="1:28" x14ac:dyDescent="0.3">
      <c r="A1632" t="s">
        <v>292</v>
      </c>
      <c r="B1632" t="s">
        <v>945</v>
      </c>
      <c r="C1632">
        <v>1651770</v>
      </c>
      <c r="D1632" t="s">
        <v>151</v>
      </c>
      <c r="E1632" s="1">
        <v>42150</v>
      </c>
      <c r="F1632" s="1" t="s">
        <v>304</v>
      </c>
      <c r="G1632" s="1"/>
      <c r="H1632" t="s">
        <v>172</v>
      </c>
      <c r="I1632" s="1" t="s">
        <v>289</v>
      </c>
      <c r="J1632" s="1" t="s">
        <v>511</v>
      </c>
      <c r="K1632" s="1"/>
      <c r="L1632" t="s">
        <v>223</v>
      </c>
      <c r="M1632">
        <v>4.3</v>
      </c>
      <c r="U1632">
        <v>2</v>
      </c>
      <c r="V1632" t="s">
        <v>173</v>
      </c>
      <c r="X1632" t="s">
        <v>149</v>
      </c>
      <c r="Y1632" t="s">
        <v>150</v>
      </c>
      <c r="Z1632">
        <v>1090</v>
      </c>
      <c r="AB1632" t="s">
        <v>154</v>
      </c>
    </row>
    <row r="1633" spans="1:28" x14ac:dyDescent="0.3">
      <c r="A1633" t="s">
        <v>292</v>
      </c>
      <c r="B1633" t="s">
        <v>946</v>
      </c>
      <c r="C1633">
        <v>1651770</v>
      </c>
      <c r="D1633" t="s">
        <v>151</v>
      </c>
      <c r="E1633" s="1">
        <v>42175</v>
      </c>
      <c r="F1633" s="1" t="s">
        <v>445</v>
      </c>
      <c r="G1633" s="1"/>
      <c r="H1633" t="s">
        <v>172</v>
      </c>
      <c r="I1633" s="1" t="s">
        <v>289</v>
      </c>
      <c r="J1633" s="1" t="s">
        <v>509</v>
      </c>
      <c r="K1633" s="1"/>
      <c r="L1633" t="s">
        <v>223</v>
      </c>
      <c r="M1633">
        <v>3.1</v>
      </c>
      <c r="U1633">
        <v>0.8</v>
      </c>
      <c r="V1633" t="s">
        <v>173</v>
      </c>
      <c r="X1633" t="s">
        <v>149</v>
      </c>
      <c r="Y1633" t="s">
        <v>150</v>
      </c>
      <c r="Z1633">
        <v>1040</v>
      </c>
      <c r="AB1633" t="s">
        <v>154</v>
      </c>
    </row>
    <row r="1634" spans="1:28" x14ac:dyDescent="0.3">
      <c r="A1634" t="s">
        <v>292</v>
      </c>
      <c r="B1634" t="s">
        <v>946</v>
      </c>
      <c r="C1634">
        <v>1651770</v>
      </c>
      <c r="D1634" t="s">
        <v>151</v>
      </c>
      <c r="E1634" s="1">
        <v>42175</v>
      </c>
      <c r="F1634" s="1" t="s">
        <v>445</v>
      </c>
      <c r="G1634" s="1"/>
      <c r="H1634" t="s">
        <v>170</v>
      </c>
      <c r="I1634" s="1" t="s">
        <v>289</v>
      </c>
      <c r="J1634" s="1" t="s">
        <v>510</v>
      </c>
      <c r="K1634" s="1"/>
      <c r="L1634" t="s">
        <v>223</v>
      </c>
      <c r="M1634">
        <v>1.24</v>
      </c>
      <c r="U1634">
        <v>0.04</v>
      </c>
      <c r="V1634" t="s">
        <v>173</v>
      </c>
      <c r="X1634" t="s">
        <v>149</v>
      </c>
      <c r="Y1634" t="s">
        <v>150</v>
      </c>
      <c r="Z1634">
        <v>1049</v>
      </c>
      <c r="AB1634" t="s">
        <v>154</v>
      </c>
    </row>
    <row r="1635" spans="1:28" x14ac:dyDescent="0.3">
      <c r="A1635" t="s">
        <v>292</v>
      </c>
      <c r="B1635" t="s">
        <v>946</v>
      </c>
      <c r="C1635">
        <v>1651770</v>
      </c>
      <c r="D1635" t="s">
        <v>151</v>
      </c>
      <c r="E1635" s="1">
        <v>42175</v>
      </c>
      <c r="F1635" s="1" t="s">
        <v>445</v>
      </c>
      <c r="G1635" s="1"/>
      <c r="H1635" t="s">
        <v>172</v>
      </c>
      <c r="I1635" s="1" t="s">
        <v>289</v>
      </c>
      <c r="J1635" s="1" t="s">
        <v>511</v>
      </c>
      <c r="K1635" s="1"/>
      <c r="L1635" t="s">
        <v>223</v>
      </c>
      <c r="M1635">
        <v>7.2</v>
      </c>
      <c r="U1635">
        <v>2</v>
      </c>
      <c r="V1635" t="s">
        <v>173</v>
      </c>
      <c r="X1635" t="s">
        <v>149</v>
      </c>
      <c r="Y1635" t="s">
        <v>150</v>
      </c>
      <c r="Z1635">
        <v>1090</v>
      </c>
      <c r="AB1635" t="s">
        <v>154</v>
      </c>
    </row>
    <row r="1636" spans="1:28" x14ac:dyDescent="0.3">
      <c r="A1636" t="s">
        <v>292</v>
      </c>
      <c r="B1636" t="s">
        <v>947</v>
      </c>
      <c r="C1636">
        <v>1651770</v>
      </c>
      <c r="D1636" t="s">
        <v>151</v>
      </c>
      <c r="E1636" s="1">
        <v>42178</v>
      </c>
      <c r="F1636" s="1" t="s">
        <v>358</v>
      </c>
      <c r="G1636" s="1"/>
      <c r="H1636" t="s">
        <v>172</v>
      </c>
      <c r="I1636" s="1" t="s">
        <v>289</v>
      </c>
      <c r="J1636" s="1" t="s">
        <v>509</v>
      </c>
      <c r="K1636" s="1"/>
      <c r="L1636" t="s">
        <v>223</v>
      </c>
      <c r="M1636">
        <v>2.8</v>
      </c>
      <c r="U1636">
        <v>0.8</v>
      </c>
      <c r="V1636" t="s">
        <v>173</v>
      </c>
      <c r="X1636" t="s">
        <v>149</v>
      </c>
      <c r="Y1636" t="s">
        <v>150</v>
      </c>
      <c r="Z1636">
        <v>1040</v>
      </c>
      <c r="AB1636" t="s">
        <v>154</v>
      </c>
    </row>
    <row r="1637" spans="1:28" x14ac:dyDescent="0.3">
      <c r="A1637" t="s">
        <v>292</v>
      </c>
      <c r="B1637" t="s">
        <v>947</v>
      </c>
      <c r="C1637">
        <v>1651770</v>
      </c>
      <c r="D1637" t="s">
        <v>151</v>
      </c>
      <c r="E1637" s="1">
        <v>42178</v>
      </c>
      <c r="F1637" s="1" t="s">
        <v>358</v>
      </c>
      <c r="G1637" s="1"/>
      <c r="H1637" t="s">
        <v>170</v>
      </c>
      <c r="I1637" s="1" t="s">
        <v>289</v>
      </c>
      <c r="J1637" s="1" t="s">
        <v>510</v>
      </c>
      <c r="K1637" s="1"/>
      <c r="L1637" t="s">
        <v>223</v>
      </c>
      <c r="M1637">
        <v>0.105</v>
      </c>
      <c r="U1637">
        <v>0.04</v>
      </c>
      <c r="V1637" t="s">
        <v>173</v>
      </c>
      <c r="X1637" t="s">
        <v>149</v>
      </c>
      <c r="Y1637" t="s">
        <v>150</v>
      </c>
      <c r="Z1637">
        <v>1049</v>
      </c>
      <c r="AB1637" t="s">
        <v>154</v>
      </c>
    </row>
    <row r="1638" spans="1:28" x14ac:dyDescent="0.3">
      <c r="A1638" t="s">
        <v>292</v>
      </c>
      <c r="B1638" t="s">
        <v>947</v>
      </c>
      <c r="C1638">
        <v>1651770</v>
      </c>
      <c r="D1638" t="s">
        <v>151</v>
      </c>
      <c r="E1638" s="1">
        <v>42178</v>
      </c>
      <c r="F1638" s="1" t="s">
        <v>358</v>
      </c>
      <c r="G1638" s="1"/>
      <c r="H1638" t="s">
        <v>172</v>
      </c>
      <c r="I1638" s="1" t="s">
        <v>289</v>
      </c>
      <c r="J1638" s="1" t="s">
        <v>511</v>
      </c>
      <c r="K1638" s="1"/>
      <c r="L1638" t="s">
        <v>223</v>
      </c>
      <c r="M1638">
        <v>5.5</v>
      </c>
      <c r="U1638">
        <v>2</v>
      </c>
      <c r="V1638" t="s">
        <v>173</v>
      </c>
      <c r="X1638" t="s">
        <v>149</v>
      </c>
      <c r="Y1638" t="s">
        <v>150</v>
      </c>
      <c r="Z1638">
        <v>1090</v>
      </c>
      <c r="AB1638" t="s">
        <v>154</v>
      </c>
    </row>
    <row r="1639" spans="1:28" x14ac:dyDescent="0.3">
      <c r="A1639" t="s">
        <v>292</v>
      </c>
      <c r="B1639" t="s">
        <v>948</v>
      </c>
      <c r="C1639">
        <v>1651770</v>
      </c>
      <c r="D1639" t="s">
        <v>151</v>
      </c>
      <c r="E1639" s="1">
        <v>42182</v>
      </c>
      <c r="F1639" s="1" t="s">
        <v>446</v>
      </c>
      <c r="G1639" s="1"/>
      <c r="H1639" t="s">
        <v>172</v>
      </c>
      <c r="I1639" s="1" t="s">
        <v>289</v>
      </c>
      <c r="J1639" s="1" t="s">
        <v>509</v>
      </c>
      <c r="K1639" s="1"/>
      <c r="L1639" t="s">
        <v>223</v>
      </c>
      <c r="M1639">
        <v>6.9</v>
      </c>
      <c r="U1639">
        <v>0.8</v>
      </c>
      <c r="V1639" t="s">
        <v>173</v>
      </c>
      <c r="X1639" t="s">
        <v>149</v>
      </c>
      <c r="Y1639" t="s">
        <v>150</v>
      </c>
      <c r="Z1639">
        <v>1040</v>
      </c>
      <c r="AB1639" t="s">
        <v>154</v>
      </c>
    </row>
    <row r="1640" spans="1:28" x14ac:dyDescent="0.3">
      <c r="A1640" t="s">
        <v>292</v>
      </c>
      <c r="B1640" t="s">
        <v>948</v>
      </c>
      <c r="C1640">
        <v>1651770</v>
      </c>
      <c r="D1640" t="s">
        <v>151</v>
      </c>
      <c r="E1640" s="1">
        <v>42182</v>
      </c>
      <c r="F1640" s="1" t="s">
        <v>446</v>
      </c>
      <c r="G1640" s="1"/>
      <c r="H1640" t="s">
        <v>170</v>
      </c>
      <c r="I1640" s="1" t="s">
        <v>289</v>
      </c>
      <c r="J1640" s="1" t="s">
        <v>510</v>
      </c>
      <c r="K1640" s="1"/>
      <c r="L1640" t="s">
        <v>223</v>
      </c>
      <c r="M1640">
        <v>1.08</v>
      </c>
      <c r="U1640">
        <v>0.04</v>
      </c>
      <c r="V1640" t="s">
        <v>173</v>
      </c>
      <c r="X1640" t="s">
        <v>149</v>
      </c>
      <c r="Y1640" t="s">
        <v>150</v>
      </c>
      <c r="Z1640">
        <v>1049</v>
      </c>
      <c r="AB1640" t="s">
        <v>154</v>
      </c>
    </row>
    <row r="1641" spans="1:28" x14ac:dyDescent="0.3">
      <c r="A1641" t="s">
        <v>292</v>
      </c>
      <c r="B1641" t="s">
        <v>948</v>
      </c>
      <c r="C1641">
        <v>1651770</v>
      </c>
      <c r="D1641" t="s">
        <v>151</v>
      </c>
      <c r="E1641" s="1">
        <v>42182</v>
      </c>
      <c r="F1641" s="1" t="s">
        <v>446</v>
      </c>
      <c r="G1641" s="1"/>
      <c r="H1641" t="s">
        <v>172</v>
      </c>
      <c r="I1641" s="1" t="s">
        <v>289</v>
      </c>
      <c r="J1641" s="1" t="s">
        <v>511</v>
      </c>
      <c r="K1641" s="1"/>
      <c r="L1641" t="s">
        <v>223</v>
      </c>
      <c r="M1641">
        <v>18.100000000000001</v>
      </c>
      <c r="U1641">
        <v>2</v>
      </c>
      <c r="V1641" t="s">
        <v>173</v>
      </c>
      <c r="X1641" t="s">
        <v>149</v>
      </c>
      <c r="Y1641" t="s">
        <v>150</v>
      </c>
      <c r="Z1641">
        <v>1090</v>
      </c>
      <c r="AB1641" t="s">
        <v>154</v>
      </c>
    </row>
    <row r="1642" spans="1:28" x14ac:dyDescent="0.3">
      <c r="A1642" t="s">
        <v>292</v>
      </c>
      <c r="B1642" t="s">
        <v>949</v>
      </c>
      <c r="C1642">
        <v>1651770</v>
      </c>
      <c r="D1642" t="s">
        <v>151</v>
      </c>
      <c r="E1642" s="1">
        <v>42213</v>
      </c>
      <c r="F1642" s="1" t="s">
        <v>447</v>
      </c>
      <c r="G1642" s="1"/>
      <c r="H1642" t="s">
        <v>172</v>
      </c>
      <c r="I1642" s="1" t="s">
        <v>289</v>
      </c>
      <c r="J1642" s="1" t="s">
        <v>509</v>
      </c>
      <c r="K1642" s="1"/>
      <c r="L1642" t="s">
        <v>223</v>
      </c>
      <c r="M1642">
        <v>3.3</v>
      </c>
      <c r="U1642">
        <v>0.8</v>
      </c>
      <c r="V1642" t="s">
        <v>173</v>
      </c>
      <c r="X1642" t="s">
        <v>149</v>
      </c>
      <c r="Y1642" t="s">
        <v>150</v>
      </c>
      <c r="Z1642">
        <v>1040</v>
      </c>
      <c r="AB1642" t="s">
        <v>154</v>
      </c>
    </row>
    <row r="1643" spans="1:28" x14ac:dyDescent="0.3">
      <c r="A1643" t="s">
        <v>292</v>
      </c>
      <c r="B1643" t="s">
        <v>949</v>
      </c>
      <c r="C1643">
        <v>1651770</v>
      </c>
      <c r="D1643" t="s">
        <v>151</v>
      </c>
      <c r="E1643" s="1">
        <v>42213</v>
      </c>
      <c r="F1643" s="1" t="s">
        <v>447</v>
      </c>
      <c r="G1643" s="1"/>
      <c r="H1643" t="s">
        <v>170</v>
      </c>
      <c r="I1643" s="1" t="s">
        <v>289</v>
      </c>
      <c r="J1643" s="1" t="s">
        <v>510</v>
      </c>
      <c r="K1643" s="1"/>
      <c r="L1643" t="s">
        <v>223</v>
      </c>
      <c r="M1643">
        <v>0.156</v>
      </c>
      <c r="U1643">
        <v>0.04</v>
      </c>
      <c r="V1643" t="s">
        <v>173</v>
      </c>
      <c r="X1643" t="s">
        <v>149</v>
      </c>
      <c r="Y1643" t="s">
        <v>150</v>
      </c>
      <c r="Z1643">
        <v>1049</v>
      </c>
      <c r="AB1643" t="s">
        <v>154</v>
      </c>
    </row>
    <row r="1644" spans="1:28" x14ac:dyDescent="0.3">
      <c r="A1644" t="s">
        <v>292</v>
      </c>
      <c r="B1644" t="s">
        <v>949</v>
      </c>
      <c r="C1644">
        <v>1651770</v>
      </c>
      <c r="D1644" t="s">
        <v>151</v>
      </c>
      <c r="E1644" s="1">
        <v>42213</v>
      </c>
      <c r="F1644" s="1" t="s">
        <v>447</v>
      </c>
      <c r="G1644" s="1"/>
      <c r="H1644" t="s">
        <v>172</v>
      </c>
      <c r="I1644" s="1" t="s">
        <v>289</v>
      </c>
      <c r="J1644" s="1" t="s">
        <v>511</v>
      </c>
      <c r="K1644" s="1"/>
      <c r="L1644" t="s">
        <v>223</v>
      </c>
      <c r="M1644">
        <v>7.1</v>
      </c>
      <c r="U1644">
        <v>2</v>
      </c>
      <c r="V1644" t="s">
        <v>173</v>
      </c>
      <c r="X1644" t="s">
        <v>149</v>
      </c>
      <c r="Y1644" t="s">
        <v>150</v>
      </c>
      <c r="Z1644">
        <v>1090</v>
      </c>
      <c r="AB1644" t="s">
        <v>154</v>
      </c>
    </row>
    <row r="1645" spans="1:28" x14ac:dyDescent="0.3">
      <c r="A1645" t="s">
        <v>292</v>
      </c>
      <c r="B1645" t="s">
        <v>950</v>
      </c>
      <c r="C1645">
        <v>1651770</v>
      </c>
      <c r="D1645" t="s">
        <v>151</v>
      </c>
      <c r="E1645" s="1">
        <v>42276</v>
      </c>
      <c r="F1645" s="1" t="s">
        <v>306</v>
      </c>
      <c r="G1645" s="1"/>
      <c r="H1645" t="s">
        <v>172</v>
      </c>
      <c r="I1645" s="1" t="s">
        <v>289</v>
      </c>
      <c r="J1645" s="1" t="s">
        <v>509</v>
      </c>
      <c r="K1645" s="1"/>
      <c r="L1645" t="s">
        <v>223</v>
      </c>
      <c r="M1645">
        <v>1.8</v>
      </c>
      <c r="U1645">
        <v>0.8</v>
      </c>
      <c r="V1645" t="s">
        <v>173</v>
      </c>
      <c r="X1645" t="s">
        <v>149</v>
      </c>
      <c r="Y1645" t="s">
        <v>150</v>
      </c>
      <c r="Z1645">
        <v>1040</v>
      </c>
      <c r="AB1645" t="s">
        <v>154</v>
      </c>
    </row>
    <row r="1646" spans="1:28" x14ac:dyDescent="0.3">
      <c r="A1646" t="s">
        <v>292</v>
      </c>
      <c r="B1646" t="s">
        <v>950</v>
      </c>
      <c r="C1646">
        <v>1651770</v>
      </c>
      <c r="D1646" t="s">
        <v>151</v>
      </c>
      <c r="E1646" s="1">
        <v>42276</v>
      </c>
      <c r="F1646" s="1" t="s">
        <v>306</v>
      </c>
      <c r="G1646" s="1"/>
      <c r="H1646" t="s">
        <v>170</v>
      </c>
      <c r="I1646" s="1" t="s">
        <v>289</v>
      </c>
      <c r="J1646" s="1" t="s">
        <v>510</v>
      </c>
      <c r="K1646" s="1"/>
      <c r="L1646" t="s">
        <v>223</v>
      </c>
      <c r="M1646">
        <v>0.10199999999999999</v>
      </c>
      <c r="U1646">
        <v>0.04</v>
      </c>
      <c r="V1646" t="s">
        <v>173</v>
      </c>
      <c r="X1646" t="s">
        <v>149</v>
      </c>
      <c r="Y1646" t="s">
        <v>150</v>
      </c>
      <c r="Z1646">
        <v>1049</v>
      </c>
      <c r="AB1646" t="s">
        <v>154</v>
      </c>
    </row>
    <row r="1647" spans="1:28" x14ac:dyDescent="0.3">
      <c r="A1647" t="s">
        <v>292</v>
      </c>
      <c r="B1647" t="s">
        <v>950</v>
      </c>
      <c r="C1647">
        <v>1651770</v>
      </c>
      <c r="D1647" t="s">
        <v>151</v>
      </c>
      <c r="E1647" s="1">
        <v>42276</v>
      </c>
      <c r="F1647" s="1" t="s">
        <v>306</v>
      </c>
      <c r="G1647" s="1"/>
      <c r="H1647" t="s">
        <v>172</v>
      </c>
      <c r="I1647" s="1" t="s">
        <v>289</v>
      </c>
      <c r="J1647" s="1" t="s">
        <v>511</v>
      </c>
      <c r="K1647" s="1"/>
      <c r="L1647" t="s">
        <v>223</v>
      </c>
      <c r="M1647">
        <v>4.7</v>
      </c>
      <c r="U1647">
        <v>2</v>
      </c>
      <c r="V1647" t="s">
        <v>173</v>
      </c>
      <c r="X1647" t="s">
        <v>149</v>
      </c>
      <c r="Y1647" t="s">
        <v>150</v>
      </c>
      <c r="Z1647">
        <v>1090</v>
      </c>
      <c r="AB1647" t="s">
        <v>154</v>
      </c>
    </row>
    <row r="1648" spans="1:28" x14ac:dyDescent="0.3">
      <c r="A1648" t="s">
        <v>292</v>
      </c>
      <c r="B1648" t="s">
        <v>951</v>
      </c>
      <c r="C1648">
        <v>1651770</v>
      </c>
      <c r="D1648" t="s">
        <v>151</v>
      </c>
      <c r="E1648" s="1">
        <v>42305</v>
      </c>
      <c r="F1648" s="1" t="s">
        <v>448</v>
      </c>
      <c r="G1648" s="1"/>
      <c r="H1648" t="s">
        <v>172</v>
      </c>
      <c r="I1648" s="1" t="s">
        <v>289</v>
      </c>
      <c r="J1648" s="1" t="s">
        <v>509</v>
      </c>
      <c r="K1648" s="1"/>
      <c r="L1648" t="s">
        <v>223</v>
      </c>
      <c r="M1648">
        <v>10.4</v>
      </c>
      <c r="U1648">
        <v>0.8</v>
      </c>
      <c r="V1648" t="s">
        <v>173</v>
      </c>
      <c r="X1648" t="s">
        <v>149</v>
      </c>
      <c r="Y1648" t="s">
        <v>150</v>
      </c>
      <c r="Z1648">
        <v>1040</v>
      </c>
      <c r="AB1648" t="s">
        <v>154</v>
      </c>
    </row>
    <row r="1649" spans="1:28" x14ac:dyDescent="0.3">
      <c r="A1649" t="s">
        <v>292</v>
      </c>
      <c r="B1649" t="s">
        <v>951</v>
      </c>
      <c r="C1649">
        <v>1651770</v>
      </c>
      <c r="D1649" t="s">
        <v>151</v>
      </c>
      <c r="E1649" s="1">
        <v>42305</v>
      </c>
      <c r="F1649" s="1" t="s">
        <v>448</v>
      </c>
      <c r="G1649" s="1"/>
      <c r="H1649" t="s">
        <v>170</v>
      </c>
      <c r="I1649" s="1" t="s">
        <v>289</v>
      </c>
      <c r="J1649" s="1" t="s">
        <v>510</v>
      </c>
      <c r="K1649" s="1"/>
      <c r="L1649" t="s">
        <v>223</v>
      </c>
      <c r="M1649">
        <v>2.0099999999999998</v>
      </c>
      <c r="U1649">
        <v>0.04</v>
      </c>
      <c r="V1649" t="s">
        <v>173</v>
      </c>
      <c r="X1649" t="s">
        <v>149</v>
      </c>
      <c r="Y1649" t="s">
        <v>150</v>
      </c>
      <c r="Z1649">
        <v>1049</v>
      </c>
      <c r="AB1649" t="s">
        <v>154</v>
      </c>
    </row>
    <row r="1650" spans="1:28" x14ac:dyDescent="0.3">
      <c r="A1650" t="s">
        <v>292</v>
      </c>
      <c r="B1650" t="s">
        <v>951</v>
      </c>
      <c r="C1650">
        <v>1651770</v>
      </c>
      <c r="D1650" t="s">
        <v>151</v>
      </c>
      <c r="E1650" s="1">
        <v>42305</v>
      </c>
      <c r="F1650" s="1" t="s">
        <v>448</v>
      </c>
      <c r="G1650" s="1"/>
      <c r="H1650" t="s">
        <v>172</v>
      </c>
      <c r="I1650" s="1" t="s">
        <v>289</v>
      </c>
      <c r="J1650" s="1" t="s">
        <v>511</v>
      </c>
      <c r="K1650" s="1"/>
      <c r="L1650" t="s">
        <v>223</v>
      </c>
      <c r="M1650">
        <v>31.1</v>
      </c>
      <c r="U1650">
        <v>2</v>
      </c>
      <c r="V1650" t="s">
        <v>173</v>
      </c>
      <c r="X1650" t="s">
        <v>149</v>
      </c>
      <c r="Y1650" t="s">
        <v>150</v>
      </c>
      <c r="Z1650">
        <v>1090</v>
      </c>
      <c r="AB1650" t="s">
        <v>154</v>
      </c>
    </row>
    <row r="1651" spans="1:28" x14ac:dyDescent="0.3">
      <c r="A1651" t="s">
        <v>292</v>
      </c>
      <c r="B1651" t="s">
        <v>952</v>
      </c>
      <c r="C1651">
        <v>1651770</v>
      </c>
      <c r="D1651" t="s">
        <v>151</v>
      </c>
      <c r="E1651" s="1">
        <v>42306</v>
      </c>
      <c r="F1651" s="1" t="s">
        <v>304</v>
      </c>
      <c r="G1651" s="1"/>
      <c r="H1651" t="s">
        <v>172</v>
      </c>
      <c r="I1651" s="1" t="s">
        <v>289</v>
      </c>
      <c r="J1651" s="1" t="s">
        <v>509</v>
      </c>
      <c r="K1651" s="1"/>
      <c r="L1651" t="s">
        <v>223</v>
      </c>
      <c r="M1651">
        <v>7</v>
      </c>
      <c r="U1651">
        <v>0.8</v>
      </c>
      <c r="V1651" t="s">
        <v>173</v>
      </c>
      <c r="X1651" t="s">
        <v>149</v>
      </c>
      <c r="Y1651" t="s">
        <v>150</v>
      </c>
      <c r="Z1651">
        <v>1040</v>
      </c>
      <c r="AB1651" t="s">
        <v>154</v>
      </c>
    </row>
    <row r="1652" spans="1:28" x14ac:dyDescent="0.3">
      <c r="A1652" t="s">
        <v>292</v>
      </c>
      <c r="B1652" t="s">
        <v>952</v>
      </c>
      <c r="C1652">
        <v>1651770</v>
      </c>
      <c r="D1652" t="s">
        <v>151</v>
      </c>
      <c r="E1652" s="1">
        <v>42306</v>
      </c>
      <c r="F1652" s="1" t="s">
        <v>304</v>
      </c>
      <c r="G1652" s="1"/>
      <c r="H1652" t="s">
        <v>170</v>
      </c>
      <c r="I1652" s="1" t="s">
        <v>289</v>
      </c>
      <c r="J1652" s="1" t="s">
        <v>510</v>
      </c>
      <c r="K1652" s="1"/>
      <c r="L1652" t="s">
        <v>223</v>
      </c>
      <c r="M1652">
        <v>0.45900000000000002</v>
      </c>
      <c r="U1652">
        <v>0.04</v>
      </c>
      <c r="V1652" t="s">
        <v>173</v>
      </c>
      <c r="X1652" t="s">
        <v>149</v>
      </c>
      <c r="Y1652" t="s">
        <v>150</v>
      </c>
      <c r="Z1652">
        <v>1049</v>
      </c>
      <c r="AB1652" t="s">
        <v>154</v>
      </c>
    </row>
    <row r="1653" spans="1:28" x14ac:dyDescent="0.3">
      <c r="A1653" t="s">
        <v>292</v>
      </c>
      <c r="B1653" t="s">
        <v>952</v>
      </c>
      <c r="C1653">
        <v>1651770</v>
      </c>
      <c r="D1653" t="s">
        <v>151</v>
      </c>
      <c r="E1653" s="1">
        <v>42306</v>
      </c>
      <c r="F1653" s="1" t="s">
        <v>304</v>
      </c>
      <c r="G1653" s="1"/>
      <c r="H1653" t="s">
        <v>172</v>
      </c>
      <c r="I1653" s="1" t="s">
        <v>289</v>
      </c>
      <c r="J1653" s="1" t="s">
        <v>511</v>
      </c>
      <c r="K1653" s="1"/>
      <c r="L1653" t="s">
        <v>223</v>
      </c>
      <c r="M1653">
        <v>5.4</v>
      </c>
      <c r="U1653">
        <v>2</v>
      </c>
      <c r="V1653" t="s">
        <v>173</v>
      </c>
      <c r="X1653" t="s">
        <v>149</v>
      </c>
      <c r="Y1653" t="s">
        <v>150</v>
      </c>
      <c r="Z1653">
        <v>1090</v>
      </c>
      <c r="AB1653" t="s">
        <v>154</v>
      </c>
    </row>
    <row r="1654" spans="1:28" x14ac:dyDescent="0.3">
      <c r="A1654" t="s">
        <v>292</v>
      </c>
      <c r="B1654" t="s">
        <v>953</v>
      </c>
      <c r="C1654">
        <v>1651770</v>
      </c>
      <c r="D1654" t="s">
        <v>151</v>
      </c>
      <c r="E1654" s="1">
        <v>42332</v>
      </c>
      <c r="F1654" s="1" t="s">
        <v>449</v>
      </c>
      <c r="G1654" s="1"/>
      <c r="H1654" t="s">
        <v>172</v>
      </c>
      <c r="I1654" s="1" t="s">
        <v>289</v>
      </c>
      <c r="J1654" s="1" t="s">
        <v>509</v>
      </c>
      <c r="K1654" s="1"/>
      <c r="L1654" t="s">
        <v>223</v>
      </c>
      <c r="M1654">
        <v>2.8</v>
      </c>
      <c r="U1654">
        <v>0.8</v>
      </c>
      <c r="V1654" t="s">
        <v>173</v>
      </c>
      <c r="X1654" t="s">
        <v>149</v>
      </c>
      <c r="Y1654" t="s">
        <v>150</v>
      </c>
      <c r="Z1654">
        <v>1040</v>
      </c>
      <c r="AB1654" t="s">
        <v>154</v>
      </c>
    </row>
    <row r="1655" spans="1:28" x14ac:dyDescent="0.3">
      <c r="A1655" t="s">
        <v>292</v>
      </c>
      <c r="B1655" t="s">
        <v>953</v>
      </c>
      <c r="C1655">
        <v>1651770</v>
      </c>
      <c r="D1655" t="s">
        <v>151</v>
      </c>
      <c r="E1655" s="1">
        <v>42332</v>
      </c>
      <c r="F1655" s="1" t="s">
        <v>449</v>
      </c>
      <c r="G1655" s="1"/>
      <c r="H1655" t="s">
        <v>170</v>
      </c>
      <c r="I1655" s="1" t="s">
        <v>289</v>
      </c>
      <c r="J1655" s="1" t="s">
        <v>510</v>
      </c>
      <c r="K1655" s="1"/>
      <c r="L1655" t="s">
        <v>223</v>
      </c>
      <c r="M1655">
        <v>9.7000000000000003E-2</v>
      </c>
      <c r="U1655">
        <v>0.04</v>
      </c>
      <c r="V1655" t="s">
        <v>173</v>
      </c>
      <c r="X1655" t="s">
        <v>149</v>
      </c>
      <c r="Y1655" t="s">
        <v>150</v>
      </c>
      <c r="Z1655">
        <v>1049</v>
      </c>
      <c r="AB1655" t="s">
        <v>154</v>
      </c>
    </row>
    <row r="1656" spans="1:28" x14ac:dyDescent="0.3">
      <c r="A1656" t="s">
        <v>292</v>
      </c>
      <c r="B1656" t="s">
        <v>953</v>
      </c>
      <c r="C1656">
        <v>1651770</v>
      </c>
      <c r="D1656" t="s">
        <v>151</v>
      </c>
      <c r="E1656" s="1">
        <v>42332</v>
      </c>
      <c r="F1656" s="1" t="s">
        <v>449</v>
      </c>
      <c r="G1656" s="1"/>
      <c r="H1656" t="s">
        <v>172</v>
      </c>
      <c r="I1656" s="1" t="s">
        <v>289</v>
      </c>
      <c r="J1656" s="1" t="s">
        <v>511</v>
      </c>
      <c r="K1656" s="1"/>
      <c r="L1656" t="s">
        <v>223</v>
      </c>
      <c r="M1656">
        <v>4.2</v>
      </c>
      <c r="U1656">
        <v>2</v>
      </c>
      <c r="V1656" t="s">
        <v>173</v>
      </c>
      <c r="X1656" t="s">
        <v>149</v>
      </c>
      <c r="Y1656" t="s">
        <v>150</v>
      </c>
      <c r="Z1656">
        <v>1090</v>
      </c>
      <c r="AB1656" t="s">
        <v>154</v>
      </c>
    </row>
    <row r="1657" spans="1:28" x14ac:dyDescent="0.3">
      <c r="A1657" t="s">
        <v>292</v>
      </c>
      <c r="B1657" t="s">
        <v>954</v>
      </c>
      <c r="C1657">
        <v>1651770</v>
      </c>
      <c r="D1657" t="s">
        <v>151</v>
      </c>
      <c r="E1657" s="1">
        <v>42339</v>
      </c>
      <c r="F1657" s="1" t="s">
        <v>388</v>
      </c>
      <c r="G1657" s="1"/>
      <c r="H1657" t="s">
        <v>172</v>
      </c>
      <c r="I1657" s="1" t="s">
        <v>289</v>
      </c>
      <c r="J1657" s="1" t="s">
        <v>509</v>
      </c>
      <c r="K1657" s="1"/>
      <c r="L1657" t="s">
        <v>223</v>
      </c>
      <c r="M1657">
        <v>3.8</v>
      </c>
      <c r="U1657">
        <v>0.8</v>
      </c>
      <c r="V1657" t="s">
        <v>173</v>
      </c>
      <c r="X1657" t="s">
        <v>149</v>
      </c>
      <c r="Y1657" t="s">
        <v>150</v>
      </c>
      <c r="Z1657">
        <v>1040</v>
      </c>
      <c r="AB1657" t="s">
        <v>154</v>
      </c>
    </row>
    <row r="1658" spans="1:28" x14ac:dyDescent="0.3">
      <c r="A1658" t="s">
        <v>292</v>
      </c>
      <c r="B1658" t="s">
        <v>954</v>
      </c>
      <c r="C1658">
        <v>1651770</v>
      </c>
      <c r="D1658" t="s">
        <v>151</v>
      </c>
      <c r="E1658" s="1">
        <v>42339</v>
      </c>
      <c r="F1658" s="1" t="s">
        <v>388</v>
      </c>
      <c r="G1658" s="1"/>
      <c r="H1658" t="s">
        <v>170</v>
      </c>
      <c r="I1658" s="1" t="s">
        <v>289</v>
      </c>
      <c r="J1658" s="1" t="s">
        <v>510</v>
      </c>
      <c r="K1658" s="1"/>
      <c r="L1658" t="s">
        <v>223</v>
      </c>
      <c r="M1658">
        <v>1.04</v>
      </c>
      <c r="U1658">
        <v>0.04</v>
      </c>
      <c r="V1658" t="s">
        <v>173</v>
      </c>
      <c r="X1658" t="s">
        <v>149</v>
      </c>
      <c r="Y1658" t="s">
        <v>150</v>
      </c>
      <c r="Z1658">
        <v>1049</v>
      </c>
      <c r="AB1658" t="s">
        <v>154</v>
      </c>
    </row>
    <row r="1659" spans="1:28" x14ac:dyDescent="0.3">
      <c r="A1659" t="s">
        <v>292</v>
      </c>
      <c r="B1659" t="s">
        <v>954</v>
      </c>
      <c r="C1659">
        <v>1651770</v>
      </c>
      <c r="D1659" t="s">
        <v>151</v>
      </c>
      <c r="E1659" s="1">
        <v>42339</v>
      </c>
      <c r="F1659" s="1" t="s">
        <v>388</v>
      </c>
      <c r="G1659" s="1"/>
      <c r="H1659" t="s">
        <v>172</v>
      </c>
      <c r="I1659" s="1" t="s">
        <v>289</v>
      </c>
      <c r="J1659" s="1" t="s">
        <v>511</v>
      </c>
      <c r="K1659" s="1"/>
      <c r="L1659" t="s">
        <v>223</v>
      </c>
      <c r="M1659">
        <v>13</v>
      </c>
      <c r="U1659">
        <v>2</v>
      </c>
      <c r="V1659" t="s">
        <v>173</v>
      </c>
      <c r="X1659" t="s">
        <v>149</v>
      </c>
      <c r="Y1659" t="s">
        <v>150</v>
      </c>
      <c r="Z1659">
        <v>1090</v>
      </c>
      <c r="AB1659" t="s">
        <v>154</v>
      </c>
    </row>
    <row r="1660" spans="1:28" x14ac:dyDescent="0.3">
      <c r="A1660" t="s">
        <v>292</v>
      </c>
      <c r="B1660" t="s">
        <v>955</v>
      </c>
      <c r="C1660">
        <v>1651770</v>
      </c>
      <c r="D1660" t="s">
        <v>151</v>
      </c>
      <c r="E1660" s="1">
        <v>42340</v>
      </c>
      <c r="F1660" s="1" t="s">
        <v>402</v>
      </c>
      <c r="G1660" s="1"/>
      <c r="H1660" t="s">
        <v>172</v>
      </c>
      <c r="I1660" s="1" t="s">
        <v>289</v>
      </c>
      <c r="J1660" s="1" t="s">
        <v>509</v>
      </c>
      <c r="K1660" s="1"/>
      <c r="L1660" t="s">
        <v>223</v>
      </c>
      <c r="M1660">
        <v>5</v>
      </c>
      <c r="U1660">
        <v>0.8</v>
      </c>
      <c r="V1660" t="s">
        <v>173</v>
      </c>
      <c r="X1660" t="s">
        <v>149</v>
      </c>
      <c r="Y1660" t="s">
        <v>150</v>
      </c>
      <c r="Z1660">
        <v>1040</v>
      </c>
      <c r="AB1660" t="s">
        <v>154</v>
      </c>
    </row>
    <row r="1661" spans="1:28" x14ac:dyDescent="0.3">
      <c r="A1661" t="s">
        <v>292</v>
      </c>
      <c r="B1661" t="s">
        <v>955</v>
      </c>
      <c r="C1661">
        <v>1651770</v>
      </c>
      <c r="D1661" t="s">
        <v>151</v>
      </c>
      <c r="E1661" s="1">
        <v>42340</v>
      </c>
      <c r="F1661" s="1" t="s">
        <v>402</v>
      </c>
      <c r="G1661" s="1"/>
      <c r="H1661" t="s">
        <v>170</v>
      </c>
      <c r="I1661" s="1" t="s">
        <v>289</v>
      </c>
      <c r="J1661" s="1" t="s">
        <v>510</v>
      </c>
      <c r="K1661" s="1"/>
      <c r="L1661" t="s">
        <v>223</v>
      </c>
      <c r="M1661">
        <v>0.78100000000000003</v>
      </c>
      <c r="U1661">
        <v>0.04</v>
      </c>
      <c r="V1661" t="s">
        <v>173</v>
      </c>
      <c r="X1661" t="s">
        <v>149</v>
      </c>
      <c r="Y1661" t="s">
        <v>150</v>
      </c>
      <c r="Z1661">
        <v>1049</v>
      </c>
      <c r="AB1661" t="s">
        <v>154</v>
      </c>
    </row>
    <row r="1662" spans="1:28" x14ac:dyDescent="0.3">
      <c r="A1662" t="s">
        <v>292</v>
      </c>
      <c r="B1662" t="s">
        <v>955</v>
      </c>
      <c r="C1662">
        <v>1651770</v>
      </c>
      <c r="D1662" t="s">
        <v>151</v>
      </c>
      <c r="E1662" s="1">
        <v>42340</v>
      </c>
      <c r="F1662" s="1" t="s">
        <v>402</v>
      </c>
      <c r="G1662" s="1"/>
      <c r="H1662" t="s">
        <v>172</v>
      </c>
      <c r="I1662" s="1" t="s">
        <v>289</v>
      </c>
      <c r="J1662" s="1" t="s">
        <v>511</v>
      </c>
      <c r="K1662" s="1"/>
      <c r="L1662" t="s">
        <v>223</v>
      </c>
      <c r="M1662">
        <v>13.3</v>
      </c>
      <c r="U1662">
        <v>2</v>
      </c>
      <c r="V1662" t="s">
        <v>173</v>
      </c>
      <c r="X1662" t="s">
        <v>149</v>
      </c>
      <c r="Y1662" t="s">
        <v>150</v>
      </c>
      <c r="Z1662">
        <v>1090</v>
      </c>
      <c r="AB1662" t="s">
        <v>154</v>
      </c>
    </row>
    <row r="1663" spans="1:28" x14ac:dyDescent="0.3">
      <c r="A1663" t="s">
        <v>292</v>
      </c>
      <c r="B1663" t="s">
        <v>956</v>
      </c>
      <c r="C1663">
        <v>1651770</v>
      </c>
      <c r="D1663" t="s">
        <v>151</v>
      </c>
      <c r="E1663" s="1">
        <v>42355</v>
      </c>
      <c r="F1663" s="1" t="s">
        <v>304</v>
      </c>
      <c r="G1663" s="1"/>
      <c r="H1663" t="s">
        <v>172</v>
      </c>
      <c r="I1663" s="1" t="s">
        <v>289</v>
      </c>
      <c r="J1663" s="1" t="s">
        <v>509</v>
      </c>
      <c r="K1663" s="1"/>
      <c r="L1663" t="s">
        <v>223</v>
      </c>
      <c r="M1663">
        <v>7.9</v>
      </c>
      <c r="U1663">
        <v>0.8</v>
      </c>
      <c r="V1663" t="s">
        <v>173</v>
      </c>
      <c r="X1663" t="s">
        <v>149</v>
      </c>
      <c r="Y1663" t="s">
        <v>150</v>
      </c>
      <c r="Z1663">
        <v>1040</v>
      </c>
      <c r="AB1663" t="s">
        <v>154</v>
      </c>
    </row>
    <row r="1664" spans="1:28" x14ac:dyDescent="0.3">
      <c r="A1664" t="s">
        <v>292</v>
      </c>
      <c r="B1664" t="s">
        <v>956</v>
      </c>
      <c r="C1664">
        <v>1651770</v>
      </c>
      <c r="D1664" t="s">
        <v>151</v>
      </c>
      <c r="E1664" s="1">
        <v>42355</v>
      </c>
      <c r="F1664" s="1" t="s">
        <v>304</v>
      </c>
      <c r="G1664" s="1"/>
      <c r="H1664" t="s">
        <v>170</v>
      </c>
      <c r="I1664" s="1" t="s">
        <v>289</v>
      </c>
      <c r="J1664" s="1" t="s">
        <v>510</v>
      </c>
      <c r="K1664" s="1"/>
      <c r="L1664" t="s">
        <v>223</v>
      </c>
      <c r="M1664">
        <v>1.51</v>
      </c>
      <c r="U1664">
        <v>0.04</v>
      </c>
      <c r="V1664" t="s">
        <v>173</v>
      </c>
      <c r="X1664" t="s">
        <v>149</v>
      </c>
      <c r="Y1664" t="s">
        <v>150</v>
      </c>
      <c r="Z1664">
        <v>1049</v>
      </c>
      <c r="AB1664" t="s">
        <v>154</v>
      </c>
    </row>
    <row r="1665" spans="1:28" x14ac:dyDescent="0.3">
      <c r="A1665" t="s">
        <v>292</v>
      </c>
      <c r="B1665" t="s">
        <v>956</v>
      </c>
      <c r="C1665">
        <v>1651770</v>
      </c>
      <c r="D1665" t="s">
        <v>151</v>
      </c>
      <c r="E1665" s="1">
        <v>42355</v>
      </c>
      <c r="F1665" s="1" t="s">
        <v>304</v>
      </c>
      <c r="G1665" s="1"/>
      <c r="H1665" t="s">
        <v>172</v>
      </c>
      <c r="I1665" s="1" t="s">
        <v>289</v>
      </c>
      <c r="J1665" s="1" t="s">
        <v>511</v>
      </c>
      <c r="K1665" s="1"/>
      <c r="L1665" t="s">
        <v>223</v>
      </c>
      <c r="M1665">
        <v>21.7</v>
      </c>
      <c r="U1665">
        <v>2</v>
      </c>
      <c r="V1665" t="s">
        <v>173</v>
      </c>
      <c r="X1665" t="s">
        <v>149</v>
      </c>
      <c r="Y1665" t="s">
        <v>150</v>
      </c>
      <c r="Z1665">
        <v>1090</v>
      </c>
      <c r="AB1665" t="s">
        <v>154</v>
      </c>
    </row>
    <row r="1666" spans="1:28" x14ac:dyDescent="0.3">
      <c r="A1666" t="s">
        <v>292</v>
      </c>
      <c r="B1666" t="s">
        <v>957</v>
      </c>
      <c r="C1666">
        <v>1651770</v>
      </c>
      <c r="D1666" t="s">
        <v>151</v>
      </c>
      <c r="E1666" s="1">
        <v>42366</v>
      </c>
      <c r="F1666" s="1" t="s">
        <v>354</v>
      </c>
      <c r="G1666" s="1"/>
      <c r="H1666" t="s">
        <v>172</v>
      </c>
      <c r="I1666" s="1" t="s">
        <v>289</v>
      </c>
      <c r="J1666" s="1" t="s">
        <v>509</v>
      </c>
      <c r="K1666" s="1"/>
      <c r="L1666" t="s">
        <v>223</v>
      </c>
      <c r="M1666">
        <v>2.4</v>
      </c>
      <c r="U1666">
        <v>0.8</v>
      </c>
      <c r="V1666" t="s">
        <v>173</v>
      </c>
      <c r="X1666" t="s">
        <v>149</v>
      </c>
      <c r="Y1666" t="s">
        <v>150</v>
      </c>
      <c r="Z1666">
        <v>1040</v>
      </c>
      <c r="AB1666" t="s">
        <v>154</v>
      </c>
    </row>
    <row r="1667" spans="1:28" x14ac:dyDescent="0.3">
      <c r="A1667" t="s">
        <v>292</v>
      </c>
      <c r="B1667" t="s">
        <v>957</v>
      </c>
      <c r="C1667">
        <v>1651770</v>
      </c>
      <c r="D1667" t="s">
        <v>151</v>
      </c>
      <c r="E1667" s="1">
        <v>42366</v>
      </c>
      <c r="F1667" s="1" t="s">
        <v>354</v>
      </c>
      <c r="G1667" s="1"/>
      <c r="H1667" t="s">
        <v>170</v>
      </c>
      <c r="I1667" s="1" t="s">
        <v>289</v>
      </c>
      <c r="J1667" s="1" t="s">
        <v>510</v>
      </c>
      <c r="K1667" s="1"/>
      <c r="L1667" t="s">
        <v>223</v>
      </c>
      <c r="M1667">
        <v>0.127</v>
      </c>
      <c r="U1667">
        <v>0.04</v>
      </c>
      <c r="V1667" t="s">
        <v>173</v>
      </c>
      <c r="X1667" t="s">
        <v>149</v>
      </c>
      <c r="Y1667" t="s">
        <v>150</v>
      </c>
      <c r="Z1667">
        <v>1049</v>
      </c>
      <c r="AB1667" t="s">
        <v>154</v>
      </c>
    </row>
    <row r="1668" spans="1:28" x14ac:dyDescent="0.3">
      <c r="A1668" t="s">
        <v>292</v>
      </c>
      <c r="B1668" t="s">
        <v>957</v>
      </c>
      <c r="C1668">
        <v>1651770</v>
      </c>
      <c r="D1668" t="s">
        <v>151</v>
      </c>
      <c r="E1668" s="1">
        <v>42366</v>
      </c>
      <c r="F1668" s="1" t="s">
        <v>354</v>
      </c>
      <c r="G1668" s="1"/>
      <c r="H1668" t="s">
        <v>172</v>
      </c>
      <c r="I1668" s="1" t="s">
        <v>289</v>
      </c>
      <c r="J1668" s="1" t="s">
        <v>511</v>
      </c>
      <c r="K1668" s="1"/>
      <c r="L1668" t="s">
        <v>223</v>
      </c>
      <c r="M1668">
        <v>5.4</v>
      </c>
      <c r="U1668">
        <v>2</v>
      </c>
      <c r="V1668" t="s">
        <v>173</v>
      </c>
      <c r="X1668" t="s">
        <v>149</v>
      </c>
      <c r="Y1668" t="s">
        <v>150</v>
      </c>
      <c r="Z1668">
        <v>1090</v>
      </c>
      <c r="AB1668" t="s">
        <v>154</v>
      </c>
    </row>
    <row r="1669" spans="1:28" x14ac:dyDescent="0.3">
      <c r="A1669" t="s">
        <v>292</v>
      </c>
      <c r="B1669" t="s">
        <v>958</v>
      </c>
      <c r="C1669">
        <v>1651770</v>
      </c>
      <c r="D1669" t="s">
        <v>151</v>
      </c>
      <c r="E1669" s="1">
        <v>42397</v>
      </c>
      <c r="F1669" s="1" t="s">
        <v>332</v>
      </c>
      <c r="G1669" s="1"/>
      <c r="H1669" t="s">
        <v>172</v>
      </c>
      <c r="I1669" s="1" t="s">
        <v>289</v>
      </c>
      <c r="J1669" s="1" t="s">
        <v>509</v>
      </c>
      <c r="K1669" s="1"/>
      <c r="L1669" t="s">
        <v>223</v>
      </c>
      <c r="M1669">
        <v>4.5</v>
      </c>
      <c r="U1669">
        <v>0.8</v>
      </c>
      <c r="V1669" t="s">
        <v>173</v>
      </c>
      <c r="X1669" t="s">
        <v>149</v>
      </c>
      <c r="Y1669" t="s">
        <v>150</v>
      </c>
      <c r="Z1669">
        <v>1040</v>
      </c>
      <c r="AA1669" t="s">
        <v>175</v>
      </c>
      <c r="AB1669" t="s">
        <v>154</v>
      </c>
    </row>
    <row r="1670" spans="1:28" x14ac:dyDescent="0.3">
      <c r="A1670" t="s">
        <v>292</v>
      </c>
      <c r="B1670" t="s">
        <v>958</v>
      </c>
      <c r="C1670">
        <v>1651770</v>
      </c>
      <c r="D1670" t="s">
        <v>151</v>
      </c>
      <c r="E1670" s="1">
        <v>42397</v>
      </c>
      <c r="F1670" s="1" t="s">
        <v>332</v>
      </c>
      <c r="G1670" s="1"/>
      <c r="H1670" t="s">
        <v>170</v>
      </c>
      <c r="I1670" s="1" t="s">
        <v>289</v>
      </c>
      <c r="J1670" s="1" t="s">
        <v>510</v>
      </c>
      <c r="K1670" s="1"/>
      <c r="L1670" t="s">
        <v>223</v>
      </c>
      <c r="M1670">
        <v>0.12</v>
      </c>
      <c r="N1670" t="s">
        <v>1094</v>
      </c>
      <c r="U1670">
        <v>0.04</v>
      </c>
      <c r="V1670" t="s">
        <v>173</v>
      </c>
      <c r="X1670" t="s">
        <v>149</v>
      </c>
      <c r="Y1670" t="s">
        <v>150</v>
      </c>
      <c r="Z1670">
        <v>1049</v>
      </c>
      <c r="AA1670" t="s">
        <v>174</v>
      </c>
      <c r="AB1670" t="s">
        <v>154</v>
      </c>
    </row>
    <row r="1671" spans="1:28" x14ac:dyDescent="0.3">
      <c r="A1671" t="s">
        <v>292</v>
      </c>
      <c r="B1671" t="s">
        <v>958</v>
      </c>
      <c r="C1671">
        <v>1651770</v>
      </c>
      <c r="D1671" t="s">
        <v>151</v>
      </c>
      <c r="E1671" s="1">
        <v>42397</v>
      </c>
      <c r="F1671" s="1" t="s">
        <v>332</v>
      </c>
      <c r="G1671" s="1"/>
      <c r="H1671" t="s">
        <v>172</v>
      </c>
      <c r="I1671" s="1" t="s">
        <v>289</v>
      </c>
      <c r="J1671" s="1" t="s">
        <v>511</v>
      </c>
      <c r="K1671" s="1"/>
      <c r="L1671" t="s">
        <v>223</v>
      </c>
      <c r="M1671">
        <v>13.2</v>
      </c>
      <c r="U1671">
        <v>2</v>
      </c>
      <c r="V1671" t="s">
        <v>173</v>
      </c>
      <c r="X1671" t="s">
        <v>149</v>
      </c>
      <c r="Y1671" t="s">
        <v>150</v>
      </c>
      <c r="Z1671">
        <v>1090</v>
      </c>
      <c r="AA1671" t="s">
        <v>174</v>
      </c>
      <c r="AB1671" t="s">
        <v>154</v>
      </c>
    </row>
    <row r="1672" spans="1:28" x14ac:dyDescent="0.3">
      <c r="A1672" t="s">
        <v>292</v>
      </c>
      <c r="B1672" t="s">
        <v>959</v>
      </c>
      <c r="C1672">
        <v>1651770</v>
      </c>
      <c r="D1672" t="s">
        <v>151</v>
      </c>
      <c r="E1672" s="1">
        <v>42403</v>
      </c>
      <c r="F1672" s="1" t="s">
        <v>450</v>
      </c>
      <c r="G1672" s="1"/>
      <c r="H1672" t="s">
        <v>172</v>
      </c>
      <c r="I1672" s="1" t="s">
        <v>289</v>
      </c>
      <c r="J1672" s="1" t="s">
        <v>509</v>
      </c>
      <c r="K1672" s="1"/>
      <c r="L1672" t="s">
        <v>223</v>
      </c>
      <c r="M1672">
        <v>4.5999999999999996</v>
      </c>
      <c r="U1672">
        <v>0.8</v>
      </c>
      <c r="V1672" t="s">
        <v>173</v>
      </c>
      <c r="X1672" t="s">
        <v>149</v>
      </c>
      <c r="Y1672" t="s">
        <v>150</v>
      </c>
      <c r="Z1672">
        <v>1040</v>
      </c>
      <c r="AB1672" t="s">
        <v>154</v>
      </c>
    </row>
    <row r="1673" spans="1:28" x14ac:dyDescent="0.3">
      <c r="A1673" t="s">
        <v>292</v>
      </c>
      <c r="B1673" t="s">
        <v>959</v>
      </c>
      <c r="C1673">
        <v>1651770</v>
      </c>
      <c r="D1673" t="s">
        <v>151</v>
      </c>
      <c r="E1673" s="1">
        <v>42403</v>
      </c>
      <c r="F1673" s="1" t="s">
        <v>450</v>
      </c>
      <c r="G1673" s="1"/>
      <c r="H1673" t="s">
        <v>170</v>
      </c>
      <c r="I1673" s="1" t="s">
        <v>289</v>
      </c>
      <c r="J1673" s="1" t="s">
        <v>510</v>
      </c>
      <c r="K1673" s="1"/>
      <c r="L1673" t="s">
        <v>223</v>
      </c>
      <c r="M1673">
        <v>0.67</v>
      </c>
      <c r="U1673">
        <v>0.04</v>
      </c>
      <c r="V1673" t="s">
        <v>173</v>
      </c>
      <c r="X1673" t="s">
        <v>149</v>
      </c>
      <c r="Y1673" t="s">
        <v>150</v>
      </c>
      <c r="Z1673">
        <v>1049</v>
      </c>
      <c r="AB1673" t="s">
        <v>154</v>
      </c>
    </row>
    <row r="1674" spans="1:28" x14ac:dyDescent="0.3">
      <c r="A1674" t="s">
        <v>292</v>
      </c>
      <c r="B1674" t="s">
        <v>959</v>
      </c>
      <c r="C1674">
        <v>1651770</v>
      </c>
      <c r="D1674" t="s">
        <v>151</v>
      </c>
      <c r="E1674" s="1">
        <v>42403</v>
      </c>
      <c r="F1674" s="1" t="s">
        <v>450</v>
      </c>
      <c r="G1674" s="1"/>
      <c r="H1674" t="s">
        <v>172</v>
      </c>
      <c r="I1674" s="1" t="s">
        <v>289</v>
      </c>
      <c r="J1674" s="1" t="s">
        <v>511</v>
      </c>
      <c r="K1674" s="1"/>
      <c r="L1674" t="s">
        <v>223</v>
      </c>
      <c r="M1674">
        <v>7.5</v>
      </c>
      <c r="U1674">
        <v>2</v>
      </c>
      <c r="V1674" t="s">
        <v>173</v>
      </c>
      <c r="X1674" t="s">
        <v>149</v>
      </c>
      <c r="Y1674" t="s">
        <v>150</v>
      </c>
      <c r="Z1674">
        <v>1090</v>
      </c>
      <c r="AB1674" t="s">
        <v>154</v>
      </c>
    </row>
    <row r="1675" spans="1:28" x14ac:dyDescent="0.3">
      <c r="A1675" t="s">
        <v>292</v>
      </c>
      <c r="B1675" t="s">
        <v>960</v>
      </c>
      <c r="C1675">
        <v>1651770</v>
      </c>
      <c r="D1675" t="s">
        <v>151</v>
      </c>
      <c r="E1675" s="1">
        <v>42416</v>
      </c>
      <c r="F1675" s="1" t="s">
        <v>451</v>
      </c>
      <c r="G1675" s="1"/>
      <c r="H1675" t="s">
        <v>172</v>
      </c>
      <c r="I1675" s="1" t="s">
        <v>289</v>
      </c>
      <c r="J1675" s="1" t="s">
        <v>509</v>
      </c>
      <c r="K1675" s="1"/>
      <c r="L1675" t="s">
        <v>223</v>
      </c>
      <c r="M1675">
        <v>6.1</v>
      </c>
      <c r="U1675">
        <v>0.8</v>
      </c>
      <c r="V1675" t="s">
        <v>173</v>
      </c>
      <c r="X1675" t="s">
        <v>149</v>
      </c>
      <c r="Y1675" t="s">
        <v>150</v>
      </c>
      <c r="Z1675">
        <v>1040</v>
      </c>
      <c r="AB1675" t="s">
        <v>154</v>
      </c>
    </row>
    <row r="1676" spans="1:28" x14ac:dyDescent="0.3">
      <c r="A1676" t="s">
        <v>292</v>
      </c>
      <c r="B1676" t="s">
        <v>960</v>
      </c>
      <c r="C1676">
        <v>1651770</v>
      </c>
      <c r="D1676" t="s">
        <v>151</v>
      </c>
      <c r="E1676" s="1">
        <v>42416</v>
      </c>
      <c r="F1676" s="1" t="s">
        <v>451</v>
      </c>
      <c r="G1676" s="1"/>
      <c r="H1676" t="s">
        <v>170</v>
      </c>
      <c r="I1676" s="1" t="s">
        <v>289</v>
      </c>
      <c r="J1676" s="1" t="s">
        <v>510</v>
      </c>
      <c r="K1676" s="1"/>
      <c r="L1676" t="s">
        <v>223</v>
      </c>
      <c r="M1676">
        <v>0.76</v>
      </c>
      <c r="U1676">
        <v>0.04</v>
      </c>
      <c r="V1676" t="s">
        <v>173</v>
      </c>
      <c r="X1676" t="s">
        <v>149</v>
      </c>
      <c r="Y1676" t="s">
        <v>150</v>
      </c>
      <c r="Z1676">
        <v>1049</v>
      </c>
      <c r="AB1676" t="s">
        <v>154</v>
      </c>
    </row>
    <row r="1677" spans="1:28" x14ac:dyDescent="0.3">
      <c r="A1677" t="s">
        <v>292</v>
      </c>
      <c r="B1677" t="s">
        <v>960</v>
      </c>
      <c r="C1677">
        <v>1651770</v>
      </c>
      <c r="D1677" t="s">
        <v>151</v>
      </c>
      <c r="E1677" s="1">
        <v>42416</v>
      </c>
      <c r="F1677" s="1" t="s">
        <v>451</v>
      </c>
      <c r="G1677" s="1"/>
      <c r="H1677" t="s">
        <v>172</v>
      </c>
      <c r="I1677" s="1" t="s">
        <v>289</v>
      </c>
      <c r="J1677" s="1" t="s">
        <v>511</v>
      </c>
      <c r="K1677" s="1"/>
      <c r="L1677" t="s">
        <v>223</v>
      </c>
      <c r="M1677">
        <v>15.1</v>
      </c>
      <c r="U1677">
        <v>2</v>
      </c>
      <c r="V1677" t="s">
        <v>173</v>
      </c>
      <c r="X1677" t="s">
        <v>149</v>
      </c>
      <c r="Y1677" t="s">
        <v>150</v>
      </c>
      <c r="Z1677">
        <v>1090</v>
      </c>
      <c r="AB1677" t="s">
        <v>154</v>
      </c>
    </row>
    <row r="1678" spans="1:28" x14ac:dyDescent="0.3">
      <c r="A1678" t="s">
        <v>292</v>
      </c>
      <c r="B1678" t="s">
        <v>961</v>
      </c>
      <c r="C1678">
        <v>1651770</v>
      </c>
      <c r="D1678" t="s">
        <v>151</v>
      </c>
      <c r="E1678" s="1">
        <v>42425</v>
      </c>
      <c r="F1678" s="1" t="s">
        <v>351</v>
      </c>
      <c r="G1678" s="1"/>
      <c r="H1678" t="s">
        <v>172</v>
      </c>
      <c r="I1678" s="1" t="s">
        <v>289</v>
      </c>
      <c r="J1678" s="1" t="s">
        <v>509</v>
      </c>
      <c r="K1678" s="1"/>
      <c r="L1678" t="s">
        <v>223</v>
      </c>
      <c r="M1678">
        <v>3.7</v>
      </c>
      <c r="U1678">
        <v>0.8</v>
      </c>
      <c r="V1678" t="s">
        <v>173</v>
      </c>
      <c r="X1678" t="s">
        <v>149</v>
      </c>
      <c r="Y1678" t="s">
        <v>150</v>
      </c>
      <c r="Z1678">
        <v>1040</v>
      </c>
      <c r="AB1678" t="s">
        <v>154</v>
      </c>
    </row>
    <row r="1679" spans="1:28" x14ac:dyDescent="0.3">
      <c r="A1679" t="s">
        <v>292</v>
      </c>
      <c r="B1679" t="s">
        <v>961</v>
      </c>
      <c r="C1679">
        <v>1651770</v>
      </c>
      <c r="D1679" t="s">
        <v>151</v>
      </c>
      <c r="E1679" s="1">
        <v>42425</v>
      </c>
      <c r="F1679" s="1" t="s">
        <v>351</v>
      </c>
      <c r="G1679" s="1"/>
      <c r="H1679" t="s">
        <v>170</v>
      </c>
      <c r="I1679" s="1" t="s">
        <v>289</v>
      </c>
      <c r="J1679" s="1" t="s">
        <v>510</v>
      </c>
      <c r="K1679" s="1"/>
      <c r="L1679" t="s">
        <v>223</v>
      </c>
      <c r="M1679">
        <v>0.27</v>
      </c>
      <c r="U1679">
        <v>0.04</v>
      </c>
      <c r="V1679" t="s">
        <v>173</v>
      </c>
      <c r="X1679" t="s">
        <v>149</v>
      </c>
      <c r="Y1679" t="s">
        <v>150</v>
      </c>
      <c r="Z1679">
        <v>1049</v>
      </c>
      <c r="AB1679" t="s">
        <v>154</v>
      </c>
    </row>
    <row r="1680" spans="1:28" x14ac:dyDescent="0.3">
      <c r="A1680" t="s">
        <v>292</v>
      </c>
      <c r="B1680" t="s">
        <v>961</v>
      </c>
      <c r="C1680">
        <v>1651770</v>
      </c>
      <c r="D1680" t="s">
        <v>151</v>
      </c>
      <c r="E1680" s="1">
        <v>42425</v>
      </c>
      <c r="F1680" s="1" t="s">
        <v>351</v>
      </c>
      <c r="G1680" s="1"/>
      <c r="H1680" t="s">
        <v>172</v>
      </c>
      <c r="I1680" s="1" t="s">
        <v>289</v>
      </c>
      <c r="J1680" s="1" t="s">
        <v>511</v>
      </c>
      <c r="K1680" s="1"/>
      <c r="L1680" t="s">
        <v>223</v>
      </c>
      <c r="M1680">
        <v>3.5</v>
      </c>
      <c r="U1680">
        <v>2</v>
      </c>
      <c r="V1680" t="s">
        <v>173</v>
      </c>
      <c r="X1680" t="s">
        <v>149</v>
      </c>
      <c r="Y1680" t="s">
        <v>150</v>
      </c>
      <c r="Z1680">
        <v>1090</v>
      </c>
      <c r="AA1680" t="s">
        <v>168</v>
      </c>
      <c r="AB1680" t="s">
        <v>154</v>
      </c>
    </row>
    <row r="1681" spans="1:28" x14ac:dyDescent="0.3">
      <c r="A1681" t="s">
        <v>292</v>
      </c>
      <c r="B1681" t="s">
        <v>962</v>
      </c>
      <c r="C1681">
        <v>1651770</v>
      </c>
      <c r="D1681" t="s">
        <v>151</v>
      </c>
      <c r="E1681" s="1">
        <v>42458</v>
      </c>
      <c r="F1681" s="1" t="s">
        <v>354</v>
      </c>
      <c r="G1681" s="1"/>
      <c r="H1681" t="s">
        <v>172</v>
      </c>
      <c r="I1681" s="1" t="s">
        <v>289</v>
      </c>
      <c r="J1681" s="1" t="s">
        <v>509</v>
      </c>
      <c r="K1681" s="1"/>
      <c r="L1681" t="s">
        <v>223</v>
      </c>
      <c r="M1681">
        <v>1.5</v>
      </c>
      <c r="U1681">
        <v>0.8</v>
      </c>
      <c r="V1681" t="s">
        <v>173</v>
      </c>
      <c r="X1681" t="s">
        <v>149</v>
      </c>
      <c r="Y1681" t="s">
        <v>150</v>
      </c>
      <c r="Z1681">
        <v>1040</v>
      </c>
      <c r="AA1681" t="s">
        <v>168</v>
      </c>
      <c r="AB1681" t="s">
        <v>154</v>
      </c>
    </row>
    <row r="1682" spans="1:28" x14ac:dyDescent="0.3">
      <c r="A1682" t="s">
        <v>292</v>
      </c>
      <c r="B1682" t="s">
        <v>962</v>
      </c>
      <c r="C1682">
        <v>1651770</v>
      </c>
      <c r="D1682" t="s">
        <v>151</v>
      </c>
      <c r="E1682" s="1">
        <v>42458</v>
      </c>
      <c r="F1682" s="1" t="s">
        <v>354</v>
      </c>
      <c r="G1682" s="1"/>
      <c r="H1682" t="s">
        <v>170</v>
      </c>
      <c r="I1682" s="1" t="s">
        <v>289</v>
      </c>
      <c r="J1682" s="1" t="s">
        <v>510</v>
      </c>
      <c r="K1682" s="1"/>
      <c r="L1682" t="s">
        <v>223</v>
      </c>
      <c r="M1682">
        <v>8.7999999999999995E-2</v>
      </c>
      <c r="U1682">
        <v>0.04</v>
      </c>
      <c r="V1682" t="s">
        <v>173</v>
      </c>
      <c r="X1682" t="s">
        <v>149</v>
      </c>
      <c r="Y1682" t="s">
        <v>150</v>
      </c>
      <c r="Z1682">
        <v>1049</v>
      </c>
      <c r="AB1682" t="s">
        <v>154</v>
      </c>
    </row>
    <row r="1683" spans="1:28" x14ac:dyDescent="0.3">
      <c r="A1683" t="s">
        <v>292</v>
      </c>
      <c r="B1683" t="s">
        <v>962</v>
      </c>
      <c r="C1683">
        <v>1651770</v>
      </c>
      <c r="D1683" t="s">
        <v>151</v>
      </c>
      <c r="E1683" s="1">
        <v>42458</v>
      </c>
      <c r="F1683" s="1" t="s">
        <v>354</v>
      </c>
      <c r="G1683" s="1"/>
      <c r="H1683" t="s">
        <v>172</v>
      </c>
      <c r="I1683" s="1" t="s">
        <v>289</v>
      </c>
      <c r="J1683" s="1" t="s">
        <v>511</v>
      </c>
      <c r="K1683" s="1"/>
      <c r="L1683" t="s">
        <v>223</v>
      </c>
      <c r="M1683">
        <v>3.7</v>
      </c>
      <c r="U1683">
        <v>2</v>
      </c>
      <c r="V1683" t="s">
        <v>173</v>
      </c>
      <c r="X1683" t="s">
        <v>149</v>
      </c>
      <c r="Y1683" t="s">
        <v>150</v>
      </c>
      <c r="Z1683">
        <v>1090</v>
      </c>
      <c r="AA1683" t="s">
        <v>168</v>
      </c>
      <c r="AB1683" t="s">
        <v>154</v>
      </c>
    </row>
    <row r="1684" spans="1:28" x14ac:dyDescent="0.3">
      <c r="A1684" t="s">
        <v>292</v>
      </c>
      <c r="B1684" t="s">
        <v>963</v>
      </c>
      <c r="C1684">
        <v>1651770</v>
      </c>
      <c r="D1684" t="s">
        <v>151</v>
      </c>
      <c r="E1684" s="1">
        <v>42467</v>
      </c>
      <c r="F1684" s="1" t="s">
        <v>410</v>
      </c>
      <c r="G1684" s="1"/>
      <c r="H1684" t="s">
        <v>172</v>
      </c>
      <c r="I1684" s="1" t="s">
        <v>289</v>
      </c>
      <c r="J1684" s="1" t="s">
        <v>509</v>
      </c>
      <c r="K1684" s="1"/>
      <c r="L1684" t="s">
        <v>223</v>
      </c>
      <c r="M1684">
        <v>6</v>
      </c>
      <c r="U1684">
        <v>0.8</v>
      </c>
      <c r="V1684" t="s">
        <v>173</v>
      </c>
      <c r="X1684" t="s">
        <v>149</v>
      </c>
      <c r="Y1684" t="s">
        <v>150</v>
      </c>
      <c r="Z1684">
        <v>1040</v>
      </c>
      <c r="AB1684" t="s">
        <v>154</v>
      </c>
    </row>
    <row r="1685" spans="1:28" x14ac:dyDescent="0.3">
      <c r="A1685" t="s">
        <v>292</v>
      </c>
      <c r="B1685" t="s">
        <v>963</v>
      </c>
      <c r="C1685">
        <v>1651770</v>
      </c>
      <c r="D1685" t="s">
        <v>151</v>
      </c>
      <c r="E1685" s="1">
        <v>42467</v>
      </c>
      <c r="F1685" s="1" t="s">
        <v>410</v>
      </c>
      <c r="G1685" s="1"/>
      <c r="H1685" t="s">
        <v>170</v>
      </c>
      <c r="I1685" s="1" t="s">
        <v>289</v>
      </c>
      <c r="J1685" s="1" t="s">
        <v>510</v>
      </c>
      <c r="K1685" s="1"/>
      <c r="L1685" t="s">
        <v>223</v>
      </c>
      <c r="M1685">
        <v>0.98199999999999998</v>
      </c>
      <c r="U1685">
        <v>0.04</v>
      </c>
      <c r="V1685" t="s">
        <v>173</v>
      </c>
      <c r="X1685" t="s">
        <v>149</v>
      </c>
      <c r="Y1685" t="s">
        <v>150</v>
      </c>
      <c r="Z1685">
        <v>1049</v>
      </c>
      <c r="AB1685" t="s">
        <v>154</v>
      </c>
    </row>
    <row r="1686" spans="1:28" x14ac:dyDescent="0.3">
      <c r="A1686" t="s">
        <v>292</v>
      </c>
      <c r="B1686" t="s">
        <v>963</v>
      </c>
      <c r="C1686">
        <v>1651770</v>
      </c>
      <c r="D1686" t="s">
        <v>151</v>
      </c>
      <c r="E1686" s="1">
        <v>42467</v>
      </c>
      <c r="F1686" s="1" t="s">
        <v>410</v>
      </c>
      <c r="G1686" s="1"/>
      <c r="H1686" t="s">
        <v>172</v>
      </c>
      <c r="I1686" s="1" t="s">
        <v>289</v>
      </c>
      <c r="J1686" s="1" t="s">
        <v>511</v>
      </c>
      <c r="K1686" s="1"/>
      <c r="L1686" t="s">
        <v>223</v>
      </c>
      <c r="M1686">
        <v>18</v>
      </c>
      <c r="U1686">
        <v>2</v>
      </c>
      <c r="V1686" t="s">
        <v>173</v>
      </c>
      <c r="X1686" t="s">
        <v>149</v>
      </c>
      <c r="Y1686" t="s">
        <v>150</v>
      </c>
      <c r="Z1686">
        <v>1090</v>
      </c>
      <c r="AB1686" t="s">
        <v>154</v>
      </c>
    </row>
    <row r="1687" spans="1:28" x14ac:dyDescent="0.3">
      <c r="A1687" t="s">
        <v>292</v>
      </c>
      <c r="B1687" t="s">
        <v>964</v>
      </c>
      <c r="C1687">
        <v>1651770</v>
      </c>
      <c r="D1687" t="s">
        <v>151</v>
      </c>
      <c r="E1687" s="1">
        <v>42488</v>
      </c>
      <c r="F1687" s="1" t="s">
        <v>452</v>
      </c>
      <c r="G1687" s="1"/>
      <c r="H1687" t="s">
        <v>172</v>
      </c>
      <c r="I1687" s="1" t="s">
        <v>289</v>
      </c>
      <c r="J1687" s="1" t="s">
        <v>509</v>
      </c>
      <c r="K1687" s="1"/>
      <c r="L1687" t="s">
        <v>223</v>
      </c>
      <c r="M1687">
        <v>6.9</v>
      </c>
      <c r="U1687">
        <v>0.8</v>
      </c>
      <c r="V1687" t="s">
        <v>173</v>
      </c>
      <c r="X1687" t="s">
        <v>149</v>
      </c>
      <c r="Y1687" t="s">
        <v>150</v>
      </c>
      <c r="Z1687">
        <v>1040</v>
      </c>
      <c r="AB1687" t="s">
        <v>154</v>
      </c>
    </row>
    <row r="1688" spans="1:28" x14ac:dyDescent="0.3">
      <c r="A1688" t="s">
        <v>292</v>
      </c>
      <c r="B1688" t="s">
        <v>964</v>
      </c>
      <c r="C1688">
        <v>1651770</v>
      </c>
      <c r="D1688" t="s">
        <v>151</v>
      </c>
      <c r="E1688" s="1">
        <v>42488</v>
      </c>
      <c r="F1688" s="1" t="s">
        <v>452</v>
      </c>
      <c r="G1688" s="1"/>
      <c r="H1688" t="s">
        <v>170</v>
      </c>
      <c r="I1688" s="1" t="s">
        <v>289</v>
      </c>
      <c r="J1688" s="1" t="s">
        <v>510</v>
      </c>
      <c r="K1688" s="1"/>
      <c r="L1688" t="s">
        <v>223</v>
      </c>
      <c r="M1688">
        <v>1.1000000000000001</v>
      </c>
      <c r="U1688">
        <v>0.04</v>
      </c>
      <c r="V1688" t="s">
        <v>173</v>
      </c>
      <c r="X1688" t="s">
        <v>149</v>
      </c>
      <c r="Y1688" t="s">
        <v>150</v>
      </c>
      <c r="Z1688">
        <v>1049</v>
      </c>
      <c r="AB1688" t="s">
        <v>154</v>
      </c>
    </row>
    <row r="1689" spans="1:28" x14ac:dyDescent="0.3">
      <c r="A1689" t="s">
        <v>292</v>
      </c>
      <c r="B1689" t="s">
        <v>964</v>
      </c>
      <c r="C1689">
        <v>1651770</v>
      </c>
      <c r="D1689" t="s">
        <v>151</v>
      </c>
      <c r="E1689" s="1">
        <v>42488</v>
      </c>
      <c r="F1689" s="1" t="s">
        <v>452</v>
      </c>
      <c r="G1689" s="1"/>
      <c r="H1689" t="s">
        <v>172</v>
      </c>
      <c r="I1689" s="1" t="s">
        <v>289</v>
      </c>
      <c r="J1689" s="1" t="s">
        <v>511</v>
      </c>
      <c r="K1689" s="1"/>
      <c r="L1689" t="s">
        <v>223</v>
      </c>
      <c r="M1689">
        <v>22.2</v>
      </c>
      <c r="U1689">
        <v>2</v>
      </c>
      <c r="V1689" t="s">
        <v>173</v>
      </c>
      <c r="X1689" t="s">
        <v>149</v>
      </c>
      <c r="Y1689" t="s">
        <v>150</v>
      </c>
      <c r="Z1689">
        <v>1090</v>
      </c>
      <c r="AB1689" t="s">
        <v>154</v>
      </c>
    </row>
    <row r="1690" spans="1:28" x14ac:dyDescent="0.3">
      <c r="A1690" t="s">
        <v>292</v>
      </c>
      <c r="B1690" t="s">
        <v>965</v>
      </c>
      <c r="C1690">
        <v>1651770</v>
      </c>
      <c r="D1690" t="s">
        <v>151</v>
      </c>
      <c r="E1690" s="1">
        <v>42515</v>
      </c>
      <c r="F1690" s="1" t="s">
        <v>331</v>
      </c>
      <c r="G1690" s="1"/>
      <c r="H1690" t="s">
        <v>172</v>
      </c>
      <c r="I1690" s="1" t="s">
        <v>289</v>
      </c>
      <c r="J1690" s="1" t="s">
        <v>509</v>
      </c>
      <c r="K1690" s="1"/>
      <c r="L1690" t="s">
        <v>223</v>
      </c>
      <c r="M1690">
        <v>2</v>
      </c>
      <c r="U1690">
        <v>0.8</v>
      </c>
      <c r="V1690" t="s">
        <v>173</v>
      </c>
      <c r="X1690" t="s">
        <v>149</v>
      </c>
      <c r="Y1690" t="s">
        <v>150</v>
      </c>
      <c r="Z1690">
        <v>1040</v>
      </c>
      <c r="AB1690" t="s">
        <v>154</v>
      </c>
    </row>
    <row r="1691" spans="1:28" x14ac:dyDescent="0.3">
      <c r="A1691" t="s">
        <v>292</v>
      </c>
      <c r="B1691" t="s">
        <v>965</v>
      </c>
      <c r="C1691">
        <v>1651770</v>
      </c>
      <c r="D1691" t="s">
        <v>151</v>
      </c>
      <c r="E1691" s="1">
        <v>42515</v>
      </c>
      <c r="F1691" s="1" t="s">
        <v>331</v>
      </c>
      <c r="G1691" s="1"/>
      <c r="H1691" t="s">
        <v>170</v>
      </c>
      <c r="I1691" s="1" t="s">
        <v>289</v>
      </c>
      <c r="J1691" s="1" t="s">
        <v>510</v>
      </c>
      <c r="K1691" s="1"/>
      <c r="L1691" t="s">
        <v>223</v>
      </c>
      <c r="M1691">
        <v>8.1000000000000003E-2</v>
      </c>
      <c r="U1691">
        <v>0.04</v>
      </c>
      <c r="V1691" t="s">
        <v>173</v>
      </c>
      <c r="X1691" t="s">
        <v>149</v>
      </c>
      <c r="Y1691" t="s">
        <v>150</v>
      </c>
      <c r="Z1691">
        <v>1049</v>
      </c>
      <c r="AB1691" t="s">
        <v>154</v>
      </c>
    </row>
    <row r="1692" spans="1:28" x14ac:dyDescent="0.3">
      <c r="A1692" t="s">
        <v>292</v>
      </c>
      <c r="B1692" t="s">
        <v>965</v>
      </c>
      <c r="C1692">
        <v>1651770</v>
      </c>
      <c r="D1692" t="s">
        <v>151</v>
      </c>
      <c r="E1692" s="1">
        <v>42515</v>
      </c>
      <c r="F1692" s="1" t="s">
        <v>331</v>
      </c>
      <c r="G1692" s="1"/>
      <c r="H1692" t="s">
        <v>172</v>
      </c>
      <c r="I1692" s="1" t="s">
        <v>289</v>
      </c>
      <c r="J1692" s="1" t="s">
        <v>511</v>
      </c>
      <c r="K1692" s="1"/>
      <c r="L1692" t="s">
        <v>223</v>
      </c>
      <c r="M1692">
        <v>4.5999999999999996</v>
      </c>
      <c r="U1692">
        <v>2</v>
      </c>
      <c r="V1692" t="s">
        <v>173</v>
      </c>
      <c r="X1692" t="s">
        <v>149</v>
      </c>
      <c r="Y1692" t="s">
        <v>150</v>
      </c>
      <c r="Z1692">
        <v>1090</v>
      </c>
      <c r="AB1692" t="s">
        <v>154</v>
      </c>
    </row>
    <row r="1693" spans="1:28" x14ac:dyDescent="0.3">
      <c r="A1693" t="s">
        <v>292</v>
      </c>
      <c r="B1693" t="s">
        <v>966</v>
      </c>
      <c r="C1693">
        <v>1651770</v>
      </c>
      <c r="D1693" t="s">
        <v>151</v>
      </c>
      <c r="E1693" s="1">
        <v>42544</v>
      </c>
      <c r="F1693" s="1" t="s">
        <v>453</v>
      </c>
      <c r="G1693" s="1"/>
      <c r="H1693" t="s">
        <v>172</v>
      </c>
      <c r="I1693" s="1" t="s">
        <v>289</v>
      </c>
      <c r="J1693" s="1" t="s">
        <v>509</v>
      </c>
      <c r="K1693" s="1"/>
      <c r="L1693" t="s">
        <v>223</v>
      </c>
      <c r="M1693">
        <v>5.4</v>
      </c>
      <c r="U1693">
        <v>0.8</v>
      </c>
      <c r="V1693" t="s">
        <v>173</v>
      </c>
      <c r="X1693" t="s">
        <v>149</v>
      </c>
      <c r="Y1693" t="s">
        <v>150</v>
      </c>
      <c r="Z1693">
        <v>1040</v>
      </c>
      <c r="AB1693" t="s">
        <v>154</v>
      </c>
    </row>
    <row r="1694" spans="1:28" x14ac:dyDescent="0.3">
      <c r="A1694" t="s">
        <v>292</v>
      </c>
      <c r="B1694" t="s">
        <v>966</v>
      </c>
      <c r="C1694">
        <v>1651770</v>
      </c>
      <c r="D1694" t="s">
        <v>151</v>
      </c>
      <c r="E1694" s="1">
        <v>42544</v>
      </c>
      <c r="F1694" s="1" t="s">
        <v>453</v>
      </c>
      <c r="G1694" s="1"/>
      <c r="H1694" t="s">
        <v>170</v>
      </c>
      <c r="I1694" s="1" t="s">
        <v>289</v>
      </c>
      <c r="J1694" s="1" t="s">
        <v>510</v>
      </c>
      <c r="K1694" s="1"/>
      <c r="L1694" t="s">
        <v>223</v>
      </c>
      <c r="M1694">
        <v>0.73299999999999998</v>
      </c>
      <c r="U1694">
        <v>0.04</v>
      </c>
      <c r="V1694" t="s">
        <v>173</v>
      </c>
      <c r="X1694" t="s">
        <v>149</v>
      </c>
      <c r="Y1694" t="s">
        <v>150</v>
      </c>
      <c r="Z1694">
        <v>1049</v>
      </c>
      <c r="AB1694" t="s">
        <v>154</v>
      </c>
    </row>
    <row r="1695" spans="1:28" x14ac:dyDescent="0.3">
      <c r="A1695" t="s">
        <v>292</v>
      </c>
      <c r="B1695" t="s">
        <v>966</v>
      </c>
      <c r="C1695">
        <v>1651770</v>
      </c>
      <c r="D1695" t="s">
        <v>151</v>
      </c>
      <c r="E1695" s="1">
        <v>42544</v>
      </c>
      <c r="F1695" s="1" t="s">
        <v>453</v>
      </c>
      <c r="G1695" s="1"/>
      <c r="H1695" t="s">
        <v>172</v>
      </c>
      <c r="I1695" s="1" t="s">
        <v>289</v>
      </c>
      <c r="J1695" s="1" t="s">
        <v>511</v>
      </c>
      <c r="K1695" s="1"/>
      <c r="L1695" t="s">
        <v>223</v>
      </c>
      <c r="M1695">
        <v>10.9</v>
      </c>
      <c r="U1695">
        <v>2</v>
      </c>
      <c r="V1695" t="s">
        <v>173</v>
      </c>
      <c r="X1695" t="s">
        <v>149</v>
      </c>
      <c r="Y1695" t="s">
        <v>150</v>
      </c>
      <c r="Z1695">
        <v>1090</v>
      </c>
      <c r="AB1695" t="s">
        <v>154</v>
      </c>
    </row>
    <row r="1696" spans="1:28" x14ac:dyDescent="0.3">
      <c r="A1696" t="s">
        <v>292</v>
      </c>
      <c r="B1696" t="s">
        <v>967</v>
      </c>
      <c r="C1696">
        <v>1651770</v>
      </c>
      <c r="D1696" t="s">
        <v>151</v>
      </c>
      <c r="E1696" s="1">
        <v>42549</v>
      </c>
      <c r="F1696" s="1" t="s">
        <v>454</v>
      </c>
      <c r="G1696" s="1"/>
      <c r="H1696" t="s">
        <v>172</v>
      </c>
      <c r="I1696" s="1" t="s">
        <v>289</v>
      </c>
      <c r="J1696" s="1" t="s">
        <v>509</v>
      </c>
      <c r="K1696" s="1"/>
      <c r="L1696" t="s">
        <v>223</v>
      </c>
      <c r="M1696">
        <v>3</v>
      </c>
      <c r="U1696">
        <v>0.8</v>
      </c>
      <c r="V1696" t="s">
        <v>173</v>
      </c>
      <c r="X1696" t="s">
        <v>149</v>
      </c>
      <c r="Y1696" t="s">
        <v>150</v>
      </c>
      <c r="Z1696">
        <v>1040</v>
      </c>
      <c r="AB1696" t="s">
        <v>154</v>
      </c>
    </row>
    <row r="1697" spans="1:28" x14ac:dyDescent="0.3">
      <c r="A1697" t="s">
        <v>292</v>
      </c>
      <c r="B1697" t="s">
        <v>967</v>
      </c>
      <c r="C1697">
        <v>1651770</v>
      </c>
      <c r="D1697" t="s">
        <v>151</v>
      </c>
      <c r="E1697" s="1">
        <v>42549</v>
      </c>
      <c r="F1697" s="1" t="s">
        <v>454</v>
      </c>
      <c r="G1697" s="1"/>
      <c r="H1697" t="s">
        <v>170</v>
      </c>
      <c r="I1697" s="1" t="s">
        <v>289</v>
      </c>
      <c r="J1697" s="1" t="s">
        <v>510</v>
      </c>
      <c r="K1697" s="1"/>
      <c r="L1697" t="s">
        <v>223</v>
      </c>
      <c r="M1697">
        <v>0.13400000000000001</v>
      </c>
      <c r="U1697">
        <v>0.04</v>
      </c>
      <c r="V1697" t="s">
        <v>173</v>
      </c>
      <c r="X1697" t="s">
        <v>149</v>
      </c>
      <c r="Y1697" t="s">
        <v>150</v>
      </c>
      <c r="Z1697">
        <v>1049</v>
      </c>
      <c r="AB1697" t="s">
        <v>154</v>
      </c>
    </row>
    <row r="1698" spans="1:28" x14ac:dyDescent="0.3">
      <c r="A1698" t="s">
        <v>292</v>
      </c>
      <c r="B1698" t="s">
        <v>967</v>
      </c>
      <c r="C1698">
        <v>1651770</v>
      </c>
      <c r="D1698" t="s">
        <v>151</v>
      </c>
      <c r="E1698" s="1">
        <v>42549</v>
      </c>
      <c r="F1698" s="1" t="s">
        <v>454</v>
      </c>
      <c r="G1698" s="1"/>
      <c r="H1698" t="s">
        <v>172</v>
      </c>
      <c r="I1698" s="1" t="s">
        <v>289</v>
      </c>
      <c r="J1698" s="1" t="s">
        <v>511</v>
      </c>
      <c r="K1698" s="1"/>
      <c r="L1698" t="s">
        <v>223</v>
      </c>
      <c r="M1698">
        <v>6.6</v>
      </c>
      <c r="U1698">
        <v>2</v>
      </c>
      <c r="V1698" t="s">
        <v>173</v>
      </c>
      <c r="X1698" t="s">
        <v>149</v>
      </c>
      <c r="Y1698" t="s">
        <v>150</v>
      </c>
      <c r="Z1698">
        <v>1090</v>
      </c>
      <c r="AB1698" t="s">
        <v>154</v>
      </c>
    </row>
    <row r="1699" spans="1:28" x14ac:dyDescent="0.3">
      <c r="A1699" t="s">
        <v>292</v>
      </c>
      <c r="B1699" t="s">
        <v>967</v>
      </c>
      <c r="C1699">
        <v>1651770</v>
      </c>
      <c r="D1699" t="s">
        <v>151</v>
      </c>
      <c r="E1699" s="1">
        <v>42549</v>
      </c>
      <c r="F1699" s="1" t="s">
        <v>454</v>
      </c>
      <c r="G1699" s="1"/>
      <c r="I1699" s="1" t="s">
        <v>290</v>
      </c>
      <c r="J1699" s="1" t="s">
        <v>287</v>
      </c>
      <c r="K1699" s="1"/>
      <c r="L1699" t="s">
        <v>286</v>
      </c>
      <c r="M1699">
        <v>3.22</v>
      </c>
      <c r="U1699">
        <v>0.17</v>
      </c>
      <c r="V1699" t="s">
        <v>165</v>
      </c>
      <c r="X1699" t="s">
        <v>149</v>
      </c>
      <c r="Y1699" t="s">
        <v>150</v>
      </c>
      <c r="Z1699">
        <v>50286</v>
      </c>
      <c r="AB1699" t="s">
        <v>154</v>
      </c>
    </row>
    <row r="1700" spans="1:28" x14ac:dyDescent="0.3">
      <c r="A1700" t="s">
        <v>292</v>
      </c>
      <c r="B1700" t="s">
        <v>968</v>
      </c>
      <c r="C1700">
        <v>1651770</v>
      </c>
      <c r="D1700" t="s">
        <v>151</v>
      </c>
      <c r="E1700" s="1">
        <v>42578</v>
      </c>
      <c r="F1700" s="1" t="s">
        <v>304</v>
      </c>
      <c r="G1700" s="1"/>
      <c r="H1700" t="s">
        <v>172</v>
      </c>
      <c r="I1700" s="1" t="s">
        <v>289</v>
      </c>
      <c r="J1700" s="1" t="s">
        <v>509</v>
      </c>
      <c r="K1700" s="1"/>
      <c r="L1700" t="s">
        <v>223</v>
      </c>
      <c r="M1700">
        <v>1.9</v>
      </c>
      <c r="U1700">
        <v>0.2</v>
      </c>
      <c r="V1700" t="s">
        <v>176</v>
      </c>
      <c r="X1700" t="s">
        <v>149</v>
      </c>
      <c r="Y1700" t="s">
        <v>150</v>
      </c>
      <c r="Z1700">
        <v>1040</v>
      </c>
      <c r="AB1700" t="s">
        <v>154</v>
      </c>
    </row>
    <row r="1701" spans="1:28" x14ac:dyDescent="0.3">
      <c r="A1701" t="s">
        <v>292</v>
      </c>
      <c r="B1701" t="s">
        <v>968</v>
      </c>
      <c r="C1701">
        <v>1651770</v>
      </c>
      <c r="D1701" t="s">
        <v>151</v>
      </c>
      <c r="E1701" s="1">
        <v>42578</v>
      </c>
      <c r="F1701" s="1" t="s">
        <v>304</v>
      </c>
      <c r="G1701" s="1"/>
      <c r="H1701" t="s">
        <v>170</v>
      </c>
      <c r="I1701" s="1" t="s">
        <v>289</v>
      </c>
      <c r="J1701" s="1" t="s">
        <v>510</v>
      </c>
      <c r="K1701" s="1"/>
      <c r="L1701" t="s">
        <v>223</v>
      </c>
      <c r="M1701">
        <v>0.06</v>
      </c>
      <c r="U1701">
        <v>0.02</v>
      </c>
      <c r="V1701" t="s">
        <v>176</v>
      </c>
      <c r="X1701" t="s">
        <v>149</v>
      </c>
      <c r="Y1701" t="s">
        <v>150</v>
      </c>
      <c r="Z1701">
        <v>1049</v>
      </c>
      <c r="AB1701" t="s">
        <v>154</v>
      </c>
    </row>
    <row r="1702" spans="1:28" x14ac:dyDescent="0.3">
      <c r="A1702" t="s">
        <v>292</v>
      </c>
      <c r="B1702" t="s">
        <v>968</v>
      </c>
      <c r="C1702">
        <v>1651770</v>
      </c>
      <c r="D1702" t="s">
        <v>151</v>
      </c>
      <c r="E1702" s="1">
        <v>42578</v>
      </c>
      <c r="F1702" s="1" t="s">
        <v>304</v>
      </c>
      <c r="G1702" s="1"/>
      <c r="H1702" t="s">
        <v>172</v>
      </c>
      <c r="I1702" s="1" t="s">
        <v>289</v>
      </c>
      <c r="J1702" s="1" t="s">
        <v>511</v>
      </c>
      <c r="K1702" s="1"/>
      <c r="L1702" t="s">
        <v>223</v>
      </c>
      <c r="M1702">
        <v>2.6</v>
      </c>
      <c r="U1702">
        <v>2</v>
      </c>
      <c r="V1702" t="s">
        <v>176</v>
      </c>
      <c r="X1702" t="s">
        <v>149</v>
      </c>
      <c r="Y1702" t="s">
        <v>150</v>
      </c>
      <c r="Z1702">
        <v>1090</v>
      </c>
      <c r="AA1702" t="s">
        <v>168</v>
      </c>
      <c r="AB1702" t="s">
        <v>154</v>
      </c>
    </row>
    <row r="1703" spans="1:28" x14ac:dyDescent="0.3">
      <c r="A1703" t="s">
        <v>292</v>
      </c>
      <c r="B1703" t="s">
        <v>968</v>
      </c>
      <c r="C1703">
        <v>1651770</v>
      </c>
      <c r="D1703" t="s">
        <v>151</v>
      </c>
      <c r="E1703" s="1">
        <v>42578</v>
      </c>
      <c r="F1703" s="1" t="s">
        <v>304</v>
      </c>
      <c r="G1703" s="1"/>
      <c r="I1703" s="1" t="s">
        <v>290</v>
      </c>
      <c r="J1703" s="1" t="s">
        <v>287</v>
      </c>
      <c r="K1703" s="1"/>
      <c r="L1703" t="s">
        <v>286</v>
      </c>
      <c r="M1703">
        <v>1.95</v>
      </c>
      <c r="U1703">
        <v>0.17</v>
      </c>
      <c r="V1703" t="s">
        <v>165</v>
      </c>
      <c r="X1703" t="s">
        <v>149</v>
      </c>
      <c r="Y1703" t="s">
        <v>150</v>
      </c>
      <c r="Z1703">
        <v>50286</v>
      </c>
      <c r="AB1703" t="s">
        <v>154</v>
      </c>
    </row>
    <row r="1704" spans="1:28" x14ac:dyDescent="0.3">
      <c r="A1704" t="s">
        <v>292</v>
      </c>
      <c r="B1704" t="s">
        <v>969</v>
      </c>
      <c r="C1704">
        <v>1651770</v>
      </c>
      <c r="D1704" t="s">
        <v>151</v>
      </c>
      <c r="E1704" s="1">
        <v>42580</v>
      </c>
      <c r="F1704" s="1" t="s">
        <v>455</v>
      </c>
      <c r="G1704" s="1"/>
      <c r="H1704" t="s">
        <v>172</v>
      </c>
      <c r="I1704" s="1" t="s">
        <v>289</v>
      </c>
      <c r="J1704" s="1" t="s">
        <v>509</v>
      </c>
      <c r="K1704" s="1"/>
      <c r="L1704" t="s">
        <v>223</v>
      </c>
      <c r="M1704">
        <v>5.9</v>
      </c>
      <c r="U1704">
        <v>0.8</v>
      </c>
      <c r="V1704" t="s">
        <v>173</v>
      </c>
      <c r="X1704" t="s">
        <v>149</v>
      </c>
      <c r="Y1704" t="s">
        <v>150</v>
      </c>
      <c r="Z1704">
        <v>1040</v>
      </c>
      <c r="AB1704" t="s">
        <v>154</v>
      </c>
    </row>
    <row r="1705" spans="1:28" x14ac:dyDescent="0.3">
      <c r="A1705" t="s">
        <v>292</v>
      </c>
      <c r="B1705" t="s">
        <v>969</v>
      </c>
      <c r="C1705">
        <v>1651770</v>
      </c>
      <c r="D1705" t="s">
        <v>151</v>
      </c>
      <c r="E1705" s="1">
        <v>42580</v>
      </c>
      <c r="F1705" s="1" t="s">
        <v>455</v>
      </c>
      <c r="G1705" s="1"/>
      <c r="H1705" t="s">
        <v>170</v>
      </c>
      <c r="I1705" s="1" t="s">
        <v>289</v>
      </c>
      <c r="J1705" s="1" t="s">
        <v>510</v>
      </c>
      <c r="K1705" s="1"/>
      <c r="L1705" t="s">
        <v>223</v>
      </c>
      <c r="M1705">
        <v>0.68600000000000005</v>
      </c>
      <c r="U1705">
        <v>0.04</v>
      </c>
      <c r="V1705" t="s">
        <v>173</v>
      </c>
      <c r="X1705" t="s">
        <v>149</v>
      </c>
      <c r="Y1705" t="s">
        <v>150</v>
      </c>
      <c r="Z1705">
        <v>1049</v>
      </c>
      <c r="AB1705" t="s">
        <v>154</v>
      </c>
    </row>
    <row r="1706" spans="1:28" x14ac:dyDescent="0.3">
      <c r="A1706" t="s">
        <v>292</v>
      </c>
      <c r="B1706" t="s">
        <v>969</v>
      </c>
      <c r="C1706">
        <v>1651770</v>
      </c>
      <c r="D1706" t="s">
        <v>151</v>
      </c>
      <c r="E1706" s="1">
        <v>42580</v>
      </c>
      <c r="F1706" s="1" t="s">
        <v>455</v>
      </c>
      <c r="G1706" s="1"/>
      <c r="H1706" t="s">
        <v>172</v>
      </c>
      <c r="I1706" s="1" t="s">
        <v>289</v>
      </c>
      <c r="J1706" s="1" t="s">
        <v>511</v>
      </c>
      <c r="K1706" s="1"/>
      <c r="L1706" t="s">
        <v>223</v>
      </c>
      <c r="M1706">
        <v>6.9</v>
      </c>
      <c r="U1706">
        <v>2</v>
      </c>
      <c r="V1706" t="s">
        <v>173</v>
      </c>
      <c r="X1706" t="s">
        <v>149</v>
      </c>
      <c r="Y1706" t="s">
        <v>150</v>
      </c>
      <c r="Z1706">
        <v>1090</v>
      </c>
      <c r="AB1706" t="s">
        <v>154</v>
      </c>
    </row>
    <row r="1707" spans="1:28" x14ac:dyDescent="0.3">
      <c r="A1707" t="s">
        <v>292</v>
      </c>
      <c r="B1707" t="s">
        <v>969</v>
      </c>
      <c r="C1707">
        <v>1651770</v>
      </c>
      <c r="D1707" t="s">
        <v>151</v>
      </c>
      <c r="E1707" s="1">
        <v>42580</v>
      </c>
      <c r="F1707" s="1" t="s">
        <v>455</v>
      </c>
      <c r="G1707" s="1"/>
      <c r="I1707" s="1" t="s">
        <v>290</v>
      </c>
      <c r="J1707" s="1" t="s">
        <v>287</v>
      </c>
      <c r="K1707" s="1"/>
      <c r="L1707" t="s">
        <v>286</v>
      </c>
      <c r="M1707">
        <v>14.4</v>
      </c>
      <c r="U1707">
        <v>0.17</v>
      </c>
      <c r="V1707" t="s">
        <v>165</v>
      </c>
      <c r="X1707" t="s">
        <v>149</v>
      </c>
      <c r="Y1707" t="s">
        <v>150</v>
      </c>
      <c r="Z1707">
        <v>50286</v>
      </c>
      <c r="AB1707" t="s">
        <v>154</v>
      </c>
    </row>
    <row r="1708" spans="1:28" x14ac:dyDescent="0.3">
      <c r="A1708" t="s">
        <v>292</v>
      </c>
      <c r="B1708" t="s">
        <v>970</v>
      </c>
      <c r="C1708">
        <v>1651770</v>
      </c>
      <c r="D1708" t="s">
        <v>151</v>
      </c>
      <c r="E1708" s="1">
        <v>42612</v>
      </c>
      <c r="F1708" s="1" t="s">
        <v>398</v>
      </c>
      <c r="G1708" s="1"/>
      <c r="H1708" t="s">
        <v>172</v>
      </c>
      <c r="I1708" s="1" t="s">
        <v>289</v>
      </c>
      <c r="J1708" s="1" t="s">
        <v>509</v>
      </c>
      <c r="K1708" s="1"/>
      <c r="L1708" t="s">
        <v>223</v>
      </c>
      <c r="M1708">
        <v>1.7</v>
      </c>
      <c r="U1708">
        <v>0.2</v>
      </c>
      <c r="V1708" t="s">
        <v>176</v>
      </c>
      <c r="X1708" t="s">
        <v>149</v>
      </c>
      <c r="Y1708" t="s">
        <v>150</v>
      </c>
      <c r="Z1708">
        <v>1040</v>
      </c>
      <c r="AB1708" t="s">
        <v>154</v>
      </c>
    </row>
    <row r="1709" spans="1:28" x14ac:dyDescent="0.3">
      <c r="A1709" t="s">
        <v>292</v>
      </c>
      <c r="B1709" t="s">
        <v>970</v>
      </c>
      <c r="C1709">
        <v>1651770</v>
      </c>
      <c r="D1709" t="s">
        <v>151</v>
      </c>
      <c r="E1709" s="1">
        <v>42612</v>
      </c>
      <c r="F1709" s="1" t="s">
        <v>398</v>
      </c>
      <c r="G1709" s="1"/>
      <c r="H1709" t="s">
        <v>170</v>
      </c>
      <c r="I1709" s="1" t="s">
        <v>289</v>
      </c>
      <c r="J1709" s="1" t="s">
        <v>510</v>
      </c>
      <c r="K1709" s="1"/>
      <c r="L1709" t="s">
        <v>223</v>
      </c>
      <c r="M1709">
        <v>7.0000000000000007E-2</v>
      </c>
      <c r="U1709">
        <v>0.02</v>
      </c>
      <c r="V1709" t="s">
        <v>176</v>
      </c>
      <c r="X1709" t="s">
        <v>149</v>
      </c>
      <c r="Y1709" t="s">
        <v>150</v>
      </c>
      <c r="Z1709">
        <v>1049</v>
      </c>
      <c r="AB1709" t="s">
        <v>154</v>
      </c>
    </row>
    <row r="1710" spans="1:28" x14ac:dyDescent="0.3">
      <c r="A1710" t="s">
        <v>292</v>
      </c>
      <c r="B1710" t="s">
        <v>970</v>
      </c>
      <c r="C1710">
        <v>1651770</v>
      </c>
      <c r="D1710" t="s">
        <v>151</v>
      </c>
      <c r="E1710" s="1">
        <v>42612</v>
      </c>
      <c r="F1710" s="1" t="s">
        <v>398</v>
      </c>
      <c r="G1710" s="1"/>
      <c r="H1710" t="s">
        <v>172</v>
      </c>
      <c r="I1710" s="1" t="s">
        <v>289</v>
      </c>
      <c r="J1710" s="1" t="s">
        <v>511</v>
      </c>
      <c r="K1710" s="1"/>
      <c r="L1710" t="s">
        <v>223</v>
      </c>
      <c r="M1710">
        <v>7.8</v>
      </c>
      <c r="U1710">
        <v>2</v>
      </c>
      <c r="V1710" t="s">
        <v>176</v>
      </c>
      <c r="X1710" t="s">
        <v>149</v>
      </c>
      <c r="Y1710" t="s">
        <v>150</v>
      </c>
      <c r="Z1710">
        <v>1090</v>
      </c>
      <c r="AB1710" t="s">
        <v>154</v>
      </c>
    </row>
    <row r="1711" spans="1:28" x14ac:dyDescent="0.3">
      <c r="A1711" t="s">
        <v>292</v>
      </c>
      <c r="B1711" t="s">
        <v>970</v>
      </c>
      <c r="C1711">
        <v>1651770</v>
      </c>
      <c r="D1711" t="s">
        <v>151</v>
      </c>
      <c r="E1711" s="1">
        <v>42612</v>
      </c>
      <c r="F1711" s="1" t="s">
        <v>398</v>
      </c>
      <c r="G1711" s="1"/>
      <c r="I1711" s="1" t="s">
        <v>290</v>
      </c>
      <c r="J1711" s="1" t="s">
        <v>287</v>
      </c>
      <c r="K1711" s="1"/>
      <c r="L1711" t="s">
        <v>286</v>
      </c>
      <c r="M1711">
        <v>1.66</v>
      </c>
      <c r="U1711">
        <v>0.17</v>
      </c>
      <c r="V1711" t="s">
        <v>165</v>
      </c>
      <c r="X1711" t="s">
        <v>149</v>
      </c>
      <c r="Y1711" t="s">
        <v>150</v>
      </c>
      <c r="Z1711">
        <v>50286</v>
      </c>
      <c r="AB1711" t="s">
        <v>154</v>
      </c>
    </row>
    <row r="1712" spans="1:28" x14ac:dyDescent="0.3">
      <c r="A1712" t="s">
        <v>292</v>
      </c>
      <c r="B1712" t="s">
        <v>971</v>
      </c>
      <c r="C1712">
        <v>1651770</v>
      </c>
      <c r="D1712" t="s">
        <v>151</v>
      </c>
      <c r="E1712" s="1">
        <v>42632</v>
      </c>
      <c r="F1712" s="1" t="s">
        <v>372</v>
      </c>
      <c r="G1712" s="1"/>
      <c r="H1712" t="s">
        <v>172</v>
      </c>
      <c r="I1712" s="1" t="s">
        <v>289</v>
      </c>
      <c r="J1712" s="1" t="s">
        <v>509</v>
      </c>
      <c r="K1712" s="1"/>
      <c r="L1712" t="s">
        <v>223</v>
      </c>
      <c r="M1712">
        <v>6.8</v>
      </c>
      <c r="U1712">
        <v>0.2</v>
      </c>
      <c r="V1712" t="s">
        <v>176</v>
      </c>
      <c r="X1712" t="s">
        <v>149</v>
      </c>
      <c r="Y1712" t="s">
        <v>150</v>
      </c>
      <c r="Z1712">
        <v>1040</v>
      </c>
      <c r="AB1712" t="s">
        <v>164</v>
      </c>
    </row>
    <row r="1713" spans="1:28" x14ac:dyDescent="0.3">
      <c r="A1713" t="s">
        <v>292</v>
      </c>
      <c r="B1713" t="s">
        <v>971</v>
      </c>
      <c r="C1713">
        <v>1651770</v>
      </c>
      <c r="D1713" t="s">
        <v>151</v>
      </c>
      <c r="E1713" s="1">
        <v>42632</v>
      </c>
      <c r="F1713" s="1" t="s">
        <v>372</v>
      </c>
      <c r="G1713" s="1"/>
      <c r="H1713" t="s">
        <v>170</v>
      </c>
      <c r="I1713" s="1" t="s">
        <v>289</v>
      </c>
      <c r="J1713" s="1" t="s">
        <v>510</v>
      </c>
      <c r="K1713" s="1"/>
      <c r="L1713" t="s">
        <v>223</v>
      </c>
      <c r="M1713">
        <v>0.44</v>
      </c>
      <c r="U1713">
        <v>0.02</v>
      </c>
      <c r="V1713" t="s">
        <v>176</v>
      </c>
      <c r="X1713" t="s">
        <v>149</v>
      </c>
      <c r="Y1713" t="s">
        <v>150</v>
      </c>
      <c r="Z1713">
        <v>1049</v>
      </c>
      <c r="AB1713" t="s">
        <v>164</v>
      </c>
    </row>
    <row r="1714" spans="1:28" x14ac:dyDescent="0.3">
      <c r="A1714" t="s">
        <v>292</v>
      </c>
      <c r="B1714" t="s">
        <v>971</v>
      </c>
      <c r="C1714">
        <v>1651770</v>
      </c>
      <c r="D1714" t="s">
        <v>151</v>
      </c>
      <c r="E1714" s="1">
        <v>42632</v>
      </c>
      <c r="F1714" s="1" t="s">
        <v>372</v>
      </c>
      <c r="G1714" s="1"/>
      <c r="H1714" t="s">
        <v>172</v>
      </c>
      <c r="I1714" s="1" t="s">
        <v>289</v>
      </c>
      <c r="J1714" s="1" t="s">
        <v>511</v>
      </c>
      <c r="K1714" s="1"/>
      <c r="L1714" t="s">
        <v>223</v>
      </c>
      <c r="M1714">
        <v>21.8</v>
      </c>
      <c r="U1714">
        <v>2</v>
      </c>
      <c r="V1714" t="s">
        <v>176</v>
      </c>
      <c r="X1714" t="s">
        <v>149</v>
      </c>
      <c r="Y1714" t="s">
        <v>150</v>
      </c>
      <c r="Z1714">
        <v>1090</v>
      </c>
      <c r="AB1714" t="s">
        <v>164</v>
      </c>
    </row>
    <row r="1715" spans="1:28" x14ac:dyDescent="0.3">
      <c r="A1715" t="s">
        <v>292</v>
      </c>
      <c r="B1715" t="s">
        <v>971</v>
      </c>
      <c r="C1715">
        <v>1651770</v>
      </c>
      <c r="D1715" t="s">
        <v>151</v>
      </c>
      <c r="E1715" s="1">
        <v>42632</v>
      </c>
      <c r="F1715" s="1" t="s">
        <v>372</v>
      </c>
      <c r="G1715" s="1"/>
      <c r="I1715" s="1" t="s">
        <v>290</v>
      </c>
      <c r="J1715" s="1" t="s">
        <v>287</v>
      </c>
      <c r="K1715" s="1"/>
      <c r="L1715" t="s">
        <v>286</v>
      </c>
      <c r="M1715">
        <v>9.6</v>
      </c>
      <c r="U1715">
        <v>0.17</v>
      </c>
      <c r="V1715" t="s">
        <v>165</v>
      </c>
      <c r="X1715" t="s">
        <v>149</v>
      </c>
      <c r="Y1715" t="s">
        <v>150</v>
      </c>
      <c r="Z1715">
        <v>50286</v>
      </c>
      <c r="AB1715" t="s">
        <v>154</v>
      </c>
    </row>
    <row r="1716" spans="1:28" x14ac:dyDescent="0.3">
      <c r="A1716" t="s">
        <v>292</v>
      </c>
      <c r="B1716" t="s">
        <v>972</v>
      </c>
      <c r="C1716">
        <v>1651770</v>
      </c>
      <c r="D1716" t="s">
        <v>151</v>
      </c>
      <c r="E1716" s="1">
        <v>42640</v>
      </c>
      <c r="F1716" s="1" t="s">
        <v>456</v>
      </c>
      <c r="G1716" s="1"/>
      <c r="H1716" t="s">
        <v>172</v>
      </c>
      <c r="I1716" s="1" t="s">
        <v>289</v>
      </c>
      <c r="J1716" s="1" t="s">
        <v>509</v>
      </c>
      <c r="K1716" s="1"/>
      <c r="L1716" t="s">
        <v>223</v>
      </c>
      <c r="M1716">
        <v>5.9</v>
      </c>
      <c r="U1716">
        <v>0.2</v>
      </c>
      <c r="V1716" t="s">
        <v>176</v>
      </c>
      <c r="X1716" t="s">
        <v>149</v>
      </c>
      <c r="Y1716" t="s">
        <v>150</v>
      </c>
      <c r="Z1716">
        <v>1040</v>
      </c>
      <c r="AB1716" t="s">
        <v>154</v>
      </c>
    </row>
    <row r="1717" spans="1:28" x14ac:dyDescent="0.3">
      <c r="A1717" t="s">
        <v>292</v>
      </c>
      <c r="B1717" t="s">
        <v>972</v>
      </c>
      <c r="C1717">
        <v>1651770</v>
      </c>
      <c r="D1717" t="s">
        <v>151</v>
      </c>
      <c r="E1717" s="1">
        <v>42640</v>
      </c>
      <c r="F1717" s="1" t="s">
        <v>456</v>
      </c>
      <c r="G1717" s="1"/>
      <c r="H1717" t="s">
        <v>170</v>
      </c>
      <c r="I1717" s="1" t="s">
        <v>289</v>
      </c>
      <c r="J1717" s="1" t="s">
        <v>510</v>
      </c>
      <c r="K1717" s="1"/>
      <c r="L1717" t="s">
        <v>223</v>
      </c>
      <c r="M1717">
        <v>0.48</v>
      </c>
      <c r="U1717">
        <v>0.02</v>
      </c>
      <c r="V1717" t="s">
        <v>176</v>
      </c>
      <c r="X1717" t="s">
        <v>149</v>
      </c>
      <c r="Y1717" t="s">
        <v>150</v>
      </c>
      <c r="Z1717">
        <v>1049</v>
      </c>
      <c r="AB1717" t="s">
        <v>154</v>
      </c>
    </row>
    <row r="1718" spans="1:28" x14ac:dyDescent="0.3">
      <c r="A1718" t="s">
        <v>292</v>
      </c>
      <c r="B1718" t="s">
        <v>972</v>
      </c>
      <c r="C1718">
        <v>1651770</v>
      </c>
      <c r="D1718" t="s">
        <v>151</v>
      </c>
      <c r="E1718" s="1">
        <v>42640</v>
      </c>
      <c r="F1718" s="1" t="s">
        <v>456</v>
      </c>
      <c r="G1718" s="1"/>
      <c r="H1718" t="s">
        <v>172</v>
      </c>
      <c r="I1718" s="1" t="s">
        <v>289</v>
      </c>
      <c r="J1718" s="1" t="s">
        <v>511</v>
      </c>
      <c r="K1718" s="1"/>
      <c r="L1718" t="s">
        <v>223</v>
      </c>
      <c r="M1718">
        <v>14.2</v>
      </c>
      <c r="U1718">
        <v>2</v>
      </c>
      <c r="V1718" t="s">
        <v>176</v>
      </c>
      <c r="X1718" t="s">
        <v>149</v>
      </c>
      <c r="Y1718" t="s">
        <v>150</v>
      </c>
      <c r="Z1718">
        <v>1090</v>
      </c>
      <c r="AB1718" t="s">
        <v>154</v>
      </c>
    </row>
    <row r="1719" spans="1:28" x14ac:dyDescent="0.3">
      <c r="A1719" t="s">
        <v>292</v>
      </c>
      <c r="B1719" t="s">
        <v>972</v>
      </c>
      <c r="C1719">
        <v>1651770</v>
      </c>
      <c r="D1719" t="s">
        <v>151</v>
      </c>
      <c r="E1719" s="1">
        <v>42640</v>
      </c>
      <c r="F1719" s="1" t="s">
        <v>456</v>
      </c>
      <c r="G1719" s="1"/>
      <c r="I1719" s="1" t="s">
        <v>290</v>
      </c>
      <c r="J1719" s="1" t="s">
        <v>287</v>
      </c>
      <c r="K1719" s="1"/>
      <c r="L1719" t="s">
        <v>286</v>
      </c>
      <c r="M1719">
        <v>4.72</v>
      </c>
      <c r="U1719">
        <v>0.17</v>
      </c>
      <c r="V1719" t="s">
        <v>165</v>
      </c>
      <c r="X1719" t="s">
        <v>149</v>
      </c>
      <c r="Y1719" t="s">
        <v>150</v>
      </c>
      <c r="Z1719">
        <v>50286</v>
      </c>
      <c r="AB1719" t="s">
        <v>154</v>
      </c>
    </row>
    <row r="1720" spans="1:28" x14ac:dyDescent="0.3">
      <c r="A1720" t="s">
        <v>292</v>
      </c>
      <c r="B1720" t="s">
        <v>973</v>
      </c>
      <c r="C1720">
        <v>1651770</v>
      </c>
      <c r="D1720" t="s">
        <v>151</v>
      </c>
      <c r="E1720" s="1">
        <v>42642</v>
      </c>
      <c r="F1720" s="1" t="s">
        <v>356</v>
      </c>
      <c r="G1720" s="1"/>
      <c r="H1720" t="s">
        <v>172</v>
      </c>
      <c r="I1720" s="1" t="s">
        <v>289</v>
      </c>
      <c r="J1720" s="1" t="s">
        <v>509</v>
      </c>
      <c r="K1720" s="1"/>
      <c r="L1720" t="s">
        <v>223</v>
      </c>
      <c r="M1720">
        <v>6.2</v>
      </c>
      <c r="U1720">
        <v>0.2</v>
      </c>
      <c r="V1720" t="s">
        <v>176</v>
      </c>
      <c r="X1720" t="s">
        <v>149</v>
      </c>
      <c r="Y1720" t="s">
        <v>150</v>
      </c>
      <c r="Z1720">
        <v>1040</v>
      </c>
      <c r="AB1720" t="s">
        <v>154</v>
      </c>
    </row>
    <row r="1721" spans="1:28" x14ac:dyDescent="0.3">
      <c r="A1721" t="s">
        <v>292</v>
      </c>
      <c r="B1721" t="s">
        <v>973</v>
      </c>
      <c r="C1721">
        <v>1651770</v>
      </c>
      <c r="D1721" t="s">
        <v>151</v>
      </c>
      <c r="E1721" s="1">
        <v>42642</v>
      </c>
      <c r="F1721" s="1" t="s">
        <v>356</v>
      </c>
      <c r="G1721" s="1"/>
      <c r="H1721" t="s">
        <v>170</v>
      </c>
      <c r="I1721" s="1" t="s">
        <v>289</v>
      </c>
      <c r="J1721" s="1" t="s">
        <v>510</v>
      </c>
      <c r="K1721" s="1"/>
      <c r="L1721" t="s">
        <v>223</v>
      </c>
      <c r="M1721">
        <v>0.84</v>
      </c>
      <c r="U1721">
        <v>0.02</v>
      </c>
      <c r="V1721" t="s">
        <v>176</v>
      </c>
      <c r="X1721" t="s">
        <v>149</v>
      </c>
      <c r="Y1721" t="s">
        <v>150</v>
      </c>
      <c r="Z1721">
        <v>1049</v>
      </c>
      <c r="AB1721" t="s">
        <v>154</v>
      </c>
    </row>
    <row r="1722" spans="1:28" x14ac:dyDescent="0.3">
      <c r="A1722" t="s">
        <v>292</v>
      </c>
      <c r="B1722" t="s">
        <v>973</v>
      </c>
      <c r="C1722">
        <v>1651770</v>
      </c>
      <c r="D1722" t="s">
        <v>151</v>
      </c>
      <c r="E1722" s="1">
        <v>42642</v>
      </c>
      <c r="F1722" s="1" t="s">
        <v>356</v>
      </c>
      <c r="G1722" s="1"/>
      <c r="H1722" t="s">
        <v>172</v>
      </c>
      <c r="I1722" s="1" t="s">
        <v>289</v>
      </c>
      <c r="J1722" s="1" t="s">
        <v>511</v>
      </c>
      <c r="K1722" s="1"/>
      <c r="L1722" t="s">
        <v>223</v>
      </c>
      <c r="M1722">
        <v>13.7</v>
      </c>
      <c r="U1722">
        <v>2</v>
      </c>
      <c r="V1722" t="s">
        <v>176</v>
      </c>
      <c r="X1722" t="s">
        <v>149</v>
      </c>
      <c r="Y1722" t="s">
        <v>150</v>
      </c>
      <c r="Z1722">
        <v>1090</v>
      </c>
      <c r="AB1722" t="s">
        <v>154</v>
      </c>
    </row>
    <row r="1723" spans="1:28" x14ac:dyDescent="0.3">
      <c r="A1723" t="s">
        <v>292</v>
      </c>
      <c r="B1723" t="s">
        <v>973</v>
      </c>
      <c r="C1723">
        <v>1651770</v>
      </c>
      <c r="D1723" t="s">
        <v>151</v>
      </c>
      <c r="E1723" s="1">
        <v>42642</v>
      </c>
      <c r="F1723" s="1" t="s">
        <v>356</v>
      </c>
      <c r="G1723" s="1"/>
      <c r="I1723" s="1" t="s">
        <v>290</v>
      </c>
      <c r="J1723" s="1" t="s">
        <v>287</v>
      </c>
      <c r="K1723" s="1"/>
      <c r="L1723" t="s">
        <v>286</v>
      </c>
      <c r="M1723">
        <v>6.62</v>
      </c>
      <c r="U1723">
        <v>0.17</v>
      </c>
      <c r="V1723" t="s">
        <v>165</v>
      </c>
      <c r="X1723" t="s">
        <v>149</v>
      </c>
      <c r="Y1723" t="s">
        <v>150</v>
      </c>
      <c r="Z1723">
        <v>50286</v>
      </c>
      <c r="AB1723" t="s">
        <v>154</v>
      </c>
    </row>
    <row r="1724" spans="1:28" x14ac:dyDescent="0.3">
      <c r="A1724" t="s">
        <v>292</v>
      </c>
      <c r="B1724" t="s">
        <v>974</v>
      </c>
      <c r="C1724">
        <v>1651770</v>
      </c>
      <c r="D1724" t="s">
        <v>151</v>
      </c>
      <c r="E1724" s="1">
        <v>42669</v>
      </c>
      <c r="F1724" s="1" t="s">
        <v>457</v>
      </c>
      <c r="G1724" s="1"/>
      <c r="H1724" t="s">
        <v>172</v>
      </c>
      <c r="I1724" s="1" t="s">
        <v>289</v>
      </c>
      <c r="J1724" s="1" t="s">
        <v>509</v>
      </c>
      <c r="K1724" s="1"/>
      <c r="L1724" t="s">
        <v>223</v>
      </c>
      <c r="M1724">
        <v>2.7</v>
      </c>
      <c r="U1724">
        <v>0.2</v>
      </c>
      <c r="V1724" t="s">
        <v>176</v>
      </c>
      <c r="X1724" t="s">
        <v>149</v>
      </c>
      <c r="Y1724" t="s">
        <v>150</v>
      </c>
      <c r="Z1724">
        <v>1040</v>
      </c>
      <c r="AB1724" t="s">
        <v>154</v>
      </c>
    </row>
    <row r="1725" spans="1:28" x14ac:dyDescent="0.3">
      <c r="A1725" t="s">
        <v>292</v>
      </c>
      <c r="B1725" t="s">
        <v>974</v>
      </c>
      <c r="C1725">
        <v>1651770</v>
      </c>
      <c r="D1725" t="s">
        <v>151</v>
      </c>
      <c r="E1725" s="1">
        <v>42669</v>
      </c>
      <c r="F1725" s="1" t="s">
        <v>457</v>
      </c>
      <c r="G1725" s="1"/>
      <c r="H1725" t="s">
        <v>170</v>
      </c>
      <c r="I1725" s="1" t="s">
        <v>289</v>
      </c>
      <c r="J1725" s="1" t="s">
        <v>510</v>
      </c>
      <c r="K1725" s="1"/>
      <c r="L1725" t="s">
        <v>223</v>
      </c>
      <c r="M1725">
        <v>8.8999999999999996E-2</v>
      </c>
      <c r="U1725">
        <v>0.02</v>
      </c>
      <c r="V1725" t="s">
        <v>176</v>
      </c>
      <c r="X1725" t="s">
        <v>149</v>
      </c>
      <c r="Y1725" t="s">
        <v>150</v>
      </c>
      <c r="Z1725">
        <v>1049</v>
      </c>
      <c r="AB1725" t="s">
        <v>154</v>
      </c>
    </row>
    <row r="1726" spans="1:28" x14ac:dyDescent="0.3">
      <c r="A1726" t="s">
        <v>292</v>
      </c>
      <c r="B1726" t="s">
        <v>974</v>
      </c>
      <c r="C1726">
        <v>1651770</v>
      </c>
      <c r="D1726" t="s">
        <v>151</v>
      </c>
      <c r="E1726" s="1">
        <v>42669</v>
      </c>
      <c r="F1726" s="1" t="s">
        <v>457</v>
      </c>
      <c r="G1726" s="1"/>
      <c r="H1726" t="s">
        <v>172</v>
      </c>
      <c r="I1726" s="1" t="s">
        <v>289</v>
      </c>
      <c r="J1726" s="1" t="s">
        <v>511</v>
      </c>
      <c r="K1726" s="1"/>
      <c r="L1726" t="s">
        <v>223</v>
      </c>
      <c r="M1726">
        <v>4.3</v>
      </c>
      <c r="U1726">
        <v>2</v>
      </c>
      <c r="V1726" t="s">
        <v>176</v>
      </c>
      <c r="X1726" t="s">
        <v>149</v>
      </c>
      <c r="Y1726" t="s">
        <v>150</v>
      </c>
      <c r="Z1726">
        <v>1090</v>
      </c>
      <c r="AB1726" t="s">
        <v>154</v>
      </c>
    </row>
    <row r="1727" spans="1:28" x14ac:dyDescent="0.3">
      <c r="A1727" t="s">
        <v>292</v>
      </c>
      <c r="B1727" t="s">
        <v>974</v>
      </c>
      <c r="C1727">
        <v>1651770</v>
      </c>
      <c r="D1727" t="s">
        <v>151</v>
      </c>
      <c r="E1727" s="1">
        <v>42669</v>
      </c>
      <c r="F1727" s="1" t="s">
        <v>457</v>
      </c>
      <c r="G1727" s="1"/>
      <c r="I1727" s="1" t="s">
        <v>290</v>
      </c>
      <c r="J1727" s="1" t="s">
        <v>287</v>
      </c>
      <c r="K1727" s="1"/>
      <c r="L1727" t="s">
        <v>286</v>
      </c>
      <c r="M1727">
        <v>0.78</v>
      </c>
      <c r="U1727">
        <v>0.17</v>
      </c>
      <c r="V1727" t="s">
        <v>165</v>
      </c>
      <c r="X1727" t="s">
        <v>149</v>
      </c>
      <c r="Y1727" t="s">
        <v>150</v>
      </c>
      <c r="Z1727">
        <v>50286</v>
      </c>
      <c r="AB1727" t="s">
        <v>154</v>
      </c>
    </row>
    <row r="1728" spans="1:28" x14ac:dyDescent="0.3">
      <c r="A1728" t="s">
        <v>292</v>
      </c>
      <c r="B1728" t="s">
        <v>975</v>
      </c>
      <c r="C1728">
        <v>1651770</v>
      </c>
      <c r="D1728" t="s">
        <v>151</v>
      </c>
      <c r="E1728" s="1">
        <v>42702</v>
      </c>
      <c r="F1728" s="1" t="s">
        <v>458</v>
      </c>
      <c r="G1728" s="1"/>
      <c r="H1728" t="s">
        <v>172</v>
      </c>
      <c r="I1728" s="1" t="s">
        <v>289</v>
      </c>
      <c r="J1728" s="1" t="s">
        <v>509</v>
      </c>
      <c r="K1728" s="1"/>
      <c r="L1728" t="s">
        <v>223</v>
      </c>
      <c r="M1728">
        <v>4.0999999999999996</v>
      </c>
      <c r="U1728">
        <v>0.2</v>
      </c>
      <c r="V1728" t="s">
        <v>176</v>
      </c>
      <c r="X1728" t="s">
        <v>149</v>
      </c>
      <c r="Y1728" t="s">
        <v>150</v>
      </c>
      <c r="Z1728">
        <v>1040</v>
      </c>
      <c r="AB1728" t="s">
        <v>154</v>
      </c>
    </row>
    <row r="1729" spans="1:28" x14ac:dyDescent="0.3">
      <c r="A1729" t="s">
        <v>292</v>
      </c>
      <c r="B1729" t="s">
        <v>975</v>
      </c>
      <c r="C1729">
        <v>1651770</v>
      </c>
      <c r="D1729" t="s">
        <v>151</v>
      </c>
      <c r="E1729" s="1">
        <v>42702</v>
      </c>
      <c r="F1729" s="1" t="s">
        <v>458</v>
      </c>
      <c r="G1729" s="1"/>
      <c r="H1729" t="s">
        <v>170</v>
      </c>
      <c r="I1729" s="1" t="s">
        <v>289</v>
      </c>
      <c r="J1729" s="1" t="s">
        <v>510</v>
      </c>
      <c r="K1729" s="1"/>
      <c r="L1729" t="s">
        <v>223</v>
      </c>
      <c r="M1729">
        <v>0.114</v>
      </c>
      <c r="U1729">
        <v>0.02</v>
      </c>
      <c r="V1729" t="s">
        <v>176</v>
      </c>
      <c r="X1729" t="s">
        <v>149</v>
      </c>
      <c r="Y1729" t="s">
        <v>150</v>
      </c>
      <c r="Z1729">
        <v>1049</v>
      </c>
      <c r="AB1729" t="s">
        <v>154</v>
      </c>
    </row>
    <row r="1730" spans="1:28" x14ac:dyDescent="0.3">
      <c r="A1730" t="s">
        <v>292</v>
      </c>
      <c r="B1730" t="s">
        <v>975</v>
      </c>
      <c r="C1730">
        <v>1651770</v>
      </c>
      <c r="D1730" t="s">
        <v>151</v>
      </c>
      <c r="E1730" s="1">
        <v>42702</v>
      </c>
      <c r="F1730" s="1" t="s">
        <v>458</v>
      </c>
      <c r="G1730" s="1"/>
      <c r="H1730" t="s">
        <v>172</v>
      </c>
      <c r="I1730" s="1" t="s">
        <v>289</v>
      </c>
      <c r="J1730" s="1" t="s">
        <v>511</v>
      </c>
      <c r="K1730" s="1"/>
      <c r="L1730" t="s">
        <v>223</v>
      </c>
      <c r="M1730">
        <v>4.2</v>
      </c>
      <c r="U1730">
        <v>2</v>
      </c>
      <c r="V1730" t="s">
        <v>176</v>
      </c>
      <c r="X1730" t="s">
        <v>149</v>
      </c>
      <c r="Y1730" t="s">
        <v>150</v>
      </c>
      <c r="Z1730">
        <v>1090</v>
      </c>
      <c r="AB1730" t="s">
        <v>154</v>
      </c>
    </row>
    <row r="1731" spans="1:28" x14ac:dyDescent="0.3">
      <c r="A1731" t="s">
        <v>292</v>
      </c>
      <c r="B1731" t="s">
        <v>975</v>
      </c>
      <c r="C1731">
        <v>1651770</v>
      </c>
      <c r="D1731" t="s">
        <v>151</v>
      </c>
      <c r="E1731" s="1">
        <v>42702</v>
      </c>
      <c r="F1731" s="1" t="s">
        <v>458</v>
      </c>
      <c r="G1731" s="1"/>
      <c r="I1731" s="1" t="s">
        <v>290</v>
      </c>
      <c r="J1731" s="1" t="s">
        <v>287</v>
      </c>
      <c r="K1731" s="1"/>
      <c r="L1731" t="s">
        <v>286</v>
      </c>
      <c r="M1731">
        <v>6.87</v>
      </c>
      <c r="U1731">
        <v>0.17</v>
      </c>
      <c r="V1731" t="s">
        <v>165</v>
      </c>
      <c r="X1731" t="s">
        <v>149</v>
      </c>
      <c r="Y1731" t="s">
        <v>150</v>
      </c>
      <c r="Z1731">
        <v>50286</v>
      </c>
      <c r="AB1731" t="s">
        <v>154</v>
      </c>
    </row>
    <row r="1732" spans="1:28" x14ac:dyDescent="0.3">
      <c r="A1732" t="s">
        <v>292</v>
      </c>
      <c r="B1732" t="s">
        <v>976</v>
      </c>
      <c r="C1732">
        <v>1651770</v>
      </c>
      <c r="D1732" t="s">
        <v>151</v>
      </c>
      <c r="E1732" s="1">
        <v>42703</v>
      </c>
      <c r="F1732" s="1" t="s">
        <v>354</v>
      </c>
      <c r="G1732" s="1"/>
      <c r="H1732" t="s">
        <v>172</v>
      </c>
      <c r="I1732" s="1" t="s">
        <v>289</v>
      </c>
      <c r="J1732" s="1" t="s">
        <v>509</v>
      </c>
      <c r="K1732" s="1"/>
      <c r="L1732" t="s">
        <v>223</v>
      </c>
      <c r="M1732">
        <v>6.8</v>
      </c>
      <c r="U1732">
        <v>0.2</v>
      </c>
      <c r="V1732" t="s">
        <v>176</v>
      </c>
      <c r="X1732" t="s">
        <v>149</v>
      </c>
      <c r="Y1732" t="s">
        <v>150</v>
      </c>
      <c r="Z1732">
        <v>1040</v>
      </c>
      <c r="AB1732" t="s">
        <v>154</v>
      </c>
    </row>
    <row r="1733" spans="1:28" x14ac:dyDescent="0.3">
      <c r="A1733" t="s">
        <v>292</v>
      </c>
      <c r="B1733" t="s">
        <v>976</v>
      </c>
      <c r="C1733">
        <v>1651770</v>
      </c>
      <c r="D1733" t="s">
        <v>151</v>
      </c>
      <c r="E1733" s="1">
        <v>42703</v>
      </c>
      <c r="F1733" s="1" t="s">
        <v>354</v>
      </c>
      <c r="G1733" s="1"/>
      <c r="H1733" t="s">
        <v>170</v>
      </c>
      <c r="I1733" s="1" t="s">
        <v>289</v>
      </c>
      <c r="J1733" s="1" t="s">
        <v>510</v>
      </c>
      <c r="K1733" s="1"/>
      <c r="L1733" t="s">
        <v>223</v>
      </c>
      <c r="M1733">
        <v>0.432</v>
      </c>
      <c r="U1733">
        <v>0.02</v>
      </c>
      <c r="V1733" t="s">
        <v>176</v>
      </c>
      <c r="X1733" t="s">
        <v>149</v>
      </c>
      <c r="Y1733" t="s">
        <v>150</v>
      </c>
      <c r="Z1733">
        <v>1049</v>
      </c>
      <c r="AB1733" t="s">
        <v>154</v>
      </c>
    </row>
    <row r="1734" spans="1:28" x14ac:dyDescent="0.3">
      <c r="A1734" t="s">
        <v>292</v>
      </c>
      <c r="B1734" t="s">
        <v>976</v>
      </c>
      <c r="C1734">
        <v>1651770</v>
      </c>
      <c r="D1734" t="s">
        <v>151</v>
      </c>
      <c r="E1734" s="1">
        <v>42703</v>
      </c>
      <c r="F1734" s="1" t="s">
        <v>354</v>
      </c>
      <c r="G1734" s="1"/>
      <c r="H1734" t="s">
        <v>172</v>
      </c>
      <c r="I1734" s="1" t="s">
        <v>289</v>
      </c>
      <c r="J1734" s="1" t="s">
        <v>511</v>
      </c>
      <c r="K1734" s="1"/>
      <c r="L1734" t="s">
        <v>223</v>
      </c>
      <c r="M1734">
        <v>7.4</v>
      </c>
      <c r="U1734">
        <v>2</v>
      </c>
      <c r="V1734" t="s">
        <v>176</v>
      </c>
      <c r="X1734" t="s">
        <v>149</v>
      </c>
      <c r="Y1734" t="s">
        <v>150</v>
      </c>
      <c r="Z1734">
        <v>1090</v>
      </c>
      <c r="AB1734" t="s">
        <v>154</v>
      </c>
    </row>
    <row r="1735" spans="1:28" x14ac:dyDescent="0.3">
      <c r="A1735" t="s">
        <v>292</v>
      </c>
      <c r="B1735" t="s">
        <v>976</v>
      </c>
      <c r="C1735">
        <v>1651770</v>
      </c>
      <c r="D1735" t="s">
        <v>151</v>
      </c>
      <c r="E1735" s="1">
        <v>42703</v>
      </c>
      <c r="F1735" s="1" t="s">
        <v>354</v>
      </c>
      <c r="G1735" s="1"/>
      <c r="I1735" s="1" t="s">
        <v>290</v>
      </c>
      <c r="J1735" s="1" t="s">
        <v>287</v>
      </c>
      <c r="K1735" s="1"/>
      <c r="L1735" t="s">
        <v>286</v>
      </c>
      <c r="M1735">
        <v>2.5499999999999998</v>
      </c>
      <c r="U1735">
        <v>0.17</v>
      </c>
      <c r="V1735" t="s">
        <v>165</v>
      </c>
      <c r="X1735" t="s">
        <v>149</v>
      </c>
      <c r="Y1735" t="s">
        <v>150</v>
      </c>
      <c r="Z1735">
        <v>50286</v>
      </c>
      <c r="AB1735" t="s">
        <v>154</v>
      </c>
    </row>
    <row r="1736" spans="1:28" x14ac:dyDescent="0.3">
      <c r="A1736" t="s">
        <v>292</v>
      </c>
      <c r="B1736" t="s">
        <v>977</v>
      </c>
      <c r="C1736">
        <v>1651770</v>
      </c>
      <c r="D1736" t="s">
        <v>151</v>
      </c>
      <c r="E1736" s="1">
        <v>42704</v>
      </c>
      <c r="F1736" s="1" t="s">
        <v>345</v>
      </c>
      <c r="G1736" s="1"/>
      <c r="H1736" t="s">
        <v>172</v>
      </c>
      <c r="I1736" s="1" t="s">
        <v>289</v>
      </c>
      <c r="J1736" s="1" t="s">
        <v>509</v>
      </c>
      <c r="K1736" s="1"/>
      <c r="L1736" t="s">
        <v>223</v>
      </c>
      <c r="M1736">
        <v>5.5</v>
      </c>
      <c r="U1736">
        <v>0.2</v>
      </c>
      <c r="V1736" t="s">
        <v>176</v>
      </c>
      <c r="X1736" t="s">
        <v>149</v>
      </c>
      <c r="Y1736" t="s">
        <v>150</v>
      </c>
      <c r="Z1736">
        <v>1040</v>
      </c>
      <c r="AB1736" t="s">
        <v>154</v>
      </c>
    </row>
    <row r="1737" spans="1:28" x14ac:dyDescent="0.3">
      <c r="A1737" t="s">
        <v>292</v>
      </c>
      <c r="B1737" t="s">
        <v>977</v>
      </c>
      <c r="C1737">
        <v>1651770</v>
      </c>
      <c r="D1737" t="s">
        <v>151</v>
      </c>
      <c r="E1737" s="1">
        <v>42704</v>
      </c>
      <c r="F1737" s="1" t="s">
        <v>345</v>
      </c>
      <c r="G1737" s="1"/>
      <c r="H1737" t="s">
        <v>170</v>
      </c>
      <c r="I1737" s="1" t="s">
        <v>289</v>
      </c>
      <c r="J1737" s="1" t="s">
        <v>510</v>
      </c>
      <c r="K1737" s="1"/>
      <c r="L1737" t="s">
        <v>223</v>
      </c>
      <c r="M1737">
        <v>2.52</v>
      </c>
      <c r="U1737">
        <v>0.02</v>
      </c>
      <c r="V1737" t="s">
        <v>176</v>
      </c>
      <c r="X1737" t="s">
        <v>149</v>
      </c>
      <c r="Y1737" t="s">
        <v>150</v>
      </c>
      <c r="Z1737">
        <v>1049</v>
      </c>
      <c r="AB1737" t="s">
        <v>154</v>
      </c>
    </row>
    <row r="1738" spans="1:28" x14ac:dyDescent="0.3">
      <c r="A1738" t="s">
        <v>292</v>
      </c>
      <c r="B1738" t="s">
        <v>977</v>
      </c>
      <c r="C1738">
        <v>1651770</v>
      </c>
      <c r="D1738" t="s">
        <v>151</v>
      </c>
      <c r="E1738" s="1">
        <v>42704</v>
      </c>
      <c r="F1738" s="1" t="s">
        <v>345</v>
      </c>
      <c r="G1738" s="1"/>
      <c r="H1738" t="s">
        <v>172</v>
      </c>
      <c r="I1738" s="1" t="s">
        <v>289</v>
      </c>
      <c r="J1738" s="1" t="s">
        <v>511</v>
      </c>
      <c r="K1738" s="1"/>
      <c r="L1738" t="s">
        <v>223</v>
      </c>
      <c r="M1738">
        <v>23.3</v>
      </c>
      <c r="U1738">
        <v>2</v>
      </c>
      <c r="V1738" t="s">
        <v>176</v>
      </c>
      <c r="X1738" t="s">
        <v>149</v>
      </c>
      <c r="Y1738" t="s">
        <v>150</v>
      </c>
      <c r="Z1738">
        <v>1090</v>
      </c>
      <c r="AB1738" t="s">
        <v>154</v>
      </c>
    </row>
    <row r="1739" spans="1:28" x14ac:dyDescent="0.3">
      <c r="A1739" t="s">
        <v>292</v>
      </c>
      <c r="B1739" t="s">
        <v>977</v>
      </c>
      <c r="C1739">
        <v>1651770</v>
      </c>
      <c r="D1739" t="s">
        <v>151</v>
      </c>
      <c r="E1739" s="1">
        <v>42704</v>
      </c>
      <c r="F1739" s="1" t="s">
        <v>345</v>
      </c>
      <c r="G1739" s="1"/>
      <c r="I1739" s="1" t="s">
        <v>290</v>
      </c>
      <c r="J1739" s="1" t="s">
        <v>287</v>
      </c>
      <c r="K1739" s="1"/>
      <c r="L1739" t="s">
        <v>286</v>
      </c>
      <c r="M1739">
        <v>17.5</v>
      </c>
      <c r="U1739">
        <v>0.17</v>
      </c>
      <c r="V1739" t="s">
        <v>165</v>
      </c>
      <c r="X1739" t="s">
        <v>149</v>
      </c>
      <c r="Y1739" t="s">
        <v>150</v>
      </c>
      <c r="Z1739">
        <v>50286</v>
      </c>
      <c r="AB1739" t="s">
        <v>154</v>
      </c>
    </row>
    <row r="1740" spans="1:28" x14ac:dyDescent="0.3">
      <c r="A1740" t="s">
        <v>292</v>
      </c>
      <c r="B1740" t="s">
        <v>978</v>
      </c>
      <c r="C1740">
        <v>1651770</v>
      </c>
      <c r="D1740" t="s">
        <v>151</v>
      </c>
      <c r="E1740" s="1">
        <v>42718</v>
      </c>
      <c r="F1740" s="1" t="s">
        <v>353</v>
      </c>
      <c r="G1740" s="1"/>
      <c r="H1740" t="s">
        <v>172</v>
      </c>
      <c r="I1740" s="1" t="s">
        <v>289</v>
      </c>
      <c r="J1740" s="1" t="s">
        <v>509</v>
      </c>
      <c r="K1740" s="1"/>
      <c r="L1740" t="s">
        <v>223</v>
      </c>
      <c r="M1740">
        <v>1.8</v>
      </c>
      <c r="U1740">
        <v>0.2</v>
      </c>
      <c r="V1740" t="s">
        <v>176</v>
      </c>
      <c r="X1740" t="s">
        <v>149</v>
      </c>
      <c r="Y1740" t="s">
        <v>150</v>
      </c>
      <c r="Z1740">
        <v>1040</v>
      </c>
      <c r="AB1740" t="s">
        <v>154</v>
      </c>
    </row>
    <row r="1741" spans="1:28" x14ac:dyDescent="0.3">
      <c r="A1741" t="s">
        <v>292</v>
      </c>
      <c r="B1741" t="s">
        <v>978</v>
      </c>
      <c r="C1741">
        <v>1651770</v>
      </c>
      <c r="D1741" t="s">
        <v>151</v>
      </c>
      <c r="E1741" s="1">
        <v>42718</v>
      </c>
      <c r="F1741" s="1" t="s">
        <v>353</v>
      </c>
      <c r="G1741" s="1"/>
      <c r="H1741" t="s">
        <v>170</v>
      </c>
      <c r="I1741" s="1" t="s">
        <v>289</v>
      </c>
      <c r="J1741" s="1" t="s">
        <v>510</v>
      </c>
      <c r="K1741" s="1"/>
      <c r="L1741" t="s">
        <v>223</v>
      </c>
      <c r="M1741">
        <v>0.13500000000000001</v>
      </c>
      <c r="U1741">
        <v>0.02</v>
      </c>
      <c r="V1741" t="s">
        <v>176</v>
      </c>
      <c r="X1741" t="s">
        <v>149</v>
      </c>
      <c r="Y1741" t="s">
        <v>150</v>
      </c>
      <c r="Z1741">
        <v>1049</v>
      </c>
      <c r="AB1741" t="s">
        <v>154</v>
      </c>
    </row>
    <row r="1742" spans="1:28" x14ac:dyDescent="0.3">
      <c r="A1742" t="s">
        <v>292</v>
      </c>
      <c r="B1742" t="s">
        <v>978</v>
      </c>
      <c r="C1742">
        <v>1651770</v>
      </c>
      <c r="D1742" t="s">
        <v>151</v>
      </c>
      <c r="E1742" s="1">
        <v>42718</v>
      </c>
      <c r="F1742" s="1" t="s">
        <v>353</v>
      </c>
      <c r="G1742" s="1"/>
      <c r="H1742" t="s">
        <v>172</v>
      </c>
      <c r="I1742" s="1" t="s">
        <v>289</v>
      </c>
      <c r="J1742" s="1" t="s">
        <v>511</v>
      </c>
      <c r="K1742" s="1"/>
      <c r="L1742" t="s">
        <v>223</v>
      </c>
      <c r="M1742">
        <v>5.6</v>
      </c>
      <c r="U1742">
        <v>2</v>
      </c>
      <c r="V1742" t="s">
        <v>176</v>
      </c>
      <c r="X1742" t="s">
        <v>149</v>
      </c>
      <c r="Y1742" t="s">
        <v>150</v>
      </c>
      <c r="Z1742">
        <v>1090</v>
      </c>
      <c r="AB1742" t="s">
        <v>154</v>
      </c>
    </row>
    <row r="1743" spans="1:28" x14ac:dyDescent="0.3">
      <c r="A1743" t="s">
        <v>292</v>
      </c>
      <c r="B1743" t="s">
        <v>978</v>
      </c>
      <c r="C1743">
        <v>1651770</v>
      </c>
      <c r="D1743" t="s">
        <v>151</v>
      </c>
      <c r="E1743" s="1">
        <v>42718</v>
      </c>
      <c r="F1743" s="1" t="s">
        <v>353</v>
      </c>
      <c r="G1743" s="1"/>
      <c r="I1743" s="1" t="s">
        <v>290</v>
      </c>
      <c r="J1743" s="1" t="s">
        <v>287</v>
      </c>
      <c r="K1743" s="1"/>
      <c r="L1743" t="s">
        <v>286</v>
      </c>
      <c r="M1743">
        <v>1.8</v>
      </c>
      <c r="U1743">
        <v>0.17</v>
      </c>
      <c r="V1743" t="s">
        <v>165</v>
      </c>
      <c r="X1743" t="s">
        <v>149</v>
      </c>
      <c r="Y1743" t="s">
        <v>150</v>
      </c>
      <c r="Z1743">
        <v>50286</v>
      </c>
      <c r="AB1743" t="s">
        <v>154</v>
      </c>
    </row>
    <row r="1744" spans="1:28" x14ac:dyDescent="0.3">
      <c r="A1744" t="s">
        <v>292</v>
      </c>
      <c r="B1744" t="s">
        <v>979</v>
      </c>
      <c r="C1744">
        <v>1651770</v>
      </c>
      <c r="D1744" t="s">
        <v>151</v>
      </c>
      <c r="E1744" s="1">
        <v>42738</v>
      </c>
      <c r="F1744" s="1" t="s">
        <v>304</v>
      </c>
      <c r="G1744" s="1"/>
      <c r="H1744" t="s">
        <v>172</v>
      </c>
      <c r="I1744" s="1" t="s">
        <v>289</v>
      </c>
      <c r="J1744" s="1" t="s">
        <v>509</v>
      </c>
      <c r="K1744" s="1"/>
      <c r="L1744" t="s">
        <v>223</v>
      </c>
      <c r="M1744">
        <v>5.0999999999999996</v>
      </c>
      <c r="U1744">
        <v>0.2</v>
      </c>
      <c r="V1744" t="s">
        <v>176</v>
      </c>
      <c r="X1744" t="s">
        <v>149</v>
      </c>
      <c r="Y1744" t="s">
        <v>150</v>
      </c>
      <c r="Z1744">
        <v>1040</v>
      </c>
      <c r="AB1744" t="s">
        <v>154</v>
      </c>
    </row>
    <row r="1745" spans="1:28" x14ac:dyDescent="0.3">
      <c r="A1745" t="s">
        <v>292</v>
      </c>
      <c r="B1745" t="s">
        <v>979</v>
      </c>
      <c r="C1745">
        <v>1651770</v>
      </c>
      <c r="D1745" t="s">
        <v>151</v>
      </c>
      <c r="E1745" s="1">
        <v>42738</v>
      </c>
      <c r="F1745" s="1" t="s">
        <v>304</v>
      </c>
      <c r="G1745" s="1"/>
      <c r="H1745" t="s">
        <v>170</v>
      </c>
      <c r="I1745" s="1" t="s">
        <v>289</v>
      </c>
      <c r="J1745" s="1" t="s">
        <v>510</v>
      </c>
      <c r="K1745" s="1"/>
      <c r="L1745" t="s">
        <v>223</v>
      </c>
      <c r="M1745">
        <v>0.85799999999999998</v>
      </c>
      <c r="U1745">
        <v>0.02</v>
      </c>
      <c r="V1745" t="s">
        <v>176</v>
      </c>
      <c r="X1745" t="s">
        <v>149</v>
      </c>
      <c r="Y1745" t="s">
        <v>150</v>
      </c>
      <c r="Z1745">
        <v>1049</v>
      </c>
      <c r="AB1745" t="s">
        <v>154</v>
      </c>
    </row>
    <row r="1746" spans="1:28" x14ac:dyDescent="0.3">
      <c r="A1746" t="s">
        <v>292</v>
      </c>
      <c r="B1746" t="s">
        <v>979</v>
      </c>
      <c r="C1746">
        <v>1651770</v>
      </c>
      <c r="D1746" t="s">
        <v>151</v>
      </c>
      <c r="E1746" s="1">
        <v>42738</v>
      </c>
      <c r="F1746" s="1" t="s">
        <v>304</v>
      </c>
      <c r="G1746" s="1"/>
      <c r="H1746" t="s">
        <v>172</v>
      </c>
      <c r="I1746" s="1" t="s">
        <v>289</v>
      </c>
      <c r="J1746" s="1" t="s">
        <v>511</v>
      </c>
      <c r="K1746" s="1"/>
      <c r="L1746" t="s">
        <v>223</v>
      </c>
      <c r="M1746">
        <v>13.3</v>
      </c>
      <c r="U1746">
        <v>2</v>
      </c>
      <c r="V1746" t="s">
        <v>176</v>
      </c>
      <c r="X1746" t="s">
        <v>149</v>
      </c>
      <c r="Y1746" t="s">
        <v>150</v>
      </c>
      <c r="Z1746">
        <v>1090</v>
      </c>
      <c r="AB1746" t="s">
        <v>154</v>
      </c>
    </row>
    <row r="1747" spans="1:28" x14ac:dyDescent="0.3">
      <c r="A1747" t="s">
        <v>292</v>
      </c>
      <c r="B1747" t="s">
        <v>979</v>
      </c>
      <c r="C1747">
        <v>1651770</v>
      </c>
      <c r="D1747" t="s">
        <v>151</v>
      </c>
      <c r="E1747" s="1">
        <v>42738</v>
      </c>
      <c r="F1747" s="1" t="s">
        <v>304</v>
      </c>
      <c r="G1747" s="1"/>
      <c r="I1747" s="1" t="s">
        <v>290</v>
      </c>
      <c r="J1747" s="1" t="s">
        <v>287</v>
      </c>
      <c r="K1747" s="1"/>
      <c r="L1747" t="s">
        <v>286</v>
      </c>
      <c r="M1747">
        <v>10.3</v>
      </c>
      <c r="U1747">
        <v>0.17</v>
      </c>
      <c r="V1747" t="s">
        <v>165</v>
      </c>
      <c r="X1747" t="s">
        <v>149</v>
      </c>
      <c r="Y1747" t="s">
        <v>150</v>
      </c>
      <c r="Z1747">
        <v>50286</v>
      </c>
      <c r="AB1747" t="s">
        <v>154</v>
      </c>
    </row>
    <row r="1748" spans="1:28" x14ac:dyDescent="0.3">
      <c r="A1748" t="s">
        <v>292</v>
      </c>
      <c r="B1748" t="s">
        <v>980</v>
      </c>
      <c r="C1748">
        <v>1651770</v>
      </c>
      <c r="D1748" t="s">
        <v>151</v>
      </c>
      <c r="E1748" s="1">
        <v>42758</v>
      </c>
      <c r="F1748" s="1" t="s">
        <v>458</v>
      </c>
      <c r="G1748" s="1"/>
      <c r="H1748" t="s">
        <v>172</v>
      </c>
      <c r="I1748" s="1" t="s">
        <v>289</v>
      </c>
      <c r="J1748" s="1" t="s">
        <v>509</v>
      </c>
      <c r="K1748" s="1"/>
      <c r="L1748" t="s">
        <v>223</v>
      </c>
      <c r="M1748">
        <v>4.8</v>
      </c>
      <c r="U1748">
        <v>0.2</v>
      </c>
      <c r="V1748" t="s">
        <v>176</v>
      </c>
      <c r="X1748" t="s">
        <v>149</v>
      </c>
      <c r="Y1748" t="s">
        <v>150</v>
      </c>
      <c r="Z1748">
        <v>1040</v>
      </c>
      <c r="AB1748" t="s">
        <v>154</v>
      </c>
    </row>
    <row r="1749" spans="1:28" x14ac:dyDescent="0.3">
      <c r="A1749" t="s">
        <v>292</v>
      </c>
      <c r="B1749" t="s">
        <v>980</v>
      </c>
      <c r="C1749">
        <v>1651770</v>
      </c>
      <c r="D1749" t="s">
        <v>151</v>
      </c>
      <c r="E1749" s="1">
        <v>42758</v>
      </c>
      <c r="F1749" s="1" t="s">
        <v>458</v>
      </c>
      <c r="G1749" s="1"/>
      <c r="H1749" t="s">
        <v>170</v>
      </c>
      <c r="I1749" s="1" t="s">
        <v>289</v>
      </c>
      <c r="J1749" s="1" t="s">
        <v>510</v>
      </c>
      <c r="K1749" s="1"/>
      <c r="L1749" t="s">
        <v>223</v>
      </c>
      <c r="M1749">
        <v>1.08</v>
      </c>
      <c r="U1749">
        <v>0.02</v>
      </c>
      <c r="V1749" t="s">
        <v>176</v>
      </c>
      <c r="X1749" t="s">
        <v>149</v>
      </c>
      <c r="Y1749" t="s">
        <v>150</v>
      </c>
      <c r="Z1749">
        <v>1049</v>
      </c>
      <c r="AB1749" t="s">
        <v>154</v>
      </c>
    </row>
    <row r="1750" spans="1:28" x14ac:dyDescent="0.3">
      <c r="A1750" t="s">
        <v>292</v>
      </c>
      <c r="B1750" t="s">
        <v>980</v>
      </c>
      <c r="C1750">
        <v>1651770</v>
      </c>
      <c r="D1750" t="s">
        <v>151</v>
      </c>
      <c r="E1750" s="1">
        <v>42758</v>
      </c>
      <c r="F1750" s="1" t="s">
        <v>458</v>
      </c>
      <c r="G1750" s="1"/>
      <c r="H1750" t="s">
        <v>172</v>
      </c>
      <c r="I1750" s="1" t="s">
        <v>289</v>
      </c>
      <c r="J1750" s="1" t="s">
        <v>511</v>
      </c>
      <c r="K1750" s="1"/>
      <c r="L1750" t="s">
        <v>223</v>
      </c>
      <c r="M1750">
        <v>15.2</v>
      </c>
      <c r="U1750">
        <v>2</v>
      </c>
      <c r="V1750" t="s">
        <v>176</v>
      </c>
      <c r="X1750" t="s">
        <v>149</v>
      </c>
      <c r="Y1750" t="s">
        <v>150</v>
      </c>
      <c r="Z1750">
        <v>1090</v>
      </c>
      <c r="AB1750" t="s">
        <v>154</v>
      </c>
    </row>
    <row r="1751" spans="1:28" x14ac:dyDescent="0.3">
      <c r="A1751" t="s">
        <v>292</v>
      </c>
      <c r="B1751" t="s">
        <v>980</v>
      </c>
      <c r="C1751">
        <v>1651770</v>
      </c>
      <c r="D1751" t="s">
        <v>151</v>
      </c>
      <c r="E1751" s="1">
        <v>42758</v>
      </c>
      <c r="F1751" s="1" t="s">
        <v>458</v>
      </c>
      <c r="G1751" s="1"/>
      <c r="I1751" s="1" t="s">
        <v>290</v>
      </c>
      <c r="J1751" s="1" t="s">
        <v>287</v>
      </c>
      <c r="K1751" s="1"/>
      <c r="L1751" t="s">
        <v>286</v>
      </c>
      <c r="M1751">
        <v>5.57</v>
      </c>
      <c r="U1751">
        <v>0.17</v>
      </c>
      <c r="V1751" t="s">
        <v>165</v>
      </c>
      <c r="X1751" t="s">
        <v>149</v>
      </c>
      <c r="Y1751" t="s">
        <v>150</v>
      </c>
      <c r="Z1751">
        <v>50286</v>
      </c>
      <c r="AB1751" t="s">
        <v>154</v>
      </c>
    </row>
    <row r="1752" spans="1:28" x14ac:dyDescent="0.3">
      <c r="A1752" t="s">
        <v>292</v>
      </c>
      <c r="B1752" t="s">
        <v>981</v>
      </c>
      <c r="C1752">
        <v>1651770</v>
      </c>
      <c r="D1752" t="s">
        <v>151</v>
      </c>
      <c r="E1752" s="1">
        <v>42766</v>
      </c>
      <c r="F1752" s="1" t="s">
        <v>340</v>
      </c>
      <c r="G1752" s="1"/>
      <c r="H1752" t="s">
        <v>172</v>
      </c>
      <c r="I1752" s="1" t="s">
        <v>289</v>
      </c>
      <c r="J1752" s="1" t="s">
        <v>509</v>
      </c>
      <c r="K1752" s="1"/>
      <c r="L1752" t="s">
        <v>223</v>
      </c>
      <c r="M1752">
        <v>2.1</v>
      </c>
      <c r="U1752">
        <v>0.2</v>
      </c>
      <c r="V1752" t="s">
        <v>176</v>
      </c>
      <c r="X1752" t="s">
        <v>149</v>
      </c>
      <c r="Y1752" t="s">
        <v>150</v>
      </c>
      <c r="Z1752">
        <v>1040</v>
      </c>
      <c r="AB1752" t="s">
        <v>154</v>
      </c>
    </row>
    <row r="1753" spans="1:28" x14ac:dyDescent="0.3">
      <c r="A1753" t="s">
        <v>292</v>
      </c>
      <c r="B1753" t="s">
        <v>981</v>
      </c>
      <c r="C1753">
        <v>1651770</v>
      </c>
      <c r="D1753" t="s">
        <v>151</v>
      </c>
      <c r="E1753" s="1">
        <v>42766</v>
      </c>
      <c r="F1753" s="1" t="s">
        <v>340</v>
      </c>
      <c r="G1753" s="1"/>
      <c r="H1753" t="s">
        <v>170</v>
      </c>
      <c r="I1753" s="1" t="s">
        <v>289</v>
      </c>
      <c r="J1753" s="1" t="s">
        <v>510</v>
      </c>
      <c r="K1753" s="1"/>
      <c r="L1753" t="s">
        <v>223</v>
      </c>
      <c r="M1753">
        <v>7.8E-2</v>
      </c>
      <c r="U1753">
        <v>0.02</v>
      </c>
      <c r="V1753" t="s">
        <v>176</v>
      </c>
      <c r="X1753" t="s">
        <v>149</v>
      </c>
      <c r="Y1753" t="s">
        <v>150</v>
      </c>
      <c r="Z1753">
        <v>1049</v>
      </c>
      <c r="AB1753" t="s">
        <v>154</v>
      </c>
    </row>
    <row r="1754" spans="1:28" x14ac:dyDescent="0.3">
      <c r="A1754" t="s">
        <v>292</v>
      </c>
      <c r="B1754" t="s">
        <v>981</v>
      </c>
      <c r="C1754">
        <v>1651770</v>
      </c>
      <c r="D1754" t="s">
        <v>151</v>
      </c>
      <c r="E1754" s="1">
        <v>42766</v>
      </c>
      <c r="F1754" s="1" t="s">
        <v>340</v>
      </c>
      <c r="G1754" s="1"/>
      <c r="H1754" t="s">
        <v>172</v>
      </c>
      <c r="I1754" s="1" t="s">
        <v>289</v>
      </c>
      <c r="J1754" s="1" t="s">
        <v>511</v>
      </c>
      <c r="K1754" s="1"/>
      <c r="L1754" t="s">
        <v>223</v>
      </c>
      <c r="M1754">
        <v>4.8</v>
      </c>
      <c r="U1754">
        <v>2</v>
      </c>
      <c r="V1754" t="s">
        <v>176</v>
      </c>
      <c r="X1754" t="s">
        <v>149</v>
      </c>
      <c r="Y1754" t="s">
        <v>150</v>
      </c>
      <c r="Z1754">
        <v>1090</v>
      </c>
      <c r="AB1754" t="s">
        <v>154</v>
      </c>
    </row>
    <row r="1755" spans="1:28" x14ac:dyDescent="0.3">
      <c r="A1755" t="s">
        <v>292</v>
      </c>
      <c r="B1755" t="s">
        <v>981</v>
      </c>
      <c r="C1755">
        <v>1651770</v>
      </c>
      <c r="D1755" t="s">
        <v>151</v>
      </c>
      <c r="E1755" s="1">
        <v>42766</v>
      </c>
      <c r="F1755" s="1" t="s">
        <v>340</v>
      </c>
      <c r="G1755" s="1"/>
      <c r="I1755" s="1" t="s">
        <v>290</v>
      </c>
      <c r="J1755" s="1" t="s">
        <v>287</v>
      </c>
      <c r="K1755" s="1"/>
      <c r="L1755" t="s">
        <v>286</v>
      </c>
      <c r="M1755">
        <v>1.1499999999999999</v>
      </c>
      <c r="U1755">
        <v>0.17</v>
      </c>
      <c r="V1755" t="s">
        <v>165</v>
      </c>
      <c r="X1755" t="s">
        <v>149</v>
      </c>
      <c r="Y1755" t="s">
        <v>150</v>
      </c>
      <c r="Z1755">
        <v>50286</v>
      </c>
      <c r="AB1755" t="s">
        <v>154</v>
      </c>
    </row>
    <row r="1756" spans="1:28" x14ac:dyDescent="0.3">
      <c r="A1756" t="s">
        <v>292</v>
      </c>
      <c r="B1756" t="s">
        <v>982</v>
      </c>
      <c r="C1756">
        <v>1651770</v>
      </c>
      <c r="D1756" t="s">
        <v>151</v>
      </c>
      <c r="E1756" s="1">
        <v>42800</v>
      </c>
      <c r="F1756" s="1" t="s">
        <v>459</v>
      </c>
      <c r="G1756" s="1"/>
      <c r="H1756" t="s">
        <v>172</v>
      </c>
      <c r="I1756" s="1" t="s">
        <v>289</v>
      </c>
      <c r="J1756" s="1" t="s">
        <v>509</v>
      </c>
      <c r="K1756" s="1"/>
      <c r="L1756" t="s">
        <v>223</v>
      </c>
      <c r="M1756">
        <v>1</v>
      </c>
      <c r="U1756">
        <v>0.2</v>
      </c>
      <c r="V1756" t="s">
        <v>176</v>
      </c>
      <c r="X1756" t="s">
        <v>149</v>
      </c>
      <c r="Y1756" t="s">
        <v>150</v>
      </c>
      <c r="Z1756">
        <v>1040</v>
      </c>
      <c r="AB1756" t="s">
        <v>154</v>
      </c>
    </row>
    <row r="1757" spans="1:28" x14ac:dyDescent="0.3">
      <c r="A1757" t="s">
        <v>292</v>
      </c>
      <c r="B1757" t="s">
        <v>982</v>
      </c>
      <c r="C1757">
        <v>1651770</v>
      </c>
      <c r="D1757" t="s">
        <v>151</v>
      </c>
      <c r="E1757" s="1">
        <v>42800</v>
      </c>
      <c r="F1757" s="1" t="s">
        <v>459</v>
      </c>
      <c r="G1757" s="1"/>
      <c r="H1757" t="s">
        <v>170</v>
      </c>
      <c r="I1757" s="1" t="s">
        <v>289</v>
      </c>
      <c r="J1757" s="1" t="s">
        <v>510</v>
      </c>
      <c r="K1757" s="1"/>
      <c r="L1757" t="s">
        <v>223</v>
      </c>
      <c r="M1757">
        <v>8.5000000000000006E-2</v>
      </c>
      <c r="U1757">
        <v>0.02</v>
      </c>
      <c r="V1757" t="s">
        <v>176</v>
      </c>
      <c r="X1757" t="s">
        <v>149</v>
      </c>
      <c r="Y1757" t="s">
        <v>150</v>
      </c>
      <c r="Z1757">
        <v>1049</v>
      </c>
      <c r="AB1757" t="s">
        <v>154</v>
      </c>
    </row>
    <row r="1758" spans="1:28" x14ac:dyDescent="0.3">
      <c r="A1758" t="s">
        <v>292</v>
      </c>
      <c r="B1758" t="s">
        <v>982</v>
      </c>
      <c r="C1758">
        <v>1651770</v>
      </c>
      <c r="D1758" t="s">
        <v>151</v>
      </c>
      <c r="E1758" s="1">
        <v>42800</v>
      </c>
      <c r="F1758" s="1" t="s">
        <v>459</v>
      </c>
      <c r="G1758" s="1"/>
      <c r="H1758" t="s">
        <v>172</v>
      </c>
      <c r="I1758" s="1" t="s">
        <v>289</v>
      </c>
      <c r="J1758" s="1" t="s">
        <v>511</v>
      </c>
      <c r="K1758" s="1"/>
      <c r="L1758" t="s">
        <v>223</v>
      </c>
      <c r="M1758">
        <v>2.6</v>
      </c>
      <c r="U1758">
        <v>2</v>
      </c>
      <c r="V1758" t="s">
        <v>176</v>
      </c>
      <c r="X1758" t="s">
        <v>149</v>
      </c>
      <c r="Y1758" t="s">
        <v>150</v>
      </c>
      <c r="Z1758">
        <v>1090</v>
      </c>
      <c r="AA1758" t="s">
        <v>168</v>
      </c>
      <c r="AB1758" t="s">
        <v>154</v>
      </c>
    </row>
    <row r="1759" spans="1:28" x14ac:dyDescent="0.3">
      <c r="A1759" t="s">
        <v>292</v>
      </c>
      <c r="B1759" t="s">
        <v>982</v>
      </c>
      <c r="C1759">
        <v>1651770</v>
      </c>
      <c r="D1759" t="s">
        <v>151</v>
      </c>
      <c r="E1759" s="1">
        <v>42800</v>
      </c>
      <c r="F1759" s="1" t="s">
        <v>459</v>
      </c>
      <c r="G1759" s="1"/>
      <c r="I1759" s="1" t="s">
        <v>290</v>
      </c>
      <c r="J1759" s="1" t="s">
        <v>287</v>
      </c>
      <c r="K1759" s="1"/>
      <c r="L1759" t="s">
        <v>286</v>
      </c>
      <c r="M1759">
        <v>6.81</v>
      </c>
      <c r="U1759">
        <v>0.17</v>
      </c>
      <c r="V1759" t="s">
        <v>165</v>
      </c>
      <c r="X1759" t="s">
        <v>149</v>
      </c>
      <c r="Y1759" t="s">
        <v>150</v>
      </c>
      <c r="Z1759">
        <v>50286</v>
      </c>
      <c r="AB1759" t="s">
        <v>154</v>
      </c>
    </row>
    <row r="1760" spans="1:28" x14ac:dyDescent="0.3">
      <c r="A1760" t="s">
        <v>292</v>
      </c>
      <c r="B1760" t="s">
        <v>983</v>
      </c>
      <c r="C1760">
        <v>1651770</v>
      </c>
      <c r="D1760" t="s">
        <v>151</v>
      </c>
      <c r="E1760" s="1">
        <v>42822</v>
      </c>
      <c r="F1760" s="1" t="s">
        <v>340</v>
      </c>
      <c r="G1760" s="1"/>
      <c r="H1760" t="s">
        <v>172</v>
      </c>
      <c r="I1760" s="1" t="s">
        <v>289</v>
      </c>
      <c r="J1760" s="1" t="s">
        <v>509</v>
      </c>
      <c r="K1760" s="1"/>
      <c r="L1760" t="s">
        <v>223</v>
      </c>
      <c r="M1760">
        <v>5.5</v>
      </c>
      <c r="U1760">
        <v>0.2</v>
      </c>
      <c r="V1760" t="s">
        <v>176</v>
      </c>
      <c r="X1760" t="s">
        <v>149</v>
      </c>
      <c r="Y1760" t="s">
        <v>150</v>
      </c>
      <c r="Z1760">
        <v>1040</v>
      </c>
      <c r="AB1760" t="s">
        <v>154</v>
      </c>
    </row>
    <row r="1761" spans="1:28" x14ac:dyDescent="0.3">
      <c r="A1761" t="s">
        <v>292</v>
      </c>
      <c r="B1761" t="s">
        <v>983</v>
      </c>
      <c r="C1761">
        <v>1651770</v>
      </c>
      <c r="D1761" t="s">
        <v>151</v>
      </c>
      <c r="E1761" s="1">
        <v>42822</v>
      </c>
      <c r="F1761" s="1" t="s">
        <v>340</v>
      </c>
      <c r="G1761" s="1"/>
      <c r="H1761" t="s">
        <v>170</v>
      </c>
      <c r="I1761" s="1" t="s">
        <v>289</v>
      </c>
      <c r="J1761" s="1" t="s">
        <v>510</v>
      </c>
      <c r="K1761" s="1"/>
      <c r="L1761" t="s">
        <v>223</v>
      </c>
      <c r="M1761">
        <v>0.316</v>
      </c>
      <c r="U1761">
        <v>0.02</v>
      </c>
      <c r="V1761" t="s">
        <v>176</v>
      </c>
      <c r="X1761" t="s">
        <v>149</v>
      </c>
      <c r="Y1761" t="s">
        <v>150</v>
      </c>
      <c r="Z1761">
        <v>1049</v>
      </c>
      <c r="AB1761" t="s">
        <v>154</v>
      </c>
    </row>
    <row r="1762" spans="1:28" x14ac:dyDescent="0.3">
      <c r="A1762" t="s">
        <v>292</v>
      </c>
      <c r="B1762" t="s">
        <v>983</v>
      </c>
      <c r="C1762">
        <v>1651770</v>
      </c>
      <c r="D1762" t="s">
        <v>151</v>
      </c>
      <c r="E1762" s="1">
        <v>42822</v>
      </c>
      <c r="F1762" s="1" t="s">
        <v>340</v>
      </c>
      <c r="G1762" s="1"/>
      <c r="H1762" t="s">
        <v>172</v>
      </c>
      <c r="I1762" s="1" t="s">
        <v>289</v>
      </c>
      <c r="J1762" s="1" t="s">
        <v>511</v>
      </c>
      <c r="K1762" s="1"/>
      <c r="L1762" t="s">
        <v>223</v>
      </c>
      <c r="M1762">
        <v>21.5</v>
      </c>
      <c r="U1762">
        <v>2</v>
      </c>
      <c r="V1762" t="s">
        <v>176</v>
      </c>
      <c r="X1762" t="s">
        <v>149</v>
      </c>
      <c r="Y1762" t="s">
        <v>150</v>
      </c>
      <c r="Z1762">
        <v>1090</v>
      </c>
      <c r="AB1762" t="s">
        <v>154</v>
      </c>
    </row>
    <row r="1763" spans="1:28" x14ac:dyDescent="0.3">
      <c r="A1763" t="s">
        <v>292</v>
      </c>
      <c r="B1763" t="s">
        <v>983</v>
      </c>
      <c r="C1763">
        <v>1651770</v>
      </c>
      <c r="D1763" t="s">
        <v>151</v>
      </c>
      <c r="E1763" s="1">
        <v>42822</v>
      </c>
      <c r="F1763" s="1" t="s">
        <v>340</v>
      </c>
      <c r="G1763" s="1"/>
      <c r="I1763" s="1" t="s">
        <v>290</v>
      </c>
      <c r="J1763" s="1" t="s">
        <v>287</v>
      </c>
      <c r="K1763" s="1"/>
      <c r="L1763" t="s">
        <v>286</v>
      </c>
      <c r="M1763">
        <v>5.61</v>
      </c>
      <c r="U1763">
        <v>0.17</v>
      </c>
      <c r="V1763" t="s">
        <v>165</v>
      </c>
      <c r="X1763" t="s">
        <v>149</v>
      </c>
      <c r="Y1763" t="s">
        <v>150</v>
      </c>
      <c r="Z1763">
        <v>50286</v>
      </c>
      <c r="AB1763" t="s">
        <v>154</v>
      </c>
    </row>
    <row r="1764" spans="1:28" x14ac:dyDescent="0.3">
      <c r="A1764" t="s">
        <v>292</v>
      </c>
      <c r="B1764" t="s">
        <v>984</v>
      </c>
      <c r="C1764">
        <v>1651770</v>
      </c>
      <c r="D1764" t="s">
        <v>151</v>
      </c>
      <c r="E1764" s="1">
        <v>42825</v>
      </c>
      <c r="F1764" s="1" t="s">
        <v>460</v>
      </c>
      <c r="G1764" s="1"/>
      <c r="H1764" t="s">
        <v>172</v>
      </c>
      <c r="I1764" s="1" t="s">
        <v>289</v>
      </c>
      <c r="J1764" s="1" t="s">
        <v>509</v>
      </c>
      <c r="K1764" s="1"/>
      <c r="L1764" t="s">
        <v>223</v>
      </c>
      <c r="M1764">
        <v>5.0999999999999996</v>
      </c>
      <c r="U1764">
        <v>0.2</v>
      </c>
      <c r="V1764" t="s">
        <v>176</v>
      </c>
      <c r="X1764" t="s">
        <v>149</v>
      </c>
      <c r="Y1764" t="s">
        <v>150</v>
      </c>
      <c r="Z1764">
        <v>1040</v>
      </c>
      <c r="AB1764" t="s">
        <v>154</v>
      </c>
    </row>
    <row r="1765" spans="1:28" x14ac:dyDescent="0.3">
      <c r="A1765" t="s">
        <v>292</v>
      </c>
      <c r="B1765" t="s">
        <v>984</v>
      </c>
      <c r="C1765">
        <v>1651770</v>
      </c>
      <c r="D1765" t="s">
        <v>151</v>
      </c>
      <c r="E1765" s="1">
        <v>42825</v>
      </c>
      <c r="F1765" s="1" t="s">
        <v>460</v>
      </c>
      <c r="G1765" s="1"/>
      <c r="H1765" t="s">
        <v>170</v>
      </c>
      <c r="I1765" s="1" t="s">
        <v>289</v>
      </c>
      <c r="J1765" s="1" t="s">
        <v>510</v>
      </c>
      <c r="K1765" s="1"/>
      <c r="L1765" t="s">
        <v>223</v>
      </c>
      <c r="M1765">
        <v>0.68500000000000005</v>
      </c>
      <c r="U1765">
        <v>0.02</v>
      </c>
      <c r="V1765" t="s">
        <v>176</v>
      </c>
      <c r="X1765" t="s">
        <v>149</v>
      </c>
      <c r="Y1765" t="s">
        <v>150</v>
      </c>
      <c r="Z1765">
        <v>1049</v>
      </c>
      <c r="AB1765" t="s">
        <v>154</v>
      </c>
    </row>
    <row r="1766" spans="1:28" x14ac:dyDescent="0.3">
      <c r="A1766" t="s">
        <v>292</v>
      </c>
      <c r="B1766" t="s">
        <v>984</v>
      </c>
      <c r="C1766">
        <v>1651770</v>
      </c>
      <c r="D1766" t="s">
        <v>151</v>
      </c>
      <c r="E1766" s="1">
        <v>42825</v>
      </c>
      <c r="F1766" s="1" t="s">
        <v>460</v>
      </c>
      <c r="G1766" s="1"/>
      <c r="H1766" t="s">
        <v>172</v>
      </c>
      <c r="I1766" s="1" t="s">
        <v>289</v>
      </c>
      <c r="J1766" s="1" t="s">
        <v>511</v>
      </c>
      <c r="K1766" s="1"/>
      <c r="L1766" t="s">
        <v>223</v>
      </c>
      <c r="M1766">
        <v>14.6</v>
      </c>
      <c r="U1766">
        <v>2</v>
      </c>
      <c r="V1766" t="s">
        <v>176</v>
      </c>
      <c r="X1766" t="s">
        <v>149</v>
      </c>
      <c r="Y1766" t="s">
        <v>150</v>
      </c>
      <c r="Z1766">
        <v>1090</v>
      </c>
      <c r="AB1766" t="s">
        <v>154</v>
      </c>
    </row>
    <row r="1767" spans="1:28" x14ac:dyDescent="0.3">
      <c r="A1767" t="s">
        <v>292</v>
      </c>
      <c r="B1767" t="s">
        <v>984</v>
      </c>
      <c r="C1767">
        <v>1651770</v>
      </c>
      <c r="D1767" t="s">
        <v>151</v>
      </c>
      <c r="E1767" s="1">
        <v>42825</v>
      </c>
      <c r="F1767" s="1" t="s">
        <v>460</v>
      </c>
      <c r="G1767" s="1"/>
      <c r="I1767" s="1" t="s">
        <v>290</v>
      </c>
      <c r="J1767" s="1" t="s">
        <v>287</v>
      </c>
      <c r="K1767" s="1"/>
      <c r="L1767" t="s">
        <v>286</v>
      </c>
      <c r="M1767">
        <v>14.5</v>
      </c>
      <c r="U1767">
        <v>0.17</v>
      </c>
      <c r="V1767" t="s">
        <v>165</v>
      </c>
      <c r="X1767" t="s">
        <v>149</v>
      </c>
      <c r="Y1767" t="s">
        <v>150</v>
      </c>
      <c r="Z1767">
        <v>50286</v>
      </c>
      <c r="AB1767" t="s">
        <v>154</v>
      </c>
    </row>
    <row r="1768" spans="1:28" x14ac:dyDescent="0.3">
      <c r="A1768" t="s">
        <v>292</v>
      </c>
      <c r="B1768" t="s">
        <v>985</v>
      </c>
      <c r="C1768">
        <v>1651770</v>
      </c>
      <c r="D1768" t="s">
        <v>151</v>
      </c>
      <c r="E1768" s="1">
        <v>42850</v>
      </c>
      <c r="F1768" s="1" t="s">
        <v>354</v>
      </c>
      <c r="G1768" s="1"/>
      <c r="H1768" t="s">
        <v>172</v>
      </c>
      <c r="I1768" s="1" t="s">
        <v>289</v>
      </c>
      <c r="J1768" s="1" t="s">
        <v>509</v>
      </c>
      <c r="K1768" s="1"/>
      <c r="L1768" t="s">
        <v>223</v>
      </c>
      <c r="M1768">
        <v>4.4000000000000004</v>
      </c>
      <c r="U1768">
        <v>0.2</v>
      </c>
      <c r="V1768" t="s">
        <v>176</v>
      </c>
      <c r="X1768" t="s">
        <v>149</v>
      </c>
      <c r="Y1768" t="s">
        <v>150</v>
      </c>
      <c r="Z1768">
        <v>1040</v>
      </c>
      <c r="AB1768" t="s">
        <v>154</v>
      </c>
    </row>
    <row r="1769" spans="1:28" x14ac:dyDescent="0.3">
      <c r="A1769" t="s">
        <v>292</v>
      </c>
      <c r="B1769" t="s">
        <v>985</v>
      </c>
      <c r="C1769">
        <v>1651770</v>
      </c>
      <c r="D1769" t="s">
        <v>151</v>
      </c>
      <c r="E1769" s="1">
        <v>42850</v>
      </c>
      <c r="F1769" s="1" t="s">
        <v>354</v>
      </c>
      <c r="G1769" s="1"/>
      <c r="H1769" t="s">
        <v>170</v>
      </c>
      <c r="I1769" s="1" t="s">
        <v>289</v>
      </c>
      <c r="J1769" s="1" t="s">
        <v>510</v>
      </c>
      <c r="K1769" s="1"/>
      <c r="L1769" t="s">
        <v>223</v>
      </c>
      <c r="M1769">
        <v>0.49099999999999999</v>
      </c>
      <c r="U1769">
        <v>0.02</v>
      </c>
      <c r="V1769" t="s">
        <v>176</v>
      </c>
      <c r="X1769" t="s">
        <v>149</v>
      </c>
      <c r="Y1769" t="s">
        <v>150</v>
      </c>
      <c r="Z1769">
        <v>1049</v>
      </c>
      <c r="AB1769" t="s">
        <v>154</v>
      </c>
    </row>
    <row r="1770" spans="1:28" x14ac:dyDescent="0.3">
      <c r="A1770" t="s">
        <v>292</v>
      </c>
      <c r="B1770" t="s">
        <v>985</v>
      </c>
      <c r="C1770">
        <v>1651770</v>
      </c>
      <c r="D1770" t="s">
        <v>151</v>
      </c>
      <c r="E1770" s="1">
        <v>42850</v>
      </c>
      <c r="F1770" s="1" t="s">
        <v>354</v>
      </c>
      <c r="G1770" s="1"/>
      <c r="H1770" t="s">
        <v>172</v>
      </c>
      <c r="I1770" s="1" t="s">
        <v>289</v>
      </c>
      <c r="J1770" s="1" t="s">
        <v>511</v>
      </c>
      <c r="K1770" s="1"/>
      <c r="L1770" t="s">
        <v>223</v>
      </c>
      <c r="M1770">
        <v>27.1</v>
      </c>
      <c r="U1770">
        <v>2</v>
      </c>
      <c r="V1770" t="s">
        <v>176</v>
      </c>
      <c r="X1770" t="s">
        <v>149</v>
      </c>
      <c r="Y1770" t="s">
        <v>150</v>
      </c>
      <c r="Z1770">
        <v>1090</v>
      </c>
      <c r="AB1770" t="s">
        <v>154</v>
      </c>
    </row>
    <row r="1771" spans="1:28" x14ac:dyDescent="0.3">
      <c r="A1771" t="s">
        <v>292</v>
      </c>
      <c r="B1771" t="s">
        <v>985</v>
      </c>
      <c r="C1771">
        <v>1651770</v>
      </c>
      <c r="D1771" t="s">
        <v>151</v>
      </c>
      <c r="E1771" s="1">
        <v>42850</v>
      </c>
      <c r="F1771" s="1" t="s">
        <v>354</v>
      </c>
      <c r="G1771" s="1"/>
      <c r="I1771" s="1" t="s">
        <v>290</v>
      </c>
      <c r="J1771" s="1" t="s">
        <v>287</v>
      </c>
      <c r="K1771" s="1"/>
      <c r="L1771" t="s">
        <v>286</v>
      </c>
      <c r="M1771">
        <v>6.79</v>
      </c>
      <c r="U1771">
        <v>0.17</v>
      </c>
      <c r="V1771" t="s">
        <v>165</v>
      </c>
      <c r="X1771" t="s">
        <v>149</v>
      </c>
      <c r="Y1771" t="s">
        <v>150</v>
      </c>
      <c r="Z1771">
        <v>50286</v>
      </c>
      <c r="AB1771" t="s">
        <v>154</v>
      </c>
    </row>
    <row r="1772" spans="1:28" x14ac:dyDescent="0.3">
      <c r="A1772" t="s">
        <v>292</v>
      </c>
      <c r="B1772" t="s">
        <v>986</v>
      </c>
      <c r="C1772">
        <v>1651770</v>
      </c>
      <c r="D1772" t="s">
        <v>151</v>
      </c>
      <c r="E1772" s="1">
        <v>42860</v>
      </c>
      <c r="F1772" s="1" t="s">
        <v>361</v>
      </c>
      <c r="G1772" s="1"/>
      <c r="H1772" t="s">
        <v>172</v>
      </c>
      <c r="I1772" s="1" t="s">
        <v>289</v>
      </c>
      <c r="J1772" s="1" t="s">
        <v>509</v>
      </c>
      <c r="K1772" s="1"/>
      <c r="L1772" t="s">
        <v>223</v>
      </c>
      <c r="M1772">
        <v>8.1999999999999993</v>
      </c>
      <c r="U1772">
        <v>0.2</v>
      </c>
      <c r="V1772" t="s">
        <v>176</v>
      </c>
      <c r="X1772" t="s">
        <v>149</v>
      </c>
      <c r="Y1772" t="s">
        <v>150</v>
      </c>
      <c r="Z1772">
        <v>1040</v>
      </c>
      <c r="AB1772" t="s">
        <v>154</v>
      </c>
    </row>
    <row r="1773" spans="1:28" x14ac:dyDescent="0.3">
      <c r="A1773" t="s">
        <v>292</v>
      </c>
      <c r="B1773" t="s">
        <v>986</v>
      </c>
      <c r="C1773">
        <v>1651770</v>
      </c>
      <c r="D1773" t="s">
        <v>151</v>
      </c>
      <c r="E1773" s="1">
        <v>42860</v>
      </c>
      <c r="F1773" s="1" t="s">
        <v>361</v>
      </c>
      <c r="G1773" s="1"/>
      <c r="H1773" t="s">
        <v>170</v>
      </c>
      <c r="I1773" s="1" t="s">
        <v>289</v>
      </c>
      <c r="J1773" s="1" t="s">
        <v>510</v>
      </c>
      <c r="K1773" s="1"/>
      <c r="L1773" t="s">
        <v>223</v>
      </c>
      <c r="M1773">
        <v>0.79300000000000004</v>
      </c>
      <c r="U1773">
        <v>0.02</v>
      </c>
      <c r="V1773" t="s">
        <v>176</v>
      </c>
      <c r="X1773" t="s">
        <v>149</v>
      </c>
      <c r="Y1773" t="s">
        <v>150</v>
      </c>
      <c r="Z1773">
        <v>1049</v>
      </c>
      <c r="AB1773" t="s">
        <v>154</v>
      </c>
    </row>
    <row r="1774" spans="1:28" x14ac:dyDescent="0.3">
      <c r="A1774" t="s">
        <v>292</v>
      </c>
      <c r="B1774" t="s">
        <v>986</v>
      </c>
      <c r="C1774">
        <v>1651770</v>
      </c>
      <c r="D1774" t="s">
        <v>151</v>
      </c>
      <c r="E1774" s="1">
        <v>42860</v>
      </c>
      <c r="F1774" s="1" t="s">
        <v>361</v>
      </c>
      <c r="G1774" s="1"/>
      <c r="H1774" t="s">
        <v>172</v>
      </c>
      <c r="I1774" s="1" t="s">
        <v>289</v>
      </c>
      <c r="J1774" s="1" t="s">
        <v>511</v>
      </c>
      <c r="K1774" s="1"/>
      <c r="L1774" t="s">
        <v>223</v>
      </c>
      <c r="M1774">
        <v>10.9</v>
      </c>
      <c r="U1774">
        <v>2</v>
      </c>
      <c r="V1774" t="s">
        <v>176</v>
      </c>
      <c r="X1774" t="s">
        <v>149</v>
      </c>
      <c r="Y1774" t="s">
        <v>150</v>
      </c>
      <c r="Z1774">
        <v>1090</v>
      </c>
      <c r="AB1774" t="s">
        <v>154</v>
      </c>
    </row>
    <row r="1775" spans="1:28" x14ac:dyDescent="0.3">
      <c r="A1775" t="s">
        <v>292</v>
      </c>
      <c r="B1775" t="s">
        <v>986</v>
      </c>
      <c r="C1775">
        <v>1651770</v>
      </c>
      <c r="D1775" t="s">
        <v>151</v>
      </c>
      <c r="E1775" s="1">
        <v>42860</v>
      </c>
      <c r="F1775" s="1" t="s">
        <v>361</v>
      </c>
      <c r="G1775" s="1"/>
      <c r="I1775" s="1" t="s">
        <v>290</v>
      </c>
      <c r="J1775" s="1" t="s">
        <v>287</v>
      </c>
      <c r="K1775" s="1"/>
      <c r="L1775" t="s">
        <v>286</v>
      </c>
      <c r="M1775">
        <v>9.58</v>
      </c>
      <c r="U1775">
        <v>0.17</v>
      </c>
      <c r="V1775" t="s">
        <v>165</v>
      </c>
      <c r="X1775" t="s">
        <v>149</v>
      </c>
      <c r="Y1775" t="s">
        <v>150</v>
      </c>
      <c r="Z1775">
        <v>50286</v>
      </c>
      <c r="AB1775" t="s">
        <v>154</v>
      </c>
    </row>
    <row r="1776" spans="1:28" x14ac:dyDescent="0.3">
      <c r="A1776" t="s">
        <v>292</v>
      </c>
      <c r="B1776" t="s">
        <v>987</v>
      </c>
      <c r="C1776">
        <v>1651770</v>
      </c>
      <c r="D1776" t="s">
        <v>151</v>
      </c>
      <c r="E1776" s="1">
        <v>42886</v>
      </c>
      <c r="F1776" s="1" t="s">
        <v>354</v>
      </c>
      <c r="G1776" s="1"/>
      <c r="H1776" t="s">
        <v>172</v>
      </c>
      <c r="I1776" s="1" t="s">
        <v>289</v>
      </c>
      <c r="J1776" s="1" t="s">
        <v>509</v>
      </c>
      <c r="K1776" s="1"/>
      <c r="L1776" t="s">
        <v>223</v>
      </c>
      <c r="M1776">
        <v>2.5</v>
      </c>
      <c r="U1776">
        <v>0.2</v>
      </c>
      <c r="V1776" t="s">
        <v>176</v>
      </c>
      <c r="X1776" t="s">
        <v>149</v>
      </c>
      <c r="Y1776" t="s">
        <v>150</v>
      </c>
      <c r="Z1776">
        <v>1040</v>
      </c>
      <c r="AB1776" t="s">
        <v>154</v>
      </c>
    </row>
    <row r="1777" spans="1:28" x14ac:dyDescent="0.3">
      <c r="A1777" t="s">
        <v>292</v>
      </c>
      <c r="B1777" t="s">
        <v>987</v>
      </c>
      <c r="C1777">
        <v>1651770</v>
      </c>
      <c r="D1777" t="s">
        <v>151</v>
      </c>
      <c r="E1777" s="1">
        <v>42886</v>
      </c>
      <c r="F1777" s="1" t="s">
        <v>354</v>
      </c>
      <c r="G1777" s="1"/>
      <c r="H1777" t="s">
        <v>170</v>
      </c>
      <c r="I1777" s="1" t="s">
        <v>289</v>
      </c>
      <c r="J1777" s="1" t="s">
        <v>510</v>
      </c>
      <c r="K1777" s="1"/>
      <c r="L1777" t="s">
        <v>223</v>
      </c>
      <c r="M1777">
        <v>9.4E-2</v>
      </c>
      <c r="U1777">
        <v>0.02</v>
      </c>
      <c r="V1777" t="s">
        <v>176</v>
      </c>
      <c r="X1777" t="s">
        <v>149</v>
      </c>
      <c r="Y1777" t="s">
        <v>150</v>
      </c>
      <c r="Z1777">
        <v>1049</v>
      </c>
      <c r="AB1777" t="s">
        <v>154</v>
      </c>
    </row>
    <row r="1778" spans="1:28" x14ac:dyDescent="0.3">
      <c r="A1778" t="s">
        <v>292</v>
      </c>
      <c r="B1778" t="s">
        <v>987</v>
      </c>
      <c r="C1778">
        <v>1651770</v>
      </c>
      <c r="D1778" t="s">
        <v>151</v>
      </c>
      <c r="E1778" s="1">
        <v>42886</v>
      </c>
      <c r="F1778" s="1" t="s">
        <v>354</v>
      </c>
      <c r="G1778" s="1"/>
      <c r="H1778" t="s">
        <v>172</v>
      </c>
      <c r="I1778" s="1" t="s">
        <v>289</v>
      </c>
      <c r="J1778" s="1" t="s">
        <v>511</v>
      </c>
      <c r="K1778" s="1"/>
      <c r="L1778" t="s">
        <v>223</v>
      </c>
      <c r="M1778">
        <v>6.6</v>
      </c>
      <c r="U1778">
        <v>2</v>
      </c>
      <c r="V1778" t="s">
        <v>176</v>
      </c>
      <c r="X1778" t="s">
        <v>149</v>
      </c>
      <c r="Y1778" t="s">
        <v>150</v>
      </c>
      <c r="Z1778">
        <v>1090</v>
      </c>
      <c r="AB1778" t="s">
        <v>154</v>
      </c>
    </row>
    <row r="1779" spans="1:28" x14ac:dyDescent="0.3">
      <c r="A1779" t="s">
        <v>292</v>
      </c>
      <c r="B1779" t="s">
        <v>987</v>
      </c>
      <c r="C1779">
        <v>1651770</v>
      </c>
      <c r="D1779" t="s">
        <v>151</v>
      </c>
      <c r="E1779" s="1">
        <v>42886</v>
      </c>
      <c r="F1779" s="1" t="s">
        <v>354</v>
      </c>
      <c r="G1779" s="1"/>
      <c r="I1779" s="1" t="s">
        <v>290</v>
      </c>
      <c r="J1779" s="1" t="s">
        <v>287</v>
      </c>
      <c r="K1779" s="1"/>
      <c r="L1779" t="s">
        <v>286</v>
      </c>
      <c r="M1779">
        <v>3.08</v>
      </c>
      <c r="U1779">
        <v>0.17</v>
      </c>
      <c r="V1779" t="s">
        <v>165</v>
      </c>
      <c r="X1779" t="s">
        <v>149</v>
      </c>
      <c r="Y1779" t="s">
        <v>150</v>
      </c>
      <c r="Z1779">
        <v>50286</v>
      </c>
      <c r="AB1779" t="s">
        <v>154</v>
      </c>
    </row>
    <row r="1780" spans="1:28" x14ac:dyDescent="0.3">
      <c r="A1780" t="s">
        <v>292</v>
      </c>
      <c r="B1780" t="s">
        <v>988</v>
      </c>
      <c r="C1780">
        <v>1651770</v>
      </c>
      <c r="D1780" t="s">
        <v>151</v>
      </c>
      <c r="E1780" s="1">
        <v>42899</v>
      </c>
      <c r="F1780" s="1" t="s">
        <v>461</v>
      </c>
      <c r="G1780" s="1"/>
      <c r="H1780" t="s">
        <v>172</v>
      </c>
      <c r="I1780" s="1" t="s">
        <v>289</v>
      </c>
      <c r="J1780" s="1" t="s">
        <v>509</v>
      </c>
      <c r="K1780" s="1"/>
      <c r="L1780" t="s">
        <v>223</v>
      </c>
      <c r="M1780">
        <v>1.4</v>
      </c>
      <c r="U1780">
        <v>0.2</v>
      </c>
      <c r="V1780" t="s">
        <v>176</v>
      </c>
      <c r="X1780" t="s">
        <v>149</v>
      </c>
      <c r="Y1780" t="s">
        <v>150</v>
      </c>
      <c r="Z1780">
        <v>1040</v>
      </c>
      <c r="AA1780" t="s">
        <v>174</v>
      </c>
      <c r="AB1780" t="s">
        <v>154</v>
      </c>
    </row>
    <row r="1781" spans="1:28" x14ac:dyDescent="0.3">
      <c r="A1781" t="s">
        <v>292</v>
      </c>
      <c r="B1781" t="s">
        <v>988</v>
      </c>
      <c r="C1781">
        <v>1651770</v>
      </c>
      <c r="D1781" t="s">
        <v>151</v>
      </c>
      <c r="E1781" s="1">
        <v>42899</v>
      </c>
      <c r="F1781" s="1" t="s">
        <v>461</v>
      </c>
      <c r="G1781" s="1"/>
      <c r="H1781" t="s">
        <v>170</v>
      </c>
      <c r="I1781" s="1" t="s">
        <v>289</v>
      </c>
      <c r="J1781" s="1" t="s">
        <v>510</v>
      </c>
      <c r="K1781" s="1"/>
      <c r="L1781" t="s">
        <v>223</v>
      </c>
      <c r="M1781">
        <v>0.121</v>
      </c>
      <c r="U1781">
        <v>0.02</v>
      </c>
      <c r="V1781" t="s">
        <v>176</v>
      </c>
      <c r="X1781" t="s">
        <v>149</v>
      </c>
      <c r="Y1781" t="s">
        <v>150</v>
      </c>
      <c r="Z1781">
        <v>1049</v>
      </c>
      <c r="AB1781" t="s">
        <v>154</v>
      </c>
    </row>
    <row r="1782" spans="1:28" x14ac:dyDescent="0.3">
      <c r="A1782" t="s">
        <v>292</v>
      </c>
      <c r="B1782" t="s">
        <v>988</v>
      </c>
      <c r="C1782">
        <v>1651770</v>
      </c>
      <c r="D1782" t="s">
        <v>151</v>
      </c>
      <c r="E1782" s="1">
        <v>42899</v>
      </c>
      <c r="F1782" s="1" t="s">
        <v>461</v>
      </c>
      <c r="G1782" s="1"/>
      <c r="H1782" t="s">
        <v>172</v>
      </c>
      <c r="I1782" s="1" t="s">
        <v>289</v>
      </c>
      <c r="J1782" s="1" t="s">
        <v>511</v>
      </c>
      <c r="K1782" s="1"/>
      <c r="L1782" t="s">
        <v>223</v>
      </c>
      <c r="M1782">
        <v>6</v>
      </c>
      <c r="N1782" t="s">
        <v>1094</v>
      </c>
      <c r="U1782">
        <v>2</v>
      </c>
      <c r="V1782" t="s">
        <v>176</v>
      </c>
      <c r="X1782" t="s">
        <v>149</v>
      </c>
      <c r="Y1782" t="s">
        <v>150</v>
      </c>
      <c r="Z1782">
        <v>1090</v>
      </c>
      <c r="AA1782" t="s">
        <v>174</v>
      </c>
      <c r="AB1782" t="s">
        <v>154</v>
      </c>
    </row>
    <row r="1783" spans="1:28" x14ac:dyDescent="0.3">
      <c r="A1783" t="s">
        <v>292</v>
      </c>
      <c r="B1783" t="s">
        <v>988</v>
      </c>
      <c r="C1783">
        <v>1651770</v>
      </c>
      <c r="D1783" t="s">
        <v>151</v>
      </c>
      <c r="E1783" s="1">
        <v>42899</v>
      </c>
      <c r="F1783" s="1" t="s">
        <v>461</v>
      </c>
      <c r="G1783" s="1"/>
      <c r="I1783" s="1" t="s">
        <v>290</v>
      </c>
      <c r="J1783" s="1" t="s">
        <v>287</v>
      </c>
      <c r="K1783" s="1"/>
      <c r="L1783" t="s">
        <v>286</v>
      </c>
      <c r="M1783">
        <v>1.4</v>
      </c>
      <c r="U1783">
        <v>0.17</v>
      </c>
      <c r="V1783" t="s">
        <v>165</v>
      </c>
      <c r="X1783" t="s">
        <v>149</v>
      </c>
      <c r="Y1783" t="s">
        <v>150</v>
      </c>
      <c r="Z1783">
        <v>50286</v>
      </c>
      <c r="AB1783" t="s">
        <v>154</v>
      </c>
    </row>
    <row r="1784" spans="1:28" x14ac:dyDescent="0.3">
      <c r="A1784" t="s">
        <v>292</v>
      </c>
      <c r="B1784" t="s">
        <v>989</v>
      </c>
      <c r="C1784">
        <v>1651770</v>
      </c>
      <c r="D1784" t="s">
        <v>151</v>
      </c>
      <c r="E1784" s="1">
        <v>42905</v>
      </c>
      <c r="F1784" s="1" t="s">
        <v>462</v>
      </c>
      <c r="G1784" s="1"/>
      <c r="H1784" t="s">
        <v>172</v>
      </c>
      <c r="I1784" s="1" t="s">
        <v>289</v>
      </c>
      <c r="J1784" s="1" t="s">
        <v>509</v>
      </c>
      <c r="K1784" s="1"/>
      <c r="L1784" t="s">
        <v>223</v>
      </c>
      <c r="M1784">
        <v>7.5</v>
      </c>
      <c r="U1784">
        <v>0.2</v>
      </c>
      <c r="V1784" t="s">
        <v>176</v>
      </c>
      <c r="X1784" t="s">
        <v>149</v>
      </c>
      <c r="Y1784" t="s">
        <v>150</v>
      </c>
      <c r="Z1784">
        <v>1040</v>
      </c>
      <c r="AB1784" t="s">
        <v>154</v>
      </c>
    </row>
    <row r="1785" spans="1:28" x14ac:dyDescent="0.3">
      <c r="A1785" t="s">
        <v>292</v>
      </c>
      <c r="B1785" t="s">
        <v>989</v>
      </c>
      <c r="C1785">
        <v>1651770</v>
      </c>
      <c r="D1785" t="s">
        <v>151</v>
      </c>
      <c r="E1785" s="1">
        <v>42905</v>
      </c>
      <c r="F1785" s="1" t="s">
        <v>462</v>
      </c>
      <c r="G1785" s="1"/>
      <c r="H1785" t="s">
        <v>170</v>
      </c>
      <c r="I1785" s="1" t="s">
        <v>289</v>
      </c>
      <c r="J1785" s="1" t="s">
        <v>510</v>
      </c>
      <c r="K1785" s="1"/>
      <c r="L1785" t="s">
        <v>223</v>
      </c>
      <c r="M1785">
        <v>1.78</v>
      </c>
      <c r="U1785">
        <v>0.02</v>
      </c>
      <c r="V1785" t="s">
        <v>176</v>
      </c>
      <c r="X1785" t="s">
        <v>149</v>
      </c>
      <c r="Y1785" t="s">
        <v>150</v>
      </c>
      <c r="Z1785">
        <v>1049</v>
      </c>
      <c r="AB1785" t="s">
        <v>154</v>
      </c>
    </row>
    <row r="1786" spans="1:28" x14ac:dyDescent="0.3">
      <c r="A1786" t="s">
        <v>292</v>
      </c>
      <c r="B1786" t="s">
        <v>989</v>
      </c>
      <c r="C1786">
        <v>1651770</v>
      </c>
      <c r="D1786" t="s">
        <v>151</v>
      </c>
      <c r="E1786" s="1">
        <v>42905</v>
      </c>
      <c r="F1786" s="1" t="s">
        <v>462</v>
      </c>
      <c r="G1786" s="1"/>
      <c r="H1786" t="s">
        <v>172</v>
      </c>
      <c r="I1786" s="1" t="s">
        <v>289</v>
      </c>
      <c r="J1786" s="1" t="s">
        <v>511</v>
      </c>
      <c r="K1786" s="1"/>
      <c r="L1786" t="s">
        <v>223</v>
      </c>
      <c r="M1786">
        <v>17</v>
      </c>
      <c r="U1786">
        <v>2</v>
      </c>
      <c r="V1786" t="s">
        <v>176</v>
      </c>
      <c r="X1786" t="s">
        <v>149</v>
      </c>
      <c r="Y1786" t="s">
        <v>150</v>
      </c>
      <c r="Z1786">
        <v>1090</v>
      </c>
      <c r="AB1786" t="s">
        <v>154</v>
      </c>
    </row>
    <row r="1787" spans="1:28" x14ac:dyDescent="0.3">
      <c r="A1787" t="s">
        <v>292</v>
      </c>
      <c r="B1787" t="s">
        <v>990</v>
      </c>
      <c r="C1787">
        <v>1651770</v>
      </c>
      <c r="D1787" t="s">
        <v>151</v>
      </c>
      <c r="E1787" s="1">
        <v>42941</v>
      </c>
      <c r="F1787" s="1" t="s">
        <v>410</v>
      </c>
      <c r="G1787" s="1"/>
      <c r="H1787" t="s">
        <v>172</v>
      </c>
      <c r="I1787" s="1" t="s">
        <v>289</v>
      </c>
      <c r="J1787" s="1" t="s">
        <v>509</v>
      </c>
      <c r="K1787" s="1"/>
      <c r="L1787" t="s">
        <v>223</v>
      </c>
      <c r="M1787">
        <v>5</v>
      </c>
      <c r="U1787">
        <v>0.2</v>
      </c>
      <c r="V1787" t="s">
        <v>176</v>
      </c>
      <c r="X1787" t="s">
        <v>149</v>
      </c>
      <c r="Y1787" t="s">
        <v>150</v>
      </c>
      <c r="Z1787">
        <v>1040</v>
      </c>
      <c r="AA1787" t="s">
        <v>174</v>
      </c>
      <c r="AB1787" t="s">
        <v>154</v>
      </c>
    </row>
    <row r="1788" spans="1:28" x14ac:dyDescent="0.3">
      <c r="A1788" t="s">
        <v>292</v>
      </c>
      <c r="B1788" t="s">
        <v>990</v>
      </c>
      <c r="C1788">
        <v>1651770</v>
      </c>
      <c r="D1788" t="s">
        <v>151</v>
      </c>
      <c r="E1788" s="1">
        <v>42941</v>
      </c>
      <c r="F1788" s="1" t="s">
        <v>410</v>
      </c>
      <c r="G1788" s="1"/>
      <c r="H1788" t="s">
        <v>170</v>
      </c>
      <c r="I1788" s="1" t="s">
        <v>289</v>
      </c>
      <c r="J1788" s="1" t="s">
        <v>510</v>
      </c>
      <c r="K1788" s="1"/>
      <c r="L1788" t="s">
        <v>223</v>
      </c>
      <c r="M1788">
        <v>0.10299999999999999</v>
      </c>
      <c r="U1788">
        <v>0.02</v>
      </c>
      <c r="V1788" t="s">
        <v>176</v>
      </c>
      <c r="X1788" t="s">
        <v>149</v>
      </c>
      <c r="Y1788" t="s">
        <v>150</v>
      </c>
      <c r="Z1788">
        <v>1049</v>
      </c>
      <c r="AB1788" t="s">
        <v>154</v>
      </c>
    </row>
    <row r="1789" spans="1:28" x14ac:dyDescent="0.3">
      <c r="A1789" t="s">
        <v>292</v>
      </c>
      <c r="B1789" t="s">
        <v>990</v>
      </c>
      <c r="C1789">
        <v>1651770</v>
      </c>
      <c r="D1789" t="s">
        <v>151</v>
      </c>
      <c r="E1789" s="1">
        <v>42941</v>
      </c>
      <c r="F1789" s="1" t="s">
        <v>410</v>
      </c>
      <c r="G1789" s="1"/>
      <c r="H1789" t="s">
        <v>172</v>
      </c>
      <c r="I1789" s="1" t="s">
        <v>289</v>
      </c>
      <c r="J1789" s="1" t="s">
        <v>511</v>
      </c>
      <c r="K1789" s="1"/>
      <c r="L1789" t="s">
        <v>223</v>
      </c>
      <c r="M1789">
        <v>6.3</v>
      </c>
      <c r="U1789">
        <v>2</v>
      </c>
      <c r="V1789" t="s">
        <v>176</v>
      </c>
      <c r="X1789" t="s">
        <v>149</v>
      </c>
      <c r="Y1789" t="s">
        <v>150</v>
      </c>
      <c r="Z1789">
        <v>1090</v>
      </c>
      <c r="AA1789" t="s">
        <v>175</v>
      </c>
      <c r="AB1789" t="s">
        <v>154</v>
      </c>
    </row>
    <row r="1790" spans="1:28" x14ac:dyDescent="0.3">
      <c r="A1790" t="s">
        <v>292</v>
      </c>
      <c r="B1790" t="s">
        <v>990</v>
      </c>
      <c r="C1790">
        <v>1651770</v>
      </c>
      <c r="D1790" t="s">
        <v>151</v>
      </c>
      <c r="E1790" s="1">
        <v>42941</v>
      </c>
      <c r="F1790" s="1" t="s">
        <v>410</v>
      </c>
      <c r="G1790" s="1"/>
      <c r="I1790" s="1" t="s">
        <v>290</v>
      </c>
      <c r="J1790" s="1" t="s">
        <v>287</v>
      </c>
      <c r="K1790" s="1"/>
      <c r="L1790" t="s">
        <v>286</v>
      </c>
      <c r="M1790">
        <v>4.74</v>
      </c>
      <c r="U1790">
        <v>0.17</v>
      </c>
      <c r="V1790" t="s">
        <v>165</v>
      </c>
      <c r="X1790" t="s">
        <v>149</v>
      </c>
      <c r="Y1790" t="s">
        <v>150</v>
      </c>
      <c r="Z1790">
        <v>50286</v>
      </c>
      <c r="AB1790" t="s">
        <v>154</v>
      </c>
    </row>
    <row r="1791" spans="1:28" x14ac:dyDescent="0.3">
      <c r="A1791" t="s">
        <v>292</v>
      </c>
      <c r="B1791" t="s">
        <v>991</v>
      </c>
      <c r="C1791">
        <v>1651770</v>
      </c>
      <c r="D1791" t="s">
        <v>151</v>
      </c>
      <c r="E1791" s="1">
        <v>42983</v>
      </c>
      <c r="F1791" s="1" t="s">
        <v>451</v>
      </c>
      <c r="G1791" s="1"/>
      <c r="H1791" t="s">
        <v>172</v>
      </c>
      <c r="I1791" s="1" t="s">
        <v>289</v>
      </c>
      <c r="J1791" s="1" t="s">
        <v>509</v>
      </c>
      <c r="K1791" s="1"/>
      <c r="L1791" t="s">
        <v>223</v>
      </c>
      <c r="M1791">
        <v>2.5</v>
      </c>
      <c r="U1791">
        <v>0.2</v>
      </c>
      <c r="V1791" t="s">
        <v>176</v>
      </c>
      <c r="X1791" t="s">
        <v>149</v>
      </c>
      <c r="Y1791" t="s">
        <v>150</v>
      </c>
      <c r="Z1791">
        <v>1040</v>
      </c>
      <c r="AB1791" t="s">
        <v>154</v>
      </c>
    </row>
    <row r="1792" spans="1:28" x14ac:dyDescent="0.3">
      <c r="A1792" t="s">
        <v>292</v>
      </c>
      <c r="B1792" t="s">
        <v>991</v>
      </c>
      <c r="C1792">
        <v>1651770</v>
      </c>
      <c r="D1792" t="s">
        <v>151</v>
      </c>
      <c r="E1792" s="1">
        <v>42983</v>
      </c>
      <c r="F1792" s="1" t="s">
        <v>451</v>
      </c>
      <c r="G1792" s="1"/>
      <c r="H1792" t="s">
        <v>170</v>
      </c>
      <c r="I1792" s="1" t="s">
        <v>289</v>
      </c>
      <c r="J1792" s="1" t="s">
        <v>510</v>
      </c>
      <c r="K1792" s="1"/>
      <c r="L1792" t="s">
        <v>223</v>
      </c>
      <c r="M1792">
        <v>7.6999999999999999E-2</v>
      </c>
      <c r="U1792">
        <v>0.02</v>
      </c>
      <c r="V1792" t="s">
        <v>176</v>
      </c>
      <c r="X1792" t="s">
        <v>149</v>
      </c>
      <c r="Y1792" t="s">
        <v>150</v>
      </c>
      <c r="Z1792">
        <v>1049</v>
      </c>
      <c r="AB1792" t="s">
        <v>154</v>
      </c>
    </row>
    <row r="1793" spans="1:28" x14ac:dyDescent="0.3">
      <c r="A1793" t="s">
        <v>292</v>
      </c>
      <c r="B1793" t="s">
        <v>991</v>
      </c>
      <c r="C1793">
        <v>1651770</v>
      </c>
      <c r="D1793" t="s">
        <v>151</v>
      </c>
      <c r="E1793" s="1">
        <v>42983</v>
      </c>
      <c r="F1793" s="1" t="s">
        <v>451</v>
      </c>
      <c r="G1793" s="1"/>
      <c r="H1793" t="s">
        <v>172</v>
      </c>
      <c r="I1793" s="1" t="s">
        <v>289</v>
      </c>
      <c r="J1793" s="1" t="s">
        <v>511</v>
      </c>
      <c r="K1793" s="1"/>
      <c r="L1793" t="s">
        <v>223</v>
      </c>
      <c r="M1793">
        <v>5</v>
      </c>
      <c r="U1793">
        <v>2</v>
      </c>
      <c r="V1793" t="s">
        <v>176</v>
      </c>
      <c r="X1793" t="s">
        <v>149</v>
      </c>
      <c r="Y1793" t="s">
        <v>150</v>
      </c>
      <c r="Z1793">
        <v>1090</v>
      </c>
      <c r="AB1793" t="s">
        <v>154</v>
      </c>
    </row>
    <row r="1794" spans="1:28" x14ac:dyDescent="0.3">
      <c r="A1794" t="s">
        <v>292</v>
      </c>
      <c r="B1794" t="s">
        <v>991</v>
      </c>
      <c r="C1794">
        <v>1651770</v>
      </c>
      <c r="D1794" t="s">
        <v>151</v>
      </c>
      <c r="E1794" s="1">
        <v>42983</v>
      </c>
      <c r="F1794" s="1" t="s">
        <v>451</v>
      </c>
      <c r="G1794" s="1"/>
      <c r="I1794" s="1" t="s">
        <v>290</v>
      </c>
      <c r="J1794" s="1" t="s">
        <v>287</v>
      </c>
      <c r="K1794" s="1"/>
      <c r="L1794" t="s">
        <v>286</v>
      </c>
      <c r="M1794">
        <v>2</v>
      </c>
      <c r="U1794">
        <v>0.17</v>
      </c>
      <c r="V1794" t="s">
        <v>165</v>
      </c>
      <c r="X1794" t="s">
        <v>149</v>
      </c>
      <c r="Y1794" t="s">
        <v>150</v>
      </c>
      <c r="Z1794">
        <v>50286</v>
      </c>
      <c r="AB1794" t="s">
        <v>154</v>
      </c>
    </row>
    <row r="1795" spans="1:28" x14ac:dyDescent="0.3">
      <c r="A1795" t="s">
        <v>292</v>
      </c>
      <c r="B1795" t="s">
        <v>992</v>
      </c>
      <c r="C1795">
        <v>1651770</v>
      </c>
      <c r="D1795" t="s">
        <v>151</v>
      </c>
      <c r="E1795" s="1">
        <v>43004</v>
      </c>
      <c r="F1795" s="1" t="s">
        <v>463</v>
      </c>
      <c r="G1795" s="1"/>
      <c r="H1795" t="s">
        <v>172</v>
      </c>
      <c r="I1795" s="1" t="s">
        <v>289</v>
      </c>
      <c r="J1795" s="1" t="s">
        <v>509</v>
      </c>
      <c r="K1795" s="1"/>
      <c r="L1795" t="s">
        <v>223</v>
      </c>
      <c r="M1795">
        <v>1.5</v>
      </c>
      <c r="U1795">
        <v>0.2</v>
      </c>
      <c r="V1795" t="s">
        <v>176</v>
      </c>
      <c r="X1795" t="s">
        <v>149</v>
      </c>
      <c r="Y1795" t="s">
        <v>150</v>
      </c>
      <c r="Z1795">
        <v>1040</v>
      </c>
      <c r="AA1795" t="s">
        <v>174</v>
      </c>
      <c r="AB1795" t="s">
        <v>154</v>
      </c>
    </row>
    <row r="1796" spans="1:28" x14ac:dyDescent="0.3">
      <c r="A1796" t="s">
        <v>292</v>
      </c>
      <c r="B1796" t="s">
        <v>992</v>
      </c>
      <c r="C1796">
        <v>1651770</v>
      </c>
      <c r="D1796" t="s">
        <v>151</v>
      </c>
      <c r="E1796" s="1">
        <v>43004</v>
      </c>
      <c r="F1796" s="1" t="s">
        <v>463</v>
      </c>
      <c r="G1796" s="1"/>
      <c r="H1796" t="s">
        <v>170</v>
      </c>
      <c r="I1796" s="1" t="s">
        <v>289</v>
      </c>
      <c r="J1796" s="1" t="s">
        <v>510</v>
      </c>
      <c r="K1796" s="1"/>
      <c r="L1796" t="s">
        <v>223</v>
      </c>
      <c r="M1796">
        <v>0.114</v>
      </c>
      <c r="U1796">
        <v>0.02</v>
      </c>
      <c r="V1796" t="s">
        <v>176</v>
      </c>
      <c r="X1796" t="s">
        <v>149</v>
      </c>
      <c r="Y1796" t="s">
        <v>150</v>
      </c>
      <c r="Z1796">
        <v>1049</v>
      </c>
      <c r="AA1796" t="s">
        <v>174</v>
      </c>
      <c r="AB1796" t="s">
        <v>154</v>
      </c>
    </row>
    <row r="1797" spans="1:28" x14ac:dyDescent="0.3">
      <c r="A1797" t="s">
        <v>292</v>
      </c>
      <c r="B1797" t="s">
        <v>992</v>
      </c>
      <c r="C1797">
        <v>1651770</v>
      </c>
      <c r="D1797" t="s">
        <v>151</v>
      </c>
      <c r="E1797" s="1">
        <v>43004</v>
      </c>
      <c r="F1797" s="1" t="s">
        <v>463</v>
      </c>
      <c r="G1797" s="1"/>
      <c r="H1797" t="s">
        <v>172</v>
      </c>
      <c r="I1797" s="1" t="s">
        <v>289</v>
      </c>
      <c r="J1797" s="1" t="s">
        <v>511</v>
      </c>
      <c r="K1797" s="1"/>
      <c r="L1797" t="s">
        <v>223</v>
      </c>
      <c r="M1797">
        <v>4</v>
      </c>
      <c r="N1797" t="s">
        <v>1094</v>
      </c>
      <c r="U1797">
        <v>2</v>
      </c>
      <c r="V1797" t="s">
        <v>176</v>
      </c>
      <c r="X1797" t="s">
        <v>149</v>
      </c>
      <c r="Y1797" t="s">
        <v>150</v>
      </c>
      <c r="Z1797">
        <v>1090</v>
      </c>
      <c r="AA1797" t="s">
        <v>174</v>
      </c>
      <c r="AB1797" t="s">
        <v>154</v>
      </c>
    </row>
    <row r="1798" spans="1:28" x14ac:dyDescent="0.3">
      <c r="A1798" t="s">
        <v>292</v>
      </c>
      <c r="B1798" t="s">
        <v>992</v>
      </c>
      <c r="C1798">
        <v>1651770</v>
      </c>
      <c r="D1798" t="s">
        <v>151</v>
      </c>
      <c r="E1798" s="1">
        <v>43004</v>
      </c>
      <c r="F1798" s="1" t="s">
        <v>463</v>
      </c>
      <c r="G1798" s="1"/>
      <c r="I1798" s="1" t="s">
        <v>290</v>
      </c>
      <c r="J1798" s="1" t="s">
        <v>287</v>
      </c>
      <c r="K1798" s="1"/>
      <c r="L1798" t="s">
        <v>286</v>
      </c>
      <c r="M1798">
        <v>0.9</v>
      </c>
      <c r="U1798">
        <v>0.17</v>
      </c>
      <c r="V1798" t="s">
        <v>165</v>
      </c>
      <c r="X1798" t="s">
        <v>149</v>
      </c>
      <c r="Y1798" t="s">
        <v>150</v>
      </c>
      <c r="Z1798">
        <v>50286</v>
      </c>
      <c r="AB1798" t="s">
        <v>154</v>
      </c>
    </row>
    <row r="1799" spans="1:28" x14ac:dyDescent="0.3">
      <c r="A1799" t="s">
        <v>292</v>
      </c>
      <c r="B1799" t="s">
        <v>993</v>
      </c>
      <c r="C1799">
        <v>1651770</v>
      </c>
      <c r="D1799" t="s">
        <v>151</v>
      </c>
      <c r="E1799" s="1">
        <v>43040</v>
      </c>
      <c r="F1799" s="1" t="s">
        <v>345</v>
      </c>
      <c r="G1799" s="1"/>
      <c r="H1799" t="s">
        <v>172</v>
      </c>
      <c r="I1799" s="1" t="s">
        <v>289</v>
      </c>
      <c r="J1799" s="1" t="s">
        <v>509</v>
      </c>
      <c r="K1799" s="1"/>
      <c r="L1799" t="s">
        <v>223</v>
      </c>
      <c r="M1799">
        <v>2.7</v>
      </c>
      <c r="U1799">
        <v>0.2</v>
      </c>
      <c r="V1799" t="s">
        <v>176</v>
      </c>
      <c r="X1799" t="s">
        <v>149</v>
      </c>
      <c r="Y1799" t="s">
        <v>150</v>
      </c>
      <c r="Z1799">
        <v>1040</v>
      </c>
      <c r="AA1799" t="s">
        <v>174</v>
      </c>
      <c r="AB1799" t="s">
        <v>154</v>
      </c>
    </row>
    <row r="1800" spans="1:28" x14ac:dyDescent="0.3">
      <c r="A1800" t="s">
        <v>292</v>
      </c>
      <c r="B1800" t="s">
        <v>993</v>
      </c>
      <c r="C1800">
        <v>1651770</v>
      </c>
      <c r="D1800" t="s">
        <v>151</v>
      </c>
      <c r="E1800" s="1">
        <v>43040</v>
      </c>
      <c r="F1800" s="1" t="s">
        <v>345</v>
      </c>
      <c r="G1800" s="1"/>
      <c r="H1800" t="s">
        <v>170</v>
      </c>
      <c r="I1800" s="1" t="s">
        <v>289</v>
      </c>
      <c r="J1800" s="1" t="s">
        <v>510</v>
      </c>
      <c r="K1800" s="1"/>
      <c r="L1800" t="s">
        <v>223</v>
      </c>
      <c r="M1800">
        <v>0.14199999999999999</v>
      </c>
      <c r="U1800">
        <v>0.02</v>
      </c>
      <c r="V1800" t="s">
        <v>176</v>
      </c>
      <c r="X1800" t="s">
        <v>149</v>
      </c>
      <c r="Y1800" t="s">
        <v>150</v>
      </c>
      <c r="Z1800">
        <v>1049</v>
      </c>
      <c r="AA1800" t="s">
        <v>174</v>
      </c>
      <c r="AB1800" t="s">
        <v>154</v>
      </c>
    </row>
    <row r="1801" spans="1:28" x14ac:dyDescent="0.3">
      <c r="A1801" t="s">
        <v>292</v>
      </c>
      <c r="B1801" t="s">
        <v>993</v>
      </c>
      <c r="C1801">
        <v>1651770</v>
      </c>
      <c r="D1801" t="s">
        <v>151</v>
      </c>
      <c r="E1801" s="1">
        <v>43040</v>
      </c>
      <c r="F1801" s="1" t="s">
        <v>345</v>
      </c>
      <c r="G1801" s="1"/>
      <c r="H1801" t="s">
        <v>172</v>
      </c>
      <c r="I1801" s="1" t="s">
        <v>289</v>
      </c>
      <c r="J1801" s="1" t="s">
        <v>511</v>
      </c>
      <c r="K1801" s="1"/>
      <c r="L1801" t="s">
        <v>223</v>
      </c>
      <c r="M1801">
        <v>9</v>
      </c>
      <c r="U1801">
        <v>2</v>
      </c>
      <c r="V1801" t="s">
        <v>176</v>
      </c>
      <c r="X1801" t="s">
        <v>149</v>
      </c>
      <c r="Y1801" t="s">
        <v>150</v>
      </c>
      <c r="Z1801">
        <v>1090</v>
      </c>
      <c r="AA1801" t="s">
        <v>174</v>
      </c>
      <c r="AB1801" t="s">
        <v>154</v>
      </c>
    </row>
    <row r="1802" spans="1:28" x14ac:dyDescent="0.3">
      <c r="A1802" t="s">
        <v>292</v>
      </c>
      <c r="B1802" t="s">
        <v>993</v>
      </c>
      <c r="C1802">
        <v>1651770</v>
      </c>
      <c r="D1802" t="s">
        <v>151</v>
      </c>
      <c r="E1802" s="1">
        <v>43040</v>
      </c>
      <c r="F1802" s="1" t="s">
        <v>345</v>
      </c>
      <c r="G1802" s="1"/>
      <c r="I1802" s="1" t="s">
        <v>290</v>
      </c>
      <c r="J1802" s="1" t="s">
        <v>287</v>
      </c>
      <c r="K1802" s="1"/>
      <c r="L1802" t="s">
        <v>286</v>
      </c>
      <c r="M1802">
        <v>1.7</v>
      </c>
      <c r="U1802">
        <v>0.17</v>
      </c>
      <c r="V1802" t="s">
        <v>165</v>
      </c>
      <c r="X1802" t="s">
        <v>149</v>
      </c>
      <c r="Y1802" t="s">
        <v>150</v>
      </c>
      <c r="Z1802">
        <v>50286</v>
      </c>
      <c r="AB1802" t="s">
        <v>154</v>
      </c>
    </row>
    <row r="1803" spans="1:28" x14ac:dyDescent="0.3">
      <c r="A1803" t="s">
        <v>292</v>
      </c>
      <c r="B1803" t="s">
        <v>994</v>
      </c>
      <c r="C1803">
        <v>1651770</v>
      </c>
      <c r="D1803" t="s">
        <v>151</v>
      </c>
      <c r="E1803" s="1">
        <v>43046</v>
      </c>
      <c r="F1803" s="1" t="s">
        <v>410</v>
      </c>
      <c r="G1803" s="1"/>
      <c r="H1803" t="s">
        <v>172</v>
      </c>
      <c r="I1803" s="1" t="s">
        <v>289</v>
      </c>
      <c r="J1803" s="1" t="s">
        <v>509</v>
      </c>
      <c r="K1803" s="1"/>
      <c r="L1803" t="s">
        <v>223</v>
      </c>
      <c r="M1803">
        <v>9.9</v>
      </c>
      <c r="U1803">
        <v>0.2</v>
      </c>
      <c r="V1803" t="s">
        <v>176</v>
      </c>
      <c r="X1803" t="s">
        <v>149</v>
      </c>
      <c r="Y1803" t="s">
        <v>150</v>
      </c>
      <c r="Z1803">
        <v>1040</v>
      </c>
      <c r="AB1803" t="s">
        <v>154</v>
      </c>
    </row>
    <row r="1804" spans="1:28" x14ac:dyDescent="0.3">
      <c r="A1804" t="s">
        <v>292</v>
      </c>
      <c r="B1804" t="s">
        <v>994</v>
      </c>
      <c r="C1804">
        <v>1651770</v>
      </c>
      <c r="D1804" t="s">
        <v>151</v>
      </c>
      <c r="E1804" s="1">
        <v>43046</v>
      </c>
      <c r="F1804" s="1" t="s">
        <v>410</v>
      </c>
      <c r="G1804" s="1"/>
      <c r="H1804" t="s">
        <v>170</v>
      </c>
      <c r="I1804" s="1" t="s">
        <v>289</v>
      </c>
      <c r="J1804" s="1" t="s">
        <v>510</v>
      </c>
      <c r="K1804" s="1"/>
      <c r="L1804" t="s">
        <v>223</v>
      </c>
      <c r="M1804">
        <v>1.71</v>
      </c>
      <c r="U1804">
        <v>0.02</v>
      </c>
      <c r="V1804" t="s">
        <v>176</v>
      </c>
      <c r="X1804" t="s">
        <v>149</v>
      </c>
      <c r="Y1804" t="s">
        <v>150</v>
      </c>
      <c r="Z1804">
        <v>1049</v>
      </c>
      <c r="AB1804" t="s">
        <v>154</v>
      </c>
    </row>
    <row r="1805" spans="1:28" x14ac:dyDescent="0.3">
      <c r="A1805" t="s">
        <v>292</v>
      </c>
      <c r="B1805" t="s">
        <v>994</v>
      </c>
      <c r="C1805">
        <v>1651770</v>
      </c>
      <c r="D1805" t="s">
        <v>151</v>
      </c>
      <c r="E1805" s="1">
        <v>43046</v>
      </c>
      <c r="F1805" s="1" t="s">
        <v>410</v>
      </c>
      <c r="G1805" s="1"/>
      <c r="H1805" t="s">
        <v>172</v>
      </c>
      <c r="I1805" s="1" t="s">
        <v>289</v>
      </c>
      <c r="J1805" s="1" t="s">
        <v>511</v>
      </c>
      <c r="K1805" s="1"/>
      <c r="L1805" t="s">
        <v>223</v>
      </c>
      <c r="M1805">
        <v>27.4</v>
      </c>
      <c r="U1805">
        <v>2</v>
      </c>
      <c r="V1805" t="s">
        <v>176</v>
      </c>
      <c r="X1805" t="s">
        <v>149</v>
      </c>
      <c r="Y1805" t="s">
        <v>150</v>
      </c>
      <c r="Z1805">
        <v>1090</v>
      </c>
      <c r="AB1805" t="s">
        <v>154</v>
      </c>
    </row>
    <row r="1806" spans="1:28" x14ac:dyDescent="0.3">
      <c r="A1806" t="s">
        <v>292</v>
      </c>
      <c r="B1806" t="s">
        <v>994</v>
      </c>
      <c r="C1806">
        <v>1651770</v>
      </c>
      <c r="D1806" t="s">
        <v>151</v>
      </c>
      <c r="E1806" s="1">
        <v>43046</v>
      </c>
      <c r="F1806" s="1" t="s">
        <v>410</v>
      </c>
      <c r="G1806" s="1"/>
      <c r="I1806" s="1" t="s">
        <v>290</v>
      </c>
      <c r="J1806" s="1" t="s">
        <v>287</v>
      </c>
      <c r="K1806" s="1"/>
      <c r="L1806" t="s">
        <v>286</v>
      </c>
      <c r="M1806">
        <v>11.6</v>
      </c>
      <c r="U1806">
        <v>0.17</v>
      </c>
      <c r="V1806" t="s">
        <v>165</v>
      </c>
      <c r="X1806" t="s">
        <v>149</v>
      </c>
      <c r="Y1806" t="s">
        <v>150</v>
      </c>
      <c r="Z1806">
        <v>50286</v>
      </c>
      <c r="AB1806" t="s">
        <v>154</v>
      </c>
    </row>
    <row r="1807" spans="1:28" x14ac:dyDescent="0.3">
      <c r="A1807" t="s">
        <v>292</v>
      </c>
      <c r="B1807" t="s">
        <v>995</v>
      </c>
      <c r="C1807">
        <v>1651770</v>
      </c>
      <c r="D1807" t="s">
        <v>151</v>
      </c>
      <c r="E1807" s="1">
        <v>43068</v>
      </c>
      <c r="F1807" s="1" t="s">
        <v>375</v>
      </c>
      <c r="G1807" s="1"/>
      <c r="H1807" t="s">
        <v>172</v>
      </c>
      <c r="I1807" s="1" t="s">
        <v>289</v>
      </c>
      <c r="J1807" s="1" t="s">
        <v>509</v>
      </c>
      <c r="K1807" s="1"/>
      <c r="L1807" t="s">
        <v>223</v>
      </c>
      <c r="M1807">
        <v>1.7</v>
      </c>
      <c r="U1807">
        <v>0.2</v>
      </c>
      <c r="V1807" t="s">
        <v>176</v>
      </c>
      <c r="X1807" t="s">
        <v>149</v>
      </c>
      <c r="Y1807" t="s">
        <v>150</v>
      </c>
      <c r="Z1807">
        <v>1040</v>
      </c>
      <c r="AA1807" t="s">
        <v>174</v>
      </c>
      <c r="AB1807" t="s">
        <v>154</v>
      </c>
    </row>
    <row r="1808" spans="1:28" x14ac:dyDescent="0.3">
      <c r="A1808" t="s">
        <v>292</v>
      </c>
      <c r="B1808" t="s">
        <v>995</v>
      </c>
      <c r="C1808">
        <v>1651770</v>
      </c>
      <c r="D1808" t="s">
        <v>151</v>
      </c>
      <c r="E1808" s="1">
        <v>43068</v>
      </c>
      <c r="F1808" s="1" t="s">
        <v>375</v>
      </c>
      <c r="G1808" s="1"/>
      <c r="H1808" t="s">
        <v>170</v>
      </c>
      <c r="I1808" s="1" t="s">
        <v>289</v>
      </c>
      <c r="J1808" s="1" t="s">
        <v>510</v>
      </c>
      <c r="K1808" s="1"/>
      <c r="L1808" t="s">
        <v>223</v>
      </c>
      <c r="M1808">
        <v>9.1999999999999998E-2</v>
      </c>
      <c r="U1808">
        <v>0.02</v>
      </c>
      <c r="V1808" t="s">
        <v>176</v>
      </c>
      <c r="X1808" t="s">
        <v>149</v>
      </c>
      <c r="Y1808" t="s">
        <v>150</v>
      </c>
      <c r="Z1808">
        <v>1049</v>
      </c>
      <c r="AA1808" t="s">
        <v>174</v>
      </c>
      <c r="AB1808" t="s">
        <v>154</v>
      </c>
    </row>
    <row r="1809" spans="1:28" x14ac:dyDescent="0.3">
      <c r="A1809" t="s">
        <v>292</v>
      </c>
      <c r="B1809" t="s">
        <v>995</v>
      </c>
      <c r="C1809">
        <v>1651770</v>
      </c>
      <c r="D1809" t="s">
        <v>151</v>
      </c>
      <c r="E1809" s="1">
        <v>43068</v>
      </c>
      <c r="F1809" s="1" t="s">
        <v>375</v>
      </c>
      <c r="G1809" s="1"/>
      <c r="H1809" t="s">
        <v>172</v>
      </c>
      <c r="I1809" s="1" t="s">
        <v>289</v>
      </c>
      <c r="J1809" s="1" t="s">
        <v>511</v>
      </c>
      <c r="K1809" s="1"/>
      <c r="L1809" t="s">
        <v>223</v>
      </c>
      <c r="M1809">
        <v>4.5999999999999996</v>
      </c>
      <c r="U1809">
        <v>2</v>
      </c>
      <c r="V1809" t="s">
        <v>176</v>
      </c>
      <c r="X1809" t="s">
        <v>149</v>
      </c>
      <c r="Y1809" t="s">
        <v>150</v>
      </c>
      <c r="Z1809">
        <v>1090</v>
      </c>
      <c r="AA1809" t="s">
        <v>175</v>
      </c>
      <c r="AB1809" t="s">
        <v>154</v>
      </c>
    </row>
    <row r="1810" spans="1:28" x14ac:dyDescent="0.3">
      <c r="A1810" t="s">
        <v>292</v>
      </c>
      <c r="B1810" t="s">
        <v>996</v>
      </c>
      <c r="C1810">
        <v>1651770</v>
      </c>
      <c r="D1810" t="s">
        <v>151</v>
      </c>
      <c r="E1810" s="1">
        <v>43090</v>
      </c>
      <c r="F1810" s="1" t="s">
        <v>464</v>
      </c>
      <c r="G1810" s="1"/>
      <c r="H1810" t="s">
        <v>172</v>
      </c>
      <c r="I1810" s="1" t="s">
        <v>289</v>
      </c>
      <c r="J1810" s="1" t="s">
        <v>509</v>
      </c>
      <c r="K1810" s="1"/>
      <c r="L1810" t="s">
        <v>223</v>
      </c>
      <c r="M1810">
        <v>1.4</v>
      </c>
      <c r="U1810">
        <v>0.2</v>
      </c>
      <c r="V1810" t="s">
        <v>176</v>
      </c>
      <c r="X1810" t="s">
        <v>149</v>
      </c>
      <c r="Y1810" t="s">
        <v>150</v>
      </c>
      <c r="Z1810">
        <v>1040</v>
      </c>
      <c r="AA1810" t="e">
        <v>#NAME?</v>
      </c>
      <c r="AB1810" t="s">
        <v>154</v>
      </c>
    </row>
    <row r="1811" spans="1:28" x14ac:dyDescent="0.3">
      <c r="A1811" t="s">
        <v>292</v>
      </c>
      <c r="B1811" t="s">
        <v>996</v>
      </c>
      <c r="C1811">
        <v>1651770</v>
      </c>
      <c r="D1811" t="s">
        <v>151</v>
      </c>
      <c r="E1811" s="1">
        <v>43090</v>
      </c>
      <c r="F1811" s="1" t="s">
        <v>464</v>
      </c>
      <c r="G1811" s="1"/>
      <c r="H1811" t="s">
        <v>170</v>
      </c>
      <c r="I1811" s="1" t="s">
        <v>289</v>
      </c>
      <c r="J1811" s="1" t="s">
        <v>510</v>
      </c>
      <c r="K1811" s="1"/>
      <c r="L1811" t="s">
        <v>223</v>
      </c>
      <c r="M1811">
        <v>0.108</v>
      </c>
      <c r="U1811">
        <v>0.02</v>
      </c>
      <c r="V1811" t="s">
        <v>176</v>
      </c>
      <c r="X1811" t="s">
        <v>149</v>
      </c>
      <c r="Y1811" t="s">
        <v>150</v>
      </c>
      <c r="Z1811">
        <v>1049</v>
      </c>
      <c r="AA1811" t="e">
        <v>#NAME?</v>
      </c>
      <c r="AB1811" t="s">
        <v>154</v>
      </c>
    </row>
    <row r="1812" spans="1:28" x14ac:dyDescent="0.3">
      <c r="A1812" t="s">
        <v>292</v>
      </c>
      <c r="B1812" t="s">
        <v>996</v>
      </c>
      <c r="C1812">
        <v>1651770</v>
      </c>
      <c r="D1812" t="s">
        <v>151</v>
      </c>
      <c r="E1812" s="1">
        <v>43090</v>
      </c>
      <c r="F1812" s="1" t="s">
        <v>464</v>
      </c>
      <c r="G1812" s="1"/>
      <c r="H1812" t="s">
        <v>172</v>
      </c>
      <c r="I1812" s="1" t="s">
        <v>289</v>
      </c>
      <c r="J1812" s="1" t="s">
        <v>511</v>
      </c>
      <c r="K1812" s="1"/>
      <c r="L1812" t="s">
        <v>223</v>
      </c>
      <c r="M1812">
        <v>6</v>
      </c>
      <c r="U1812">
        <v>2</v>
      </c>
      <c r="V1812" t="s">
        <v>176</v>
      </c>
      <c r="X1812" t="s">
        <v>149</v>
      </c>
      <c r="Y1812" t="s">
        <v>150</v>
      </c>
      <c r="Z1812">
        <v>1090</v>
      </c>
      <c r="AA1812" t="e">
        <v>#NAME?</v>
      </c>
      <c r="AB1812" t="s">
        <v>154</v>
      </c>
    </row>
    <row r="1813" spans="1:28" x14ac:dyDescent="0.3">
      <c r="A1813" t="s">
        <v>292</v>
      </c>
      <c r="B1813" t="s">
        <v>996</v>
      </c>
      <c r="C1813">
        <v>1651770</v>
      </c>
      <c r="D1813" t="s">
        <v>151</v>
      </c>
      <c r="E1813" s="1">
        <v>43090</v>
      </c>
      <c r="F1813" s="1" t="s">
        <v>464</v>
      </c>
      <c r="G1813" s="1"/>
      <c r="I1813" s="1" t="s">
        <v>290</v>
      </c>
      <c r="J1813" s="1" t="s">
        <v>287</v>
      </c>
      <c r="K1813" s="1"/>
      <c r="L1813" t="s">
        <v>286</v>
      </c>
      <c r="M1813">
        <v>2.12</v>
      </c>
      <c r="U1813">
        <v>0.17</v>
      </c>
      <c r="V1813" t="s">
        <v>165</v>
      </c>
      <c r="X1813" t="s">
        <v>149</v>
      </c>
      <c r="Y1813" t="s">
        <v>150</v>
      </c>
      <c r="Z1813">
        <v>50286</v>
      </c>
      <c r="AB1813" t="s">
        <v>154</v>
      </c>
    </row>
    <row r="1814" spans="1:28" x14ac:dyDescent="0.3">
      <c r="A1814" t="s">
        <v>292</v>
      </c>
      <c r="B1814" t="s">
        <v>997</v>
      </c>
      <c r="C1814">
        <v>1651770</v>
      </c>
      <c r="D1814" t="s">
        <v>151</v>
      </c>
      <c r="E1814" s="1">
        <v>43112</v>
      </c>
      <c r="F1814" s="1" t="s">
        <v>460</v>
      </c>
      <c r="G1814" s="1"/>
      <c r="H1814" t="s">
        <v>172</v>
      </c>
      <c r="I1814" s="1" t="s">
        <v>289</v>
      </c>
      <c r="J1814" s="1" t="s">
        <v>509</v>
      </c>
      <c r="K1814" s="1"/>
      <c r="L1814" t="s">
        <v>223</v>
      </c>
      <c r="M1814">
        <v>17</v>
      </c>
      <c r="U1814">
        <v>0.2</v>
      </c>
      <c r="V1814" t="s">
        <v>176</v>
      </c>
      <c r="X1814" t="s">
        <v>149</v>
      </c>
      <c r="Y1814" t="s">
        <v>150</v>
      </c>
      <c r="Z1814">
        <v>1040</v>
      </c>
      <c r="AA1814" t="s">
        <v>174</v>
      </c>
      <c r="AB1814" t="s">
        <v>154</v>
      </c>
    </row>
    <row r="1815" spans="1:28" x14ac:dyDescent="0.3">
      <c r="A1815" t="s">
        <v>292</v>
      </c>
      <c r="B1815" t="s">
        <v>997</v>
      </c>
      <c r="C1815">
        <v>1651770</v>
      </c>
      <c r="D1815" t="s">
        <v>151</v>
      </c>
      <c r="E1815" s="1">
        <v>43112</v>
      </c>
      <c r="F1815" s="1" t="s">
        <v>460</v>
      </c>
      <c r="G1815" s="1"/>
      <c r="H1815" t="s">
        <v>170</v>
      </c>
      <c r="I1815" s="1" t="s">
        <v>289</v>
      </c>
      <c r="J1815" s="1" t="s">
        <v>510</v>
      </c>
      <c r="K1815" s="1"/>
      <c r="L1815" t="s">
        <v>223</v>
      </c>
      <c r="M1815">
        <v>1.38</v>
      </c>
      <c r="U1815">
        <v>0.02</v>
      </c>
      <c r="V1815" t="s">
        <v>176</v>
      </c>
      <c r="X1815" t="s">
        <v>149</v>
      </c>
      <c r="Y1815" t="s">
        <v>150</v>
      </c>
      <c r="Z1815">
        <v>1049</v>
      </c>
      <c r="AA1815" t="s">
        <v>174</v>
      </c>
      <c r="AB1815" t="s">
        <v>154</v>
      </c>
    </row>
    <row r="1816" spans="1:28" x14ac:dyDescent="0.3">
      <c r="A1816" t="s">
        <v>292</v>
      </c>
      <c r="B1816" t="s">
        <v>997</v>
      </c>
      <c r="C1816">
        <v>1651770</v>
      </c>
      <c r="D1816" t="s">
        <v>151</v>
      </c>
      <c r="E1816" s="1">
        <v>43112</v>
      </c>
      <c r="F1816" s="1" t="s">
        <v>460</v>
      </c>
      <c r="G1816" s="1"/>
      <c r="H1816" t="s">
        <v>172</v>
      </c>
      <c r="I1816" s="1" t="s">
        <v>289</v>
      </c>
      <c r="J1816" s="1" t="s">
        <v>511</v>
      </c>
      <c r="K1816" s="1"/>
      <c r="L1816" t="s">
        <v>223</v>
      </c>
      <c r="M1816">
        <v>52.9</v>
      </c>
      <c r="U1816">
        <v>2</v>
      </c>
      <c r="V1816" t="s">
        <v>176</v>
      </c>
      <c r="X1816" t="s">
        <v>149</v>
      </c>
      <c r="Y1816" t="s">
        <v>150</v>
      </c>
      <c r="Z1816">
        <v>1090</v>
      </c>
      <c r="AA1816" t="s">
        <v>175</v>
      </c>
      <c r="AB1816" t="s">
        <v>154</v>
      </c>
    </row>
    <row r="1817" spans="1:28" x14ac:dyDescent="0.3">
      <c r="A1817" t="s">
        <v>292</v>
      </c>
      <c r="B1817" t="s">
        <v>997</v>
      </c>
      <c r="C1817">
        <v>1651770</v>
      </c>
      <c r="D1817" t="s">
        <v>151</v>
      </c>
      <c r="E1817" s="1">
        <v>43112</v>
      </c>
      <c r="F1817" s="1" t="s">
        <v>460</v>
      </c>
      <c r="G1817" s="1"/>
      <c r="I1817" s="1" t="s">
        <v>290</v>
      </c>
      <c r="J1817" s="1" t="s">
        <v>287</v>
      </c>
      <c r="K1817" s="1"/>
      <c r="L1817" t="s">
        <v>286</v>
      </c>
      <c r="M1817">
        <v>10.9</v>
      </c>
      <c r="U1817">
        <v>0.17</v>
      </c>
      <c r="V1817" t="s">
        <v>165</v>
      </c>
      <c r="X1817" t="s">
        <v>149</v>
      </c>
      <c r="Y1817" t="s">
        <v>150</v>
      </c>
      <c r="Z1817">
        <v>50286</v>
      </c>
      <c r="AB1817" t="s">
        <v>154</v>
      </c>
    </row>
    <row r="1818" spans="1:28" x14ac:dyDescent="0.3">
      <c r="A1818" t="s">
        <v>292</v>
      </c>
      <c r="B1818" t="s">
        <v>998</v>
      </c>
      <c r="C1818">
        <v>1651770</v>
      </c>
      <c r="D1818" t="s">
        <v>151</v>
      </c>
      <c r="E1818" s="1">
        <v>43125</v>
      </c>
      <c r="F1818" s="1" t="s">
        <v>457</v>
      </c>
      <c r="G1818" s="1"/>
      <c r="H1818" t="s">
        <v>172</v>
      </c>
      <c r="I1818" s="1" t="s">
        <v>289</v>
      </c>
      <c r="J1818" s="1" t="s">
        <v>509</v>
      </c>
      <c r="K1818" s="1"/>
      <c r="L1818" t="s">
        <v>223</v>
      </c>
      <c r="M1818">
        <v>1.5</v>
      </c>
      <c r="U1818">
        <v>0.2</v>
      </c>
      <c r="V1818" t="s">
        <v>176</v>
      </c>
      <c r="X1818" t="s">
        <v>149</v>
      </c>
      <c r="Y1818" t="s">
        <v>150</v>
      </c>
      <c r="Z1818">
        <v>1040</v>
      </c>
      <c r="AA1818" t="s">
        <v>174</v>
      </c>
      <c r="AB1818" t="s">
        <v>154</v>
      </c>
    </row>
    <row r="1819" spans="1:28" x14ac:dyDescent="0.3">
      <c r="A1819" t="s">
        <v>292</v>
      </c>
      <c r="B1819" t="s">
        <v>998</v>
      </c>
      <c r="C1819">
        <v>1651770</v>
      </c>
      <c r="D1819" t="s">
        <v>151</v>
      </c>
      <c r="E1819" s="1">
        <v>43125</v>
      </c>
      <c r="F1819" s="1" t="s">
        <v>457</v>
      </c>
      <c r="G1819" s="1"/>
      <c r="H1819" t="s">
        <v>170</v>
      </c>
      <c r="I1819" s="1" t="s">
        <v>289</v>
      </c>
      <c r="J1819" s="1" t="s">
        <v>510</v>
      </c>
      <c r="K1819" s="1"/>
      <c r="L1819" t="s">
        <v>223</v>
      </c>
      <c r="M1819">
        <v>0.27100000000000002</v>
      </c>
      <c r="U1819">
        <v>0.02</v>
      </c>
      <c r="V1819" t="s">
        <v>176</v>
      </c>
      <c r="X1819" t="s">
        <v>149</v>
      </c>
      <c r="Y1819" t="s">
        <v>150</v>
      </c>
      <c r="Z1819">
        <v>1049</v>
      </c>
      <c r="AA1819" t="s">
        <v>174</v>
      </c>
      <c r="AB1819" t="s">
        <v>154</v>
      </c>
    </row>
    <row r="1820" spans="1:28" x14ac:dyDescent="0.3">
      <c r="A1820" t="s">
        <v>292</v>
      </c>
      <c r="B1820" t="s">
        <v>998</v>
      </c>
      <c r="C1820">
        <v>1651770</v>
      </c>
      <c r="D1820" t="s">
        <v>151</v>
      </c>
      <c r="E1820" s="1">
        <v>43125</v>
      </c>
      <c r="F1820" s="1" t="s">
        <v>457</v>
      </c>
      <c r="G1820" s="1"/>
      <c r="H1820" t="s">
        <v>172</v>
      </c>
      <c r="I1820" s="1" t="s">
        <v>289</v>
      </c>
      <c r="J1820" s="1" t="s">
        <v>511</v>
      </c>
      <c r="K1820" s="1"/>
      <c r="L1820" t="s">
        <v>223</v>
      </c>
      <c r="M1820">
        <v>11.2</v>
      </c>
      <c r="U1820">
        <v>2</v>
      </c>
      <c r="V1820" t="s">
        <v>176</v>
      </c>
      <c r="X1820" t="s">
        <v>149</v>
      </c>
      <c r="Y1820" t="s">
        <v>150</v>
      </c>
      <c r="Z1820">
        <v>1090</v>
      </c>
      <c r="AA1820" t="s">
        <v>175</v>
      </c>
      <c r="AB1820" t="s">
        <v>154</v>
      </c>
    </row>
    <row r="1821" spans="1:28" x14ac:dyDescent="0.3">
      <c r="A1821" t="s">
        <v>292</v>
      </c>
      <c r="B1821" t="s">
        <v>998</v>
      </c>
      <c r="C1821">
        <v>1651770</v>
      </c>
      <c r="D1821" t="s">
        <v>151</v>
      </c>
      <c r="E1821" s="1">
        <v>43125</v>
      </c>
      <c r="F1821" s="1" t="s">
        <v>457</v>
      </c>
      <c r="G1821" s="1"/>
      <c r="I1821" s="1" t="s">
        <v>290</v>
      </c>
      <c r="J1821" s="1" t="s">
        <v>287</v>
      </c>
      <c r="K1821" s="1"/>
      <c r="L1821" t="s">
        <v>286</v>
      </c>
      <c r="M1821">
        <v>2.75</v>
      </c>
      <c r="U1821">
        <v>0.17</v>
      </c>
      <c r="V1821" t="s">
        <v>165</v>
      </c>
      <c r="X1821" t="s">
        <v>149</v>
      </c>
      <c r="Y1821" t="s">
        <v>150</v>
      </c>
      <c r="Z1821">
        <v>50286</v>
      </c>
      <c r="AB1821" t="s">
        <v>154</v>
      </c>
    </row>
    <row r="1822" spans="1:28" x14ac:dyDescent="0.3">
      <c r="A1822" t="s">
        <v>292</v>
      </c>
      <c r="B1822" t="s">
        <v>999</v>
      </c>
      <c r="C1822">
        <v>1651770</v>
      </c>
      <c r="D1822" t="s">
        <v>151</v>
      </c>
      <c r="E1822" s="1">
        <v>43141</v>
      </c>
      <c r="F1822" s="1" t="s">
        <v>376</v>
      </c>
      <c r="G1822" s="1"/>
      <c r="H1822" t="s">
        <v>172</v>
      </c>
      <c r="I1822" s="1" t="s">
        <v>289</v>
      </c>
      <c r="J1822" s="1" t="s">
        <v>509</v>
      </c>
      <c r="K1822" s="1"/>
      <c r="L1822" t="s">
        <v>223</v>
      </c>
      <c r="M1822">
        <v>6.4</v>
      </c>
      <c r="U1822">
        <v>0.2</v>
      </c>
      <c r="V1822" t="s">
        <v>176</v>
      </c>
      <c r="X1822" t="s">
        <v>149</v>
      </c>
      <c r="Y1822" t="s">
        <v>150</v>
      </c>
      <c r="Z1822">
        <v>1040</v>
      </c>
      <c r="AA1822" t="s">
        <v>174</v>
      </c>
      <c r="AB1822" t="s">
        <v>154</v>
      </c>
    </row>
    <row r="1823" spans="1:28" x14ac:dyDescent="0.3">
      <c r="A1823" t="s">
        <v>292</v>
      </c>
      <c r="B1823" t="s">
        <v>999</v>
      </c>
      <c r="C1823">
        <v>1651770</v>
      </c>
      <c r="D1823" t="s">
        <v>151</v>
      </c>
      <c r="E1823" s="1">
        <v>43141</v>
      </c>
      <c r="F1823" s="1" t="s">
        <v>376</v>
      </c>
      <c r="G1823" s="1"/>
      <c r="H1823" t="s">
        <v>170</v>
      </c>
      <c r="I1823" s="1" t="s">
        <v>289</v>
      </c>
      <c r="J1823" s="1" t="s">
        <v>510</v>
      </c>
      <c r="K1823" s="1"/>
      <c r="L1823" t="s">
        <v>223</v>
      </c>
      <c r="M1823">
        <v>0.80100000000000005</v>
      </c>
      <c r="U1823">
        <v>0.02</v>
      </c>
      <c r="V1823" t="s">
        <v>176</v>
      </c>
      <c r="X1823" t="s">
        <v>149</v>
      </c>
      <c r="Y1823" t="s">
        <v>150</v>
      </c>
      <c r="Z1823">
        <v>1049</v>
      </c>
      <c r="AA1823" t="s">
        <v>174</v>
      </c>
      <c r="AB1823" t="s">
        <v>154</v>
      </c>
    </row>
    <row r="1824" spans="1:28" x14ac:dyDescent="0.3">
      <c r="A1824" t="s">
        <v>292</v>
      </c>
      <c r="B1824" t="s">
        <v>999</v>
      </c>
      <c r="C1824">
        <v>1651770</v>
      </c>
      <c r="D1824" t="s">
        <v>151</v>
      </c>
      <c r="E1824" s="1">
        <v>43141</v>
      </c>
      <c r="F1824" s="1" t="s">
        <v>376</v>
      </c>
      <c r="G1824" s="1"/>
      <c r="H1824" t="s">
        <v>172</v>
      </c>
      <c r="I1824" s="1" t="s">
        <v>289</v>
      </c>
      <c r="J1824" s="1" t="s">
        <v>511</v>
      </c>
      <c r="K1824" s="1"/>
      <c r="L1824" t="s">
        <v>223</v>
      </c>
      <c r="M1824">
        <v>12.1</v>
      </c>
      <c r="U1824">
        <v>2</v>
      </c>
      <c r="V1824" t="s">
        <v>176</v>
      </c>
      <c r="X1824" t="s">
        <v>149</v>
      </c>
      <c r="Y1824" t="s">
        <v>150</v>
      </c>
      <c r="Z1824">
        <v>1090</v>
      </c>
      <c r="AA1824" t="s">
        <v>174</v>
      </c>
      <c r="AB1824" t="s">
        <v>154</v>
      </c>
    </row>
    <row r="1825" spans="1:28" x14ac:dyDescent="0.3">
      <c r="A1825" t="s">
        <v>292</v>
      </c>
      <c r="B1825" t="s">
        <v>999</v>
      </c>
      <c r="C1825">
        <v>1651770</v>
      </c>
      <c r="D1825" t="s">
        <v>151</v>
      </c>
      <c r="E1825" s="1">
        <v>43141</v>
      </c>
      <c r="F1825" s="1" t="s">
        <v>376</v>
      </c>
      <c r="G1825" s="1"/>
      <c r="I1825" s="1" t="s">
        <v>290</v>
      </c>
      <c r="J1825" s="1" t="s">
        <v>287</v>
      </c>
      <c r="K1825" s="1"/>
      <c r="L1825" t="s">
        <v>286</v>
      </c>
      <c r="M1825">
        <v>21</v>
      </c>
      <c r="U1825">
        <v>0.17</v>
      </c>
      <c r="V1825" t="s">
        <v>165</v>
      </c>
      <c r="X1825" t="s">
        <v>149</v>
      </c>
      <c r="Y1825" t="s">
        <v>150</v>
      </c>
      <c r="Z1825">
        <v>50286</v>
      </c>
      <c r="AB1825" t="s">
        <v>154</v>
      </c>
    </row>
    <row r="1826" spans="1:28" x14ac:dyDescent="0.3">
      <c r="A1826" t="s">
        <v>292</v>
      </c>
      <c r="B1826" t="s">
        <v>1000</v>
      </c>
      <c r="C1826">
        <v>1651770</v>
      </c>
      <c r="D1826" t="s">
        <v>151</v>
      </c>
      <c r="E1826" s="1">
        <v>43152</v>
      </c>
      <c r="F1826" s="1" t="s">
        <v>407</v>
      </c>
      <c r="G1826" s="1"/>
      <c r="H1826" t="s">
        <v>172</v>
      </c>
      <c r="I1826" s="1" t="s">
        <v>289</v>
      </c>
      <c r="J1826" s="1" t="s">
        <v>509</v>
      </c>
      <c r="K1826" s="1"/>
      <c r="L1826" t="s">
        <v>223</v>
      </c>
      <c r="M1826">
        <v>2.6</v>
      </c>
      <c r="U1826">
        <v>0.2</v>
      </c>
      <c r="V1826" t="s">
        <v>176</v>
      </c>
      <c r="X1826" t="s">
        <v>149</v>
      </c>
      <c r="Y1826" t="s">
        <v>150</v>
      </c>
      <c r="Z1826">
        <v>1040</v>
      </c>
      <c r="AA1826" t="s">
        <v>174</v>
      </c>
      <c r="AB1826" t="s">
        <v>154</v>
      </c>
    </row>
    <row r="1827" spans="1:28" x14ac:dyDescent="0.3">
      <c r="A1827" t="s">
        <v>292</v>
      </c>
      <c r="B1827" t="s">
        <v>1000</v>
      </c>
      <c r="C1827">
        <v>1651770</v>
      </c>
      <c r="D1827" t="s">
        <v>151</v>
      </c>
      <c r="E1827" s="1">
        <v>43152</v>
      </c>
      <c r="F1827" s="1" t="s">
        <v>407</v>
      </c>
      <c r="G1827" s="1"/>
      <c r="H1827" t="s">
        <v>170</v>
      </c>
      <c r="I1827" s="1" t="s">
        <v>289</v>
      </c>
      <c r="J1827" s="1" t="s">
        <v>510</v>
      </c>
      <c r="K1827" s="1"/>
      <c r="L1827" t="s">
        <v>223</v>
      </c>
      <c r="M1827">
        <v>7.5999999999999998E-2</v>
      </c>
      <c r="U1827">
        <v>0.02</v>
      </c>
      <c r="V1827" t="s">
        <v>176</v>
      </c>
      <c r="X1827" t="s">
        <v>149</v>
      </c>
      <c r="Y1827" t="s">
        <v>150</v>
      </c>
      <c r="Z1827">
        <v>1049</v>
      </c>
      <c r="AA1827" t="s">
        <v>175</v>
      </c>
      <c r="AB1827" t="s">
        <v>154</v>
      </c>
    </row>
    <row r="1828" spans="1:28" x14ac:dyDescent="0.3">
      <c r="A1828" t="s">
        <v>292</v>
      </c>
      <c r="B1828" t="s">
        <v>1000</v>
      </c>
      <c r="C1828">
        <v>1651770</v>
      </c>
      <c r="D1828" t="s">
        <v>151</v>
      </c>
      <c r="E1828" s="1">
        <v>43152</v>
      </c>
      <c r="F1828" s="1" t="s">
        <v>407</v>
      </c>
      <c r="G1828" s="1"/>
      <c r="H1828" t="s">
        <v>172</v>
      </c>
      <c r="I1828" s="1" t="s">
        <v>289</v>
      </c>
      <c r="J1828" s="1" t="s">
        <v>511</v>
      </c>
      <c r="K1828" s="1"/>
      <c r="L1828" t="s">
        <v>223</v>
      </c>
      <c r="M1828">
        <v>8.1</v>
      </c>
      <c r="U1828">
        <v>2</v>
      </c>
      <c r="V1828" t="s">
        <v>176</v>
      </c>
      <c r="X1828" t="s">
        <v>149</v>
      </c>
      <c r="Y1828" t="s">
        <v>150</v>
      </c>
      <c r="Z1828">
        <v>1090</v>
      </c>
      <c r="AA1828" t="s">
        <v>174</v>
      </c>
      <c r="AB1828" t="s">
        <v>154</v>
      </c>
    </row>
    <row r="1829" spans="1:28" x14ac:dyDescent="0.3">
      <c r="A1829" t="s">
        <v>292</v>
      </c>
      <c r="B1829" t="s">
        <v>1000</v>
      </c>
      <c r="C1829">
        <v>1651770</v>
      </c>
      <c r="D1829" t="s">
        <v>151</v>
      </c>
      <c r="E1829" s="1">
        <v>43152</v>
      </c>
      <c r="F1829" s="1" t="s">
        <v>407</v>
      </c>
      <c r="G1829" s="1"/>
      <c r="I1829" s="1" t="s">
        <v>290</v>
      </c>
      <c r="J1829" s="1" t="s">
        <v>287</v>
      </c>
      <c r="K1829" s="1"/>
      <c r="L1829" t="s">
        <v>286</v>
      </c>
      <c r="M1829">
        <v>5.13</v>
      </c>
      <c r="U1829">
        <v>0.17</v>
      </c>
      <c r="V1829" t="s">
        <v>165</v>
      </c>
      <c r="X1829" t="s">
        <v>149</v>
      </c>
      <c r="Y1829" t="s">
        <v>150</v>
      </c>
      <c r="Z1829">
        <v>50286</v>
      </c>
      <c r="AB1829" t="s">
        <v>154</v>
      </c>
    </row>
    <row r="1830" spans="1:28" x14ac:dyDescent="0.3">
      <c r="A1830" t="s">
        <v>292</v>
      </c>
      <c r="B1830" t="s">
        <v>1001</v>
      </c>
      <c r="C1830">
        <v>1651770</v>
      </c>
      <c r="D1830" t="s">
        <v>151</v>
      </c>
      <c r="E1830" s="1">
        <v>43179</v>
      </c>
      <c r="F1830" s="1" t="s">
        <v>465</v>
      </c>
      <c r="G1830" s="1"/>
      <c r="H1830" t="s">
        <v>172</v>
      </c>
      <c r="I1830" s="1" t="s">
        <v>289</v>
      </c>
      <c r="J1830" s="1" t="s">
        <v>509</v>
      </c>
      <c r="K1830" s="1"/>
      <c r="L1830" t="s">
        <v>223</v>
      </c>
      <c r="M1830">
        <v>9.9</v>
      </c>
      <c r="U1830">
        <v>0.4</v>
      </c>
      <c r="V1830" t="s">
        <v>176</v>
      </c>
      <c r="X1830" t="s">
        <v>149</v>
      </c>
      <c r="Y1830" t="s">
        <v>150</v>
      </c>
      <c r="Z1830">
        <v>1040</v>
      </c>
      <c r="AB1830" t="s">
        <v>154</v>
      </c>
    </row>
    <row r="1831" spans="1:28" x14ac:dyDescent="0.3">
      <c r="A1831" t="s">
        <v>292</v>
      </c>
      <c r="B1831" t="s">
        <v>1001</v>
      </c>
      <c r="C1831">
        <v>1651770</v>
      </c>
      <c r="D1831" t="s">
        <v>151</v>
      </c>
      <c r="E1831" s="1">
        <v>43179</v>
      </c>
      <c r="F1831" s="1" t="s">
        <v>465</v>
      </c>
      <c r="G1831" s="1"/>
      <c r="H1831" t="s">
        <v>170</v>
      </c>
      <c r="I1831" s="1" t="s">
        <v>289</v>
      </c>
      <c r="J1831" s="1" t="s">
        <v>510</v>
      </c>
      <c r="K1831" s="1"/>
      <c r="L1831" t="s">
        <v>223</v>
      </c>
      <c r="M1831">
        <v>0.92200000000000004</v>
      </c>
      <c r="U1831">
        <v>0.02</v>
      </c>
      <c r="V1831" t="s">
        <v>176</v>
      </c>
      <c r="X1831" t="s">
        <v>149</v>
      </c>
      <c r="Y1831" t="s">
        <v>150</v>
      </c>
      <c r="Z1831">
        <v>1049</v>
      </c>
      <c r="AB1831" t="s">
        <v>154</v>
      </c>
    </row>
    <row r="1832" spans="1:28" x14ac:dyDescent="0.3">
      <c r="A1832" t="s">
        <v>292</v>
      </c>
      <c r="B1832" t="s">
        <v>1001</v>
      </c>
      <c r="C1832">
        <v>1651770</v>
      </c>
      <c r="D1832" t="s">
        <v>151</v>
      </c>
      <c r="E1832" s="1">
        <v>43179</v>
      </c>
      <c r="F1832" s="1" t="s">
        <v>465</v>
      </c>
      <c r="G1832" s="1"/>
      <c r="H1832" t="s">
        <v>172</v>
      </c>
      <c r="I1832" s="1" t="s">
        <v>289</v>
      </c>
      <c r="J1832" s="1" t="s">
        <v>511</v>
      </c>
      <c r="K1832" s="1"/>
      <c r="L1832" t="s">
        <v>223</v>
      </c>
      <c r="M1832">
        <v>33.299999999999997</v>
      </c>
      <c r="U1832">
        <v>2</v>
      </c>
      <c r="V1832" t="s">
        <v>176</v>
      </c>
      <c r="X1832" t="s">
        <v>149</v>
      </c>
      <c r="Y1832" t="s">
        <v>150</v>
      </c>
      <c r="Z1832">
        <v>1090</v>
      </c>
      <c r="AB1832" t="s">
        <v>154</v>
      </c>
    </row>
    <row r="1833" spans="1:28" x14ac:dyDescent="0.3">
      <c r="A1833" t="s">
        <v>292</v>
      </c>
      <c r="B1833" t="s">
        <v>1001</v>
      </c>
      <c r="C1833">
        <v>1651770</v>
      </c>
      <c r="D1833" t="s">
        <v>151</v>
      </c>
      <c r="E1833" s="1">
        <v>43179</v>
      </c>
      <c r="F1833" s="1" t="s">
        <v>465</v>
      </c>
      <c r="G1833" s="1"/>
      <c r="I1833" s="1" t="s">
        <v>290</v>
      </c>
      <c r="J1833" s="1" t="s">
        <v>287</v>
      </c>
      <c r="K1833" s="1"/>
      <c r="L1833" t="s">
        <v>286</v>
      </c>
      <c r="M1833">
        <v>8.99</v>
      </c>
      <c r="U1833">
        <v>0.17</v>
      </c>
      <c r="V1833" t="s">
        <v>165</v>
      </c>
      <c r="X1833" t="s">
        <v>149</v>
      </c>
      <c r="Y1833" t="s">
        <v>150</v>
      </c>
      <c r="Z1833">
        <v>50286</v>
      </c>
      <c r="AB1833" t="s">
        <v>154</v>
      </c>
    </row>
    <row r="1834" spans="1:28" x14ac:dyDescent="0.3">
      <c r="A1834" t="s">
        <v>292</v>
      </c>
      <c r="B1834" t="s">
        <v>1002</v>
      </c>
      <c r="C1834">
        <v>1651770</v>
      </c>
      <c r="D1834" t="s">
        <v>151</v>
      </c>
      <c r="E1834" s="1">
        <v>43206</v>
      </c>
      <c r="F1834" s="1" t="s">
        <v>314</v>
      </c>
      <c r="G1834" s="1"/>
      <c r="H1834" t="s">
        <v>172</v>
      </c>
      <c r="I1834" s="1" t="s">
        <v>289</v>
      </c>
      <c r="J1834" s="1" t="s">
        <v>509</v>
      </c>
      <c r="K1834" s="1"/>
      <c r="L1834" t="s">
        <v>223</v>
      </c>
      <c r="M1834">
        <v>6.6</v>
      </c>
      <c r="U1834">
        <v>0.4</v>
      </c>
      <c r="V1834" t="s">
        <v>176</v>
      </c>
      <c r="X1834" t="s">
        <v>149</v>
      </c>
      <c r="Y1834" t="s">
        <v>150</v>
      </c>
      <c r="Z1834">
        <v>1040</v>
      </c>
      <c r="AB1834" t="s">
        <v>154</v>
      </c>
    </row>
    <row r="1835" spans="1:28" x14ac:dyDescent="0.3">
      <c r="A1835" t="s">
        <v>292</v>
      </c>
      <c r="B1835" t="s">
        <v>1002</v>
      </c>
      <c r="C1835">
        <v>1651770</v>
      </c>
      <c r="D1835" t="s">
        <v>151</v>
      </c>
      <c r="E1835" s="1">
        <v>43206</v>
      </c>
      <c r="F1835" s="1" t="s">
        <v>314</v>
      </c>
      <c r="G1835" s="1"/>
      <c r="H1835" t="s">
        <v>170</v>
      </c>
      <c r="I1835" s="1" t="s">
        <v>289</v>
      </c>
      <c r="J1835" s="1" t="s">
        <v>510</v>
      </c>
      <c r="K1835" s="1"/>
      <c r="L1835" t="s">
        <v>223</v>
      </c>
      <c r="M1835">
        <v>1.1299999999999999</v>
      </c>
      <c r="U1835">
        <v>0.02</v>
      </c>
      <c r="V1835" t="s">
        <v>176</v>
      </c>
      <c r="X1835" t="s">
        <v>149</v>
      </c>
      <c r="Y1835" t="s">
        <v>150</v>
      </c>
      <c r="Z1835">
        <v>1049</v>
      </c>
      <c r="AB1835" t="s">
        <v>154</v>
      </c>
    </row>
    <row r="1836" spans="1:28" x14ac:dyDescent="0.3">
      <c r="A1836" t="s">
        <v>292</v>
      </c>
      <c r="B1836" t="s">
        <v>1002</v>
      </c>
      <c r="C1836">
        <v>1651770</v>
      </c>
      <c r="D1836" t="s">
        <v>151</v>
      </c>
      <c r="E1836" s="1">
        <v>43206</v>
      </c>
      <c r="F1836" s="1" t="s">
        <v>314</v>
      </c>
      <c r="G1836" s="1"/>
      <c r="H1836" t="s">
        <v>172</v>
      </c>
      <c r="I1836" s="1" t="s">
        <v>289</v>
      </c>
      <c r="J1836" s="1" t="s">
        <v>511</v>
      </c>
      <c r="K1836" s="1"/>
      <c r="L1836" t="s">
        <v>223</v>
      </c>
      <c r="M1836">
        <v>14.6</v>
      </c>
      <c r="U1836">
        <v>2</v>
      </c>
      <c r="V1836" t="s">
        <v>176</v>
      </c>
      <c r="X1836" t="s">
        <v>149</v>
      </c>
      <c r="Y1836" t="s">
        <v>150</v>
      </c>
      <c r="Z1836">
        <v>1090</v>
      </c>
      <c r="AB1836" t="s">
        <v>154</v>
      </c>
    </row>
    <row r="1837" spans="1:28" x14ac:dyDescent="0.3">
      <c r="A1837" t="s">
        <v>292</v>
      </c>
      <c r="B1837" t="s">
        <v>1002</v>
      </c>
      <c r="C1837">
        <v>1651770</v>
      </c>
      <c r="D1837" t="s">
        <v>151</v>
      </c>
      <c r="E1837" s="1">
        <v>43206</v>
      </c>
      <c r="F1837" s="1" t="s">
        <v>314</v>
      </c>
      <c r="G1837" s="1"/>
      <c r="I1837" s="1" t="s">
        <v>290</v>
      </c>
      <c r="J1837" s="1" t="s">
        <v>287</v>
      </c>
      <c r="K1837" s="1"/>
      <c r="L1837" t="s">
        <v>286</v>
      </c>
      <c r="M1837">
        <v>1.37</v>
      </c>
      <c r="U1837">
        <v>0.17</v>
      </c>
      <c r="V1837" t="s">
        <v>165</v>
      </c>
      <c r="X1837" t="s">
        <v>149</v>
      </c>
      <c r="Y1837" t="s">
        <v>150</v>
      </c>
      <c r="Z1837">
        <v>50286</v>
      </c>
      <c r="AB1837" t="s">
        <v>154</v>
      </c>
    </row>
    <row r="1838" spans="1:28" x14ac:dyDescent="0.3">
      <c r="A1838" t="s">
        <v>292</v>
      </c>
      <c r="B1838" t="s">
        <v>1003</v>
      </c>
      <c r="C1838">
        <v>1651770</v>
      </c>
      <c r="D1838" t="s">
        <v>151</v>
      </c>
      <c r="E1838" s="1">
        <v>43208</v>
      </c>
      <c r="F1838" s="1" t="s">
        <v>353</v>
      </c>
      <c r="G1838" s="1"/>
      <c r="H1838" t="s">
        <v>172</v>
      </c>
      <c r="I1838" s="1" t="s">
        <v>289</v>
      </c>
      <c r="J1838" s="1" t="s">
        <v>509</v>
      </c>
      <c r="K1838" s="1"/>
      <c r="L1838" t="s">
        <v>223</v>
      </c>
      <c r="M1838">
        <v>2.2000000000000002</v>
      </c>
      <c r="U1838">
        <v>0.4</v>
      </c>
      <c r="V1838" t="s">
        <v>176</v>
      </c>
      <c r="X1838" t="s">
        <v>149</v>
      </c>
      <c r="Y1838" t="s">
        <v>150</v>
      </c>
      <c r="Z1838">
        <v>1040</v>
      </c>
      <c r="AA1838" t="s">
        <v>174</v>
      </c>
      <c r="AB1838" t="s">
        <v>154</v>
      </c>
    </row>
    <row r="1839" spans="1:28" x14ac:dyDescent="0.3">
      <c r="A1839" t="s">
        <v>292</v>
      </c>
      <c r="B1839" t="s">
        <v>1003</v>
      </c>
      <c r="C1839">
        <v>1651770</v>
      </c>
      <c r="D1839" t="s">
        <v>151</v>
      </c>
      <c r="E1839" s="1">
        <v>43208</v>
      </c>
      <c r="F1839" s="1" t="s">
        <v>353</v>
      </c>
      <c r="G1839" s="1"/>
      <c r="H1839" t="s">
        <v>170</v>
      </c>
      <c r="I1839" s="1" t="s">
        <v>289</v>
      </c>
      <c r="J1839" s="1" t="s">
        <v>510</v>
      </c>
      <c r="K1839" s="1"/>
      <c r="L1839" t="s">
        <v>223</v>
      </c>
      <c r="M1839">
        <v>0.108</v>
      </c>
      <c r="U1839">
        <v>0.02</v>
      </c>
      <c r="V1839" t="s">
        <v>176</v>
      </c>
      <c r="X1839" t="s">
        <v>149</v>
      </c>
      <c r="Y1839" t="s">
        <v>150</v>
      </c>
      <c r="Z1839">
        <v>1049</v>
      </c>
      <c r="AA1839" t="s">
        <v>174</v>
      </c>
      <c r="AB1839" t="s">
        <v>154</v>
      </c>
    </row>
    <row r="1840" spans="1:28" x14ac:dyDescent="0.3">
      <c r="A1840" t="s">
        <v>292</v>
      </c>
      <c r="B1840" t="s">
        <v>1003</v>
      </c>
      <c r="C1840">
        <v>1651770</v>
      </c>
      <c r="D1840" t="s">
        <v>151</v>
      </c>
      <c r="E1840" s="1">
        <v>43208</v>
      </c>
      <c r="F1840" s="1" t="s">
        <v>353</v>
      </c>
      <c r="G1840" s="1"/>
      <c r="H1840" t="s">
        <v>172</v>
      </c>
      <c r="I1840" s="1" t="s">
        <v>289</v>
      </c>
      <c r="J1840" s="1" t="s">
        <v>511</v>
      </c>
      <c r="K1840" s="1"/>
      <c r="L1840" t="s">
        <v>223</v>
      </c>
      <c r="M1840">
        <v>6.5</v>
      </c>
      <c r="U1840">
        <v>2</v>
      </c>
      <c r="V1840" t="s">
        <v>176</v>
      </c>
      <c r="X1840" t="s">
        <v>149</v>
      </c>
      <c r="Y1840" t="s">
        <v>150</v>
      </c>
      <c r="Z1840">
        <v>1090</v>
      </c>
      <c r="AA1840" t="s">
        <v>175</v>
      </c>
      <c r="AB1840" t="s">
        <v>154</v>
      </c>
    </row>
    <row r="1841" spans="1:28" x14ac:dyDescent="0.3">
      <c r="A1841" t="s">
        <v>292</v>
      </c>
      <c r="B1841" t="s">
        <v>1003</v>
      </c>
      <c r="C1841">
        <v>1651770</v>
      </c>
      <c r="D1841" t="s">
        <v>151</v>
      </c>
      <c r="E1841" s="1">
        <v>43208</v>
      </c>
      <c r="F1841" s="1" t="s">
        <v>353</v>
      </c>
      <c r="G1841" s="1"/>
      <c r="I1841" s="1" t="s">
        <v>290</v>
      </c>
      <c r="J1841" s="1" t="s">
        <v>287</v>
      </c>
      <c r="K1841" s="1"/>
      <c r="L1841" t="s">
        <v>286</v>
      </c>
      <c r="M1841">
        <v>0.4</v>
      </c>
      <c r="U1841">
        <v>0.17</v>
      </c>
      <c r="V1841" t="s">
        <v>165</v>
      </c>
      <c r="X1841" t="s">
        <v>149</v>
      </c>
      <c r="Y1841" t="s">
        <v>150</v>
      </c>
      <c r="Z1841">
        <v>50286</v>
      </c>
      <c r="AB1841" t="s">
        <v>154</v>
      </c>
    </row>
    <row r="1842" spans="1:28" x14ac:dyDescent="0.3">
      <c r="A1842" t="s">
        <v>292</v>
      </c>
      <c r="B1842" t="s">
        <v>1004</v>
      </c>
      <c r="C1842">
        <v>1651770</v>
      </c>
      <c r="D1842" t="s">
        <v>151</v>
      </c>
      <c r="E1842" s="1">
        <v>43238</v>
      </c>
      <c r="F1842" s="1" t="s">
        <v>308</v>
      </c>
      <c r="G1842" s="1"/>
      <c r="H1842" t="s">
        <v>172</v>
      </c>
      <c r="I1842" s="1" t="s">
        <v>289</v>
      </c>
      <c r="J1842" s="1" t="s">
        <v>509</v>
      </c>
      <c r="K1842" s="1"/>
      <c r="L1842" t="s">
        <v>223</v>
      </c>
      <c r="M1842">
        <v>6.6</v>
      </c>
      <c r="U1842">
        <v>0.4</v>
      </c>
      <c r="V1842" t="s">
        <v>176</v>
      </c>
      <c r="X1842" t="s">
        <v>149</v>
      </c>
      <c r="Y1842" t="s">
        <v>150</v>
      </c>
      <c r="Z1842">
        <v>1040</v>
      </c>
      <c r="AB1842" t="s">
        <v>154</v>
      </c>
    </row>
    <row r="1843" spans="1:28" x14ac:dyDescent="0.3">
      <c r="A1843" t="s">
        <v>292</v>
      </c>
      <c r="B1843" t="s">
        <v>1004</v>
      </c>
      <c r="C1843">
        <v>1651770</v>
      </c>
      <c r="D1843" t="s">
        <v>151</v>
      </c>
      <c r="E1843" s="1">
        <v>43238</v>
      </c>
      <c r="F1843" s="1" t="s">
        <v>308</v>
      </c>
      <c r="G1843" s="1"/>
      <c r="H1843" t="s">
        <v>170</v>
      </c>
      <c r="I1843" s="1" t="s">
        <v>289</v>
      </c>
      <c r="J1843" s="1" t="s">
        <v>510</v>
      </c>
      <c r="K1843" s="1"/>
      <c r="L1843" t="s">
        <v>223</v>
      </c>
      <c r="M1843">
        <v>0.70199999999999996</v>
      </c>
      <c r="U1843">
        <v>0.02</v>
      </c>
      <c r="V1843" t="s">
        <v>176</v>
      </c>
      <c r="X1843" t="s">
        <v>149</v>
      </c>
      <c r="Y1843" t="s">
        <v>150</v>
      </c>
      <c r="Z1843">
        <v>1049</v>
      </c>
      <c r="AB1843" t="s">
        <v>154</v>
      </c>
    </row>
    <row r="1844" spans="1:28" x14ac:dyDescent="0.3">
      <c r="A1844" t="s">
        <v>292</v>
      </c>
      <c r="B1844" t="s">
        <v>1004</v>
      </c>
      <c r="C1844">
        <v>1651770</v>
      </c>
      <c r="D1844" t="s">
        <v>151</v>
      </c>
      <c r="E1844" s="1">
        <v>43238</v>
      </c>
      <c r="F1844" s="1" t="s">
        <v>308</v>
      </c>
      <c r="G1844" s="1"/>
      <c r="H1844" t="s">
        <v>172</v>
      </c>
      <c r="I1844" s="1" t="s">
        <v>289</v>
      </c>
      <c r="J1844" s="1" t="s">
        <v>511</v>
      </c>
      <c r="K1844" s="1"/>
      <c r="L1844" t="s">
        <v>223</v>
      </c>
      <c r="M1844">
        <v>13.3</v>
      </c>
      <c r="U1844">
        <v>2</v>
      </c>
      <c r="V1844" t="s">
        <v>176</v>
      </c>
      <c r="X1844" t="s">
        <v>149</v>
      </c>
      <c r="Y1844" t="s">
        <v>150</v>
      </c>
      <c r="Z1844">
        <v>1090</v>
      </c>
      <c r="AB1844" t="s">
        <v>154</v>
      </c>
    </row>
    <row r="1845" spans="1:28" x14ac:dyDescent="0.3">
      <c r="A1845" t="s">
        <v>292</v>
      </c>
      <c r="B1845" t="s">
        <v>1004</v>
      </c>
      <c r="C1845">
        <v>1651770</v>
      </c>
      <c r="D1845" t="s">
        <v>151</v>
      </c>
      <c r="E1845" s="1">
        <v>43238</v>
      </c>
      <c r="F1845" s="1" t="s">
        <v>308</v>
      </c>
      <c r="G1845" s="1"/>
      <c r="I1845" s="1" t="s">
        <v>290</v>
      </c>
      <c r="J1845" s="1" t="s">
        <v>287</v>
      </c>
      <c r="K1845" s="1"/>
      <c r="L1845" t="s">
        <v>286</v>
      </c>
      <c r="M1845">
        <v>9.07</v>
      </c>
      <c r="U1845">
        <v>0.17</v>
      </c>
      <c r="V1845" t="s">
        <v>165</v>
      </c>
      <c r="X1845" t="s">
        <v>149</v>
      </c>
      <c r="Y1845" t="s">
        <v>150</v>
      </c>
      <c r="Z1845">
        <v>50286</v>
      </c>
      <c r="AB1845" t="s">
        <v>154</v>
      </c>
    </row>
    <row r="1846" spans="1:28" x14ac:dyDescent="0.3">
      <c r="A1846" t="s">
        <v>292</v>
      </c>
      <c r="B1846" t="s">
        <v>1005</v>
      </c>
      <c r="C1846">
        <v>1651770</v>
      </c>
      <c r="D1846" t="s">
        <v>151</v>
      </c>
      <c r="E1846" s="1">
        <v>43243</v>
      </c>
      <c r="F1846" s="1" t="s">
        <v>431</v>
      </c>
      <c r="G1846" s="1"/>
      <c r="H1846" t="s">
        <v>172</v>
      </c>
      <c r="I1846" s="1" t="s">
        <v>289</v>
      </c>
      <c r="J1846" s="1" t="s">
        <v>509</v>
      </c>
      <c r="K1846" s="1"/>
      <c r="L1846" t="s">
        <v>223</v>
      </c>
      <c r="M1846">
        <v>4.2</v>
      </c>
      <c r="U1846">
        <v>0.4</v>
      </c>
      <c r="V1846" t="s">
        <v>176</v>
      </c>
      <c r="X1846" t="s">
        <v>149</v>
      </c>
      <c r="Y1846" t="s">
        <v>150</v>
      </c>
      <c r="Z1846">
        <v>1040</v>
      </c>
      <c r="AB1846" t="s">
        <v>154</v>
      </c>
    </row>
    <row r="1847" spans="1:28" x14ac:dyDescent="0.3">
      <c r="A1847" t="s">
        <v>292</v>
      </c>
      <c r="B1847" t="s">
        <v>1005</v>
      </c>
      <c r="C1847">
        <v>1651770</v>
      </c>
      <c r="D1847" t="s">
        <v>151</v>
      </c>
      <c r="E1847" s="1">
        <v>43243</v>
      </c>
      <c r="F1847" s="1" t="s">
        <v>431</v>
      </c>
      <c r="G1847" s="1"/>
      <c r="H1847" t="s">
        <v>170</v>
      </c>
      <c r="I1847" s="1" t="s">
        <v>289</v>
      </c>
      <c r="J1847" s="1" t="s">
        <v>510</v>
      </c>
      <c r="K1847" s="1"/>
      <c r="L1847" t="s">
        <v>223</v>
      </c>
      <c r="M1847">
        <v>0.27500000000000002</v>
      </c>
      <c r="U1847">
        <v>0.02</v>
      </c>
      <c r="V1847" t="s">
        <v>176</v>
      </c>
      <c r="X1847" t="s">
        <v>149</v>
      </c>
      <c r="Y1847" t="s">
        <v>150</v>
      </c>
      <c r="Z1847">
        <v>1049</v>
      </c>
      <c r="AB1847" t="s">
        <v>154</v>
      </c>
    </row>
    <row r="1848" spans="1:28" x14ac:dyDescent="0.3">
      <c r="A1848" t="s">
        <v>292</v>
      </c>
      <c r="B1848" t="s">
        <v>1005</v>
      </c>
      <c r="C1848">
        <v>1651770</v>
      </c>
      <c r="D1848" t="s">
        <v>151</v>
      </c>
      <c r="E1848" s="1">
        <v>43243</v>
      </c>
      <c r="F1848" s="1" t="s">
        <v>431</v>
      </c>
      <c r="G1848" s="1"/>
      <c r="H1848" t="s">
        <v>172</v>
      </c>
      <c r="I1848" s="1" t="s">
        <v>289</v>
      </c>
      <c r="J1848" s="1" t="s">
        <v>511</v>
      </c>
      <c r="K1848" s="1"/>
      <c r="L1848" t="s">
        <v>223</v>
      </c>
      <c r="M1848">
        <v>10.9</v>
      </c>
      <c r="U1848">
        <v>2</v>
      </c>
      <c r="V1848" t="s">
        <v>176</v>
      </c>
      <c r="X1848" t="s">
        <v>149</v>
      </c>
      <c r="Y1848" t="s">
        <v>150</v>
      </c>
      <c r="Z1848">
        <v>1090</v>
      </c>
      <c r="AB1848" t="s">
        <v>154</v>
      </c>
    </row>
    <row r="1849" spans="1:28" x14ac:dyDescent="0.3">
      <c r="A1849" t="s">
        <v>292</v>
      </c>
      <c r="B1849" t="s">
        <v>1005</v>
      </c>
      <c r="C1849">
        <v>1651770</v>
      </c>
      <c r="D1849" t="s">
        <v>151</v>
      </c>
      <c r="E1849" s="1">
        <v>43243</v>
      </c>
      <c r="F1849" s="1" t="s">
        <v>431</v>
      </c>
      <c r="G1849" s="1"/>
      <c r="I1849" s="1" t="s">
        <v>290</v>
      </c>
      <c r="J1849" s="1" t="s">
        <v>287</v>
      </c>
      <c r="K1849" s="1"/>
      <c r="L1849" t="s">
        <v>286</v>
      </c>
      <c r="M1849">
        <v>7.64</v>
      </c>
      <c r="U1849">
        <v>0.17</v>
      </c>
      <c r="V1849" t="s">
        <v>165</v>
      </c>
      <c r="X1849" t="s">
        <v>149</v>
      </c>
      <c r="Y1849" t="s">
        <v>150</v>
      </c>
      <c r="Z1849">
        <v>50286</v>
      </c>
      <c r="AB1849" t="s">
        <v>154</v>
      </c>
    </row>
    <row r="1850" spans="1:28" x14ac:dyDescent="0.3">
      <c r="A1850" t="s">
        <v>292</v>
      </c>
      <c r="B1850" t="s">
        <v>1006</v>
      </c>
      <c r="C1850">
        <v>1651770</v>
      </c>
      <c r="D1850" t="s">
        <v>151</v>
      </c>
      <c r="E1850" s="1">
        <v>43270</v>
      </c>
      <c r="F1850" s="1" t="s">
        <v>345</v>
      </c>
      <c r="G1850" s="1"/>
      <c r="H1850" t="s">
        <v>172</v>
      </c>
      <c r="I1850" s="1" t="s">
        <v>289</v>
      </c>
      <c r="J1850" s="1" t="s">
        <v>509</v>
      </c>
      <c r="K1850" s="1"/>
      <c r="L1850" t="s">
        <v>223</v>
      </c>
      <c r="M1850">
        <v>2.8</v>
      </c>
      <c r="U1850">
        <v>0.4</v>
      </c>
      <c r="V1850" t="s">
        <v>176</v>
      </c>
      <c r="X1850" t="s">
        <v>149</v>
      </c>
      <c r="Y1850" t="s">
        <v>150</v>
      </c>
      <c r="Z1850">
        <v>1040</v>
      </c>
      <c r="AA1850" t="s">
        <v>174</v>
      </c>
      <c r="AB1850" t="s">
        <v>154</v>
      </c>
    </row>
    <row r="1851" spans="1:28" x14ac:dyDescent="0.3">
      <c r="A1851" t="s">
        <v>292</v>
      </c>
      <c r="B1851" t="s">
        <v>1006</v>
      </c>
      <c r="C1851">
        <v>1651770</v>
      </c>
      <c r="D1851" t="s">
        <v>151</v>
      </c>
      <c r="E1851" s="1">
        <v>43270</v>
      </c>
      <c r="F1851" s="1" t="s">
        <v>345</v>
      </c>
      <c r="G1851" s="1"/>
      <c r="H1851" t="s">
        <v>170</v>
      </c>
      <c r="I1851" s="1" t="s">
        <v>289</v>
      </c>
      <c r="J1851" s="1" t="s">
        <v>510</v>
      </c>
      <c r="K1851" s="1"/>
      <c r="L1851" t="s">
        <v>223</v>
      </c>
      <c r="M1851">
        <v>8.8999999999999996E-2</v>
      </c>
      <c r="U1851">
        <v>0.02</v>
      </c>
      <c r="V1851" t="s">
        <v>176</v>
      </c>
      <c r="X1851" t="s">
        <v>149</v>
      </c>
      <c r="Y1851" t="s">
        <v>150</v>
      </c>
      <c r="Z1851">
        <v>1049</v>
      </c>
      <c r="AA1851" t="s">
        <v>174</v>
      </c>
      <c r="AB1851" t="s">
        <v>154</v>
      </c>
    </row>
    <row r="1852" spans="1:28" x14ac:dyDescent="0.3">
      <c r="A1852" t="s">
        <v>292</v>
      </c>
      <c r="B1852" t="s">
        <v>1006</v>
      </c>
      <c r="C1852">
        <v>1651770</v>
      </c>
      <c r="D1852" t="s">
        <v>151</v>
      </c>
      <c r="E1852" s="1">
        <v>43270</v>
      </c>
      <c r="F1852" s="1" t="s">
        <v>345</v>
      </c>
      <c r="G1852" s="1"/>
      <c r="H1852" t="s">
        <v>172</v>
      </c>
      <c r="I1852" s="1" t="s">
        <v>289</v>
      </c>
      <c r="J1852" s="1" t="s">
        <v>511</v>
      </c>
      <c r="K1852" s="1"/>
      <c r="L1852" t="s">
        <v>223</v>
      </c>
      <c r="M1852">
        <v>4.5</v>
      </c>
      <c r="U1852">
        <v>2</v>
      </c>
      <c r="V1852" t="s">
        <v>176</v>
      </c>
      <c r="X1852" t="s">
        <v>149</v>
      </c>
      <c r="Y1852" t="s">
        <v>150</v>
      </c>
      <c r="Z1852">
        <v>1090</v>
      </c>
      <c r="AA1852" t="s">
        <v>175</v>
      </c>
      <c r="AB1852" t="s">
        <v>154</v>
      </c>
    </row>
    <row r="1853" spans="1:28" x14ac:dyDescent="0.3">
      <c r="A1853" t="s">
        <v>292</v>
      </c>
      <c r="B1853" t="s">
        <v>1006</v>
      </c>
      <c r="C1853">
        <v>1651770</v>
      </c>
      <c r="D1853" t="s">
        <v>151</v>
      </c>
      <c r="E1853" s="1">
        <v>43270</v>
      </c>
      <c r="F1853" s="1" t="s">
        <v>345</v>
      </c>
      <c r="G1853" s="1"/>
      <c r="I1853" s="1" t="s">
        <v>290</v>
      </c>
      <c r="J1853" s="1" t="s">
        <v>287</v>
      </c>
      <c r="K1853" s="1"/>
      <c r="L1853" t="s">
        <v>286</v>
      </c>
      <c r="M1853">
        <v>1.26</v>
      </c>
      <c r="U1853">
        <v>0.17</v>
      </c>
      <c r="V1853" t="s">
        <v>165</v>
      </c>
      <c r="X1853" t="s">
        <v>149</v>
      </c>
      <c r="Y1853" t="s">
        <v>150</v>
      </c>
      <c r="Z1853">
        <v>50286</v>
      </c>
      <c r="AB1853" t="s">
        <v>154</v>
      </c>
    </row>
    <row r="1854" spans="1:28" x14ac:dyDescent="0.3">
      <c r="A1854" t="s">
        <v>292</v>
      </c>
      <c r="B1854" t="s">
        <v>1007</v>
      </c>
      <c r="C1854">
        <v>1651770</v>
      </c>
      <c r="D1854" t="s">
        <v>151</v>
      </c>
      <c r="E1854" s="1">
        <v>43292</v>
      </c>
      <c r="F1854" s="1" t="s">
        <v>304</v>
      </c>
      <c r="G1854" s="1"/>
      <c r="H1854" t="s">
        <v>172</v>
      </c>
      <c r="I1854" s="1" t="s">
        <v>289</v>
      </c>
      <c r="J1854" s="1" t="s">
        <v>509</v>
      </c>
      <c r="K1854" s="1"/>
      <c r="L1854" t="s">
        <v>223</v>
      </c>
      <c r="M1854">
        <v>4</v>
      </c>
      <c r="U1854">
        <v>0.4</v>
      </c>
      <c r="V1854" t="s">
        <v>176</v>
      </c>
      <c r="X1854" t="s">
        <v>149</v>
      </c>
      <c r="Y1854" t="s">
        <v>150</v>
      </c>
      <c r="Z1854">
        <v>1040</v>
      </c>
      <c r="AB1854" t="s">
        <v>154</v>
      </c>
    </row>
    <row r="1855" spans="1:28" x14ac:dyDescent="0.3">
      <c r="A1855" t="s">
        <v>292</v>
      </c>
      <c r="B1855" t="s">
        <v>1007</v>
      </c>
      <c r="C1855">
        <v>1651770</v>
      </c>
      <c r="D1855" t="s">
        <v>151</v>
      </c>
      <c r="E1855" s="1">
        <v>43292</v>
      </c>
      <c r="F1855" s="1" t="s">
        <v>304</v>
      </c>
      <c r="G1855" s="1"/>
      <c r="H1855" t="s">
        <v>170</v>
      </c>
      <c r="I1855" s="1" t="s">
        <v>289</v>
      </c>
      <c r="J1855" s="1" t="s">
        <v>510</v>
      </c>
      <c r="K1855" s="1"/>
      <c r="L1855" t="s">
        <v>223</v>
      </c>
      <c r="M1855">
        <v>0.05</v>
      </c>
      <c r="U1855">
        <v>0.02</v>
      </c>
      <c r="V1855" t="s">
        <v>176</v>
      </c>
      <c r="X1855" t="s">
        <v>149</v>
      </c>
      <c r="Y1855" t="s">
        <v>150</v>
      </c>
      <c r="Z1855">
        <v>1049</v>
      </c>
      <c r="AB1855" t="s">
        <v>154</v>
      </c>
    </row>
    <row r="1856" spans="1:28" x14ac:dyDescent="0.3">
      <c r="A1856" t="s">
        <v>292</v>
      </c>
      <c r="B1856" t="s">
        <v>1007</v>
      </c>
      <c r="C1856">
        <v>1651770</v>
      </c>
      <c r="D1856" t="s">
        <v>151</v>
      </c>
      <c r="E1856" s="1">
        <v>43292</v>
      </c>
      <c r="F1856" s="1" t="s">
        <v>304</v>
      </c>
      <c r="G1856" s="1"/>
      <c r="H1856" t="s">
        <v>172</v>
      </c>
      <c r="I1856" s="1" t="s">
        <v>289</v>
      </c>
      <c r="J1856" s="1" t="s">
        <v>511</v>
      </c>
      <c r="K1856" s="1"/>
      <c r="L1856" t="s">
        <v>223</v>
      </c>
      <c r="M1856">
        <v>2.7</v>
      </c>
      <c r="U1856">
        <v>2</v>
      </c>
      <c r="V1856" t="s">
        <v>176</v>
      </c>
      <c r="X1856" t="s">
        <v>149</v>
      </c>
      <c r="Y1856" t="s">
        <v>150</v>
      </c>
      <c r="Z1856">
        <v>1090</v>
      </c>
      <c r="AA1856" t="s">
        <v>168</v>
      </c>
      <c r="AB1856" t="s">
        <v>154</v>
      </c>
    </row>
    <row r="1857" spans="1:28" x14ac:dyDescent="0.3">
      <c r="A1857" t="s">
        <v>292</v>
      </c>
      <c r="B1857" t="s">
        <v>1007</v>
      </c>
      <c r="C1857">
        <v>1651770</v>
      </c>
      <c r="D1857" t="s">
        <v>151</v>
      </c>
      <c r="E1857" s="1">
        <v>43292</v>
      </c>
      <c r="F1857" s="1" t="s">
        <v>304</v>
      </c>
      <c r="G1857" s="1"/>
      <c r="I1857" s="1" t="s">
        <v>290</v>
      </c>
      <c r="J1857" s="1" t="s">
        <v>287</v>
      </c>
      <c r="K1857" s="1"/>
      <c r="L1857" t="s">
        <v>286</v>
      </c>
      <c r="M1857">
        <v>1.81</v>
      </c>
      <c r="U1857">
        <v>0.17</v>
      </c>
      <c r="V1857" t="s">
        <v>165</v>
      </c>
      <c r="X1857" t="s">
        <v>149</v>
      </c>
      <c r="Y1857" t="s">
        <v>150</v>
      </c>
      <c r="Z1857">
        <v>50286</v>
      </c>
      <c r="AB1857" t="s">
        <v>154</v>
      </c>
    </row>
    <row r="1858" spans="1:28" x14ac:dyDescent="0.3">
      <c r="A1858" t="s">
        <v>292</v>
      </c>
      <c r="B1858" t="s">
        <v>1008</v>
      </c>
      <c r="C1858">
        <v>1651770</v>
      </c>
      <c r="D1858" t="s">
        <v>151</v>
      </c>
      <c r="E1858" s="1">
        <v>43333</v>
      </c>
      <c r="F1858" s="1" t="s">
        <v>464</v>
      </c>
      <c r="G1858" s="1"/>
      <c r="H1858" t="s">
        <v>172</v>
      </c>
      <c r="I1858" s="1" t="s">
        <v>289</v>
      </c>
      <c r="J1858" s="1" t="s">
        <v>509</v>
      </c>
      <c r="K1858" s="1"/>
      <c r="L1858" t="s">
        <v>223</v>
      </c>
      <c r="M1858">
        <v>2</v>
      </c>
      <c r="U1858">
        <v>0.4</v>
      </c>
      <c r="V1858" t="s">
        <v>176</v>
      </c>
      <c r="X1858" t="s">
        <v>149</v>
      </c>
      <c r="Y1858" t="s">
        <v>150</v>
      </c>
      <c r="Z1858">
        <v>1040</v>
      </c>
      <c r="AA1858" t="s">
        <v>175</v>
      </c>
      <c r="AB1858" t="s">
        <v>154</v>
      </c>
    </row>
    <row r="1859" spans="1:28" x14ac:dyDescent="0.3">
      <c r="A1859" t="s">
        <v>292</v>
      </c>
      <c r="B1859" t="s">
        <v>1008</v>
      </c>
      <c r="C1859">
        <v>1651770</v>
      </c>
      <c r="D1859" t="s">
        <v>151</v>
      </c>
      <c r="E1859" s="1">
        <v>43333</v>
      </c>
      <c r="F1859" s="1" t="s">
        <v>464</v>
      </c>
      <c r="G1859" s="1"/>
      <c r="H1859" t="s">
        <v>170</v>
      </c>
      <c r="I1859" s="1" t="s">
        <v>289</v>
      </c>
      <c r="J1859" s="1" t="s">
        <v>510</v>
      </c>
      <c r="K1859" s="1"/>
      <c r="L1859" t="s">
        <v>223</v>
      </c>
      <c r="M1859">
        <v>0.11600000000000001</v>
      </c>
      <c r="U1859">
        <v>0.02</v>
      </c>
      <c r="V1859" t="s">
        <v>176</v>
      </c>
      <c r="X1859" t="s">
        <v>149</v>
      </c>
      <c r="Y1859" t="s">
        <v>150</v>
      </c>
      <c r="Z1859">
        <v>1049</v>
      </c>
      <c r="AA1859" t="s">
        <v>174</v>
      </c>
      <c r="AB1859" t="s">
        <v>154</v>
      </c>
    </row>
    <row r="1860" spans="1:28" x14ac:dyDescent="0.3">
      <c r="A1860" t="s">
        <v>292</v>
      </c>
      <c r="B1860" t="s">
        <v>1008</v>
      </c>
      <c r="C1860">
        <v>1651770</v>
      </c>
      <c r="D1860" t="s">
        <v>151</v>
      </c>
      <c r="E1860" s="1">
        <v>43333</v>
      </c>
      <c r="F1860" s="1" t="s">
        <v>464</v>
      </c>
      <c r="G1860" s="1"/>
      <c r="H1860" t="s">
        <v>172</v>
      </c>
      <c r="I1860" s="1" t="s">
        <v>289</v>
      </c>
      <c r="J1860" s="1" t="s">
        <v>511</v>
      </c>
      <c r="K1860" s="1"/>
      <c r="L1860" t="s">
        <v>223</v>
      </c>
      <c r="M1860">
        <v>10</v>
      </c>
      <c r="N1860" t="s">
        <v>1094</v>
      </c>
      <c r="U1860">
        <v>2</v>
      </c>
      <c r="V1860" t="s">
        <v>176</v>
      </c>
      <c r="X1860" t="s">
        <v>149</v>
      </c>
      <c r="Y1860" t="s">
        <v>150</v>
      </c>
      <c r="Z1860">
        <v>1090</v>
      </c>
      <c r="AA1860" t="s">
        <v>174</v>
      </c>
      <c r="AB1860" t="s">
        <v>154</v>
      </c>
    </row>
    <row r="1861" spans="1:28" x14ac:dyDescent="0.3">
      <c r="A1861" t="s">
        <v>292</v>
      </c>
      <c r="B1861" t="s">
        <v>1008</v>
      </c>
      <c r="C1861">
        <v>1651770</v>
      </c>
      <c r="D1861" t="s">
        <v>151</v>
      </c>
      <c r="E1861" s="1">
        <v>43333</v>
      </c>
      <c r="F1861" s="1" t="s">
        <v>464</v>
      </c>
      <c r="G1861" s="1"/>
      <c r="I1861" s="1" t="s">
        <v>290</v>
      </c>
      <c r="J1861" s="1" t="s">
        <v>287</v>
      </c>
      <c r="K1861" s="1"/>
      <c r="L1861" t="s">
        <v>286</v>
      </c>
      <c r="M1861">
        <v>1.25</v>
      </c>
      <c r="U1861">
        <v>0.17</v>
      </c>
      <c r="V1861" t="s">
        <v>165</v>
      </c>
      <c r="X1861" t="s">
        <v>149</v>
      </c>
      <c r="Y1861" t="s">
        <v>150</v>
      </c>
      <c r="Z1861">
        <v>50286</v>
      </c>
      <c r="AB1861" t="s">
        <v>154</v>
      </c>
    </row>
    <row r="1862" spans="1:28" x14ac:dyDescent="0.3">
      <c r="A1862" t="s">
        <v>292</v>
      </c>
      <c r="B1862" t="s">
        <v>1009</v>
      </c>
      <c r="C1862">
        <v>1651770</v>
      </c>
      <c r="D1862" t="s">
        <v>151</v>
      </c>
      <c r="E1862" s="1">
        <v>43360</v>
      </c>
      <c r="F1862" s="1" t="s">
        <v>466</v>
      </c>
      <c r="G1862" s="1"/>
      <c r="H1862" t="s">
        <v>172</v>
      </c>
      <c r="I1862" s="1" t="s">
        <v>289</v>
      </c>
      <c r="J1862" s="1" t="s">
        <v>509</v>
      </c>
      <c r="K1862" s="1"/>
      <c r="L1862" t="s">
        <v>223</v>
      </c>
      <c r="M1862">
        <v>7.2</v>
      </c>
      <c r="U1862">
        <v>0.4</v>
      </c>
      <c r="V1862" t="s">
        <v>176</v>
      </c>
      <c r="X1862" t="s">
        <v>149</v>
      </c>
      <c r="Y1862" t="s">
        <v>150</v>
      </c>
      <c r="Z1862">
        <v>1040</v>
      </c>
      <c r="AB1862" t="s">
        <v>154</v>
      </c>
    </row>
    <row r="1863" spans="1:28" x14ac:dyDescent="0.3">
      <c r="A1863" t="s">
        <v>292</v>
      </c>
      <c r="B1863" t="s">
        <v>1009</v>
      </c>
      <c r="C1863">
        <v>1651770</v>
      </c>
      <c r="D1863" t="s">
        <v>151</v>
      </c>
      <c r="E1863" s="1">
        <v>43360</v>
      </c>
      <c r="F1863" s="1" t="s">
        <v>466</v>
      </c>
      <c r="G1863" s="1"/>
      <c r="H1863" t="s">
        <v>170</v>
      </c>
      <c r="I1863" s="1" t="s">
        <v>289</v>
      </c>
      <c r="J1863" s="1" t="s">
        <v>510</v>
      </c>
      <c r="K1863" s="1"/>
      <c r="L1863" t="s">
        <v>223</v>
      </c>
      <c r="M1863">
        <v>0.23100000000000001</v>
      </c>
      <c r="U1863">
        <v>0.02</v>
      </c>
      <c r="V1863" t="s">
        <v>176</v>
      </c>
      <c r="X1863" t="s">
        <v>149</v>
      </c>
      <c r="Y1863" t="s">
        <v>150</v>
      </c>
      <c r="Z1863">
        <v>1049</v>
      </c>
      <c r="AB1863" t="s">
        <v>154</v>
      </c>
    </row>
    <row r="1864" spans="1:28" x14ac:dyDescent="0.3">
      <c r="A1864" t="s">
        <v>292</v>
      </c>
      <c r="B1864" t="s">
        <v>1009</v>
      </c>
      <c r="C1864">
        <v>1651770</v>
      </c>
      <c r="D1864" t="s">
        <v>151</v>
      </c>
      <c r="E1864" s="1">
        <v>43360</v>
      </c>
      <c r="F1864" s="1" t="s">
        <v>466</v>
      </c>
      <c r="G1864" s="1"/>
      <c r="H1864" t="s">
        <v>172</v>
      </c>
      <c r="I1864" s="1" t="s">
        <v>289</v>
      </c>
      <c r="J1864" s="1" t="s">
        <v>511</v>
      </c>
      <c r="K1864" s="1"/>
      <c r="L1864" t="s">
        <v>223</v>
      </c>
      <c r="M1864">
        <v>23.9</v>
      </c>
      <c r="U1864">
        <v>2</v>
      </c>
      <c r="V1864" t="s">
        <v>176</v>
      </c>
      <c r="X1864" t="s">
        <v>149</v>
      </c>
      <c r="Y1864" t="s">
        <v>150</v>
      </c>
      <c r="Z1864">
        <v>1090</v>
      </c>
      <c r="AB1864" t="s">
        <v>154</v>
      </c>
    </row>
    <row r="1865" spans="1:28" x14ac:dyDescent="0.3">
      <c r="A1865" t="s">
        <v>292</v>
      </c>
      <c r="B1865" t="s">
        <v>1009</v>
      </c>
      <c r="C1865">
        <v>1651770</v>
      </c>
      <c r="D1865" t="s">
        <v>151</v>
      </c>
      <c r="E1865" s="1">
        <v>43360</v>
      </c>
      <c r="F1865" s="1" t="s">
        <v>466</v>
      </c>
      <c r="G1865" s="1"/>
      <c r="I1865" s="1" t="s">
        <v>290</v>
      </c>
      <c r="J1865" s="1" t="s">
        <v>287</v>
      </c>
      <c r="K1865" s="1"/>
      <c r="L1865" t="s">
        <v>286</v>
      </c>
      <c r="M1865">
        <v>13.3</v>
      </c>
      <c r="U1865">
        <v>0.17</v>
      </c>
      <c r="V1865" t="s">
        <v>165</v>
      </c>
      <c r="X1865" t="s">
        <v>149</v>
      </c>
      <c r="Y1865" t="s">
        <v>150</v>
      </c>
      <c r="Z1865">
        <v>50286</v>
      </c>
      <c r="AB1865" t="s">
        <v>154</v>
      </c>
    </row>
    <row r="1866" spans="1:28" x14ac:dyDescent="0.3">
      <c r="A1866" t="s">
        <v>292</v>
      </c>
      <c r="B1866" t="s">
        <v>1010</v>
      </c>
      <c r="C1866">
        <v>1651770</v>
      </c>
      <c r="D1866" t="s">
        <v>151</v>
      </c>
      <c r="E1866" s="1">
        <v>43367</v>
      </c>
      <c r="F1866" s="1" t="s">
        <v>331</v>
      </c>
      <c r="G1866" s="1"/>
      <c r="H1866" t="s">
        <v>172</v>
      </c>
      <c r="I1866" s="1" t="s">
        <v>289</v>
      </c>
      <c r="J1866" s="1" t="s">
        <v>509</v>
      </c>
      <c r="K1866" s="1"/>
      <c r="L1866" t="s">
        <v>223</v>
      </c>
      <c r="M1866">
        <v>4.8</v>
      </c>
      <c r="U1866">
        <v>0.4</v>
      </c>
      <c r="V1866" t="s">
        <v>176</v>
      </c>
      <c r="X1866" t="s">
        <v>149</v>
      </c>
      <c r="Y1866" t="s">
        <v>150</v>
      </c>
      <c r="Z1866">
        <v>1040</v>
      </c>
      <c r="AA1866" t="s">
        <v>174</v>
      </c>
      <c r="AB1866" t="s">
        <v>154</v>
      </c>
    </row>
    <row r="1867" spans="1:28" x14ac:dyDescent="0.3">
      <c r="A1867" t="s">
        <v>292</v>
      </c>
      <c r="B1867" t="s">
        <v>1010</v>
      </c>
      <c r="C1867">
        <v>1651770</v>
      </c>
      <c r="D1867" t="s">
        <v>151</v>
      </c>
      <c r="E1867" s="1">
        <v>43367</v>
      </c>
      <c r="F1867" s="1" t="s">
        <v>331</v>
      </c>
      <c r="G1867" s="1"/>
      <c r="H1867" t="s">
        <v>170</v>
      </c>
      <c r="I1867" s="1" t="s">
        <v>289</v>
      </c>
      <c r="J1867" s="1" t="s">
        <v>510</v>
      </c>
      <c r="K1867" s="1"/>
      <c r="L1867" t="s">
        <v>223</v>
      </c>
      <c r="M1867">
        <v>0.47299999999999998</v>
      </c>
      <c r="U1867">
        <v>0.02</v>
      </c>
      <c r="V1867" t="s">
        <v>176</v>
      </c>
      <c r="X1867" t="s">
        <v>149</v>
      </c>
      <c r="Y1867" t="s">
        <v>150</v>
      </c>
      <c r="Z1867">
        <v>1049</v>
      </c>
      <c r="AB1867" t="s">
        <v>154</v>
      </c>
    </row>
    <row r="1868" spans="1:28" x14ac:dyDescent="0.3">
      <c r="A1868" t="s">
        <v>292</v>
      </c>
      <c r="B1868" t="s">
        <v>1010</v>
      </c>
      <c r="C1868">
        <v>1651770</v>
      </c>
      <c r="D1868" t="s">
        <v>151</v>
      </c>
      <c r="E1868" s="1">
        <v>43367</v>
      </c>
      <c r="F1868" s="1" t="s">
        <v>331</v>
      </c>
      <c r="G1868" s="1"/>
      <c r="H1868" t="s">
        <v>172</v>
      </c>
      <c r="I1868" s="1" t="s">
        <v>289</v>
      </c>
      <c r="J1868" s="1" t="s">
        <v>511</v>
      </c>
      <c r="K1868" s="1"/>
      <c r="L1868" t="s">
        <v>223</v>
      </c>
      <c r="M1868">
        <v>11</v>
      </c>
      <c r="U1868">
        <v>2</v>
      </c>
      <c r="V1868" t="s">
        <v>176</v>
      </c>
      <c r="X1868" t="s">
        <v>149</v>
      </c>
      <c r="Y1868" t="s">
        <v>150</v>
      </c>
      <c r="Z1868">
        <v>1090</v>
      </c>
      <c r="AA1868" t="s">
        <v>175</v>
      </c>
      <c r="AB1868" t="s">
        <v>154</v>
      </c>
    </row>
    <row r="1869" spans="1:28" x14ac:dyDescent="0.3">
      <c r="A1869" t="s">
        <v>292</v>
      </c>
      <c r="B1869" t="s">
        <v>1010</v>
      </c>
      <c r="C1869">
        <v>1651770</v>
      </c>
      <c r="D1869" t="s">
        <v>151</v>
      </c>
      <c r="E1869" s="1">
        <v>43367</v>
      </c>
      <c r="F1869" s="1" t="s">
        <v>331</v>
      </c>
      <c r="G1869" s="1"/>
      <c r="I1869" s="1" t="s">
        <v>290</v>
      </c>
      <c r="J1869" s="1" t="s">
        <v>287</v>
      </c>
      <c r="K1869" s="1"/>
      <c r="L1869" t="s">
        <v>286</v>
      </c>
      <c r="M1869">
        <v>10.6</v>
      </c>
      <c r="U1869">
        <v>0.17</v>
      </c>
      <c r="V1869" t="s">
        <v>165</v>
      </c>
      <c r="X1869" t="s">
        <v>149</v>
      </c>
      <c r="Y1869" t="s">
        <v>150</v>
      </c>
      <c r="Z1869">
        <v>50286</v>
      </c>
      <c r="AB1869" t="s">
        <v>154</v>
      </c>
    </row>
    <row r="1870" spans="1:28" x14ac:dyDescent="0.3">
      <c r="A1870" t="s">
        <v>292</v>
      </c>
      <c r="B1870" t="s">
        <v>1011</v>
      </c>
      <c r="C1870">
        <v>1651770</v>
      </c>
      <c r="D1870" t="s">
        <v>151</v>
      </c>
      <c r="E1870" s="1">
        <v>43371</v>
      </c>
      <c r="F1870" s="1" t="s">
        <v>356</v>
      </c>
      <c r="G1870" s="1"/>
      <c r="H1870" t="s">
        <v>172</v>
      </c>
      <c r="I1870" s="1" t="s">
        <v>289</v>
      </c>
      <c r="J1870" s="1" t="s">
        <v>509</v>
      </c>
      <c r="K1870" s="1"/>
      <c r="L1870" t="s">
        <v>223</v>
      </c>
      <c r="M1870">
        <v>5.4</v>
      </c>
      <c r="U1870">
        <v>0.4</v>
      </c>
      <c r="V1870" t="s">
        <v>176</v>
      </c>
      <c r="X1870" t="s">
        <v>149</v>
      </c>
      <c r="Y1870" t="s">
        <v>150</v>
      </c>
      <c r="Z1870">
        <v>1040</v>
      </c>
      <c r="AB1870" t="s">
        <v>154</v>
      </c>
    </row>
    <row r="1871" spans="1:28" x14ac:dyDescent="0.3">
      <c r="A1871" t="s">
        <v>292</v>
      </c>
      <c r="B1871" t="s">
        <v>1011</v>
      </c>
      <c r="C1871">
        <v>1651770</v>
      </c>
      <c r="D1871" t="s">
        <v>151</v>
      </c>
      <c r="E1871" s="1">
        <v>43371</v>
      </c>
      <c r="F1871" s="1" t="s">
        <v>356</v>
      </c>
      <c r="G1871" s="1"/>
      <c r="H1871" t="s">
        <v>170</v>
      </c>
      <c r="I1871" s="1" t="s">
        <v>289</v>
      </c>
      <c r="J1871" s="1" t="s">
        <v>510</v>
      </c>
      <c r="K1871" s="1"/>
      <c r="L1871" t="s">
        <v>223</v>
      </c>
      <c r="M1871">
        <v>0.34699999999999998</v>
      </c>
      <c r="U1871">
        <v>0.02</v>
      </c>
      <c r="V1871" t="s">
        <v>176</v>
      </c>
      <c r="X1871" t="s">
        <v>149</v>
      </c>
      <c r="Y1871" t="s">
        <v>150</v>
      </c>
      <c r="Z1871">
        <v>1049</v>
      </c>
      <c r="AB1871" t="s">
        <v>154</v>
      </c>
    </row>
    <row r="1872" spans="1:28" x14ac:dyDescent="0.3">
      <c r="A1872" t="s">
        <v>292</v>
      </c>
      <c r="B1872" t="s">
        <v>1011</v>
      </c>
      <c r="C1872">
        <v>1651770</v>
      </c>
      <c r="D1872" t="s">
        <v>151</v>
      </c>
      <c r="E1872" s="1">
        <v>43371</v>
      </c>
      <c r="F1872" s="1" t="s">
        <v>356</v>
      </c>
      <c r="G1872" s="1"/>
      <c r="H1872" t="s">
        <v>172</v>
      </c>
      <c r="I1872" s="1" t="s">
        <v>289</v>
      </c>
      <c r="J1872" s="1" t="s">
        <v>511</v>
      </c>
      <c r="K1872" s="1"/>
      <c r="L1872" t="s">
        <v>223</v>
      </c>
      <c r="M1872">
        <v>4.3</v>
      </c>
      <c r="U1872">
        <v>2</v>
      </c>
      <c r="V1872" t="s">
        <v>176</v>
      </c>
      <c r="X1872" t="s">
        <v>149</v>
      </c>
      <c r="Y1872" t="s">
        <v>150</v>
      </c>
      <c r="Z1872">
        <v>1090</v>
      </c>
      <c r="AB1872" t="s">
        <v>154</v>
      </c>
    </row>
    <row r="1873" spans="1:28" x14ac:dyDescent="0.3">
      <c r="A1873" t="s">
        <v>292</v>
      </c>
      <c r="B1873" t="s">
        <v>1011</v>
      </c>
      <c r="C1873">
        <v>1651770</v>
      </c>
      <c r="D1873" t="s">
        <v>151</v>
      </c>
      <c r="E1873" s="1">
        <v>43371</v>
      </c>
      <c r="F1873" s="1" t="s">
        <v>356</v>
      </c>
      <c r="G1873" s="1"/>
      <c r="I1873" s="1" t="s">
        <v>290</v>
      </c>
      <c r="J1873" s="1" t="s">
        <v>287</v>
      </c>
      <c r="K1873" s="1"/>
      <c r="L1873" t="s">
        <v>286</v>
      </c>
      <c r="M1873">
        <v>11.1</v>
      </c>
      <c r="U1873">
        <v>0.17</v>
      </c>
      <c r="V1873" t="s">
        <v>165</v>
      </c>
      <c r="X1873" t="s">
        <v>149</v>
      </c>
      <c r="Y1873" t="s">
        <v>150</v>
      </c>
      <c r="Z1873">
        <v>50286</v>
      </c>
      <c r="AB1873" t="s">
        <v>154</v>
      </c>
    </row>
    <row r="1874" spans="1:28" x14ac:dyDescent="0.3">
      <c r="A1874" t="s">
        <v>292</v>
      </c>
      <c r="B1874" t="s">
        <v>1012</v>
      </c>
      <c r="C1874">
        <v>1651770</v>
      </c>
      <c r="D1874" t="s">
        <v>151</v>
      </c>
      <c r="E1874" s="1">
        <v>43384</v>
      </c>
      <c r="F1874" s="1" t="s">
        <v>356</v>
      </c>
      <c r="G1874" s="1"/>
      <c r="H1874" t="s">
        <v>172</v>
      </c>
      <c r="I1874" s="1" t="s">
        <v>289</v>
      </c>
      <c r="J1874" s="1" t="s">
        <v>509</v>
      </c>
      <c r="K1874" s="1"/>
      <c r="L1874" t="s">
        <v>223</v>
      </c>
      <c r="M1874">
        <v>9.9</v>
      </c>
      <c r="U1874">
        <v>0.4</v>
      </c>
      <c r="V1874" t="s">
        <v>176</v>
      </c>
      <c r="X1874" t="s">
        <v>149</v>
      </c>
      <c r="Y1874" t="s">
        <v>150</v>
      </c>
      <c r="Z1874">
        <v>1040</v>
      </c>
      <c r="AB1874" t="s">
        <v>154</v>
      </c>
    </row>
    <row r="1875" spans="1:28" x14ac:dyDescent="0.3">
      <c r="A1875" t="s">
        <v>292</v>
      </c>
      <c r="B1875" t="s">
        <v>1012</v>
      </c>
      <c r="C1875">
        <v>1651770</v>
      </c>
      <c r="D1875" t="s">
        <v>151</v>
      </c>
      <c r="E1875" s="1">
        <v>43384</v>
      </c>
      <c r="F1875" s="1" t="s">
        <v>356</v>
      </c>
      <c r="G1875" s="1"/>
      <c r="H1875" t="s">
        <v>170</v>
      </c>
      <c r="I1875" s="1" t="s">
        <v>289</v>
      </c>
      <c r="J1875" s="1" t="s">
        <v>510</v>
      </c>
      <c r="K1875" s="1"/>
      <c r="L1875" t="s">
        <v>223</v>
      </c>
      <c r="M1875">
        <v>0.80900000000000005</v>
      </c>
      <c r="U1875">
        <v>0.02</v>
      </c>
      <c r="V1875" t="s">
        <v>176</v>
      </c>
      <c r="X1875" t="s">
        <v>149</v>
      </c>
      <c r="Y1875" t="s">
        <v>150</v>
      </c>
      <c r="Z1875">
        <v>1049</v>
      </c>
      <c r="AB1875" t="s">
        <v>154</v>
      </c>
    </row>
    <row r="1876" spans="1:28" x14ac:dyDescent="0.3">
      <c r="A1876" t="s">
        <v>292</v>
      </c>
      <c r="B1876" t="s">
        <v>1012</v>
      </c>
      <c r="C1876">
        <v>1651770</v>
      </c>
      <c r="D1876" t="s">
        <v>151</v>
      </c>
      <c r="E1876" s="1">
        <v>43384</v>
      </c>
      <c r="F1876" s="1" t="s">
        <v>356</v>
      </c>
      <c r="G1876" s="1"/>
      <c r="H1876" t="s">
        <v>172</v>
      </c>
      <c r="I1876" s="1" t="s">
        <v>289</v>
      </c>
      <c r="J1876" s="1" t="s">
        <v>511</v>
      </c>
      <c r="K1876" s="1"/>
      <c r="L1876" t="s">
        <v>223</v>
      </c>
      <c r="M1876">
        <v>23.7</v>
      </c>
      <c r="U1876">
        <v>2</v>
      </c>
      <c r="V1876" t="s">
        <v>176</v>
      </c>
      <c r="X1876" t="s">
        <v>149</v>
      </c>
      <c r="Y1876" t="s">
        <v>150</v>
      </c>
      <c r="Z1876">
        <v>1090</v>
      </c>
      <c r="AB1876" t="s">
        <v>154</v>
      </c>
    </row>
    <row r="1877" spans="1:28" x14ac:dyDescent="0.3">
      <c r="A1877" t="s">
        <v>292</v>
      </c>
      <c r="B1877" t="s">
        <v>1012</v>
      </c>
      <c r="C1877">
        <v>1651770</v>
      </c>
      <c r="D1877" t="s">
        <v>151</v>
      </c>
      <c r="E1877" s="1">
        <v>43384</v>
      </c>
      <c r="F1877" s="1" t="s">
        <v>356</v>
      </c>
      <c r="G1877" s="1"/>
      <c r="I1877" s="1" t="s">
        <v>290</v>
      </c>
      <c r="J1877" s="1" t="s">
        <v>287</v>
      </c>
      <c r="K1877" s="1"/>
      <c r="L1877" t="s">
        <v>286</v>
      </c>
      <c r="M1877">
        <v>5.4</v>
      </c>
      <c r="U1877">
        <v>0.17</v>
      </c>
      <c r="V1877" t="s">
        <v>165</v>
      </c>
      <c r="X1877" t="s">
        <v>149</v>
      </c>
      <c r="Y1877" t="s">
        <v>150</v>
      </c>
      <c r="Z1877">
        <v>50286</v>
      </c>
      <c r="AB1877" t="s">
        <v>154</v>
      </c>
    </row>
    <row r="1878" spans="1:28" x14ac:dyDescent="0.3">
      <c r="A1878" t="s">
        <v>292</v>
      </c>
      <c r="B1878" t="s">
        <v>1013</v>
      </c>
      <c r="C1878">
        <v>1651770</v>
      </c>
      <c r="D1878" t="s">
        <v>151</v>
      </c>
      <c r="E1878" s="1">
        <v>43410</v>
      </c>
      <c r="F1878" s="1" t="s">
        <v>403</v>
      </c>
      <c r="G1878" s="1"/>
      <c r="H1878" t="s">
        <v>172</v>
      </c>
      <c r="I1878" s="1" t="s">
        <v>289</v>
      </c>
      <c r="J1878" s="1" t="s">
        <v>509</v>
      </c>
      <c r="K1878" s="1"/>
      <c r="L1878" t="s">
        <v>223</v>
      </c>
      <c r="M1878">
        <v>5.5</v>
      </c>
      <c r="U1878">
        <v>0.4</v>
      </c>
      <c r="V1878" t="s">
        <v>176</v>
      </c>
      <c r="X1878" t="s">
        <v>149</v>
      </c>
      <c r="Y1878" t="s">
        <v>150</v>
      </c>
      <c r="Z1878">
        <v>1040</v>
      </c>
      <c r="AB1878" t="s">
        <v>154</v>
      </c>
    </row>
    <row r="1879" spans="1:28" x14ac:dyDescent="0.3">
      <c r="A1879" t="s">
        <v>292</v>
      </c>
      <c r="B1879" t="s">
        <v>1013</v>
      </c>
      <c r="C1879">
        <v>1651770</v>
      </c>
      <c r="D1879" t="s">
        <v>151</v>
      </c>
      <c r="E1879" s="1">
        <v>43410</v>
      </c>
      <c r="F1879" s="1" t="s">
        <v>403</v>
      </c>
      <c r="G1879" s="1"/>
      <c r="H1879" t="s">
        <v>170</v>
      </c>
      <c r="I1879" s="1" t="s">
        <v>289</v>
      </c>
      <c r="J1879" s="1" t="s">
        <v>510</v>
      </c>
      <c r="K1879" s="1"/>
      <c r="L1879" t="s">
        <v>223</v>
      </c>
      <c r="M1879">
        <v>1.02</v>
      </c>
      <c r="U1879">
        <v>0.02</v>
      </c>
      <c r="V1879" t="s">
        <v>176</v>
      </c>
      <c r="X1879" t="s">
        <v>149</v>
      </c>
      <c r="Y1879" t="s">
        <v>150</v>
      </c>
      <c r="Z1879">
        <v>1049</v>
      </c>
      <c r="AB1879" t="s">
        <v>154</v>
      </c>
    </row>
    <row r="1880" spans="1:28" x14ac:dyDescent="0.3">
      <c r="A1880" t="s">
        <v>292</v>
      </c>
      <c r="B1880" t="s">
        <v>1013</v>
      </c>
      <c r="C1880">
        <v>1651770</v>
      </c>
      <c r="D1880" t="s">
        <v>151</v>
      </c>
      <c r="E1880" s="1">
        <v>43410</v>
      </c>
      <c r="F1880" s="1" t="s">
        <v>403</v>
      </c>
      <c r="G1880" s="1"/>
      <c r="H1880" t="s">
        <v>172</v>
      </c>
      <c r="I1880" s="1" t="s">
        <v>289</v>
      </c>
      <c r="J1880" s="1" t="s">
        <v>511</v>
      </c>
      <c r="K1880" s="1"/>
      <c r="L1880" t="s">
        <v>223</v>
      </c>
      <c r="M1880">
        <v>11.2</v>
      </c>
      <c r="U1880">
        <v>2</v>
      </c>
      <c r="V1880" t="s">
        <v>176</v>
      </c>
      <c r="X1880" t="s">
        <v>149</v>
      </c>
      <c r="Y1880" t="s">
        <v>150</v>
      </c>
      <c r="Z1880">
        <v>1090</v>
      </c>
      <c r="AB1880" t="s">
        <v>154</v>
      </c>
    </row>
    <row r="1881" spans="1:28" x14ac:dyDescent="0.3">
      <c r="A1881" t="s">
        <v>292</v>
      </c>
      <c r="B1881" t="s">
        <v>1013</v>
      </c>
      <c r="C1881">
        <v>1651770</v>
      </c>
      <c r="D1881" t="s">
        <v>151</v>
      </c>
      <c r="E1881" s="1">
        <v>43410</v>
      </c>
      <c r="F1881" s="1" t="s">
        <v>403</v>
      </c>
      <c r="G1881" s="1"/>
      <c r="I1881" s="1" t="s">
        <v>290</v>
      </c>
      <c r="J1881" s="1" t="s">
        <v>287</v>
      </c>
      <c r="K1881" s="1"/>
      <c r="L1881" t="s">
        <v>286</v>
      </c>
      <c r="M1881">
        <v>12.3</v>
      </c>
      <c r="U1881">
        <v>0.17</v>
      </c>
      <c r="V1881" t="s">
        <v>165</v>
      </c>
      <c r="X1881" t="s">
        <v>149</v>
      </c>
      <c r="Y1881" t="s">
        <v>150</v>
      </c>
      <c r="Z1881">
        <v>50286</v>
      </c>
      <c r="AB1881" t="s">
        <v>154</v>
      </c>
    </row>
    <row r="1882" spans="1:28" x14ac:dyDescent="0.3">
      <c r="A1882" t="s">
        <v>292</v>
      </c>
      <c r="B1882" t="s">
        <v>1014</v>
      </c>
      <c r="C1882">
        <v>1651770</v>
      </c>
      <c r="D1882" t="s">
        <v>151</v>
      </c>
      <c r="E1882" s="1">
        <v>43423</v>
      </c>
      <c r="F1882" s="1" t="s">
        <v>467</v>
      </c>
      <c r="G1882" s="1"/>
      <c r="H1882" t="s">
        <v>172</v>
      </c>
      <c r="I1882" s="1" t="s">
        <v>289</v>
      </c>
      <c r="J1882" s="1" t="s">
        <v>509</v>
      </c>
      <c r="K1882" s="1"/>
      <c r="L1882" t="s">
        <v>223</v>
      </c>
      <c r="M1882">
        <v>2</v>
      </c>
      <c r="N1882" t="s">
        <v>1094</v>
      </c>
      <c r="U1882">
        <v>0.4</v>
      </c>
      <c r="V1882" t="s">
        <v>176</v>
      </c>
      <c r="X1882" t="s">
        <v>149</v>
      </c>
      <c r="Y1882" t="s">
        <v>150</v>
      </c>
      <c r="Z1882">
        <v>1040</v>
      </c>
      <c r="AA1882" t="s">
        <v>174</v>
      </c>
      <c r="AB1882" t="s">
        <v>154</v>
      </c>
    </row>
    <row r="1883" spans="1:28" x14ac:dyDescent="0.3">
      <c r="A1883" t="s">
        <v>292</v>
      </c>
      <c r="B1883" t="s">
        <v>1014</v>
      </c>
      <c r="C1883">
        <v>1651770</v>
      </c>
      <c r="D1883" t="s">
        <v>151</v>
      </c>
      <c r="E1883" s="1">
        <v>43423</v>
      </c>
      <c r="F1883" s="1" t="s">
        <v>467</v>
      </c>
      <c r="G1883" s="1"/>
      <c r="H1883" t="s">
        <v>170</v>
      </c>
      <c r="I1883" s="1" t="s">
        <v>289</v>
      </c>
      <c r="J1883" s="1" t="s">
        <v>510</v>
      </c>
      <c r="K1883" s="1"/>
      <c r="L1883" t="s">
        <v>223</v>
      </c>
      <c r="M1883">
        <v>0.1</v>
      </c>
      <c r="N1883" t="s">
        <v>1094</v>
      </c>
      <c r="U1883">
        <v>0.02</v>
      </c>
      <c r="V1883" t="s">
        <v>176</v>
      </c>
      <c r="X1883" t="s">
        <v>149</v>
      </c>
      <c r="Y1883" t="s">
        <v>150</v>
      </c>
      <c r="Z1883">
        <v>1049</v>
      </c>
      <c r="AA1883" t="s">
        <v>174</v>
      </c>
      <c r="AB1883" t="s">
        <v>154</v>
      </c>
    </row>
    <row r="1884" spans="1:28" x14ac:dyDescent="0.3">
      <c r="A1884" t="s">
        <v>292</v>
      </c>
      <c r="B1884" t="s">
        <v>1014</v>
      </c>
      <c r="C1884">
        <v>1651770</v>
      </c>
      <c r="D1884" t="s">
        <v>151</v>
      </c>
      <c r="E1884" s="1">
        <v>43423</v>
      </c>
      <c r="F1884" s="1" t="s">
        <v>467</v>
      </c>
      <c r="G1884" s="1"/>
      <c r="H1884" t="s">
        <v>172</v>
      </c>
      <c r="I1884" s="1" t="s">
        <v>289</v>
      </c>
      <c r="J1884" s="1" t="s">
        <v>511</v>
      </c>
      <c r="K1884" s="1"/>
      <c r="L1884" t="s">
        <v>223</v>
      </c>
      <c r="M1884">
        <v>10</v>
      </c>
      <c r="N1884" t="s">
        <v>1094</v>
      </c>
      <c r="U1884">
        <v>2</v>
      </c>
      <c r="V1884" t="s">
        <v>176</v>
      </c>
      <c r="X1884" t="s">
        <v>149</v>
      </c>
      <c r="Y1884" t="s">
        <v>150</v>
      </c>
      <c r="Z1884">
        <v>1090</v>
      </c>
      <c r="AA1884" t="s">
        <v>174</v>
      </c>
      <c r="AB1884" t="s">
        <v>154</v>
      </c>
    </row>
    <row r="1885" spans="1:28" x14ac:dyDescent="0.3">
      <c r="A1885" t="s">
        <v>292</v>
      </c>
      <c r="B1885" t="s">
        <v>1014</v>
      </c>
      <c r="C1885">
        <v>1651770</v>
      </c>
      <c r="D1885" t="s">
        <v>151</v>
      </c>
      <c r="E1885" s="1">
        <v>43423</v>
      </c>
      <c r="F1885" s="1" t="s">
        <v>467</v>
      </c>
      <c r="G1885" s="1"/>
      <c r="I1885" s="1" t="s">
        <v>290</v>
      </c>
      <c r="J1885" s="1" t="s">
        <v>287</v>
      </c>
      <c r="K1885" s="1"/>
      <c r="L1885" t="s">
        <v>286</v>
      </c>
      <c r="M1885">
        <v>2.31</v>
      </c>
      <c r="U1885">
        <v>0.17</v>
      </c>
      <c r="V1885" t="s">
        <v>165</v>
      </c>
      <c r="X1885" t="s">
        <v>149</v>
      </c>
      <c r="Y1885" t="s">
        <v>150</v>
      </c>
      <c r="Z1885">
        <v>50286</v>
      </c>
      <c r="AB1885" t="s">
        <v>154</v>
      </c>
    </row>
    <row r="1886" spans="1:28" x14ac:dyDescent="0.3">
      <c r="A1886" t="s">
        <v>292</v>
      </c>
      <c r="B1886" t="s">
        <v>1015</v>
      </c>
      <c r="C1886">
        <v>1651770</v>
      </c>
      <c r="D1886" t="s">
        <v>151</v>
      </c>
      <c r="E1886" s="1">
        <v>43452</v>
      </c>
      <c r="F1886" s="1" t="s">
        <v>378</v>
      </c>
      <c r="G1886" s="1"/>
      <c r="H1886" t="s">
        <v>172</v>
      </c>
      <c r="I1886" s="1" t="s">
        <v>289</v>
      </c>
      <c r="J1886" s="1" t="s">
        <v>509</v>
      </c>
      <c r="K1886" s="1"/>
      <c r="L1886" t="s">
        <v>223</v>
      </c>
      <c r="M1886">
        <v>2.2000000000000002</v>
      </c>
      <c r="U1886">
        <v>0.4</v>
      </c>
      <c r="V1886" t="s">
        <v>176</v>
      </c>
      <c r="X1886" t="s">
        <v>149</v>
      </c>
      <c r="Y1886" t="s">
        <v>150</v>
      </c>
      <c r="Z1886">
        <v>1040</v>
      </c>
      <c r="AA1886" t="s">
        <v>175</v>
      </c>
      <c r="AB1886" t="s">
        <v>154</v>
      </c>
    </row>
    <row r="1887" spans="1:28" x14ac:dyDescent="0.3">
      <c r="A1887" t="s">
        <v>292</v>
      </c>
      <c r="B1887" t="s">
        <v>1015</v>
      </c>
      <c r="C1887">
        <v>1651770</v>
      </c>
      <c r="D1887" t="s">
        <v>151</v>
      </c>
      <c r="E1887" s="1">
        <v>43452</v>
      </c>
      <c r="F1887" s="1" t="s">
        <v>378</v>
      </c>
      <c r="G1887" s="1"/>
      <c r="H1887" t="s">
        <v>170</v>
      </c>
      <c r="I1887" s="1" t="s">
        <v>289</v>
      </c>
      <c r="J1887" s="1" t="s">
        <v>510</v>
      </c>
      <c r="K1887" s="1"/>
      <c r="L1887" t="s">
        <v>223</v>
      </c>
      <c r="M1887">
        <v>0.1</v>
      </c>
      <c r="N1887" t="s">
        <v>1094</v>
      </c>
      <c r="U1887">
        <v>0.02</v>
      </c>
      <c r="V1887" t="s">
        <v>176</v>
      </c>
      <c r="X1887" t="s">
        <v>149</v>
      </c>
      <c r="Y1887" t="s">
        <v>150</v>
      </c>
      <c r="Z1887">
        <v>1049</v>
      </c>
      <c r="AA1887" t="s">
        <v>174</v>
      </c>
      <c r="AB1887" t="s">
        <v>154</v>
      </c>
    </row>
    <row r="1888" spans="1:28" x14ac:dyDescent="0.3">
      <c r="A1888" t="s">
        <v>292</v>
      </c>
      <c r="B1888" t="s">
        <v>1015</v>
      </c>
      <c r="C1888">
        <v>1651770</v>
      </c>
      <c r="D1888" t="s">
        <v>151</v>
      </c>
      <c r="E1888" s="1">
        <v>43452</v>
      </c>
      <c r="F1888" s="1" t="s">
        <v>378</v>
      </c>
      <c r="G1888" s="1"/>
      <c r="H1888" t="s">
        <v>172</v>
      </c>
      <c r="I1888" s="1" t="s">
        <v>289</v>
      </c>
      <c r="J1888" s="1" t="s">
        <v>511</v>
      </c>
      <c r="K1888" s="1"/>
      <c r="L1888" t="s">
        <v>223</v>
      </c>
      <c r="M1888">
        <v>10.1</v>
      </c>
      <c r="U1888">
        <v>2</v>
      </c>
      <c r="V1888" t="s">
        <v>176</v>
      </c>
      <c r="X1888" t="s">
        <v>149</v>
      </c>
      <c r="Y1888" t="s">
        <v>150</v>
      </c>
      <c r="Z1888">
        <v>1090</v>
      </c>
      <c r="AA1888" t="s">
        <v>175</v>
      </c>
      <c r="AB1888" t="s">
        <v>154</v>
      </c>
    </row>
    <row r="1889" spans="1:28" x14ac:dyDescent="0.3">
      <c r="A1889" t="s">
        <v>292</v>
      </c>
      <c r="B1889" t="s">
        <v>1015</v>
      </c>
      <c r="C1889">
        <v>1651770</v>
      </c>
      <c r="D1889" t="s">
        <v>151</v>
      </c>
      <c r="E1889" s="1">
        <v>43452</v>
      </c>
      <c r="F1889" s="1" t="s">
        <v>378</v>
      </c>
      <c r="G1889" s="1"/>
      <c r="I1889" s="1" t="s">
        <v>290</v>
      </c>
      <c r="J1889" s="1" t="s">
        <v>287</v>
      </c>
      <c r="K1889" s="1"/>
      <c r="L1889" t="s">
        <v>286</v>
      </c>
      <c r="M1889">
        <v>4.57</v>
      </c>
      <c r="U1889">
        <v>0.17</v>
      </c>
      <c r="V1889" t="s">
        <v>165</v>
      </c>
      <c r="X1889" t="s">
        <v>149</v>
      </c>
      <c r="Y1889" t="s">
        <v>150</v>
      </c>
      <c r="Z1889">
        <v>50286</v>
      </c>
      <c r="AB1889" t="s">
        <v>154</v>
      </c>
    </row>
    <row r="1890" spans="1:28" x14ac:dyDescent="0.3">
      <c r="A1890" t="s">
        <v>292</v>
      </c>
      <c r="B1890" t="s">
        <v>1016</v>
      </c>
      <c r="C1890">
        <v>1651770</v>
      </c>
      <c r="D1890" t="s">
        <v>151</v>
      </c>
      <c r="E1890" s="1">
        <v>43501</v>
      </c>
      <c r="F1890" s="1" t="s">
        <v>375</v>
      </c>
      <c r="G1890" s="1"/>
      <c r="H1890" t="s">
        <v>172</v>
      </c>
      <c r="I1890" s="1" t="s">
        <v>289</v>
      </c>
      <c r="J1890" s="1" t="s">
        <v>509</v>
      </c>
      <c r="K1890" s="1"/>
      <c r="L1890" t="s">
        <v>223</v>
      </c>
      <c r="M1890">
        <v>1.5</v>
      </c>
      <c r="U1890">
        <v>0.4</v>
      </c>
      <c r="V1890" t="s">
        <v>176</v>
      </c>
      <c r="X1890" t="s">
        <v>149</v>
      </c>
      <c r="Y1890" t="s">
        <v>150</v>
      </c>
      <c r="Z1890">
        <v>1040</v>
      </c>
      <c r="AA1890" t="s">
        <v>175</v>
      </c>
      <c r="AB1890" t="s">
        <v>154</v>
      </c>
    </row>
    <row r="1891" spans="1:28" x14ac:dyDescent="0.3">
      <c r="A1891" t="s">
        <v>292</v>
      </c>
      <c r="B1891" t="s">
        <v>1016</v>
      </c>
      <c r="C1891">
        <v>1651770</v>
      </c>
      <c r="D1891" t="s">
        <v>151</v>
      </c>
      <c r="E1891" s="1">
        <v>43501</v>
      </c>
      <c r="F1891" s="1" t="s">
        <v>375</v>
      </c>
      <c r="G1891" s="1"/>
      <c r="H1891" t="s">
        <v>170</v>
      </c>
      <c r="I1891" s="1" t="s">
        <v>289</v>
      </c>
      <c r="J1891" s="1" t="s">
        <v>510</v>
      </c>
      <c r="K1891" s="1"/>
      <c r="L1891" t="s">
        <v>223</v>
      </c>
      <c r="M1891">
        <v>5.6000000000000001E-2</v>
      </c>
      <c r="U1891">
        <v>0.02</v>
      </c>
      <c r="V1891" t="s">
        <v>176</v>
      </c>
      <c r="X1891" t="s">
        <v>149</v>
      </c>
      <c r="Y1891" t="s">
        <v>150</v>
      </c>
      <c r="Z1891">
        <v>1049</v>
      </c>
      <c r="AA1891" t="s">
        <v>175</v>
      </c>
      <c r="AB1891" t="s">
        <v>154</v>
      </c>
    </row>
    <row r="1892" spans="1:28" x14ac:dyDescent="0.3">
      <c r="A1892" t="s">
        <v>292</v>
      </c>
      <c r="B1892" t="s">
        <v>1016</v>
      </c>
      <c r="C1892">
        <v>1651770</v>
      </c>
      <c r="D1892" t="s">
        <v>151</v>
      </c>
      <c r="E1892" s="1">
        <v>43501</v>
      </c>
      <c r="F1892" s="1" t="s">
        <v>375</v>
      </c>
      <c r="G1892" s="1"/>
      <c r="H1892" t="s">
        <v>172</v>
      </c>
      <c r="I1892" s="1" t="s">
        <v>289</v>
      </c>
      <c r="J1892" s="1" t="s">
        <v>511</v>
      </c>
      <c r="K1892" s="1"/>
      <c r="L1892" t="s">
        <v>223</v>
      </c>
      <c r="M1892">
        <v>9.9</v>
      </c>
      <c r="U1892">
        <v>2</v>
      </c>
      <c r="V1892" t="s">
        <v>176</v>
      </c>
      <c r="X1892" t="s">
        <v>149</v>
      </c>
      <c r="Y1892" t="s">
        <v>150</v>
      </c>
      <c r="Z1892">
        <v>1090</v>
      </c>
      <c r="AA1892" t="s">
        <v>174</v>
      </c>
      <c r="AB1892" t="s">
        <v>154</v>
      </c>
    </row>
    <row r="1893" spans="1:28" x14ac:dyDescent="0.3">
      <c r="A1893" t="s">
        <v>292</v>
      </c>
      <c r="B1893" t="s">
        <v>1016</v>
      </c>
      <c r="C1893">
        <v>1651770</v>
      </c>
      <c r="D1893" t="s">
        <v>151</v>
      </c>
      <c r="E1893" s="1">
        <v>43501</v>
      </c>
      <c r="F1893" s="1" t="s">
        <v>375</v>
      </c>
      <c r="G1893" s="1"/>
      <c r="I1893" s="1" t="s">
        <v>290</v>
      </c>
      <c r="J1893" s="1" t="s">
        <v>287</v>
      </c>
      <c r="K1893" s="1"/>
      <c r="L1893" t="s">
        <v>286</v>
      </c>
      <c r="M1893">
        <v>4.2300000000000004</v>
      </c>
      <c r="U1893">
        <v>0.17</v>
      </c>
      <c r="V1893" t="s">
        <v>165</v>
      </c>
      <c r="X1893" t="s">
        <v>149</v>
      </c>
      <c r="Y1893" t="s">
        <v>150</v>
      </c>
      <c r="Z1893">
        <v>50286</v>
      </c>
      <c r="AB1893" t="s">
        <v>154</v>
      </c>
    </row>
    <row r="1894" spans="1:28" x14ac:dyDescent="0.3">
      <c r="A1894" t="s">
        <v>292</v>
      </c>
      <c r="B1894" t="s">
        <v>1017</v>
      </c>
      <c r="C1894">
        <v>1651770</v>
      </c>
      <c r="D1894" t="s">
        <v>151</v>
      </c>
      <c r="E1894" s="1">
        <v>43535</v>
      </c>
      <c r="F1894" s="1" t="s">
        <v>398</v>
      </c>
      <c r="G1894" s="1"/>
      <c r="H1894" t="s">
        <v>172</v>
      </c>
      <c r="I1894" s="1" t="s">
        <v>289</v>
      </c>
      <c r="J1894" s="1" t="s">
        <v>509</v>
      </c>
      <c r="K1894" s="1"/>
      <c r="L1894" t="s">
        <v>223</v>
      </c>
      <c r="M1894">
        <v>2.2999999999999998</v>
      </c>
      <c r="U1894">
        <v>0.4</v>
      </c>
      <c r="V1894" t="s">
        <v>176</v>
      </c>
      <c r="X1894" t="s">
        <v>178</v>
      </c>
      <c r="Y1894" t="s">
        <v>150</v>
      </c>
      <c r="Z1894">
        <v>1040</v>
      </c>
      <c r="AA1894" t="s">
        <v>174</v>
      </c>
      <c r="AB1894" t="s">
        <v>154</v>
      </c>
    </row>
    <row r="1895" spans="1:28" x14ac:dyDescent="0.3">
      <c r="A1895" t="s">
        <v>292</v>
      </c>
      <c r="B1895" t="s">
        <v>1017</v>
      </c>
      <c r="C1895">
        <v>1651770</v>
      </c>
      <c r="D1895" t="s">
        <v>151</v>
      </c>
      <c r="E1895" s="1">
        <v>43535</v>
      </c>
      <c r="F1895" s="1" t="s">
        <v>398</v>
      </c>
      <c r="G1895" s="1"/>
      <c r="H1895" t="s">
        <v>170</v>
      </c>
      <c r="I1895" s="1" t="s">
        <v>289</v>
      </c>
      <c r="J1895" s="1" t="s">
        <v>510</v>
      </c>
      <c r="K1895" s="1"/>
      <c r="L1895" t="s">
        <v>223</v>
      </c>
      <c r="M1895">
        <v>8.4000000000000005E-2</v>
      </c>
      <c r="U1895">
        <v>0.02</v>
      </c>
      <c r="V1895" t="s">
        <v>176</v>
      </c>
      <c r="X1895" t="s">
        <v>178</v>
      </c>
      <c r="Y1895" t="s">
        <v>150</v>
      </c>
      <c r="Z1895">
        <v>1049</v>
      </c>
      <c r="AA1895" t="s">
        <v>174</v>
      </c>
      <c r="AB1895" t="s">
        <v>154</v>
      </c>
    </row>
    <row r="1896" spans="1:28" x14ac:dyDescent="0.3">
      <c r="A1896" t="s">
        <v>292</v>
      </c>
      <c r="B1896" t="s">
        <v>1017</v>
      </c>
      <c r="C1896">
        <v>1651770</v>
      </c>
      <c r="D1896" t="s">
        <v>151</v>
      </c>
      <c r="E1896" s="1">
        <v>43535</v>
      </c>
      <c r="F1896" s="1" t="s">
        <v>398</v>
      </c>
      <c r="G1896" s="1"/>
      <c r="H1896" t="s">
        <v>172</v>
      </c>
      <c r="I1896" s="1" t="s">
        <v>289</v>
      </c>
      <c r="J1896" s="1" t="s">
        <v>511</v>
      </c>
      <c r="K1896" s="1"/>
      <c r="L1896" t="s">
        <v>223</v>
      </c>
      <c r="M1896">
        <v>10.7</v>
      </c>
      <c r="U1896">
        <v>2</v>
      </c>
      <c r="V1896" t="s">
        <v>176</v>
      </c>
      <c r="X1896" t="s">
        <v>178</v>
      </c>
      <c r="Y1896" t="s">
        <v>150</v>
      </c>
      <c r="Z1896">
        <v>1090</v>
      </c>
      <c r="AA1896" t="s">
        <v>174</v>
      </c>
      <c r="AB1896" t="s">
        <v>154</v>
      </c>
    </row>
    <row r="1897" spans="1:28" x14ac:dyDescent="0.3">
      <c r="A1897" t="s">
        <v>292</v>
      </c>
      <c r="B1897" t="s">
        <v>1017</v>
      </c>
      <c r="C1897">
        <v>1651770</v>
      </c>
      <c r="D1897" t="s">
        <v>151</v>
      </c>
      <c r="E1897" s="1">
        <v>43535</v>
      </c>
      <c r="F1897" s="1" t="s">
        <v>398</v>
      </c>
      <c r="G1897" s="1"/>
      <c r="I1897" s="1" t="s">
        <v>290</v>
      </c>
      <c r="J1897" s="1" t="s">
        <v>287</v>
      </c>
      <c r="K1897" s="1"/>
      <c r="L1897" t="s">
        <v>286</v>
      </c>
      <c r="M1897">
        <v>6.23</v>
      </c>
      <c r="U1897">
        <v>0.17</v>
      </c>
      <c r="V1897" t="s">
        <v>165</v>
      </c>
      <c r="X1897" t="s">
        <v>178</v>
      </c>
      <c r="Y1897" t="s">
        <v>150</v>
      </c>
      <c r="Z1897">
        <v>50286</v>
      </c>
      <c r="AB1897" t="s">
        <v>154</v>
      </c>
    </row>
    <row r="1898" spans="1:28" x14ac:dyDescent="0.3">
      <c r="A1898" t="s">
        <v>292</v>
      </c>
      <c r="B1898" t="s">
        <v>1018</v>
      </c>
      <c r="C1898">
        <v>1651770</v>
      </c>
      <c r="D1898" t="s">
        <v>151</v>
      </c>
      <c r="E1898" s="1">
        <v>43545</v>
      </c>
      <c r="F1898" s="1" t="s">
        <v>352</v>
      </c>
      <c r="G1898" s="1"/>
      <c r="H1898" t="s">
        <v>172</v>
      </c>
      <c r="I1898" s="1" t="s">
        <v>289</v>
      </c>
      <c r="J1898" s="1" t="s">
        <v>509</v>
      </c>
      <c r="K1898" s="1"/>
      <c r="L1898" t="s">
        <v>223</v>
      </c>
      <c r="M1898">
        <v>7.5</v>
      </c>
      <c r="U1898">
        <v>0.4</v>
      </c>
      <c r="V1898" t="s">
        <v>176</v>
      </c>
      <c r="X1898" t="s">
        <v>178</v>
      </c>
      <c r="Y1898" t="s">
        <v>150</v>
      </c>
      <c r="Z1898">
        <v>1040</v>
      </c>
      <c r="AB1898" t="s">
        <v>154</v>
      </c>
    </row>
    <row r="1899" spans="1:28" x14ac:dyDescent="0.3">
      <c r="A1899" t="s">
        <v>292</v>
      </c>
      <c r="B1899" t="s">
        <v>1018</v>
      </c>
      <c r="C1899">
        <v>1651770</v>
      </c>
      <c r="D1899" t="s">
        <v>151</v>
      </c>
      <c r="E1899" s="1">
        <v>43545</v>
      </c>
      <c r="F1899" s="1" t="s">
        <v>352</v>
      </c>
      <c r="G1899" s="1"/>
      <c r="H1899" t="s">
        <v>170</v>
      </c>
      <c r="I1899" s="1" t="s">
        <v>289</v>
      </c>
      <c r="J1899" s="1" t="s">
        <v>510</v>
      </c>
      <c r="K1899" s="1"/>
      <c r="L1899" t="s">
        <v>223</v>
      </c>
      <c r="M1899">
        <v>0.50900000000000001</v>
      </c>
      <c r="U1899">
        <v>0.02</v>
      </c>
      <c r="V1899" t="s">
        <v>176</v>
      </c>
      <c r="X1899" t="s">
        <v>178</v>
      </c>
      <c r="Y1899" t="s">
        <v>150</v>
      </c>
      <c r="Z1899">
        <v>1049</v>
      </c>
      <c r="AB1899" t="s">
        <v>154</v>
      </c>
    </row>
    <row r="1900" spans="1:28" x14ac:dyDescent="0.3">
      <c r="A1900" t="s">
        <v>292</v>
      </c>
      <c r="B1900" t="s">
        <v>1018</v>
      </c>
      <c r="C1900">
        <v>1651770</v>
      </c>
      <c r="D1900" t="s">
        <v>151</v>
      </c>
      <c r="E1900" s="1">
        <v>43545</v>
      </c>
      <c r="F1900" s="1" t="s">
        <v>352</v>
      </c>
      <c r="G1900" s="1"/>
      <c r="H1900" t="s">
        <v>172</v>
      </c>
      <c r="I1900" s="1" t="s">
        <v>289</v>
      </c>
      <c r="J1900" s="1" t="s">
        <v>511</v>
      </c>
      <c r="K1900" s="1"/>
      <c r="L1900" t="s">
        <v>223</v>
      </c>
      <c r="M1900">
        <v>24.3</v>
      </c>
      <c r="U1900">
        <v>2</v>
      </c>
      <c r="V1900" t="s">
        <v>176</v>
      </c>
      <c r="X1900" t="s">
        <v>178</v>
      </c>
      <c r="Y1900" t="s">
        <v>150</v>
      </c>
      <c r="Z1900">
        <v>1090</v>
      </c>
      <c r="AB1900" t="s">
        <v>154</v>
      </c>
    </row>
    <row r="1901" spans="1:28" x14ac:dyDescent="0.3">
      <c r="A1901" t="s">
        <v>292</v>
      </c>
      <c r="B1901" t="s">
        <v>1018</v>
      </c>
      <c r="C1901">
        <v>1651770</v>
      </c>
      <c r="D1901" t="s">
        <v>151</v>
      </c>
      <c r="E1901" s="1">
        <v>43545</v>
      </c>
      <c r="F1901" s="1" t="s">
        <v>352</v>
      </c>
      <c r="G1901" s="1"/>
      <c r="I1901" s="1" t="s">
        <v>290</v>
      </c>
      <c r="J1901" s="1" t="s">
        <v>287</v>
      </c>
      <c r="K1901" s="1"/>
      <c r="L1901" t="s">
        <v>286</v>
      </c>
      <c r="M1901">
        <v>15.4</v>
      </c>
      <c r="U1901">
        <v>0.17</v>
      </c>
      <c r="V1901" t="s">
        <v>165</v>
      </c>
      <c r="X1901" t="s">
        <v>178</v>
      </c>
      <c r="Y1901" t="s">
        <v>150</v>
      </c>
      <c r="Z1901">
        <v>50286</v>
      </c>
      <c r="AB1901" t="s">
        <v>154</v>
      </c>
    </row>
    <row r="1902" spans="1:28" x14ac:dyDescent="0.3">
      <c r="A1902" t="s">
        <v>292</v>
      </c>
      <c r="B1902" t="s">
        <v>1019</v>
      </c>
      <c r="C1902">
        <v>1651770</v>
      </c>
      <c r="D1902" t="s">
        <v>151</v>
      </c>
      <c r="E1902" s="1">
        <v>43559</v>
      </c>
      <c r="F1902" s="1" t="s">
        <v>419</v>
      </c>
      <c r="G1902" s="1"/>
      <c r="H1902" t="s">
        <v>172</v>
      </c>
      <c r="I1902" s="1" t="s">
        <v>289</v>
      </c>
      <c r="J1902" s="1" t="s">
        <v>509</v>
      </c>
      <c r="K1902" s="1"/>
      <c r="L1902" t="s">
        <v>223</v>
      </c>
      <c r="M1902">
        <v>5.0999999999999996</v>
      </c>
      <c r="U1902">
        <v>0.4</v>
      </c>
      <c r="V1902" t="s">
        <v>176</v>
      </c>
      <c r="X1902" t="s">
        <v>178</v>
      </c>
      <c r="Y1902" t="s">
        <v>150</v>
      </c>
      <c r="Z1902">
        <v>1040</v>
      </c>
      <c r="AA1902" t="s">
        <v>174</v>
      </c>
      <c r="AB1902" t="s">
        <v>154</v>
      </c>
    </row>
    <row r="1903" spans="1:28" x14ac:dyDescent="0.3">
      <c r="A1903" t="s">
        <v>292</v>
      </c>
      <c r="B1903" t="s">
        <v>1019</v>
      </c>
      <c r="C1903">
        <v>1651770</v>
      </c>
      <c r="D1903" t="s">
        <v>151</v>
      </c>
      <c r="E1903" s="1">
        <v>43559</v>
      </c>
      <c r="F1903" s="1" t="s">
        <v>419</v>
      </c>
      <c r="G1903" s="1"/>
      <c r="H1903" t="s">
        <v>170</v>
      </c>
      <c r="I1903" s="1" t="s">
        <v>289</v>
      </c>
      <c r="J1903" s="1" t="s">
        <v>510</v>
      </c>
      <c r="K1903" s="1"/>
      <c r="L1903" t="s">
        <v>223</v>
      </c>
      <c r="M1903">
        <v>0.14899999999999999</v>
      </c>
      <c r="U1903">
        <v>0.02</v>
      </c>
      <c r="V1903" t="s">
        <v>176</v>
      </c>
      <c r="X1903" t="s">
        <v>178</v>
      </c>
      <c r="Y1903" t="s">
        <v>150</v>
      </c>
      <c r="Z1903">
        <v>1049</v>
      </c>
      <c r="AA1903" t="s">
        <v>174</v>
      </c>
      <c r="AB1903" t="s">
        <v>154</v>
      </c>
    </row>
    <row r="1904" spans="1:28" x14ac:dyDescent="0.3">
      <c r="A1904" t="s">
        <v>292</v>
      </c>
      <c r="B1904" t="s">
        <v>1019</v>
      </c>
      <c r="C1904">
        <v>1651770</v>
      </c>
      <c r="D1904" t="s">
        <v>151</v>
      </c>
      <c r="E1904" s="1">
        <v>43559</v>
      </c>
      <c r="F1904" s="1" t="s">
        <v>419</v>
      </c>
      <c r="G1904" s="1"/>
      <c r="H1904" t="s">
        <v>172</v>
      </c>
      <c r="I1904" s="1" t="s">
        <v>289</v>
      </c>
      <c r="J1904" s="1" t="s">
        <v>511</v>
      </c>
      <c r="K1904" s="1"/>
      <c r="L1904" t="s">
        <v>223</v>
      </c>
      <c r="M1904">
        <v>6.7</v>
      </c>
      <c r="U1904">
        <v>2</v>
      </c>
      <c r="V1904" t="s">
        <v>176</v>
      </c>
      <c r="X1904" t="s">
        <v>178</v>
      </c>
      <c r="Y1904" t="s">
        <v>150</v>
      </c>
      <c r="Z1904">
        <v>1090</v>
      </c>
      <c r="AA1904" t="s">
        <v>175</v>
      </c>
      <c r="AB1904" t="s">
        <v>154</v>
      </c>
    </row>
    <row r="1905" spans="1:28" x14ac:dyDescent="0.3">
      <c r="A1905" t="s">
        <v>292</v>
      </c>
      <c r="B1905" t="s">
        <v>1019</v>
      </c>
      <c r="C1905">
        <v>1651770</v>
      </c>
      <c r="D1905" t="s">
        <v>151</v>
      </c>
      <c r="E1905" s="1">
        <v>43559</v>
      </c>
      <c r="F1905" s="1" t="s">
        <v>419</v>
      </c>
      <c r="G1905" s="1"/>
      <c r="I1905" s="1" t="s">
        <v>290</v>
      </c>
      <c r="J1905" s="1" t="s">
        <v>287</v>
      </c>
      <c r="K1905" s="1"/>
      <c r="L1905" t="s">
        <v>286</v>
      </c>
      <c r="M1905">
        <v>6.48</v>
      </c>
      <c r="U1905">
        <v>0.17</v>
      </c>
      <c r="V1905" t="s">
        <v>165</v>
      </c>
      <c r="X1905" t="s">
        <v>178</v>
      </c>
      <c r="Y1905" t="s">
        <v>150</v>
      </c>
      <c r="Z1905">
        <v>50286</v>
      </c>
      <c r="AB1905" t="s">
        <v>154</v>
      </c>
    </row>
    <row r="1906" spans="1:28" x14ac:dyDescent="0.3">
      <c r="A1906" t="s">
        <v>292</v>
      </c>
      <c r="B1906" t="s">
        <v>1020</v>
      </c>
      <c r="C1906">
        <v>1651770</v>
      </c>
      <c r="D1906" t="s">
        <v>151</v>
      </c>
      <c r="E1906" s="1">
        <v>43574</v>
      </c>
      <c r="F1906" s="1" t="s">
        <v>300</v>
      </c>
      <c r="G1906" s="1"/>
      <c r="H1906" t="s">
        <v>172</v>
      </c>
      <c r="I1906" s="1" t="s">
        <v>289</v>
      </c>
      <c r="J1906" s="1" t="s">
        <v>509</v>
      </c>
      <c r="K1906" s="1"/>
      <c r="L1906" t="s">
        <v>223</v>
      </c>
      <c r="M1906">
        <v>13.5</v>
      </c>
      <c r="U1906">
        <v>0.4</v>
      </c>
      <c r="V1906" t="s">
        <v>176</v>
      </c>
      <c r="X1906" t="s">
        <v>178</v>
      </c>
      <c r="Y1906" t="s">
        <v>150</v>
      </c>
      <c r="Z1906">
        <v>1040</v>
      </c>
      <c r="AB1906" t="s">
        <v>154</v>
      </c>
    </row>
    <row r="1907" spans="1:28" x14ac:dyDescent="0.3">
      <c r="A1907" t="s">
        <v>292</v>
      </c>
      <c r="B1907" t="s">
        <v>1020</v>
      </c>
      <c r="C1907">
        <v>1651770</v>
      </c>
      <c r="D1907" t="s">
        <v>151</v>
      </c>
      <c r="E1907" s="1">
        <v>43574</v>
      </c>
      <c r="F1907" s="1" t="s">
        <v>300</v>
      </c>
      <c r="G1907" s="1"/>
      <c r="H1907" t="s">
        <v>170</v>
      </c>
      <c r="I1907" s="1" t="s">
        <v>289</v>
      </c>
      <c r="J1907" s="1" t="s">
        <v>510</v>
      </c>
      <c r="K1907" s="1"/>
      <c r="L1907" t="s">
        <v>223</v>
      </c>
      <c r="M1907">
        <v>1.19</v>
      </c>
      <c r="U1907">
        <v>0.02</v>
      </c>
      <c r="V1907" t="s">
        <v>176</v>
      </c>
      <c r="X1907" t="s">
        <v>178</v>
      </c>
      <c r="Y1907" t="s">
        <v>150</v>
      </c>
      <c r="Z1907">
        <v>1049</v>
      </c>
      <c r="AB1907" t="s">
        <v>154</v>
      </c>
    </row>
    <row r="1908" spans="1:28" x14ac:dyDescent="0.3">
      <c r="A1908" t="s">
        <v>292</v>
      </c>
      <c r="B1908" t="s">
        <v>1020</v>
      </c>
      <c r="C1908">
        <v>1651770</v>
      </c>
      <c r="D1908" t="s">
        <v>151</v>
      </c>
      <c r="E1908" s="1">
        <v>43574</v>
      </c>
      <c r="F1908" s="1" t="s">
        <v>300</v>
      </c>
      <c r="G1908" s="1"/>
      <c r="H1908" t="s">
        <v>172</v>
      </c>
      <c r="I1908" s="1" t="s">
        <v>289</v>
      </c>
      <c r="J1908" s="1" t="s">
        <v>511</v>
      </c>
      <c r="K1908" s="1"/>
      <c r="L1908" t="s">
        <v>223</v>
      </c>
      <c r="M1908">
        <v>39.4</v>
      </c>
      <c r="U1908">
        <v>2</v>
      </c>
      <c r="V1908" t="s">
        <v>176</v>
      </c>
      <c r="X1908" t="s">
        <v>178</v>
      </c>
      <c r="Y1908" t="s">
        <v>150</v>
      </c>
      <c r="Z1908">
        <v>1090</v>
      </c>
      <c r="AB1908" t="s">
        <v>154</v>
      </c>
    </row>
    <row r="1909" spans="1:28" x14ac:dyDescent="0.3">
      <c r="A1909" t="s">
        <v>292</v>
      </c>
      <c r="B1909" t="s">
        <v>1020</v>
      </c>
      <c r="C1909">
        <v>1651770</v>
      </c>
      <c r="D1909" t="s">
        <v>151</v>
      </c>
      <c r="E1909" s="1">
        <v>43574</v>
      </c>
      <c r="F1909" s="1" t="s">
        <v>300</v>
      </c>
      <c r="G1909" s="1"/>
      <c r="I1909" s="1" t="s">
        <v>290</v>
      </c>
      <c r="J1909" s="1" t="s">
        <v>287</v>
      </c>
      <c r="K1909" s="1"/>
      <c r="L1909" t="s">
        <v>286</v>
      </c>
      <c r="M1909">
        <v>26.6</v>
      </c>
      <c r="U1909">
        <v>0.17</v>
      </c>
      <c r="V1909" t="s">
        <v>165</v>
      </c>
      <c r="X1909" t="s">
        <v>178</v>
      </c>
      <c r="Y1909" t="s">
        <v>150</v>
      </c>
      <c r="Z1909">
        <v>50286</v>
      </c>
      <c r="AB1909" t="s">
        <v>154</v>
      </c>
    </row>
    <row r="1910" spans="1:28" x14ac:dyDescent="0.3">
      <c r="A1910" t="s">
        <v>292</v>
      </c>
      <c r="B1910" t="s">
        <v>1021</v>
      </c>
      <c r="C1910">
        <v>1651770</v>
      </c>
      <c r="D1910" t="s">
        <v>151</v>
      </c>
      <c r="E1910" s="1">
        <v>43593</v>
      </c>
      <c r="F1910" s="1" t="s">
        <v>450</v>
      </c>
      <c r="G1910" s="1"/>
      <c r="H1910" t="s">
        <v>172</v>
      </c>
      <c r="I1910" s="1" t="s">
        <v>289</v>
      </c>
      <c r="J1910" s="1" t="s">
        <v>509</v>
      </c>
      <c r="K1910" s="1"/>
      <c r="L1910" t="s">
        <v>223</v>
      </c>
      <c r="M1910">
        <v>2</v>
      </c>
      <c r="N1910" t="s">
        <v>1094</v>
      </c>
      <c r="U1910">
        <v>0.4</v>
      </c>
      <c r="V1910" t="s">
        <v>176</v>
      </c>
      <c r="X1910" t="s">
        <v>178</v>
      </c>
      <c r="Y1910" t="s">
        <v>150</v>
      </c>
      <c r="Z1910">
        <v>1040</v>
      </c>
      <c r="AA1910" t="s">
        <v>174</v>
      </c>
      <c r="AB1910" t="s">
        <v>154</v>
      </c>
    </row>
    <row r="1911" spans="1:28" x14ac:dyDescent="0.3">
      <c r="A1911" t="s">
        <v>292</v>
      </c>
      <c r="B1911" t="s">
        <v>1021</v>
      </c>
      <c r="C1911">
        <v>1651770</v>
      </c>
      <c r="D1911" t="s">
        <v>151</v>
      </c>
      <c r="E1911" s="1">
        <v>43593</v>
      </c>
      <c r="F1911" s="1" t="s">
        <v>450</v>
      </c>
      <c r="G1911" s="1"/>
      <c r="H1911" t="s">
        <v>170</v>
      </c>
      <c r="I1911" s="1" t="s">
        <v>289</v>
      </c>
      <c r="J1911" s="1" t="s">
        <v>510</v>
      </c>
      <c r="K1911" s="1"/>
      <c r="L1911" t="s">
        <v>223</v>
      </c>
      <c r="M1911">
        <v>0.1</v>
      </c>
      <c r="N1911" t="s">
        <v>1094</v>
      </c>
      <c r="U1911">
        <v>0.02</v>
      </c>
      <c r="V1911" t="s">
        <v>176</v>
      </c>
      <c r="X1911" t="s">
        <v>178</v>
      </c>
      <c r="Y1911" t="s">
        <v>150</v>
      </c>
      <c r="Z1911">
        <v>1049</v>
      </c>
      <c r="AA1911" t="s">
        <v>174</v>
      </c>
      <c r="AB1911" t="s">
        <v>154</v>
      </c>
    </row>
    <row r="1912" spans="1:28" x14ac:dyDescent="0.3">
      <c r="A1912" t="s">
        <v>292</v>
      </c>
      <c r="B1912" t="s">
        <v>1021</v>
      </c>
      <c r="C1912">
        <v>1651770</v>
      </c>
      <c r="D1912" t="s">
        <v>151</v>
      </c>
      <c r="E1912" s="1">
        <v>43593</v>
      </c>
      <c r="F1912" s="1" t="s">
        <v>450</v>
      </c>
      <c r="G1912" s="1"/>
      <c r="H1912" t="s">
        <v>172</v>
      </c>
      <c r="I1912" s="1" t="s">
        <v>289</v>
      </c>
      <c r="J1912" s="1" t="s">
        <v>511</v>
      </c>
      <c r="K1912" s="1"/>
      <c r="L1912" t="s">
        <v>223</v>
      </c>
      <c r="M1912">
        <v>10</v>
      </c>
      <c r="N1912" t="s">
        <v>1094</v>
      </c>
      <c r="U1912">
        <v>2</v>
      </c>
      <c r="V1912" t="s">
        <v>176</v>
      </c>
      <c r="X1912" t="s">
        <v>178</v>
      </c>
      <c r="Y1912" t="s">
        <v>150</v>
      </c>
      <c r="Z1912">
        <v>1090</v>
      </c>
      <c r="AA1912" t="s">
        <v>174</v>
      </c>
      <c r="AB1912" t="s">
        <v>154</v>
      </c>
    </row>
    <row r="1913" spans="1:28" x14ac:dyDescent="0.3">
      <c r="A1913" t="s">
        <v>292</v>
      </c>
      <c r="B1913" t="s">
        <v>1021</v>
      </c>
      <c r="C1913">
        <v>1651770</v>
      </c>
      <c r="D1913" t="s">
        <v>151</v>
      </c>
      <c r="E1913" s="1">
        <v>43593</v>
      </c>
      <c r="F1913" s="1" t="s">
        <v>450</v>
      </c>
      <c r="G1913" s="1"/>
      <c r="I1913" s="1" t="s">
        <v>290</v>
      </c>
      <c r="J1913" s="1" t="s">
        <v>287</v>
      </c>
      <c r="K1913" s="1"/>
      <c r="L1913" t="s">
        <v>286</v>
      </c>
      <c r="M1913">
        <v>2.75</v>
      </c>
      <c r="U1913">
        <v>0.17</v>
      </c>
      <c r="V1913" t="s">
        <v>165</v>
      </c>
      <c r="X1913" t="s">
        <v>178</v>
      </c>
      <c r="Y1913" t="s">
        <v>150</v>
      </c>
      <c r="Z1913">
        <v>50286</v>
      </c>
      <c r="AB1913" t="s">
        <v>154</v>
      </c>
    </row>
    <row r="1914" spans="1:28" x14ac:dyDescent="0.3">
      <c r="A1914" t="s">
        <v>292</v>
      </c>
      <c r="B1914" t="s">
        <v>1022</v>
      </c>
      <c r="C1914">
        <v>1651770</v>
      </c>
      <c r="D1914" t="s">
        <v>151</v>
      </c>
      <c r="E1914" s="1">
        <v>43620</v>
      </c>
      <c r="F1914" s="1" t="s">
        <v>425</v>
      </c>
      <c r="G1914" s="1"/>
      <c r="H1914" t="s">
        <v>172</v>
      </c>
      <c r="I1914" s="1" t="s">
        <v>289</v>
      </c>
      <c r="J1914" s="1" t="s">
        <v>509</v>
      </c>
      <c r="K1914" s="1"/>
      <c r="L1914" t="s">
        <v>223</v>
      </c>
      <c r="M1914">
        <v>1.9</v>
      </c>
      <c r="U1914">
        <v>0.4</v>
      </c>
      <c r="V1914" t="s">
        <v>176</v>
      </c>
      <c r="X1914" t="s">
        <v>178</v>
      </c>
      <c r="Y1914" t="s">
        <v>150</v>
      </c>
      <c r="Z1914">
        <v>1040</v>
      </c>
      <c r="AA1914" t="s">
        <v>174</v>
      </c>
      <c r="AB1914" t="s">
        <v>154</v>
      </c>
    </row>
    <row r="1915" spans="1:28" x14ac:dyDescent="0.3">
      <c r="A1915" t="s">
        <v>292</v>
      </c>
      <c r="B1915" t="s">
        <v>1022</v>
      </c>
      <c r="C1915">
        <v>1651770</v>
      </c>
      <c r="D1915" t="s">
        <v>151</v>
      </c>
      <c r="E1915" s="1">
        <v>43620</v>
      </c>
      <c r="F1915" s="1" t="s">
        <v>425</v>
      </c>
      <c r="G1915" s="1"/>
      <c r="H1915" t="s">
        <v>170</v>
      </c>
      <c r="I1915" s="1" t="s">
        <v>289</v>
      </c>
      <c r="J1915" s="1" t="s">
        <v>510</v>
      </c>
      <c r="K1915" s="1"/>
      <c r="L1915" t="s">
        <v>223</v>
      </c>
      <c r="M1915">
        <v>7.8E-2</v>
      </c>
      <c r="U1915">
        <v>0.02</v>
      </c>
      <c r="V1915" t="s">
        <v>176</v>
      </c>
      <c r="X1915" t="s">
        <v>178</v>
      </c>
      <c r="Y1915" t="s">
        <v>150</v>
      </c>
      <c r="Z1915">
        <v>1049</v>
      </c>
      <c r="AA1915" t="s">
        <v>175</v>
      </c>
      <c r="AB1915" t="s">
        <v>154</v>
      </c>
    </row>
    <row r="1916" spans="1:28" x14ac:dyDescent="0.3">
      <c r="A1916" t="s">
        <v>292</v>
      </c>
      <c r="B1916" t="s">
        <v>1022</v>
      </c>
      <c r="C1916">
        <v>1651770</v>
      </c>
      <c r="D1916" t="s">
        <v>151</v>
      </c>
      <c r="E1916" s="1">
        <v>43620</v>
      </c>
      <c r="F1916" s="1" t="s">
        <v>425</v>
      </c>
      <c r="G1916" s="1"/>
      <c r="H1916" t="s">
        <v>172</v>
      </c>
      <c r="I1916" s="1" t="s">
        <v>289</v>
      </c>
      <c r="J1916" s="1" t="s">
        <v>511</v>
      </c>
      <c r="K1916" s="1"/>
      <c r="L1916" t="s">
        <v>223</v>
      </c>
      <c r="M1916">
        <v>5.8</v>
      </c>
      <c r="U1916">
        <v>2</v>
      </c>
      <c r="V1916" t="s">
        <v>176</v>
      </c>
      <c r="X1916" t="s">
        <v>178</v>
      </c>
      <c r="Y1916" t="s">
        <v>150</v>
      </c>
      <c r="Z1916">
        <v>1090</v>
      </c>
      <c r="AA1916" t="s">
        <v>175</v>
      </c>
      <c r="AB1916" t="s">
        <v>154</v>
      </c>
    </row>
    <row r="1917" spans="1:28" x14ac:dyDescent="0.3">
      <c r="A1917" t="s">
        <v>292</v>
      </c>
      <c r="B1917" t="s">
        <v>1022</v>
      </c>
      <c r="C1917">
        <v>1651770</v>
      </c>
      <c r="D1917" t="s">
        <v>151</v>
      </c>
      <c r="E1917" s="1">
        <v>43620</v>
      </c>
      <c r="F1917" s="1" t="s">
        <v>425</v>
      </c>
      <c r="G1917" s="1"/>
      <c r="I1917" s="1" t="s">
        <v>290</v>
      </c>
      <c r="J1917" s="1" t="s">
        <v>287</v>
      </c>
      <c r="K1917" s="1"/>
      <c r="L1917" t="s">
        <v>286</v>
      </c>
      <c r="M1917">
        <v>3.03</v>
      </c>
      <c r="U1917">
        <v>0.17</v>
      </c>
      <c r="V1917" t="s">
        <v>165</v>
      </c>
      <c r="X1917" t="s">
        <v>178</v>
      </c>
      <c r="Y1917" t="s">
        <v>150</v>
      </c>
      <c r="Z1917">
        <v>50286</v>
      </c>
      <c r="AB1917" t="s">
        <v>154</v>
      </c>
    </row>
    <row r="1918" spans="1:28" x14ac:dyDescent="0.3">
      <c r="A1918" t="s">
        <v>292</v>
      </c>
      <c r="B1918" t="s">
        <v>1023</v>
      </c>
      <c r="C1918">
        <v>1651770</v>
      </c>
      <c r="D1918" t="s">
        <v>151</v>
      </c>
      <c r="E1918" s="1">
        <v>43648</v>
      </c>
      <c r="F1918" s="1" t="s">
        <v>468</v>
      </c>
      <c r="G1918" s="1"/>
      <c r="H1918" t="s">
        <v>172</v>
      </c>
      <c r="I1918" s="1" t="s">
        <v>289</v>
      </c>
      <c r="J1918" s="1" t="s">
        <v>509</v>
      </c>
      <c r="K1918" s="1"/>
      <c r="L1918" t="s">
        <v>223</v>
      </c>
      <c r="M1918">
        <v>1.6</v>
      </c>
      <c r="U1918">
        <v>0.4</v>
      </c>
      <c r="V1918" t="s">
        <v>176</v>
      </c>
      <c r="X1918" t="s">
        <v>178</v>
      </c>
      <c r="Y1918" t="s">
        <v>150</v>
      </c>
      <c r="Z1918">
        <v>1040</v>
      </c>
      <c r="AA1918" t="s">
        <v>174</v>
      </c>
      <c r="AB1918" t="s">
        <v>154</v>
      </c>
    </row>
    <row r="1919" spans="1:28" x14ac:dyDescent="0.3">
      <c r="A1919" t="s">
        <v>292</v>
      </c>
      <c r="B1919" t="s">
        <v>1023</v>
      </c>
      <c r="C1919">
        <v>1651770</v>
      </c>
      <c r="D1919" t="s">
        <v>151</v>
      </c>
      <c r="E1919" s="1">
        <v>43648</v>
      </c>
      <c r="F1919" s="1" t="s">
        <v>468</v>
      </c>
      <c r="G1919" s="1"/>
      <c r="H1919" t="s">
        <v>170</v>
      </c>
      <c r="I1919" s="1" t="s">
        <v>289</v>
      </c>
      <c r="J1919" s="1" t="s">
        <v>510</v>
      </c>
      <c r="K1919" s="1"/>
      <c r="L1919" t="s">
        <v>223</v>
      </c>
      <c r="M1919">
        <v>6.5000000000000002E-2</v>
      </c>
      <c r="U1919">
        <v>0.02</v>
      </c>
      <c r="V1919" t="s">
        <v>176</v>
      </c>
      <c r="X1919" t="s">
        <v>178</v>
      </c>
      <c r="Y1919" t="s">
        <v>150</v>
      </c>
      <c r="Z1919">
        <v>1049</v>
      </c>
      <c r="AA1919" t="s">
        <v>175</v>
      </c>
      <c r="AB1919" t="s">
        <v>154</v>
      </c>
    </row>
    <row r="1920" spans="1:28" x14ac:dyDescent="0.3">
      <c r="A1920" t="s">
        <v>292</v>
      </c>
      <c r="B1920" t="s">
        <v>1023</v>
      </c>
      <c r="C1920">
        <v>1651770</v>
      </c>
      <c r="D1920" t="s">
        <v>151</v>
      </c>
      <c r="E1920" s="1">
        <v>43648</v>
      </c>
      <c r="F1920" s="1" t="s">
        <v>468</v>
      </c>
      <c r="G1920" s="1"/>
      <c r="H1920" t="s">
        <v>172</v>
      </c>
      <c r="I1920" s="1" t="s">
        <v>289</v>
      </c>
      <c r="J1920" s="1" t="s">
        <v>511</v>
      </c>
      <c r="K1920" s="1"/>
      <c r="L1920" t="s">
        <v>223</v>
      </c>
      <c r="M1920">
        <v>4</v>
      </c>
      <c r="N1920" t="s">
        <v>1094</v>
      </c>
      <c r="U1920">
        <v>2</v>
      </c>
      <c r="V1920" t="s">
        <v>176</v>
      </c>
      <c r="X1920" t="s">
        <v>178</v>
      </c>
      <c r="Y1920" t="s">
        <v>150</v>
      </c>
      <c r="Z1920">
        <v>1090</v>
      </c>
      <c r="AA1920" t="s">
        <v>174</v>
      </c>
      <c r="AB1920" t="s">
        <v>154</v>
      </c>
    </row>
    <row r="1921" spans="1:28" x14ac:dyDescent="0.3">
      <c r="A1921" t="s">
        <v>292</v>
      </c>
      <c r="B1921" t="s">
        <v>1023</v>
      </c>
      <c r="C1921">
        <v>1651770</v>
      </c>
      <c r="D1921" t="s">
        <v>151</v>
      </c>
      <c r="E1921" s="1">
        <v>43648</v>
      </c>
      <c r="F1921" s="1" t="s">
        <v>468</v>
      </c>
      <c r="G1921" s="1"/>
      <c r="I1921" s="1" t="s">
        <v>290</v>
      </c>
      <c r="J1921" s="1" t="s">
        <v>287</v>
      </c>
      <c r="K1921" s="1"/>
      <c r="L1921" t="s">
        <v>286</v>
      </c>
      <c r="M1921">
        <v>1.1000000000000001</v>
      </c>
      <c r="U1921">
        <v>0.17</v>
      </c>
      <c r="V1921" t="s">
        <v>165</v>
      </c>
      <c r="X1921" t="s">
        <v>178</v>
      </c>
      <c r="Y1921" t="s">
        <v>150</v>
      </c>
      <c r="Z1921">
        <v>50286</v>
      </c>
      <c r="AB1921" t="s">
        <v>154</v>
      </c>
    </row>
    <row r="1922" spans="1:28" x14ac:dyDescent="0.3">
      <c r="A1922" t="s">
        <v>292</v>
      </c>
      <c r="B1922" t="s">
        <v>1024</v>
      </c>
      <c r="C1922">
        <v>1651770</v>
      </c>
      <c r="D1922" t="s">
        <v>151</v>
      </c>
      <c r="E1922" s="1">
        <v>43654</v>
      </c>
      <c r="F1922" s="1" t="s">
        <v>304</v>
      </c>
      <c r="G1922" s="1"/>
      <c r="H1922" t="s">
        <v>172</v>
      </c>
      <c r="I1922" s="1" t="s">
        <v>289</v>
      </c>
      <c r="J1922" s="1" t="s">
        <v>509</v>
      </c>
      <c r="K1922" s="1"/>
      <c r="L1922" t="s">
        <v>223</v>
      </c>
      <c r="M1922">
        <v>6.5</v>
      </c>
      <c r="U1922">
        <v>0.4</v>
      </c>
      <c r="V1922" t="s">
        <v>176</v>
      </c>
      <c r="X1922" t="s">
        <v>178</v>
      </c>
      <c r="Y1922" t="s">
        <v>150</v>
      </c>
      <c r="Z1922">
        <v>1040</v>
      </c>
      <c r="AB1922" t="s">
        <v>154</v>
      </c>
    </row>
    <row r="1923" spans="1:28" x14ac:dyDescent="0.3">
      <c r="A1923" t="s">
        <v>292</v>
      </c>
      <c r="B1923" t="s">
        <v>1024</v>
      </c>
      <c r="C1923">
        <v>1651770</v>
      </c>
      <c r="D1923" t="s">
        <v>151</v>
      </c>
      <c r="E1923" s="1">
        <v>43654</v>
      </c>
      <c r="F1923" s="1" t="s">
        <v>304</v>
      </c>
      <c r="G1923" s="1"/>
      <c r="H1923" t="s">
        <v>170</v>
      </c>
      <c r="I1923" s="1" t="s">
        <v>289</v>
      </c>
      <c r="J1923" s="1" t="s">
        <v>510</v>
      </c>
      <c r="K1923" s="1"/>
      <c r="L1923" t="s">
        <v>223</v>
      </c>
      <c r="M1923">
        <v>1.1299999999999999</v>
      </c>
      <c r="U1923">
        <v>0.02</v>
      </c>
      <c r="V1923" t="s">
        <v>176</v>
      </c>
      <c r="X1923" t="s">
        <v>178</v>
      </c>
      <c r="Y1923" t="s">
        <v>150</v>
      </c>
      <c r="Z1923">
        <v>1049</v>
      </c>
      <c r="AB1923" t="s">
        <v>154</v>
      </c>
    </row>
    <row r="1924" spans="1:28" x14ac:dyDescent="0.3">
      <c r="A1924" t="s">
        <v>292</v>
      </c>
      <c r="B1924" t="s">
        <v>1024</v>
      </c>
      <c r="C1924">
        <v>1651770</v>
      </c>
      <c r="D1924" t="s">
        <v>151</v>
      </c>
      <c r="E1924" s="1">
        <v>43654</v>
      </c>
      <c r="F1924" s="1" t="s">
        <v>304</v>
      </c>
      <c r="G1924" s="1"/>
      <c r="H1924" t="s">
        <v>172</v>
      </c>
      <c r="I1924" s="1" t="s">
        <v>289</v>
      </c>
      <c r="J1924" s="1" t="s">
        <v>511</v>
      </c>
      <c r="K1924" s="1"/>
      <c r="L1924" t="s">
        <v>223</v>
      </c>
      <c r="M1924">
        <v>9.1</v>
      </c>
      <c r="U1924">
        <v>2</v>
      </c>
      <c r="V1924" t="s">
        <v>176</v>
      </c>
      <c r="X1924" t="s">
        <v>178</v>
      </c>
      <c r="Y1924" t="s">
        <v>150</v>
      </c>
      <c r="Z1924">
        <v>1090</v>
      </c>
      <c r="AB1924" t="s">
        <v>154</v>
      </c>
    </row>
    <row r="1925" spans="1:28" x14ac:dyDescent="0.3">
      <c r="A1925" t="s">
        <v>292</v>
      </c>
      <c r="B1925" t="s">
        <v>1024</v>
      </c>
      <c r="C1925">
        <v>1651770</v>
      </c>
      <c r="D1925" t="s">
        <v>151</v>
      </c>
      <c r="E1925" s="1">
        <v>43654</v>
      </c>
      <c r="F1925" s="1" t="s">
        <v>304</v>
      </c>
      <c r="G1925" s="1"/>
      <c r="I1925" s="1" t="s">
        <v>290</v>
      </c>
      <c r="J1925" s="1" t="s">
        <v>287</v>
      </c>
      <c r="K1925" s="1"/>
      <c r="L1925" t="s">
        <v>286</v>
      </c>
      <c r="M1925">
        <v>12.4</v>
      </c>
      <c r="U1925">
        <v>0.17</v>
      </c>
      <c r="V1925" t="s">
        <v>165</v>
      </c>
      <c r="X1925" t="s">
        <v>178</v>
      </c>
      <c r="Y1925" t="s">
        <v>150</v>
      </c>
      <c r="Z1925">
        <v>50286</v>
      </c>
      <c r="AB1925" t="s">
        <v>154</v>
      </c>
    </row>
    <row r="1926" spans="1:28" x14ac:dyDescent="0.3">
      <c r="A1926" t="s">
        <v>292</v>
      </c>
      <c r="B1926" t="s">
        <v>1025</v>
      </c>
      <c r="C1926">
        <v>1651770</v>
      </c>
      <c r="D1926" t="s">
        <v>151</v>
      </c>
      <c r="E1926" s="1">
        <v>43682</v>
      </c>
      <c r="F1926" s="1" t="s">
        <v>313</v>
      </c>
      <c r="G1926" s="1"/>
      <c r="H1926" t="s">
        <v>172</v>
      </c>
      <c r="I1926" s="1" t="s">
        <v>289</v>
      </c>
      <c r="J1926" s="1" t="s">
        <v>509</v>
      </c>
      <c r="K1926" s="1"/>
      <c r="L1926" t="s">
        <v>223</v>
      </c>
      <c r="M1926">
        <v>3.2</v>
      </c>
      <c r="U1926">
        <v>0.4</v>
      </c>
      <c r="V1926" t="s">
        <v>176</v>
      </c>
      <c r="X1926" t="s">
        <v>178</v>
      </c>
      <c r="Y1926" t="s">
        <v>150</v>
      </c>
      <c r="Z1926">
        <v>1040</v>
      </c>
      <c r="AB1926" t="s">
        <v>154</v>
      </c>
    </row>
    <row r="1927" spans="1:28" x14ac:dyDescent="0.3">
      <c r="A1927" t="s">
        <v>292</v>
      </c>
      <c r="B1927" t="s">
        <v>1025</v>
      </c>
      <c r="C1927">
        <v>1651770</v>
      </c>
      <c r="D1927" t="s">
        <v>151</v>
      </c>
      <c r="E1927" s="1">
        <v>43682</v>
      </c>
      <c r="F1927" s="1" t="s">
        <v>313</v>
      </c>
      <c r="G1927" s="1"/>
      <c r="H1927" t="s">
        <v>170</v>
      </c>
      <c r="I1927" s="1" t="s">
        <v>289</v>
      </c>
      <c r="J1927" s="1" t="s">
        <v>510</v>
      </c>
      <c r="K1927" s="1"/>
      <c r="L1927" t="s">
        <v>223</v>
      </c>
      <c r="M1927">
        <v>0.153</v>
      </c>
      <c r="U1927">
        <v>0.02</v>
      </c>
      <c r="V1927" t="s">
        <v>176</v>
      </c>
      <c r="X1927" t="s">
        <v>178</v>
      </c>
      <c r="Y1927" t="s">
        <v>150</v>
      </c>
      <c r="Z1927">
        <v>1049</v>
      </c>
      <c r="AB1927" t="s">
        <v>154</v>
      </c>
    </row>
    <row r="1928" spans="1:28" x14ac:dyDescent="0.3">
      <c r="A1928" t="s">
        <v>292</v>
      </c>
      <c r="B1928" t="s">
        <v>1025</v>
      </c>
      <c r="C1928">
        <v>1651770</v>
      </c>
      <c r="D1928" t="s">
        <v>151</v>
      </c>
      <c r="E1928" s="1">
        <v>43682</v>
      </c>
      <c r="F1928" s="1" t="s">
        <v>313</v>
      </c>
      <c r="G1928" s="1"/>
      <c r="H1928" t="s">
        <v>172</v>
      </c>
      <c r="I1928" s="1" t="s">
        <v>289</v>
      </c>
      <c r="J1928" s="1" t="s">
        <v>511</v>
      </c>
      <c r="K1928" s="1"/>
      <c r="L1928" t="s">
        <v>223</v>
      </c>
      <c r="M1928">
        <v>2.7</v>
      </c>
      <c r="U1928">
        <v>2</v>
      </c>
      <c r="V1928" t="s">
        <v>176</v>
      </c>
      <c r="X1928" t="s">
        <v>178</v>
      </c>
      <c r="Y1928" t="s">
        <v>150</v>
      </c>
      <c r="Z1928">
        <v>1090</v>
      </c>
      <c r="AA1928" t="s">
        <v>168</v>
      </c>
      <c r="AB1928" t="s">
        <v>154</v>
      </c>
    </row>
    <row r="1929" spans="1:28" x14ac:dyDescent="0.3">
      <c r="A1929" t="s">
        <v>292</v>
      </c>
      <c r="B1929" t="s">
        <v>1025</v>
      </c>
      <c r="C1929">
        <v>1651770</v>
      </c>
      <c r="D1929" t="s">
        <v>151</v>
      </c>
      <c r="E1929" s="1">
        <v>43682</v>
      </c>
      <c r="F1929" s="1" t="s">
        <v>313</v>
      </c>
      <c r="G1929" s="1"/>
      <c r="I1929" s="1" t="s">
        <v>290</v>
      </c>
      <c r="J1929" s="1" t="s">
        <v>287</v>
      </c>
      <c r="K1929" s="1"/>
      <c r="L1929" t="s">
        <v>286</v>
      </c>
      <c r="M1929">
        <v>2.64</v>
      </c>
      <c r="U1929">
        <v>0.17</v>
      </c>
      <c r="V1929" t="s">
        <v>165</v>
      </c>
      <c r="X1929" t="s">
        <v>178</v>
      </c>
      <c r="Y1929" t="s">
        <v>150</v>
      </c>
      <c r="Z1929">
        <v>50286</v>
      </c>
      <c r="AB1929" t="s">
        <v>154</v>
      </c>
    </row>
    <row r="1930" spans="1:28" x14ac:dyDescent="0.3">
      <c r="A1930" t="s">
        <v>292</v>
      </c>
      <c r="B1930" t="s">
        <v>1026</v>
      </c>
      <c r="C1930">
        <v>1651770</v>
      </c>
      <c r="D1930" t="s">
        <v>151</v>
      </c>
      <c r="E1930" s="1">
        <v>43700</v>
      </c>
      <c r="F1930" s="1" t="s">
        <v>407</v>
      </c>
      <c r="G1930" s="1"/>
      <c r="I1930" s="1" t="s">
        <v>290</v>
      </c>
      <c r="J1930" s="1" t="s">
        <v>287</v>
      </c>
      <c r="K1930" s="1"/>
      <c r="L1930" t="s">
        <v>286</v>
      </c>
      <c r="M1930">
        <v>21.9</v>
      </c>
      <c r="U1930">
        <v>0.17</v>
      </c>
      <c r="V1930" t="s">
        <v>165</v>
      </c>
      <c r="X1930" t="s">
        <v>178</v>
      </c>
      <c r="Y1930" t="s">
        <v>150</v>
      </c>
      <c r="Z1930">
        <v>50286</v>
      </c>
      <c r="AB1930" t="s">
        <v>154</v>
      </c>
    </row>
    <row r="1931" spans="1:28" x14ac:dyDescent="0.3">
      <c r="A1931" t="s">
        <v>292</v>
      </c>
      <c r="B1931" t="s">
        <v>1027</v>
      </c>
      <c r="C1931">
        <v>1651770</v>
      </c>
      <c r="D1931" t="s">
        <v>151</v>
      </c>
      <c r="E1931" s="1">
        <v>43711</v>
      </c>
      <c r="F1931" s="1" t="s">
        <v>469</v>
      </c>
      <c r="G1931" s="1"/>
      <c r="H1931" t="s">
        <v>172</v>
      </c>
      <c r="I1931" s="1" t="s">
        <v>289</v>
      </c>
      <c r="J1931" s="1" t="s">
        <v>509</v>
      </c>
      <c r="K1931" s="1"/>
      <c r="L1931" t="s">
        <v>223</v>
      </c>
      <c r="M1931">
        <v>2.1</v>
      </c>
      <c r="U1931">
        <v>0.4</v>
      </c>
      <c r="V1931" t="s">
        <v>176</v>
      </c>
      <c r="X1931" t="s">
        <v>178</v>
      </c>
      <c r="Y1931" t="s">
        <v>150</v>
      </c>
      <c r="Z1931">
        <v>1040</v>
      </c>
      <c r="AA1931" t="s">
        <v>174</v>
      </c>
      <c r="AB1931" t="s">
        <v>154</v>
      </c>
    </row>
    <row r="1932" spans="1:28" x14ac:dyDescent="0.3">
      <c r="A1932" t="s">
        <v>292</v>
      </c>
      <c r="B1932" t="s">
        <v>1027</v>
      </c>
      <c r="C1932">
        <v>1651770</v>
      </c>
      <c r="D1932" t="s">
        <v>151</v>
      </c>
      <c r="E1932" s="1">
        <v>43711</v>
      </c>
      <c r="F1932" s="1" t="s">
        <v>469</v>
      </c>
      <c r="G1932" s="1"/>
      <c r="H1932" t="s">
        <v>170</v>
      </c>
      <c r="I1932" s="1" t="s">
        <v>289</v>
      </c>
      <c r="J1932" s="1" t="s">
        <v>510</v>
      </c>
      <c r="K1932" s="1"/>
      <c r="L1932" t="s">
        <v>223</v>
      </c>
      <c r="M1932">
        <v>4.4999999999999998E-2</v>
      </c>
      <c r="U1932">
        <v>0.02</v>
      </c>
      <c r="V1932" t="s">
        <v>176</v>
      </c>
      <c r="X1932" t="s">
        <v>178</v>
      </c>
      <c r="Y1932" t="s">
        <v>150</v>
      </c>
      <c r="Z1932">
        <v>1049</v>
      </c>
      <c r="AA1932" t="s">
        <v>175</v>
      </c>
      <c r="AB1932" t="s">
        <v>154</v>
      </c>
    </row>
    <row r="1933" spans="1:28" x14ac:dyDescent="0.3">
      <c r="A1933" t="s">
        <v>292</v>
      </c>
      <c r="B1933" t="s">
        <v>1027</v>
      </c>
      <c r="C1933">
        <v>1651770</v>
      </c>
      <c r="D1933" t="s">
        <v>151</v>
      </c>
      <c r="E1933" s="1">
        <v>43711</v>
      </c>
      <c r="F1933" s="1" t="s">
        <v>469</v>
      </c>
      <c r="G1933" s="1"/>
      <c r="H1933" t="s">
        <v>172</v>
      </c>
      <c r="I1933" s="1" t="s">
        <v>289</v>
      </c>
      <c r="J1933" s="1" t="s">
        <v>511</v>
      </c>
      <c r="K1933" s="1"/>
      <c r="L1933" t="s">
        <v>223</v>
      </c>
      <c r="M1933">
        <v>4</v>
      </c>
      <c r="N1933" t="s">
        <v>1094</v>
      </c>
      <c r="U1933">
        <v>2</v>
      </c>
      <c r="V1933" t="s">
        <v>176</v>
      </c>
      <c r="X1933" t="s">
        <v>178</v>
      </c>
      <c r="Y1933" t="s">
        <v>150</v>
      </c>
      <c r="Z1933">
        <v>1090</v>
      </c>
      <c r="AA1933" t="s">
        <v>174</v>
      </c>
      <c r="AB1933" t="s">
        <v>154</v>
      </c>
    </row>
    <row r="1934" spans="1:28" x14ac:dyDescent="0.3">
      <c r="A1934" t="s">
        <v>292</v>
      </c>
      <c r="B1934" t="s">
        <v>1027</v>
      </c>
      <c r="C1934">
        <v>1651770</v>
      </c>
      <c r="D1934" t="s">
        <v>151</v>
      </c>
      <c r="E1934" s="1">
        <v>43711</v>
      </c>
      <c r="F1934" s="1" t="s">
        <v>469</v>
      </c>
      <c r="G1934" s="1"/>
      <c r="I1934" s="1" t="s">
        <v>290</v>
      </c>
      <c r="J1934" s="1" t="s">
        <v>287</v>
      </c>
      <c r="K1934" s="1"/>
      <c r="L1934" t="s">
        <v>286</v>
      </c>
      <c r="M1934">
        <v>1.1000000000000001</v>
      </c>
      <c r="U1934">
        <v>0.17</v>
      </c>
      <c r="V1934" t="s">
        <v>165</v>
      </c>
      <c r="X1934" t="s">
        <v>178</v>
      </c>
      <c r="Y1934" t="s">
        <v>150</v>
      </c>
      <c r="Z1934">
        <v>50286</v>
      </c>
      <c r="AB1934" t="s">
        <v>154</v>
      </c>
    </row>
    <row r="1935" spans="1:28" x14ac:dyDescent="0.3">
      <c r="A1935" t="s">
        <v>292</v>
      </c>
      <c r="B1935" t="s">
        <v>1028</v>
      </c>
      <c r="C1935">
        <v>1651770</v>
      </c>
      <c r="D1935" t="s">
        <v>151</v>
      </c>
      <c r="E1935" s="1">
        <v>43749</v>
      </c>
      <c r="F1935" s="1" t="s">
        <v>309</v>
      </c>
      <c r="G1935" s="1"/>
      <c r="H1935" t="s">
        <v>172</v>
      </c>
      <c r="I1935" s="1" t="s">
        <v>289</v>
      </c>
      <c r="J1935" s="1" t="s">
        <v>509</v>
      </c>
      <c r="K1935" s="1"/>
      <c r="L1935" t="s">
        <v>223</v>
      </c>
      <c r="M1935">
        <v>4.5</v>
      </c>
      <c r="U1935">
        <v>0.4</v>
      </c>
      <c r="V1935" t="s">
        <v>176</v>
      </c>
      <c r="X1935" t="s">
        <v>178</v>
      </c>
      <c r="Y1935" t="s">
        <v>150</v>
      </c>
      <c r="Z1935">
        <v>1040</v>
      </c>
      <c r="AA1935" t="s">
        <v>174</v>
      </c>
      <c r="AB1935" t="s">
        <v>154</v>
      </c>
    </row>
    <row r="1936" spans="1:28" x14ac:dyDescent="0.3">
      <c r="A1936" t="s">
        <v>292</v>
      </c>
      <c r="B1936" t="s">
        <v>1028</v>
      </c>
      <c r="C1936">
        <v>1651770</v>
      </c>
      <c r="D1936" t="s">
        <v>151</v>
      </c>
      <c r="E1936" s="1">
        <v>43749</v>
      </c>
      <c r="F1936" s="1" t="s">
        <v>309</v>
      </c>
      <c r="G1936" s="1"/>
      <c r="H1936" t="s">
        <v>170</v>
      </c>
      <c r="I1936" s="1" t="s">
        <v>289</v>
      </c>
      <c r="J1936" s="1" t="s">
        <v>510</v>
      </c>
      <c r="K1936" s="1"/>
      <c r="L1936" t="s">
        <v>223</v>
      </c>
      <c r="M1936">
        <v>7.9000000000000001E-2</v>
      </c>
      <c r="U1936">
        <v>0.02</v>
      </c>
      <c r="V1936" t="s">
        <v>176</v>
      </c>
      <c r="X1936" t="s">
        <v>178</v>
      </c>
      <c r="Y1936" t="s">
        <v>150</v>
      </c>
      <c r="Z1936">
        <v>1049</v>
      </c>
      <c r="AA1936" t="s">
        <v>175</v>
      </c>
      <c r="AB1936" t="s">
        <v>154</v>
      </c>
    </row>
    <row r="1937" spans="1:28" x14ac:dyDescent="0.3">
      <c r="A1937" t="s">
        <v>292</v>
      </c>
      <c r="B1937" t="s">
        <v>1028</v>
      </c>
      <c r="C1937">
        <v>1651770</v>
      </c>
      <c r="D1937" t="s">
        <v>151</v>
      </c>
      <c r="E1937" s="1">
        <v>43749</v>
      </c>
      <c r="F1937" s="1" t="s">
        <v>309</v>
      </c>
      <c r="G1937" s="1"/>
      <c r="H1937" t="s">
        <v>172</v>
      </c>
      <c r="I1937" s="1" t="s">
        <v>289</v>
      </c>
      <c r="J1937" s="1" t="s">
        <v>511</v>
      </c>
      <c r="K1937" s="1"/>
      <c r="L1937" t="s">
        <v>223</v>
      </c>
      <c r="M1937">
        <v>4</v>
      </c>
      <c r="N1937" t="s">
        <v>1094</v>
      </c>
      <c r="U1937">
        <v>2</v>
      </c>
      <c r="V1937" t="s">
        <v>176</v>
      </c>
      <c r="X1937" t="s">
        <v>178</v>
      </c>
      <c r="Y1937" t="s">
        <v>150</v>
      </c>
      <c r="Z1937">
        <v>1090</v>
      </c>
      <c r="AA1937" t="s">
        <v>174</v>
      </c>
      <c r="AB1937" t="s">
        <v>154</v>
      </c>
    </row>
    <row r="1938" spans="1:28" x14ac:dyDescent="0.3">
      <c r="A1938" t="s">
        <v>292</v>
      </c>
      <c r="B1938" t="s">
        <v>1028</v>
      </c>
      <c r="C1938">
        <v>1651770</v>
      </c>
      <c r="D1938" t="s">
        <v>151</v>
      </c>
      <c r="E1938" s="1">
        <v>43749</v>
      </c>
      <c r="F1938" s="1" t="s">
        <v>309</v>
      </c>
      <c r="G1938" s="1"/>
      <c r="I1938" s="1" t="s">
        <v>290</v>
      </c>
      <c r="J1938" s="1" t="s">
        <v>287</v>
      </c>
      <c r="K1938" s="1"/>
      <c r="L1938" t="s">
        <v>286</v>
      </c>
      <c r="M1938">
        <v>5.27</v>
      </c>
      <c r="U1938">
        <v>0.17</v>
      </c>
      <c r="V1938" t="s">
        <v>165</v>
      </c>
      <c r="X1938" t="s">
        <v>178</v>
      </c>
      <c r="Y1938" t="s">
        <v>150</v>
      </c>
      <c r="Z1938">
        <v>50286</v>
      </c>
      <c r="AB1938" t="s">
        <v>154</v>
      </c>
    </row>
    <row r="1939" spans="1:28" x14ac:dyDescent="0.3">
      <c r="A1939" t="s">
        <v>292</v>
      </c>
      <c r="B1939" t="s">
        <v>1029</v>
      </c>
      <c r="C1939">
        <v>1651770</v>
      </c>
      <c r="D1939" t="s">
        <v>151</v>
      </c>
      <c r="E1939" s="1">
        <v>43754</v>
      </c>
      <c r="F1939" s="1" t="s">
        <v>451</v>
      </c>
      <c r="G1939" s="1"/>
      <c r="H1939" t="s">
        <v>172</v>
      </c>
      <c r="I1939" s="1" t="s">
        <v>289</v>
      </c>
      <c r="J1939" s="1" t="s">
        <v>509</v>
      </c>
      <c r="K1939" s="1"/>
      <c r="L1939" t="s">
        <v>223</v>
      </c>
      <c r="M1939">
        <v>5.9</v>
      </c>
      <c r="U1939">
        <v>0.4</v>
      </c>
      <c r="V1939" t="s">
        <v>176</v>
      </c>
      <c r="X1939" t="s">
        <v>178</v>
      </c>
      <c r="Y1939" t="s">
        <v>150</v>
      </c>
      <c r="Z1939">
        <v>1040</v>
      </c>
      <c r="AB1939" t="s">
        <v>154</v>
      </c>
    </row>
    <row r="1940" spans="1:28" x14ac:dyDescent="0.3">
      <c r="A1940" t="s">
        <v>292</v>
      </c>
      <c r="B1940" t="s">
        <v>1029</v>
      </c>
      <c r="C1940">
        <v>1651770</v>
      </c>
      <c r="D1940" t="s">
        <v>151</v>
      </c>
      <c r="E1940" s="1">
        <v>43754</v>
      </c>
      <c r="F1940" s="1" t="s">
        <v>451</v>
      </c>
      <c r="G1940" s="1"/>
      <c r="H1940" t="s">
        <v>170</v>
      </c>
      <c r="I1940" s="1" t="s">
        <v>289</v>
      </c>
      <c r="J1940" s="1" t="s">
        <v>510</v>
      </c>
      <c r="K1940" s="1"/>
      <c r="L1940" t="s">
        <v>223</v>
      </c>
      <c r="M1940">
        <v>0.98199999999999998</v>
      </c>
      <c r="U1940">
        <v>0.02</v>
      </c>
      <c r="V1940" t="s">
        <v>176</v>
      </c>
      <c r="X1940" t="s">
        <v>178</v>
      </c>
      <c r="Y1940" t="s">
        <v>150</v>
      </c>
      <c r="Z1940">
        <v>1049</v>
      </c>
      <c r="AB1940" t="s">
        <v>154</v>
      </c>
    </row>
    <row r="1941" spans="1:28" x14ac:dyDescent="0.3">
      <c r="A1941" t="s">
        <v>292</v>
      </c>
      <c r="B1941" t="s">
        <v>1029</v>
      </c>
      <c r="C1941">
        <v>1651770</v>
      </c>
      <c r="D1941" t="s">
        <v>151</v>
      </c>
      <c r="E1941" s="1">
        <v>43754</v>
      </c>
      <c r="F1941" s="1" t="s">
        <v>451</v>
      </c>
      <c r="G1941" s="1"/>
      <c r="H1941" t="s">
        <v>172</v>
      </c>
      <c r="I1941" s="1" t="s">
        <v>289</v>
      </c>
      <c r="J1941" s="1" t="s">
        <v>511</v>
      </c>
      <c r="K1941" s="1"/>
      <c r="L1941" t="s">
        <v>223</v>
      </c>
      <c r="M1941">
        <v>14</v>
      </c>
      <c r="U1941">
        <v>2</v>
      </c>
      <c r="V1941" t="s">
        <v>176</v>
      </c>
      <c r="X1941" t="s">
        <v>178</v>
      </c>
      <c r="Y1941" t="s">
        <v>150</v>
      </c>
      <c r="Z1941">
        <v>1090</v>
      </c>
      <c r="AB1941" t="s">
        <v>154</v>
      </c>
    </row>
    <row r="1942" spans="1:28" x14ac:dyDescent="0.3">
      <c r="A1942" t="s">
        <v>292</v>
      </c>
      <c r="B1942" t="s">
        <v>1029</v>
      </c>
      <c r="C1942">
        <v>1651770</v>
      </c>
      <c r="D1942" t="s">
        <v>151</v>
      </c>
      <c r="E1942" s="1">
        <v>43754</v>
      </c>
      <c r="F1942" s="1" t="s">
        <v>451</v>
      </c>
      <c r="G1942" s="1"/>
      <c r="I1942" s="1" t="s">
        <v>290</v>
      </c>
      <c r="J1942" s="1" t="s">
        <v>287</v>
      </c>
      <c r="K1942" s="1"/>
      <c r="L1942" t="s">
        <v>286</v>
      </c>
      <c r="M1942">
        <v>12.7</v>
      </c>
      <c r="U1942">
        <v>0.17</v>
      </c>
      <c r="V1942" t="s">
        <v>165</v>
      </c>
      <c r="X1942" t="s">
        <v>178</v>
      </c>
      <c r="Y1942" t="s">
        <v>150</v>
      </c>
      <c r="Z1942">
        <v>50286</v>
      </c>
      <c r="AB1942" t="s">
        <v>154</v>
      </c>
    </row>
    <row r="1943" spans="1:28" x14ac:dyDescent="0.3">
      <c r="A1943" t="s">
        <v>292</v>
      </c>
      <c r="B1943" t="s">
        <v>1030</v>
      </c>
      <c r="C1943">
        <v>1651770</v>
      </c>
      <c r="D1943" t="s">
        <v>151</v>
      </c>
      <c r="E1943" s="1">
        <v>43760</v>
      </c>
      <c r="F1943" s="1" t="s">
        <v>470</v>
      </c>
      <c r="G1943" s="1"/>
      <c r="H1943" t="s">
        <v>172</v>
      </c>
      <c r="I1943" s="1" t="s">
        <v>289</v>
      </c>
      <c r="J1943" s="1" t="s">
        <v>509</v>
      </c>
      <c r="K1943" s="1"/>
      <c r="L1943" t="s">
        <v>223</v>
      </c>
      <c r="M1943">
        <v>5.6</v>
      </c>
      <c r="U1943">
        <v>0.4</v>
      </c>
      <c r="V1943" t="s">
        <v>176</v>
      </c>
      <c r="X1943" t="s">
        <v>178</v>
      </c>
      <c r="Y1943" t="s">
        <v>150</v>
      </c>
      <c r="Z1943">
        <v>1040</v>
      </c>
      <c r="AB1943" t="s">
        <v>154</v>
      </c>
    </row>
    <row r="1944" spans="1:28" x14ac:dyDescent="0.3">
      <c r="A1944" t="s">
        <v>292</v>
      </c>
      <c r="B1944" t="s">
        <v>1030</v>
      </c>
      <c r="C1944">
        <v>1651770</v>
      </c>
      <c r="D1944" t="s">
        <v>151</v>
      </c>
      <c r="E1944" s="1">
        <v>43760</v>
      </c>
      <c r="F1944" s="1" t="s">
        <v>470</v>
      </c>
      <c r="G1944" s="1"/>
      <c r="H1944" t="s">
        <v>170</v>
      </c>
      <c r="I1944" s="1" t="s">
        <v>289</v>
      </c>
      <c r="J1944" s="1" t="s">
        <v>510</v>
      </c>
      <c r="K1944" s="1"/>
      <c r="L1944" t="s">
        <v>223</v>
      </c>
      <c r="M1944">
        <v>1.05</v>
      </c>
      <c r="U1944">
        <v>0.02</v>
      </c>
      <c r="V1944" t="s">
        <v>176</v>
      </c>
      <c r="X1944" t="s">
        <v>178</v>
      </c>
      <c r="Y1944" t="s">
        <v>150</v>
      </c>
      <c r="Z1944">
        <v>1049</v>
      </c>
      <c r="AB1944" t="s">
        <v>154</v>
      </c>
    </row>
    <row r="1945" spans="1:28" x14ac:dyDescent="0.3">
      <c r="A1945" t="s">
        <v>292</v>
      </c>
      <c r="B1945" t="s">
        <v>1030</v>
      </c>
      <c r="C1945">
        <v>1651770</v>
      </c>
      <c r="D1945" t="s">
        <v>151</v>
      </c>
      <c r="E1945" s="1">
        <v>43760</v>
      </c>
      <c r="F1945" s="1" t="s">
        <v>470</v>
      </c>
      <c r="G1945" s="1"/>
      <c r="H1945" t="s">
        <v>172</v>
      </c>
      <c r="I1945" s="1" t="s">
        <v>289</v>
      </c>
      <c r="J1945" s="1" t="s">
        <v>511</v>
      </c>
      <c r="K1945" s="1"/>
      <c r="L1945" t="s">
        <v>223</v>
      </c>
      <c r="M1945">
        <v>13.2</v>
      </c>
      <c r="U1945">
        <v>2</v>
      </c>
      <c r="V1945" t="s">
        <v>176</v>
      </c>
      <c r="X1945" t="s">
        <v>178</v>
      </c>
      <c r="Y1945" t="s">
        <v>150</v>
      </c>
      <c r="Z1945">
        <v>1090</v>
      </c>
      <c r="AB1945" t="s">
        <v>154</v>
      </c>
    </row>
    <row r="1946" spans="1:28" x14ac:dyDescent="0.3">
      <c r="A1946" t="s">
        <v>292</v>
      </c>
      <c r="B1946" t="s">
        <v>1030</v>
      </c>
      <c r="C1946">
        <v>1651770</v>
      </c>
      <c r="D1946" t="s">
        <v>151</v>
      </c>
      <c r="E1946" s="1">
        <v>43760</v>
      </c>
      <c r="F1946" s="1" t="s">
        <v>470</v>
      </c>
      <c r="G1946" s="1"/>
      <c r="I1946" s="1" t="s">
        <v>290</v>
      </c>
      <c r="J1946" s="1" t="s">
        <v>287</v>
      </c>
      <c r="K1946" s="1"/>
      <c r="L1946" t="s">
        <v>286</v>
      </c>
      <c r="M1946">
        <v>10.9</v>
      </c>
      <c r="U1946">
        <v>0.17</v>
      </c>
      <c r="V1946" t="s">
        <v>165</v>
      </c>
      <c r="X1946" t="s">
        <v>178</v>
      </c>
      <c r="Y1946" t="s">
        <v>150</v>
      </c>
      <c r="Z1946">
        <v>50286</v>
      </c>
      <c r="AB1946" t="s">
        <v>154</v>
      </c>
    </row>
    <row r="1947" spans="1:28" x14ac:dyDescent="0.3">
      <c r="A1947" t="s">
        <v>292</v>
      </c>
      <c r="B1947" t="s">
        <v>1031</v>
      </c>
      <c r="C1947">
        <v>1651770</v>
      </c>
      <c r="D1947" t="s">
        <v>151</v>
      </c>
      <c r="E1947" s="1">
        <v>43775</v>
      </c>
      <c r="F1947" s="1" t="s">
        <v>378</v>
      </c>
      <c r="G1947" s="1"/>
      <c r="H1947" t="s">
        <v>172</v>
      </c>
      <c r="I1947" s="1" t="s">
        <v>289</v>
      </c>
      <c r="J1947" s="1" t="s">
        <v>509</v>
      </c>
      <c r="K1947" s="1"/>
      <c r="L1947" t="s">
        <v>223</v>
      </c>
      <c r="M1947">
        <v>4.5</v>
      </c>
      <c r="U1947">
        <v>0.4</v>
      </c>
      <c r="V1947" t="s">
        <v>176</v>
      </c>
      <c r="X1947" t="s">
        <v>149</v>
      </c>
      <c r="Y1947" t="s">
        <v>150</v>
      </c>
      <c r="Z1947">
        <v>1040</v>
      </c>
      <c r="AA1947" t="s">
        <v>232</v>
      </c>
      <c r="AB1947" t="s">
        <v>154</v>
      </c>
    </row>
    <row r="1948" spans="1:28" x14ac:dyDescent="0.3">
      <c r="A1948" t="s">
        <v>292</v>
      </c>
      <c r="B1948" t="s">
        <v>1031</v>
      </c>
      <c r="C1948">
        <v>1651770</v>
      </c>
      <c r="D1948" t="s">
        <v>151</v>
      </c>
      <c r="E1948" s="1">
        <v>43775</v>
      </c>
      <c r="F1948" s="1" t="s">
        <v>378</v>
      </c>
      <c r="G1948" s="1"/>
      <c r="H1948" t="s">
        <v>170</v>
      </c>
      <c r="I1948" s="1" t="s">
        <v>289</v>
      </c>
      <c r="J1948" s="1" t="s">
        <v>510</v>
      </c>
      <c r="K1948" s="1"/>
      <c r="L1948" t="s">
        <v>223</v>
      </c>
      <c r="M1948">
        <v>7.2999999999999995E-2</v>
      </c>
      <c r="U1948">
        <v>0.02</v>
      </c>
      <c r="V1948" t="s">
        <v>176</v>
      </c>
      <c r="X1948" t="s">
        <v>149</v>
      </c>
      <c r="Y1948" t="s">
        <v>150</v>
      </c>
      <c r="Z1948">
        <v>1049</v>
      </c>
      <c r="AA1948" t="s">
        <v>175</v>
      </c>
      <c r="AB1948" t="s">
        <v>154</v>
      </c>
    </row>
    <row r="1949" spans="1:28" x14ac:dyDescent="0.3">
      <c r="A1949" t="s">
        <v>292</v>
      </c>
      <c r="B1949" t="s">
        <v>1031</v>
      </c>
      <c r="C1949">
        <v>1651770</v>
      </c>
      <c r="D1949" t="s">
        <v>151</v>
      </c>
      <c r="E1949" s="1">
        <v>43775</v>
      </c>
      <c r="F1949" s="1" t="s">
        <v>378</v>
      </c>
      <c r="G1949" s="1"/>
      <c r="H1949" t="s">
        <v>172</v>
      </c>
      <c r="I1949" s="1" t="s">
        <v>289</v>
      </c>
      <c r="J1949" s="1" t="s">
        <v>511</v>
      </c>
      <c r="K1949" s="1"/>
      <c r="L1949" t="s">
        <v>223</v>
      </c>
      <c r="M1949">
        <v>5</v>
      </c>
      <c r="U1949">
        <v>2</v>
      </c>
      <c r="V1949" t="s">
        <v>176</v>
      </c>
      <c r="X1949" t="s">
        <v>149</v>
      </c>
      <c r="Y1949" t="s">
        <v>150</v>
      </c>
      <c r="Z1949">
        <v>1090</v>
      </c>
      <c r="AA1949" t="s">
        <v>175</v>
      </c>
      <c r="AB1949" t="s">
        <v>154</v>
      </c>
    </row>
    <row r="1950" spans="1:28" x14ac:dyDescent="0.3">
      <c r="A1950" t="s">
        <v>292</v>
      </c>
      <c r="B1950" t="s">
        <v>1031</v>
      </c>
      <c r="C1950">
        <v>1651770</v>
      </c>
      <c r="D1950" t="s">
        <v>151</v>
      </c>
      <c r="E1950" s="1">
        <v>43775</v>
      </c>
      <c r="F1950" s="1" t="s">
        <v>378</v>
      </c>
      <c r="G1950" s="1"/>
      <c r="I1950" s="1" t="s">
        <v>290</v>
      </c>
      <c r="J1950" s="1" t="s">
        <v>287</v>
      </c>
      <c r="K1950" s="1"/>
      <c r="L1950" t="s">
        <v>286</v>
      </c>
      <c r="M1950">
        <v>1.74</v>
      </c>
      <c r="U1950">
        <v>0.17</v>
      </c>
      <c r="V1950" t="s">
        <v>165</v>
      </c>
      <c r="X1950" t="s">
        <v>149</v>
      </c>
      <c r="Y1950" t="s">
        <v>150</v>
      </c>
      <c r="Z1950">
        <v>50286</v>
      </c>
      <c r="AB1950" t="s">
        <v>154</v>
      </c>
    </row>
    <row r="1951" spans="1:28" x14ac:dyDescent="0.3">
      <c r="A1951" t="s">
        <v>292</v>
      </c>
      <c r="B1951" t="s">
        <v>1032</v>
      </c>
      <c r="C1951">
        <v>1651770</v>
      </c>
      <c r="D1951" t="s">
        <v>151</v>
      </c>
      <c r="E1951" s="1">
        <v>43800</v>
      </c>
      <c r="F1951" s="1" t="s">
        <v>309</v>
      </c>
      <c r="G1951" s="1"/>
      <c r="H1951" t="s">
        <v>172</v>
      </c>
      <c r="I1951" s="1" t="s">
        <v>289</v>
      </c>
      <c r="J1951" s="1" t="s">
        <v>509</v>
      </c>
      <c r="K1951" s="1"/>
      <c r="L1951" t="s">
        <v>223</v>
      </c>
      <c r="M1951">
        <v>6.9</v>
      </c>
      <c r="U1951">
        <v>0.4</v>
      </c>
      <c r="V1951" t="s">
        <v>176</v>
      </c>
      <c r="X1951" t="s">
        <v>149</v>
      </c>
      <c r="Y1951" t="s">
        <v>150</v>
      </c>
      <c r="Z1951">
        <v>1040</v>
      </c>
      <c r="AB1951" t="s">
        <v>154</v>
      </c>
    </row>
    <row r="1952" spans="1:28" x14ac:dyDescent="0.3">
      <c r="A1952" t="s">
        <v>292</v>
      </c>
      <c r="B1952" t="s">
        <v>1032</v>
      </c>
      <c r="C1952">
        <v>1651770</v>
      </c>
      <c r="D1952" t="s">
        <v>151</v>
      </c>
      <c r="E1952" s="1">
        <v>43800</v>
      </c>
      <c r="F1952" s="1" t="s">
        <v>309</v>
      </c>
      <c r="G1952" s="1"/>
      <c r="H1952" t="s">
        <v>170</v>
      </c>
      <c r="I1952" s="1" t="s">
        <v>289</v>
      </c>
      <c r="J1952" s="1" t="s">
        <v>510</v>
      </c>
      <c r="K1952" s="1"/>
      <c r="L1952" t="s">
        <v>223</v>
      </c>
      <c r="M1952">
        <v>0.67600000000000005</v>
      </c>
      <c r="U1952">
        <v>0.02</v>
      </c>
      <c r="V1952" t="s">
        <v>176</v>
      </c>
      <c r="X1952" t="s">
        <v>149</v>
      </c>
      <c r="Y1952" t="s">
        <v>150</v>
      </c>
      <c r="Z1952">
        <v>1049</v>
      </c>
      <c r="AB1952" t="s">
        <v>154</v>
      </c>
    </row>
    <row r="1953" spans="1:28" x14ac:dyDescent="0.3">
      <c r="A1953" t="s">
        <v>292</v>
      </c>
      <c r="B1953" t="s">
        <v>1032</v>
      </c>
      <c r="C1953">
        <v>1651770</v>
      </c>
      <c r="D1953" t="s">
        <v>151</v>
      </c>
      <c r="E1953" s="1">
        <v>43800</v>
      </c>
      <c r="F1953" s="1" t="s">
        <v>309</v>
      </c>
      <c r="G1953" s="1"/>
      <c r="H1953" t="s">
        <v>172</v>
      </c>
      <c r="I1953" s="1" t="s">
        <v>289</v>
      </c>
      <c r="J1953" s="1" t="s">
        <v>511</v>
      </c>
      <c r="K1953" s="1"/>
      <c r="L1953" t="s">
        <v>223</v>
      </c>
      <c r="M1953">
        <v>21.8</v>
      </c>
      <c r="U1953">
        <v>2</v>
      </c>
      <c r="V1953" t="s">
        <v>176</v>
      </c>
      <c r="X1953" t="s">
        <v>149</v>
      </c>
      <c r="Y1953" t="s">
        <v>150</v>
      </c>
      <c r="Z1953">
        <v>1090</v>
      </c>
      <c r="AB1953" t="s">
        <v>154</v>
      </c>
    </row>
    <row r="1954" spans="1:28" x14ac:dyDescent="0.3">
      <c r="A1954" t="s">
        <v>292</v>
      </c>
      <c r="B1954" t="s">
        <v>1032</v>
      </c>
      <c r="C1954">
        <v>1651770</v>
      </c>
      <c r="D1954" t="s">
        <v>151</v>
      </c>
      <c r="E1954" s="1">
        <v>43800</v>
      </c>
      <c r="F1954" s="1" t="s">
        <v>309</v>
      </c>
      <c r="G1954" s="1"/>
      <c r="I1954" s="1" t="s">
        <v>290</v>
      </c>
      <c r="J1954" s="1" t="s">
        <v>287</v>
      </c>
      <c r="K1954" s="1"/>
      <c r="L1954" t="s">
        <v>286</v>
      </c>
      <c r="M1954">
        <v>7.2</v>
      </c>
      <c r="U1954">
        <v>0.17</v>
      </c>
      <c r="V1954" t="s">
        <v>165</v>
      </c>
      <c r="X1954" t="s">
        <v>149</v>
      </c>
      <c r="Y1954" t="s">
        <v>150</v>
      </c>
      <c r="Z1954">
        <v>50286</v>
      </c>
      <c r="AB1954" t="s">
        <v>154</v>
      </c>
    </row>
    <row r="1955" spans="1:28" x14ac:dyDescent="0.3">
      <c r="A1955" t="s">
        <v>292</v>
      </c>
      <c r="B1955" t="s">
        <v>1033</v>
      </c>
      <c r="C1955">
        <v>1651770</v>
      </c>
      <c r="D1955" t="s">
        <v>151</v>
      </c>
      <c r="E1955" s="1">
        <v>43802</v>
      </c>
      <c r="F1955" s="1" t="s">
        <v>471</v>
      </c>
      <c r="G1955" s="1"/>
      <c r="H1955" t="s">
        <v>172</v>
      </c>
      <c r="I1955" s="1" t="s">
        <v>289</v>
      </c>
      <c r="J1955" s="1" t="s">
        <v>509</v>
      </c>
      <c r="K1955" s="1"/>
      <c r="L1955" t="s">
        <v>223</v>
      </c>
      <c r="M1955">
        <v>2.6</v>
      </c>
      <c r="U1955">
        <v>0.4</v>
      </c>
      <c r="V1955" t="s">
        <v>176</v>
      </c>
      <c r="X1955" t="s">
        <v>149</v>
      </c>
      <c r="Y1955" t="s">
        <v>150</v>
      </c>
      <c r="Z1955">
        <v>1040</v>
      </c>
      <c r="AB1955" t="s">
        <v>154</v>
      </c>
    </row>
    <row r="1956" spans="1:28" x14ac:dyDescent="0.3">
      <c r="A1956" t="s">
        <v>292</v>
      </c>
      <c r="B1956" t="s">
        <v>1033</v>
      </c>
      <c r="C1956">
        <v>1651770</v>
      </c>
      <c r="D1956" t="s">
        <v>151</v>
      </c>
      <c r="E1956" s="1">
        <v>43802</v>
      </c>
      <c r="F1956" s="1" t="s">
        <v>471</v>
      </c>
      <c r="G1956" s="1"/>
      <c r="H1956" t="s">
        <v>170</v>
      </c>
      <c r="I1956" s="1" t="s">
        <v>289</v>
      </c>
      <c r="J1956" s="1" t="s">
        <v>510</v>
      </c>
      <c r="K1956" s="1"/>
      <c r="L1956" t="s">
        <v>223</v>
      </c>
      <c r="M1956">
        <v>0.17599999999999999</v>
      </c>
      <c r="U1956">
        <v>0.02</v>
      </c>
      <c r="V1956" t="s">
        <v>176</v>
      </c>
      <c r="X1956" t="s">
        <v>149</v>
      </c>
      <c r="Y1956" t="s">
        <v>150</v>
      </c>
      <c r="Z1956">
        <v>1049</v>
      </c>
      <c r="AB1956" t="s">
        <v>154</v>
      </c>
    </row>
    <row r="1957" spans="1:28" x14ac:dyDescent="0.3">
      <c r="A1957" t="s">
        <v>292</v>
      </c>
      <c r="B1957" t="s">
        <v>1033</v>
      </c>
      <c r="C1957">
        <v>1651770</v>
      </c>
      <c r="D1957" t="s">
        <v>151</v>
      </c>
      <c r="E1957" s="1">
        <v>43802</v>
      </c>
      <c r="F1957" s="1" t="s">
        <v>471</v>
      </c>
      <c r="G1957" s="1"/>
      <c r="H1957" t="s">
        <v>172</v>
      </c>
      <c r="I1957" s="1" t="s">
        <v>289</v>
      </c>
      <c r="J1957" s="1" t="s">
        <v>511</v>
      </c>
      <c r="K1957" s="1"/>
      <c r="L1957" t="s">
        <v>223</v>
      </c>
      <c r="M1957">
        <v>5.6</v>
      </c>
      <c r="U1957">
        <v>2</v>
      </c>
      <c r="V1957" t="s">
        <v>176</v>
      </c>
      <c r="X1957" t="s">
        <v>149</v>
      </c>
      <c r="Y1957" t="s">
        <v>150</v>
      </c>
      <c r="Z1957">
        <v>1090</v>
      </c>
      <c r="AB1957" t="s">
        <v>154</v>
      </c>
    </row>
    <row r="1958" spans="1:28" x14ac:dyDescent="0.3">
      <c r="A1958" t="s">
        <v>292</v>
      </c>
      <c r="B1958" t="s">
        <v>1033</v>
      </c>
      <c r="C1958">
        <v>1651770</v>
      </c>
      <c r="D1958" t="s">
        <v>151</v>
      </c>
      <c r="E1958" s="1">
        <v>43802</v>
      </c>
      <c r="F1958" s="1" t="s">
        <v>471</v>
      </c>
      <c r="G1958" s="1"/>
      <c r="I1958" s="1" t="s">
        <v>290</v>
      </c>
      <c r="J1958" s="1" t="s">
        <v>287</v>
      </c>
      <c r="K1958" s="1"/>
      <c r="L1958" t="s">
        <v>286</v>
      </c>
      <c r="M1958">
        <v>2.95</v>
      </c>
      <c r="U1958">
        <v>0.17</v>
      </c>
      <c r="V1958" t="s">
        <v>165</v>
      </c>
      <c r="X1958" t="s">
        <v>149</v>
      </c>
      <c r="Y1958" t="s">
        <v>150</v>
      </c>
      <c r="Z1958">
        <v>50286</v>
      </c>
      <c r="AB1958" t="s">
        <v>154</v>
      </c>
    </row>
    <row r="1959" spans="1:28" x14ac:dyDescent="0.3">
      <c r="A1959" t="s">
        <v>292</v>
      </c>
      <c r="B1959" t="s">
        <v>1034</v>
      </c>
      <c r="C1959">
        <v>1651770</v>
      </c>
      <c r="D1959" t="s">
        <v>151</v>
      </c>
      <c r="E1959" s="1">
        <v>43808</v>
      </c>
      <c r="F1959" s="1" t="s">
        <v>379</v>
      </c>
      <c r="G1959" s="1"/>
      <c r="H1959" t="s">
        <v>172</v>
      </c>
      <c r="I1959" s="1" t="s">
        <v>289</v>
      </c>
      <c r="J1959" s="1" t="s">
        <v>509</v>
      </c>
      <c r="K1959" s="1"/>
      <c r="L1959" t="s">
        <v>223</v>
      </c>
      <c r="M1959">
        <v>14.4</v>
      </c>
      <c r="U1959">
        <v>0.4</v>
      </c>
      <c r="V1959" t="s">
        <v>176</v>
      </c>
      <c r="X1959" t="s">
        <v>149</v>
      </c>
      <c r="Y1959" t="s">
        <v>150</v>
      </c>
      <c r="Z1959">
        <v>1040</v>
      </c>
      <c r="AB1959" t="s">
        <v>154</v>
      </c>
    </row>
    <row r="1960" spans="1:28" x14ac:dyDescent="0.3">
      <c r="A1960" t="s">
        <v>292</v>
      </c>
      <c r="B1960" t="s">
        <v>1034</v>
      </c>
      <c r="C1960">
        <v>1651770</v>
      </c>
      <c r="D1960" t="s">
        <v>151</v>
      </c>
      <c r="E1960" s="1">
        <v>43808</v>
      </c>
      <c r="F1960" s="1" t="s">
        <v>379</v>
      </c>
      <c r="G1960" s="1"/>
      <c r="H1960" t="s">
        <v>170</v>
      </c>
      <c r="I1960" s="1" t="s">
        <v>289</v>
      </c>
      <c r="J1960" s="1" t="s">
        <v>510</v>
      </c>
      <c r="K1960" s="1"/>
      <c r="L1960" t="s">
        <v>223</v>
      </c>
      <c r="M1960">
        <v>1.48</v>
      </c>
      <c r="U1960">
        <v>0.02</v>
      </c>
      <c r="V1960" t="s">
        <v>176</v>
      </c>
      <c r="X1960" t="s">
        <v>149</v>
      </c>
      <c r="Y1960" t="s">
        <v>150</v>
      </c>
      <c r="Z1960">
        <v>1049</v>
      </c>
      <c r="AB1960" t="s">
        <v>154</v>
      </c>
    </row>
    <row r="1961" spans="1:28" x14ac:dyDescent="0.3">
      <c r="A1961" t="s">
        <v>292</v>
      </c>
      <c r="B1961" t="s">
        <v>1034</v>
      </c>
      <c r="C1961">
        <v>1651770</v>
      </c>
      <c r="D1961" t="s">
        <v>151</v>
      </c>
      <c r="E1961" s="1">
        <v>43808</v>
      </c>
      <c r="F1961" s="1" t="s">
        <v>379</v>
      </c>
      <c r="G1961" s="1"/>
      <c r="H1961" t="s">
        <v>172</v>
      </c>
      <c r="I1961" s="1" t="s">
        <v>289</v>
      </c>
      <c r="J1961" s="1" t="s">
        <v>511</v>
      </c>
      <c r="K1961" s="1"/>
      <c r="L1961" t="s">
        <v>223</v>
      </c>
      <c r="M1961">
        <v>30.5</v>
      </c>
      <c r="U1961">
        <v>2</v>
      </c>
      <c r="V1961" t="s">
        <v>176</v>
      </c>
      <c r="X1961" t="s">
        <v>149</v>
      </c>
      <c r="Y1961" t="s">
        <v>150</v>
      </c>
      <c r="Z1961">
        <v>1090</v>
      </c>
      <c r="AB1961" t="s">
        <v>154</v>
      </c>
    </row>
    <row r="1962" spans="1:28" x14ac:dyDescent="0.3">
      <c r="A1962" t="s">
        <v>292</v>
      </c>
      <c r="B1962" t="s">
        <v>1034</v>
      </c>
      <c r="C1962">
        <v>1651770</v>
      </c>
      <c r="D1962" t="s">
        <v>151</v>
      </c>
      <c r="E1962" s="1">
        <v>43808</v>
      </c>
      <c r="F1962" s="1" t="s">
        <v>379</v>
      </c>
      <c r="G1962" s="1"/>
      <c r="I1962" s="1" t="s">
        <v>290</v>
      </c>
      <c r="J1962" s="1" t="s">
        <v>287</v>
      </c>
      <c r="K1962" s="1"/>
      <c r="L1962" t="s">
        <v>286</v>
      </c>
      <c r="M1962">
        <v>3.57</v>
      </c>
      <c r="U1962">
        <v>0.17</v>
      </c>
      <c r="V1962" t="s">
        <v>165</v>
      </c>
      <c r="X1962" t="s">
        <v>149</v>
      </c>
      <c r="Y1962" t="s">
        <v>150</v>
      </c>
      <c r="Z1962">
        <v>50286</v>
      </c>
      <c r="AB1962" t="s">
        <v>154</v>
      </c>
    </row>
    <row r="1963" spans="1:28" x14ac:dyDescent="0.3">
      <c r="A1963" t="s">
        <v>292</v>
      </c>
      <c r="B1963" t="s">
        <v>1035</v>
      </c>
      <c r="C1963">
        <v>1651770</v>
      </c>
      <c r="D1963" t="s">
        <v>151</v>
      </c>
      <c r="E1963" s="1">
        <v>43815</v>
      </c>
      <c r="F1963" s="1" t="s">
        <v>472</v>
      </c>
      <c r="G1963" s="1"/>
      <c r="H1963" t="s">
        <v>172</v>
      </c>
      <c r="I1963" s="1" t="s">
        <v>289</v>
      </c>
      <c r="J1963" s="1" t="s">
        <v>509</v>
      </c>
      <c r="K1963" s="1"/>
      <c r="L1963" t="s">
        <v>223</v>
      </c>
      <c r="M1963">
        <v>5.4</v>
      </c>
      <c r="U1963">
        <v>0.4</v>
      </c>
      <c r="V1963" t="s">
        <v>176</v>
      </c>
      <c r="X1963" t="s">
        <v>149</v>
      </c>
      <c r="Y1963" t="s">
        <v>150</v>
      </c>
      <c r="Z1963">
        <v>1040</v>
      </c>
      <c r="AB1963" t="s">
        <v>154</v>
      </c>
    </row>
    <row r="1964" spans="1:28" x14ac:dyDescent="0.3">
      <c r="A1964" t="s">
        <v>292</v>
      </c>
      <c r="B1964" t="s">
        <v>1035</v>
      </c>
      <c r="C1964">
        <v>1651770</v>
      </c>
      <c r="D1964" t="s">
        <v>151</v>
      </c>
      <c r="E1964" s="1">
        <v>43815</v>
      </c>
      <c r="F1964" s="1" t="s">
        <v>472</v>
      </c>
      <c r="G1964" s="1"/>
      <c r="H1964" t="s">
        <v>170</v>
      </c>
      <c r="I1964" s="1" t="s">
        <v>289</v>
      </c>
      <c r="J1964" s="1" t="s">
        <v>510</v>
      </c>
      <c r="K1964" s="1"/>
      <c r="L1964" t="s">
        <v>223</v>
      </c>
      <c r="M1964">
        <v>0.58699999999999997</v>
      </c>
      <c r="U1964">
        <v>0.02</v>
      </c>
      <c r="V1964" t="s">
        <v>176</v>
      </c>
      <c r="X1964" t="s">
        <v>149</v>
      </c>
      <c r="Y1964" t="s">
        <v>150</v>
      </c>
      <c r="Z1964">
        <v>1049</v>
      </c>
      <c r="AB1964" t="s">
        <v>154</v>
      </c>
    </row>
    <row r="1965" spans="1:28" x14ac:dyDescent="0.3">
      <c r="A1965" t="s">
        <v>292</v>
      </c>
      <c r="B1965" t="s">
        <v>1035</v>
      </c>
      <c r="C1965">
        <v>1651770</v>
      </c>
      <c r="D1965" t="s">
        <v>151</v>
      </c>
      <c r="E1965" s="1">
        <v>43815</v>
      </c>
      <c r="F1965" s="1" t="s">
        <v>472</v>
      </c>
      <c r="G1965" s="1"/>
      <c r="H1965" t="s">
        <v>172</v>
      </c>
      <c r="I1965" s="1" t="s">
        <v>289</v>
      </c>
      <c r="J1965" s="1" t="s">
        <v>511</v>
      </c>
      <c r="K1965" s="1"/>
      <c r="L1965" t="s">
        <v>223</v>
      </c>
      <c r="M1965">
        <v>15.8</v>
      </c>
      <c r="U1965">
        <v>2</v>
      </c>
      <c r="V1965" t="s">
        <v>176</v>
      </c>
      <c r="X1965" t="s">
        <v>149</v>
      </c>
      <c r="Y1965" t="s">
        <v>150</v>
      </c>
      <c r="Z1965">
        <v>1090</v>
      </c>
      <c r="AB1965" t="s">
        <v>154</v>
      </c>
    </row>
    <row r="1966" spans="1:28" x14ac:dyDescent="0.3">
      <c r="A1966" t="s">
        <v>292</v>
      </c>
      <c r="B1966" t="s">
        <v>1035</v>
      </c>
      <c r="C1966">
        <v>1651770</v>
      </c>
      <c r="D1966" t="s">
        <v>151</v>
      </c>
      <c r="E1966" s="1">
        <v>43815</v>
      </c>
      <c r="F1966" s="1" t="s">
        <v>472</v>
      </c>
      <c r="G1966" s="1"/>
      <c r="I1966" s="1" t="s">
        <v>290</v>
      </c>
      <c r="J1966" s="1" t="s">
        <v>287</v>
      </c>
      <c r="K1966" s="1"/>
      <c r="L1966" t="s">
        <v>286</v>
      </c>
      <c r="M1966">
        <v>7.12</v>
      </c>
      <c r="U1966">
        <v>0.17</v>
      </c>
      <c r="V1966" t="s">
        <v>165</v>
      </c>
      <c r="X1966" t="s">
        <v>149</v>
      </c>
      <c r="Y1966" t="s">
        <v>150</v>
      </c>
      <c r="Z1966">
        <v>50286</v>
      </c>
      <c r="AB1966" t="s">
        <v>154</v>
      </c>
    </row>
    <row r="1967" spans="1:28" x14ac:dyDescent="0.3">
      <c r="A1967" t="s">
        <v>292</v>
      </c>
      <c r="B1967" t="s">
        <v>1036</v>
      </c>
      <c r="C1967">
        <v>1651770</v>
      </c>
      <c r="D1967" t="s">
        <v>151</v>
      </c>
      <c r="E1967" s="1">
        <v>43832</v>
      </c>
      <c r="F1967" s="1" t="s">
        <v>396</v>
      </c>
      <c r="G1967" s="1"/>
      <c r="H1967" t="s">
        <v>172</v>
      </c>
      <c r="I1967" s="1" t="s">
        <v>289</v>
      </c>
      <c r="J1967" s="1" t="s">
        <v>509</v>
      </c>
      <c r="K1967" s="1"/>
      <c r="L1967" t="s">
        <v>223</v>
      </c>
      <c r="M1967">
        <v>3.6</v>
      </c>
      <c r="U1967">
        <v>0.4</v>
      </c>
      <c r="V1967" t="s">
        <v>176</v>
      </c>
      <c r="X1967" t="s">
        <v>149</v>
      </c>
      <c r="Y1967" t="s">
        <v>150</v>
      </c>
      <c r="Z1967">
        <v>1040</v>
      </c>
      <c r="AA1967" t="s">
        <v>174</v>
      </c>
      <c r="AB1967" t="s">
        <v>154</v>
      </c>
    </row>
    <row r="1968" spans="1:28" x14ac:dyDescent="0.3">
      <c r="A1968" t="s">
        <v>292</v>
      </c>
      <c r="B1968" t="s">
        <v>1036</v>
      </c>
      <c r="C1968">
        <v>1651770</v>
      </c>
      <c r="D1968" t="s">
        <v>151</v>
      </c>
      <c r="E1968" s="1">
        <v>43832</v>
      </c>
      <c r="F1968" s="1" t="s">
        <v>396</v>
      </c>
      <c r="G1968" s="1"/>
      <c r="H1968" t="s">
        <v>170</v>
      </c>
      <c r="I1968" s="1" t="s">
        <v>289</v>
      </c>
      <c r="J1968" s="1" t="s">
        <v>510</v>
      </c>
      <c r="K1968" s="1"/>
      <c r="L1968" t="s">
        <v>223</v>
      </c>
      <c r="M1968">
        <v>0.125</v>
      </c>
      <c r="U1968">
        <v>0.02</v>
      </c>
      <c r="V1968" t="s">
        <v>176</v>
      </c>
      <c r="X1968" t="s">
        <v>149</v>
      </c>
      <c r="Y1968" t="s">
        <v>150</v>
      </c>
      <c r="Z1968">
        <v>1049</v>
      </c>
      <c r="AA1968" t="s">
        <v>174</v>
      </c>
      <c r="AB1968" t="s">
        <v>154</v>
      </c>
    </row>
    <row r="1969" spans="1:28" x14ac:dyDescent="0.3">
      <c r="A1969" t="s">
        <v>292</v>
      </c>
      <c r="B1969" t="s">
        <v>1036</v>
      </c>
      <c r="C1969">
        <v>1651770</v>
      </c>
      <c r="D1969" t="s">
        <v>151</v>
      </c>
      <c r="E1969" s="1">
        <v>43832</v>
      </c>
      <c r="F1969" s="1" t="s">
        <v>396</v>
      </c>
      <c r="G1969" s="1"/>
      <c r="H1969" t="s">
        <v>172</v>
      </c>
      <c r="I1969" s="1" t="s">
        <v>289</v>
      </c>
      <c r="J1969" s="1" t="s">
        <v>511</v>
      </c>
      <c r="K1969" s="1"/>
      <c r="L1969" t="s">
        <v>223</v>
      </c>
      <c r="M1969">
        <v>6.5</v>
      </c>
      <c r="U1969">
        <v>2</v>
      </c>
      <c r="V1969" t="s">
        <v>176</v>
      </c>
      <c r="X1969" t="s">
        <v>149</v>
      </c>
      <c r="Y1969" t="s">
        <v>150</v>
      </c>
      <c r="Z1969">
        <v>1090</v>
      </c>
      <c r="AA1969" t="s">
        <v>175</v>
      </c>
      <c r="AB1969" t="s">
        <v>154</v>
      </c>
    </row>
    <row r="1970" spans="1:28" x14ac:dyDescent="0.3">
      <c r="A1970" t="s">
        <v>292</v>
      </c>
      <c r="B1970" t="s">
        <v>1036</v>
      </c>
      <c r="C1970">
        <v>1651770</v>
      </c>
      <c r="D1970" t="s">
        <v>151</v>
      </c>
      <c r="E1970" s="1">
        <v>43832</v>
      </c>
      <c r="F1970" s="1" t="s">
        <v>396</v>
      </c>
      <c r="G1970" s="1"/>
      <c r="I1970" s="1" t="s">
        <v>290</v>
      </c>
      <c r="J1970" s="1" t="s">
        <v>287</v>
      </c>
      <c r="K1970" s="1"/>
      <c r="L1970" t="s">
        <v>286</v>
      </c>
      <c r="M1970">
        <v>3.42</v>
      </c>
      <c r="U1970">
        <v>0.17</v>
      </c>
      <c r="V1970" t="s">
        <v>165</v>
      </c>
      <c r="X1970" t="s">
        <v>149</v>
      </c>
      <c r="Y1970" t="s">
        <v>150</v>
      </c>
      <c r="Z1970">
        <v>50286</v>
      </c>
      <c r="AB1970" t="s">
        <v>154</v>
      </c>
    </row>
    <row r="1971" spans="1:28" x14ac:dyDescent="0.3">
      <c r="A1971" t="s">
        <v>292</v>
      </c>
      <c r="B1971" t="s">
        <v>1037</v>
      </c>
      <c r="C1971">
        <v>1651770</v>
      </c>
      <c r="D1971" t="s">
        <v>151</v>
      </c>
      <c r="E1971" s="1">
        <v>43855</v>
      </c>
      <c r="F1971" s="1" t="s">
        <v>356</v>
      </c>
      <c r="G1971" s="1"/>
      <c r="H1971" t="s">
        <v>172</v>
      </c>
      <c r="I1971" s="1" t="s">
        <v>289</v>
      </c>
      <c r="J1971" s="1" t="s">
        <v>509</v>
      </c>
      <c r="K1971" s="1"/>
      <c r="L1971" t="s">
        <v>223</v>
      </c>
      <c r="M1971">
        <v>5.7</v>
      </c>
      <c r="U1971">
        <v>0.4</v>
      </c>
      <c r="V1971" t="s">
        <v>176</v>
      </c>
      <c r="X1971" t="s">
        <v>149</v>
      </c>
      <c r="Y1971" t="s">
        <v>150</v>
      </c>
      <c r="Z1971">
        <v>1040</v>
      </c>
      <c r="AB1971" t="s">
        <v>154</v>
      </c>
    </row>
    <row r="1972" spans="1:28" x14ac:dyDescent="0.3">
      <c r="A1972" t="s">
        <v>292</v>
      </c>
      <c r="B1972" t="s">
        <v>1037</v>
      </c>
      <c r="C1972">
        <v>1651770</v>
      </c>
      <c r="D1972" t="s">
        <v>151</v>
      </c>
      <c r="E1972" s="1">
        <v>43855</v>
      </c>
      <c r="F1972" s="1" t="s">
        <v>356</v>
      </c>
      <c r="G1972" s="1"/>
      <c r="H1972" t="s">
        <v>170</v>
      </c>
      <c r="I1972" s="1" t="s">
        <v>289</v>
      </c>
      <c r="J1972" s="1" t="s">
        <v>510</v>
      </c>
      <c r="K1972" s="1"/>
      <c r="L1972" t="s">
        <v>223</v>
      </c>
      <c r="M1972">
        <v>0.72</v>
      </c>
      <c r="U1972">
        <v>0.02</v>
      </c>
      <c r="V1972" t="s">
        <v>176</v>
      </c>
      <c r="X1972" t="s">
        <v>149</v>
      </c>
      <c r="Y1972" t="s">
        <v>150</v>
      </c>
      <c r="Z1972">
        <v>1049</v>
      </c>
      <c r="AB1972" t="s">
        <v>154</v>
      </c>
    </row>
    <row r="1973" spans="1:28" x14ac:dyDescent="0.3">
      <c r="A1973" t="s">
        <v>292</v>
      </c>
      <c r="B1973" t="s">
        <v>1037</v>
      </c>
      <c r="C1973">
        <v>1651770</v>
      </c>
      <c r="D1973" t="s">
        <v>151</v>
      </c>
      <c r="E1973" s="1">
        <v>43855</v>
      </c>
      <c r="F1973" s="1" t="s">
        <v>356</v>
      </c>
      <c r="G1973" s="1"/>
      <c r="H1973" t="s">
        <v>172</v>
      </c>
      <c r="I1973" s="1" t="s">
        <v>289</v>
      </c>
      <c r="J1973" s="1" t="s">
        <v>511</v>
      </c>
      <c r="K1973" s="1"/>
      <c r="L1973" t="s">
        <v>223</v>
      </c>
      <c r="M1973">
        <v>16.100000000000001</v>
      </c>
      <c r="U1973">
        <v>2</v>
      </c>
      <c r="V1973" t="s">
        <v>176</v>
      </c>
      <c r="X1973" t="s">
        <v>149</v>
      </c>
      <c r="Y1973" t="s">
        <v>150</v>
      </c>
      <c r="Z1973">
        <v>1090</v>
      </c>
      <c r="AB1973" t="s">
        <v>154</v>
      </c>
    </row>
    <row r="1974" spans="1:28" x14ac:dyDescent="0.3">
      <c r="A1974" t="s">
        <v>292</v>
      </c>
      <c r="B1974" t="s">
        <v>1037</v>
      </c>
      <c r="C1974">
        <v>1651770</v>
      </c>
      <c r="D1974" t="s">
        <v>151</v>
      </c>
      <c r="E1974" s="1">
        <v>43855</v>
      </c>
      <c r="F1974" s="1" t="s">
        <v>356</v>
      </c>
      <c r="G1974" s="1"/>
      <c r="I1974" s="1" t="s">
        <v>290</v>
      </c>
      <c r="J1974" s="1" t="s">
        <v>287</v>
      </c>
      <c r="K1974" s="1"/>
      <c r="L1974" t="s">
        <v>286</v>
      </c>
      <c r="M1974">
        <v>8.89</v>
      </c>
      <c r="U1974">
        <v>0.17</v>
      </c>
      <c r="V1974" t="s">
        <v>165</v>
      </c>
      <c r="X1974" t="s">
        <v>149</v>
      </c>
      <c r="Y1974" t="s">
        <v>150</v>
      </c>
      <c r="Z1974">
        <v>50286</v>
      </c>
      <c r="AB1974" t="s">
        <v>154</v>
      </c>
    </row>
    <row r="1975" spans="1:28" x14ac:dyDescent="0.3">
      <c r="A1975" t="s">
        <v>292</v>
      </c>
      <c r="B1975" t="s">
        <v>1038</v>
      </c>
      <c r="C1975">
        <v>1651770</v>
      </c>
      <c r="D1975" t="s">
        <v>151</v>
      </c>
      <c r="E1975" s="1">
        <v>43864</v>
      </c>
      <c r="F1975" s="1" t="s">
        <v>473</v>
      </c>
      <c r="G1975" s="1"/>
      <c r="H1975" t="s">
        <v>172</v>
      </c>
      <c r="I1975" s="1" t="s">
        <v>289</v>
      </c>
      <c r="J1975" s="1" t="s">
        <v>509</v>
      </c>
      <c r="K1975" s="1"/>
      <c r="L1975" t="s">
        <v>223</v>
      </c>
      <c r="M1975">
        <v>2.8</v>
      </c>
      <c r="U1975">
        <v>0.4</v>
      </c>
      <c r="V1975" t="s">
        <v>176</v>
      </c>
      <c r="X1975" t="s">
        <v>149</v>
      </c>
      <c r="Y1975" t="s">
        <v>150</v>
      </c>
      <c r="Z1975">
        <v>1040</v>
      </c>
      <c r="AB1975" t="s">
        <v>154</v>
      </c>
    </row>
    <row r="1976" spans="1:28" x14ac:dyDescent="0.3">
      <c r="A1976" t="s">
        <v>292</v>
      </c>
      <c r="B1976" t="s">
        <v>1038</v>
      </c>
      <c r="C1976">
        <v>1651770</v>
      </c>
      <c r="D1976" t="s">
        <v>151</v>
      </c>
      <c r="E1976" s="1">
        <v>43864</v>
      </c>
      <c r="F1976" s="1" t="s">
        <v>473</v>
      </c>
      <c r="G1976" s="1"/>
      <c r="H1976" t="s">
        <v>170</v>
      </c>
      <c r="I1976" s="1" t="s">
        <v>289</v>
      </c>
      <c r="J1976" s="1" t="s">
        <v>510</v>
      </c>
      <c r="K1976" s="1"/>
      <c r="L1976" t="s">
        <v>223</v>
      </c>
      <c r="M1976">
        <v>7.0999999999999994E-2</v>
      </c>
      <c r="U1976">
        <v>0.02</v>
      </c>
      <c r="V1976" t="s">
        <v>176</v>
      </c>
      <c r="X1976" t="s">
        <v>149</v>
      </c>
      <c r="Y1976" t="s">
        <v>150</v>
      </c>
      <c r="Z1976">
        <v>1049</v>
      </c>
      <c r="AB1976" t="s">
        <v>154</v>
      </c>
    </row>
    <row r="1977" spans="1:28" x14ac:dyDescent="0.3">
      <c r="A1977" t="s">
        <v>292</v>
      </c>
      <c r="B1977" t="s">
        <v>1038</v>
      </c>
      <c r="C1977">
        <v>1651770</v>
      </c>
      <c r="D1977" t="s">
        <v>151</v>
      </c>
      <c r="E1977" s="1">
        <v>43864</v>
      </c>
      <c r="F1977" s="1" t="s">
        <v>473</v>
      </c>
      <c r="G1977" s="1"/>
      <c r="H1977" t="s">
        <v>172</v>
      </c>
      <c r="I1977" s="1" t="s">
        <v>289</v>
      </c>
      <c r="J1977" s="1" t="s">
        <v>511</v>
      </c>
      <c r="K1977" s="1"/>
      <c r="L1977" t="s">
        <v>223</v>
      </c>
      <c r="M1977">
        <v>5.7</v>
      </c>
      <c r="U1977">
        <v>2</v>
      </c>
      <c r="V1977" t="s">
        <v>176</v>
      </c>
      <c r="X1977" t="s">
        <v>149</v>
      </c>
      <c r="Y1977" t="s">
        <v>150</v>
      </c>
      <c r="Z1977">
        <v>1090</v>
      </c>
      <c r="AB1977" t="s">
        <v>154</v>
      </c>
    </row>
    <row r="1978" spans="1:28" x14ac:dyDescent="0.3">
      <c r="A1978" t="s">
        <v>292</v>
      </c>
      <c r="B1978" t="s">
        <v>1038</v>
      </c>
      <c r="C1978">
        <v>1651770</v>
      </c>
      <c r="D1978" t="s">
        <v>151</v>
      </c>
      <c r="E1978" s="1">
        <v>43864</v>
      </c>
      <c r="F1978" s="1" t="s">
        <v>473</v>
      </c>
      <c r="G1978" s="1"/>
      <c r="I1978" s="1" t="s">
        <v>290</v>
      </c>
      <c r="J1978" s="1" t="s">
        <v>287</v>
      </c>
      <c r="K1978" s="1"/>
      <c r="L1978" t="s">
        <v>286</v>
      </c>
      <c r="M1978">
        <v>1.72</v>
      </c>
      <c r="U1978">
        <v>0.17</v>
      </c>
      <c r="V1978" t="s">
        <v>165</v>
      </c>
      <c r="X1978" t="s">
        <v>149</v>
      </c>
      <c r="Y1978" t="s">
        <v>150</v>
      </c>
      <c r="Z1978">
        <v>50286</v>
      </c>
      <c r="AB1978" t="s">
        <v>154</v>
      </c>
    </row>
    <row r="1979" spans="1:28" x14ac:dyDescent="0.3">
      <c r="A1979" t="s">
        <v>292</v>
      </c>
      <c r="B1979" t="s">
        <v>1039</v>
      </c>
      <c r="C1979">
        <v>1651770</v>
      </c>
      <c r="D1979" t="s">
        <v>151</v>
      </c>
      <c r="E1979" s="1">
        <v>43867</v>
      </c>
      <c r="F1979" s="1" t="s">
        <v>410</v>
      </c>
      <c r="G1979" s="1"/>
      <c r="H1979" t="s">
        <v>172</v>
      </c>
      <c r="I1979" s="1" t="s">
        <v>289</v>
      </c>
      <c r="J1979" s="1" t="s">
        <v>509</v>
      </c>
      <c r="K1979" s="1"/>
      <c r="L1979" t="s">
        <v>223</v>
      </c>
      <c r="M1979">
        <v>5.2</v>
      </c>
      <c r="U1979">
        <v>0.4</v>
      </c>
      <c r="V1979" t="s">
        <v>176</v>
      </c>
      <c r="X1979" t="s">
        <v>149</v>
      </c>
      <c r="Y1979" t="s">
        <v>150</v>
      </c>
      <c r="Z1979">
        <v>1040</v>
      </c>
      <c r="AB1979" t="s">
        <v>154</v>
      </c>
    </row>
    <row r="1980" spans="1:28" x14ac:dyDescent="0.3">
      <c r="A1980" t="s">
        <v>292</v>
      </c>
      <c r="B1980" t="s">
        <v>1039</v>
      </c>
      <c r="C1980">
        <v>1651770</v>
      </c>
      <c r="D1980" t="s">
        <v>151</v>
      </c>
      <c r="E1980" s="1">
        <v>43867</v>
      </c>
      <c r="F1980" s="1" t="s">
        <v>410</v>
      </c>
      <c r="G1980" s="1"/>
      <c r="H1980" t="s">
        <v>170</v>
      </c>
      <c r="I1980" s="1" t="s">
        <v>289</v>
      </c>
      <c r="J1980" s="1" t="s">
        <v>510</v>
      </c>
      <c r="K1980" s="1"/>
      <c r="L1980" t="s">
        <v>223</v>
      </c>
      <c r="M1980">
        <v>0.71799999999999997</v>
      </c>
      <c r="U1980">
        <v>0.02</v>
      </c>
      <c r="V1980" t="s">
        <v>176</v>
      </c>
      <c r="X1980" t="s">
        <v>149</v>
      </c>
      <c r="Y1980" t="s">
        <v>150</v>
      </c>
      <c r="Z1980">
        <v>1049</v>
      </c>
      <c r="AB1980" t="s">
        <v>154</v>
      </c>
    </row>
    <row r="1981" spans="1:28" x14ac:dyDescent="0.3">
      <c r="A1981" t="s">
        <v>292</v>
      </c>
      <c r="B1981" t="s">
        <v>1039</v>
      </c>
      <c r="C1981">
        <v>1651770</v>
      </c>
      <c r="D1981" t="s">
        <v>151</v>
      </c>
      <c r="E1981" s="1">
        <v>43867</v>
      </c>
      <c r="F1981" s="1" t="s">
        <v>410</v>
      </c>
      <c r="G1981" s="1"/>
      <c r="H1981" t="s">
        <v>172</v>
      </c>
      <c r="I1981" s="1" t="s">
        <v>289</v>
      </c>
      <c r="J1981" s="1" t="s">
        <v>511</v>
      </c>
      <c r="K1981" s="1"/>
      <c r="L1981" t="s">
        <v>223</v>
      </c>
      <c r="M1981">
        <v>9.6999999999999993</v>
      </c>
      <c r="U1981">
        <v>2</v>
      </c>
      <c r="V1981" t="s">
        <v>176</v>
      </c>
      <c r="X1981" t="s">
        <v>149</v>
      </c>
      <c r="Y1981" t="s">
        <v>150</v>
      </c>
      <c r="Z1981">
        <v>1090</v>
      </c>
      <c r="AB1981" t="s">
        <v>154</v>
      </c>
    </row>
    <row r="1982" spans="1:28" x14ac:dyDescent="0.3">
      <c r="A1982" t="s">
        <v>292</v>
      </c>
      <c r="B1982" t="s">
        <v>1039</v>
      </c>
      <c r="C1982">
        <v>1651770</v>
      </c>
      <c r="D1982" t="s">
        <v>151</v>
      </c>
      <c r="E1982" s="1">
        <v>43867</v>
      </c>
      <c r="F1982" s="1" t="s">
        <v>410</v>
      </c>
      <c r="G1982" s="1"/>
      <c r="I1982" s="1" t="s">
        <v>290</v>
      </c>
      <c r="J1982" s="1" t="s">
        <v>287</v>
      </c>
      <c r="K1982" s="1"/>
      <c r="L1982" t="s">
        <v>286</v>
      </c>
      <c r="M1982">
        <v>11.2</v>
      </c>
      <c r="U1982">
        <v>0.17</v>
      </c>
      <c r="V1982" t="s">
        <v>165</v>
      </c>
      <c r="X1982" t="s">
        <v>149</v>
      </c>
      <c r="Y1982" t="s">
        <v>150</v>
      </c>
      <c r="Z1982">
        <v>50286</v>
      </c>
      <c r="AB1982" t="s">
        <v>154</v>
      </c>
    </row>
    <row r="1983" spans="1:28" x14ac:dyDescent="0.3">
      <c r="A1983" t="s">
        <v>292</v>
      </c>
      <c r="B1983" t="s">
        <v>1040</v>
      </c>
      <c r="C1983">
        <v>1651770</v>
      </c>
      <c r="D1983" t="s">
        <v>151</v>
      </c>
      <c r="E1983" s="1">
        <v>43893</v>
      </c>
      <c r="F1983" s="1" t="s">
        <v>424</v>
      </c>
      <c r="G1983" s="1"/>
      <c r="H1983" t="s">
        <v>172</v>
      </c>
      <c r="I1983" s="1" t="s">
        <v>289</v>
      </c>
      <c r="J1983" s="1" t="s">
        <v>509</v>
      </c>
      <c r="K1983" s="1"/>
      <c r="L1983" t="s">
        <v>223</v>
      </c>
      <c r="M1983">
        <v>4.5999999999999996</v>
      </c>
      <c r="U1983">
        <v>0.4</v>
      </c>
      <c r="V1983" t="s">
        <v>176</v>
      </c>
      <c r="X1983" t="s">
        <v>149</v>
      </c>
      <c r="Y1983" t="s">
        <v>150</v>
      </c>
      <c r="Z1983">
        <v>1040</v>
      </c>
      <c r="AA1983" t="s">
        <v>174</v>
      </c>
      <c r="AB1983" t="s">
        <v>154</v>
      </c>
    </row>
    <row r="1984" spans="1:28" x14ac:dyDescent="0.3">
      <c r="A1984" t="s">
        <v>292</v>
      </c>
      <c r="B1984" t="s">
        <v>1040</v>
      </c>
      <c r="C1984">
        <v>1651770</v>
      </c>
      <c r="D1984" t="s">
        <v>151</v>
      </c>
      <c r="E1984" s="1">
        <v>43893</v>
      </c>
      <c r="F1984" s="1" t="s">
        <v>424</v>
      </c>
      <c r="G1984" s="1"/>
      <c r="H1984" t="s">
        <v>170</v>
      </c>
      <c r="I1984" s="1" t="s">
        <v>289</v>
      </c>
      <c r="J1984" s="1" t="s">
        <v>510</v>
      </c>
      <c r="K1984" s="1"/>
      <c r="L1984" t="s">
        <v>223</v>
      </c>
      <c r="M1984">
        <v>0.36</v>
      </c>
      <c r="U1984">
        <v>0.02</v>
      </c>
      <c r="V1984" t="s">
        <v>176</v>
      </c>
      <c r="X1984" t="s">
        <v>149</v>
      </c>
      <c r="Y1984" t="s">
        <v>150</v>
      </c>
      <c r="Z1984">
        <v>1049</v>
      </c>
      <c r="AA1984" t="s">
        <v>174</v>
      </c>
      <c r="AB1984" t="s">
        <v>154</v>
      </c>
    </row>
    <row r="1985" spans="1:28" x14ac:dyDescent="0.3">
      <c r="A1985" t="s">
        <v>292</v>
      </c>
      <c r="B1985" t="s">
        <v>1040</v>
      </c>
      <c r="C1985">
        <v>1651770</v>
      </c>
      <c r="D1985" t="s">
        <v>151</v>
      </c>
      <c r="E1985" s="1">
        <v>43893</v>
      </c>
      <c r="F1985" s="1" t="s">
        <v>424</v>
      </c>
      <c r="G1985" s="1"/>
      <c r="H1985" t="s">
        <v>172</v>
      </c>
      <c r="I1985" s="1" t="s">
        <v>289</v>
      </c>
      <c r="J1985" s="1" t="s">
        <v>511</v>
      </c>
      <c r="K1985" s="1"/>
      <c r="L1985" t="s">
        <v>223</v>
      </c>
      <c r="M1985">
        <v>15.9</v>
      </c>
      <c r="U1985">
        <v>2</v>
      </c>
      <c r="V1985" t="s">
        <v>176</v>
      </c>
      <c r="X1985" t="s">
        <v>149</v>
      </c>
      <c r="Y1985" t="s">
        <v>150</v>
      </c>
      <c r="Z1985">
        <v>1090</v>
      </c>
      <c r="AA1985" t="s">
        <v>174</v>
      </c>
      <c r="AB1985" t="s">
        <v>154</v>
      </c>
    </row>
    <row r="1986" spans="1:28" x14ac:dyDescent="0.3">
      <c r="A1986" t="s">
        <v>292</v>
      </c>
      <c r="B1986" t="s">
        <v>1041</v>
      </c>
      <c r="C1986">
        <v>1651770</v>
      </c>
      <c r="D1986" t="s">
        <v>151</v>
      </c>
      <c r="E1986" s="1">
        <v>43895</v>
      </c>
      <c r="F1986" s="1" t="s">
        <v>454</v>
      </c>
      <c r="G1986" s="1"/>
      <c r="I1986" s="1" t="s">
        <v>290</v>
      </c>
      <c r="J1986" s="1" t="s">
        <v>287</v>
      </c>
      <c r="K1986" s="1"/>
      <c r="L1986" t="s">
        <v>286</v>
      </c>
      <c r="M1986">
        <v>1.73</v>
      </c>
      <c r="U1986">
        <v>0.17</v>
      </c>
      <c r="V1986" t="s">
        <v>165</v>
      </c>
      <c r="X1986" t="s">
        <v>149</v>
      </c>
      <c r="Y1986" t="s">
        <v>150</v>
      </c>
      <c r="Z1986">
        <v>50286</v>
      </c>
      <c r="AB1986" t="s">
        <v>154</v>
      </c>
    </row>
    <row r="1987" spans="1:28" x14ac:dyDescent="0.3">
      <c r="A1987" t="s">
        <v>292</v>
      </c>
      <c r="B1987" t="s">
        <v>1042</v>
      </c>
      <c r="C1987">
        <v>1651770</v>
      </c>
      <c r="D1987" t="s">
        <v>151</v>
      </c>
      <c r="E1987" s="1">
        <v>43923</v>
      </c>
      <c r="F1987" s="1" t="s">
        <v>309</v>
      </c>
      <c r="G1987" s="1"/>
      <c r="H1987" t="s">
        <v>172</v>
      </c>
      <c r="I1987" s="1" t="s">
        <v>289</v>
      </c>
      <c r="J1987" s="1" t="s">
        <v>509</v>
      </c>
      <c r="K1987" s="1"/>
      <c r="L1987" t="s">
        <v>223</v>
      </c>
      <c r="M1987">
        <v>1.2</v>
      </c>
      <c r="U1987">
        <v>0.4</v>
      </c>
      <c r="V1987" t="s">
        <v>176</v>
      </c>
      <c r="X1987" t="s">
        <v>178</v>
      </c>
      <c r="Y1987" t="s">
        <v>150</v>
      </c>
      <c r="Z1987">
        <v>1040</v>
      </c>
      <c r="AA1987" t="s">
        <v>175</v>
      </c>
      <c r="AB1987" t="s">
        <v>154</v>
      </c>
    </row>
    <row r="1988" spans="1:28" x14ac:dyDescent="0.3">
      <c r="A1988" t="s">
        <v>292</v>
      </c>
      <c r="B1988" t="s">
        <v>1042</v>
      </c>
      <c r="C1988">
        <v>1651770</v>
      </c>
      <c r="D1988" t="s">
        <v>151</v>
      </c>
      <c r="E1988" s="1">
        <v>43923</v>
      </c>
      <c r="F1988" s="1" t="s">
        <v>309</v>
      </c>
      <c r="G1988" s="1"/>
      <c r="H1988" t="s">
        <v>170</v>
      </c>
      <c r="I1988" s="1" t="s">
        <v>289</v>
      </c>
      <c r="J1988" s="1" t="s">
        <v>510</v>
      </c>
      <c r="K1988" s="1"/>
      <c r="L1988" t="s">
        <v>223</v>
      </c>
      <c r="M1988">
        <v>8.3000000000000004E-2</v>
      </c>
      <c r="U1988">
        <v>0.02</v>
      </c>
      <c r="V1988" t="s">
        <v>176</v>
      </c>
      <c r="X1988" t="s">
        <v>178</v>
      </c>
      <c r="Y1988" t="s">
        <v>150</v>
      </c>
      <c r="Z1988">
        <v>1049</v>
      </c>
      <c r="AB1988" t="s">
        <v>154</v>
      </c>
    </row>
    <row r="1989" spans="1:28" x14ac:dyDescent="0.3">
      <c r="A1989" t="s">
        <v>292</v>
      </c>
      <c r="B1989" t="s">
        <v>1042</v>
      </c>
      <c r="C1989">
        <v>1651770</v>
      </c>
      <c r="D1989" t="s">
        <v>151</v>
      </c>
      <c r="E1989" s="1">
        <v>43923</v>
      </c>
      <c r="F1989" s="1" t="s">
        <v>309</v>
      </c>
      <c r="G1989" s="1"/>
      <c r="H1989" t="s">
        <v>172</v>
      </c>
      <c r="I1989" s="1" t="s">
        <v>289</v>
      </c>
      <c r="J1989" s="1" t="s">
        <v>511</v>
      </c>
      <c r="K1989" s="1"/>
      <c r="L1989" t="s">
        <v>223</v>
      </c>
      <c r="M1989">
        <v>5</v>
      </c>
      <c r="U1989">
        <v>2</v>
      </c>
      <c r="V1989" t="s">
        <v>176</v>
      </c>
      <c r="X1989" t="s">
        <v>178</v>
      </c>
      <c r="Y1989" t="s">
        <v>150</v>
      </c>
      <c r="Z1989">
        <v>1090</v>
      </c>
      <c r="AA1989" t="s">
        <v>175</v>
      </c>
      <c r="AB1989" t="s">
        <v>154</v>
      </c>
    </row>
    <row r="1990" spans="1:28" x14ac:dyDescent="0.3">
      <c r="A1990" t="s">
        <v>292</v>
      </c>
      <c r="B1990" t="s">
        <v>1042</v>
      </c>
      <c r="C1990">
        <v>1651770</v>
      </c>
      <c r="D1990" t="s">
        <v>151</v>
      </c>
      <c r="E1990" s="1">
        <v>43923</v>
      </c>
      <c r="F1990" s="1" t="s">
        <v>309</v>
      </c>
      <c r="G1990" s="1"/>
      <c r="I1990" s="1" t="s">
        <v>290</v>
      </c>
      <c r="J1990" s="1" t="s">
        <v>287</v>
      </c>
      <c r="K1990" s="1"/>
      <c r="L1990" t="s">
        <v>286</v>
      </c>
      <c r="M1990">
        <v>1.48</v>
      </c>
      <c r="U1990">
        <v>0.17</v>
      </c>
      <c r="V1990" t="s">
        <v>165</v>
      </c>
      <c r="X1990" t="s">
        <v>178</v>
      </c>
      <c r="Y1990" t="s">
        <v>150</v>
      </c>
      <c r="Z1990">
        <v>50286</v>
      </c>
      <c r="AB1990" t="s">
        <v>154</v>
      </c>
    </row>
    <row r="1991" spans="1:28" x14ac:dyDescent="0.3">
      <c r="A1991" t="s">
        <v>292</v>
      </c>
      <c r="B1991" t="s">
        <v>1043</v>
      </c>
      <c r="C1991">
        <v>1651770</v>
      </c>
      <c r="D1991" t="s">
        <v>151</v>
      </c>
      <c r="E1991" s="1">
        <v>43971</v>
      </c>
      <c r="F1991" s="1" t="s">
        <v>350</v>
      </c>
      <c r="G1991" s="1"/>
      <c r="H1991" t="s">
        <v>172</v>
      </c>
      <c r="I1991" s="1" t="s">
        <v>289</v>
      </c>
      <c r="J1991" s="1" t="s">
        <v>509</v>
      </c>
      <c r="K1991" s="1"/>
      <c r="L1991" t="s">
        <v>223</v>
      </c>
      <c r="M1991">
        <v>2.4</v>
      </c>
      <c r="U1991">
        <v>0.4</v>
      </c>
      <c r="V1991" t="s">
        <v>176</v>
      </c>
      <c r="X1991" t="s">
        <v>178</v>
      </c>
      <c r="Y1991" t="s">
        <v>150</v>
      </c>
      <c r="Z1991">
        <v>1040</v>
      </c>
      <c r="AA1991" t="s">
        <v>174</v>
      </c>
      <c r="AB1991" t="s">
        <v>154</v>
      </c>
    </row>
    <row r="1992" spans="1:28" x14ac:dyDescent="0.3">
      <c r="A1992" t="s">
        <v>292</v>
      </c>
      <c r="B1992" t="s">
        <v>1043</v>
      </c>
      <c r="C1992">
        <v>1651770</v>
      </c>
      <c r="D1992" t="s">
        <v>151</v>
      </c>
      <c r="E1992" s="1">
        <v>43971</v>
      </c>
      <c r="F1992" s="1" t="s">
        <v>350</v>
      </c>
      <c r="G1992" s="1"/>
      <c r="H1992" t="s">
        <v>170</v>
      </c>
      <c r="I1992" s="1" t="s">
        <v>289</v>
      </c>
      <c r="J1992" s="1" t="s">
        <v>510</v>
      </c>
      <c r="K1992" s="1"/>
      <c r="L1992" t="s">
        <v>223</v>
      </c>
      <c r="M1992">
        <v>8.2000000000000003E-2</v>
      </c>
      <c r="U1992">
        <v>0.02</v>
      </c>
      <c r="V1992" t="s">
        <v>176</v>
      </c>
      <c r="X1992" t="s">
        <v>178</v>
      </c>
      <c r="Y1992" t="s">
        <v>150</v>
      </c>
      <c r="Z1992">
        <v>1049</v>
      </c>
      <c r="AA1992" t="s">
        <v>174</v>
      </c>
      <c r="AB1992" t="s">
        <v>154</v>
      </c>
    </row>
    <row r="1993" spans="1:28" x14ac:dyDescent="0.3">
      <c r="A1993" t="s">
        <v>292</v>
      </c>
      <c r="B1993" t="s">
        <v>1043</v>
      </c>
      <c r="C1993">
        <v>1651770</v>
      </c>
      <c r="D1993" t="s">
        <v>151</v>
      </c>
      <c r="E1993" s="1">
        <v>43971</v>
      </c>
      <c r="F1993" s="1" t="s">
        <v>350</v>
      </c>
      <c r="G1993" s="1"/>
      <c r="H1993" t="s">
        <v>172</v>
      </c>
      <c r="I1993" s="1" t="s">
        <v>289</v>
      </c>
      <c r="J1993" s="1" t="s">
        <v>511</v>
      </c>
      <c r="K1993" s="1"/>
      <c r="L1993" t="s">
        <v>223</v>
      </c>
      <c r="M1993">
        <v>5.0999999999999996</v>
      </c>
      <c r="U1993">
        <v>2</v>
      </c>
      <c r="V1993" t="s">
        <v>176</v>
      </c>
      <c r="X1993" t="s">
        <v>178</v>
      </c>
      <c r="Y1993" t="s">
        <v>150</v>
      </c>
      <c r="Z1993">
        <v>1090</v>
      </c>
      <c r="AA1993" t="s">
        <v>175</v>
      </c>
      <c r="AB1993" t="s">
        <v>154</v>
      </c>
    </row>
    <row r="1994" spans="1:28" x14ac:dyDescent="0.3">
      <c r="A1994" t="s">
        <v>292</v>
      </c>
      <c r="B1994" t="s">
        <v>1043</v>
      </c>
      <c r="C1994">
        <v>1651770</v>
      </c>
      <c r="D1994" t="s">
        <v>151</v>
      </c>
      <c r="E1994" s="1">
        <v>43971</v>
      </c>
      <c r="F1994" s="1" t="s">
        <v>350</v>
      </c>
      <c r="G1994" s="1"/>
      <c r="I1994" s="1" t="s">
        <v>290</v>
      </c>
      <c r="J1994" s="1" t="s">
        <v>287</v>
      </c>
      <c r="K1994" s="1"/>
      <c r="L1994" t="s">
        <v>286</v>
      </c>
      <c r="M1994">
        <v>3.45</v>
      </c>
      <c r="U1994">
        <v>0.17</v>
      </c>
      <c r="V1994" t="s">
        <v>165</v>
      </c>
      <c r="X1994" t="s">
        <v>178</v>
      </c>
      <c r="Y1994" t="s">
        <v>150</v>
      </c>
      <c r="Z1994">
        <v>50286</v>
      </c>
      <c r="AB1994" t="s">
        <v>154</v>
      </c>
    </row>
    <row r="1995" spans="1:28" x14ac:dyDescent="0.3">
      <c r="A1995" t="s">
        <v>292</v>
      </c>
      <c r="B1995" t="s">
        <v>1044</v>
      </c>
      <c r="C1995">
        <v>1651770</v>
      </c>
      <c r="D1995" t="s">
        <v>151</v>
      </c>
      <c r="E1995" s="1">
        <v>43984</v>
      </c>
      <c r="F1995" s="1" t="s">
        <v>396</v>
      </c>
      <c r="G1995" s="1"/>
      <c r="H1995" t="s">
        <v>172</v>
      </c>
      <c r="I1995" s="1" t="s">
        <v>289</v>
      </c>
      <c r="J1995" s="1" t="s">
        <v>509</v>
      </c>
      <c r="K1995" s="1"/>
      <c r="L1995" t="s">
        <v>223</v>
      </c>
      <c r="M1995">
        <v>1.2</v>
      </c>
      <c r="U1995">
        <v>0.4</v>
      </c>
      <c r="V1995" t="s">
        <v>176</v>
      </c>
      <c r="X1995" t="s">
        <v>178</v>
      </c>
      <c r="Y1995" t="s">
        <v>150</v>
      </c>
      <c r="Z1995">
        <v>1040</v>
      </c>
      <c r="AA1995" t="s">
        <v>175</v>
      </c>
      <c r="AB1995" t="s">
        <v>154</v>
      </c>
    </row>
    <row r="1996" spans="1:28" x14ac:dyDescent="0.3">
      <c r="A1996" t="s">
        <v>292</v>
      </c>
      <c r="B1996" t="s">
        <v>1044</v>
      </c>
      <c r="C1996">
        <v>1651770</v>
      </c>
      <c r="D1996" t="s">
        <v>151</v>
      </c>
      <c r="E1996" s="1">
        <v>43984</v>
      </c>
      <c r="F1996" s="1" t="s">
        <v>396</v>
      </c>
      <c r="G1996" s="1"/>
      <c r="H1996" t="s">
        <v>170</v>
      </c>
      <c r="I1996" s="1" t="s">
        <v>289</v>
      </c>
      <c r="J1996" s="1" t="s">
        <v>510</v>
      </c>
      <c r="K1996" s="1"/>
      <c r="L1996" t="s">
        <v>223</v>
      </c>
      <c r="M1996">
        <v>6.9000000000000006E-2</v>
      </c>
      <c r="U1996">
        <v>0.02</v>
      </c>
      <c r="V1996" t="s">
        <v>176</v>
      </c>
      <c r="X1996" t="s">
        <v>178</v>
      </c>
      <c r="Y1996" t="s">
        <v>150</v>
      </c>
      <c r="Z1996">
        <v>1049</v>
      </c>
      <c r="AA1996" t="s">
        <v>175</v>
      </c>
      <c r="AB1996" t="s">
        <v>154</v>
      </c>
    </row>
    <row r="1997" spans="1:28" x14ac:dyDescent="0.3">
      <c r="A1997" t="s">
        <v>292</v>
      </c>
      <c r="B1997" t="s">
        <v>1044</v>
      </c>
      <c r="C1997">
        <v>1651770</v>
      </c>
      <c r="D1997" t="s">
        <v>151</v>
      </c>
      <c r="E1997" s="1">
        <v>43984</v>
      </c>
      <c r="F1997" s="1" t="s">
        <v>396</v>
      </c>
      <c r="G1997" s="1"/>
      <c r="H1997" t="s">
        <v>172</v>
      </c>
      <c r="I1997" s="1" t="s">
        <v>289</v>
      </c>
      <c r="J1997" s="1" t="s">
        <v>511</v>
      </c>
      <c r="K1997" s="1"/>
      <c r="L1997" t="s">
        <v>223</v>
      </c>
      <c r="M1997">
        <v>4</v>
      </c>
      <c r="N1997" t="s">
        <v>1094</v>
      </c>
      <c r="U1997">
        <v>2</v>
      </c>
      <c r="V1997" t="s">
        <v>176</v>
      </c>
      <c r="X1997" t="s">
        <v>178</v>
      </c>
      <c r="Y1997" t="s">
        <v>150</v>
      </c>
      <c r="Z1997">
        <v>1090</v>
      </c>
      <c r="AA1997" t="s">
        <v>174</v>
      </c>
      <c r="AB1997" t="s">
        <v>154</v>
      </c>
    </row>
    <row r="1998" spans="1:28" x14ac:dyDescent="0.3">
      <c r="A1998" t="s">
        <v>292</v>
      </c>
      <c r="B1998" t="s">
        <v>1044</v>
      </c>
      <c r="C1998">
        <v>1651770</v>
      </c>
      <c r="D1998" t="s">
        <v>151</v>
      </c>
      <c r="E1998" s="1">
        <v>43984</v>
      </c>
      <c r="F1998" s="1" t="s">
        <v>396</v>
      </c>
      <c r="G1998" s="1"/>
      <c r="I1998" s="1" t="s">
        <v>290</v>
      </c>
      <c r="J1998" s="1" t="s">
        <v>287</v>
      </c>
      <c r="K1998" s="1"/>
      <c r="L1998" t="s">
        <v>286</v>
      </c>
      <c r="M1998">
        <v>3.75</v>
      </c>
      <c r="U1998">
        <v>0.17</v>
      </c>
      <c r="V1998" t="s">
        <v>165</v>
      </c>
      <c r="X1998" t="s">
        <v>178</v>
      </c>
      <c r="Y1998" t="s">
        <v>150</v>
      </c>
      <c r="Z1998">
        <v>50286</v>
      </c>
      <c r="AB1998" t="s">
        <v>154</v>
      </c>
    </row>
    <row r="1999" spans="1:28" x14ac:dyDescent="0.3">
      <c r="A1999" t="s">
        <v>292</v>
      </c>
      <c r="B1999" t="s">
        <v>1045</v>
      </c>
      <c r="C1999">
        <v>1651770</v>
      </c>
      <c r="D1999" t="s">
        <v>151</v>
      </c>
      <c r="E1999" s="1">
        <v>43993</v>
      </c>
      <c r="F1999" s="1" t="s">
        <v>378</v>
      </c>
      <c r="G1999" s="1"/>
      <c r="H1999" t="s">
        <v>172</v>
      </c>
      <c r="I1999" s="1" t="s">
        <v>289</v>
      </c>
      <c r="J1999" s="1" t="s">
        <v>509</v>
      </c>
      <c r="K1999" s="1"/>
      <c r="L1999" t="s">
        <v>223</v>
      </c>
      <c r="M1999">
        <v>5.0999999999999996</v>
      </c>
      <c r="U1999">
        <v>0.4</v>
      </c>
      <c r="V1999" t="s">
        <v>176</v>
      </c>
      <c r="X1999" t="s">
        <v>178</v>
      </c>
      <c r="Y1999" t="s">
        <v>150</v>
      </c>
      <c r="Z1999">
        <v>1040</v>
      </c>
      <c r="AB1999" t="s">
        <v>154</v>
      </c>
    </row>
    <row r="2000" spans="1:28" x14ac:dyDescent="0.3">
      <c r="A2000" t="s">
        <v>292</v>
      </c>
      <c r="B2000" t="s">
        <v>1045</v>
      </c>
      <c r="C2000">
        <v>1651770</v>
      </c>
      <c r="D2000" t="s">
        <v>151</v>
      </c>
      <c r="E2000" s="1">
        <v>43993</v>
      </c>
      <c r="F2000" s="1" t="s">
        <v>378</v>
      </c>
      <c r="G2000" s="1"/>
      <c r="H2000" t="s">
        <v>170</v>
      </c>
      <c r="I2000" s="1" t="s">
        <v>289</v>
      </c>
      <c r="J2000" s="1" t="s">
        <v>510</v>
      </c>
      <c r="K2000" s="1"/>
      <c r="L2000" t="s">
        <v>223</v>
      </c>
      <c r="M2000">
        <v>1.1299999999999999</v>
      </c>
      <c r="U2000">
        <v>0.02</v>
      </c>
      <c r="V2000" t="s">
        <v>176</v>
      </c>
      <c r="X2000" t="s">
        <v>178</v>
      </c>
      <c r="Y2000" t="s">
        <v>150</v>
      </c>
      <c r="Z2000">
        <v>1049</v>
      </c>
      <c r="AB2000" t="s">
        <v>154</v>
      </c>
    </row>
    <row r="2001" spans="1:28" x14ac:dyDescent="0.3">
      <c r="A2001" t="s">
        <v>292</v>
      </c>
      <c r="B2001" t="s">
        <v>1045</v>
      </c>
      <c r="C2001">
        <v>1651770</v>
      </c>
      <c r="D2001" t="s">
        <v>151</v>
      </c>
      <c r="E2001" s="1">
        <v>43993</v>
      </c>
      <c r="F2001" s="1" t="s">
        <v>378</v>
      </c>
      <c r="G2001" s="1"/>
      <c r="H2001" t="s">
        <v>172</v>
      </c>
      <c r="I2001" s="1" t="s">
        <v>289</v>
      </c>
      <c r="J2001" s="1" t="s">
        <v>511</v>
      </c>
      <c r="K2001" s="1"/>
      <c r="L2001" t="s">
        <v>223</v>
      </c>
      <c r="M2001">
        <v>9</v>
      </c>
      <c r="U2001">
        <v>2</v>
      </c>
      <c r="V2001" t="s">
        <v>176</v>
      </c>
      <c r="X2001" t="s">
        <v>178</v>
      </c>
      <c r="Y2001" t="s">
        <v>150</v>
      </c>
      <c r="Z2001">
        <v>1090</v>
      </c>
      <c r="AB2001" t="s">
        <v>154</v>
      </c>
    </row>
    <row r="2002" spans="1:28" x14ac:dyDescent="0.3">
      <c r="A2002" t="s">
        <v>292</v>
      </c>
      <c r="B2002" t="s">
        <v>1045</v>
      </c>
      <c r="C2002">
        <v>1651770</v>
      </c>
      <c r="D2002" t="s">
        <v>151</v>
      </c>
      <c r="E2002" s="1">
        <v>43993</v>
      </c>
      <c r="F2002" s="1" t="s">
        <v>378</v>
      </c>
      <c r="G2002" s="1"/>
      <c r="I2002" s="1" t="s">
        <v>290</v>
      </c>
      <c r="J2002" s="1" t="s">
        <v>287</v>
      </c>
      <c r="K2002" s="1"/>
      <c r="L2002" t="s">
        <v>286</v>
      </c>
      <c r="M2002">
        <v>15.9</v>
      </c>
      <c r="U2002">
        <v>0.17</v>
      </c>
      <c r="V2002" t="s">
        <v>165</v>
      </c>
      <c r="X2002" t="s">
        <v>178</v>
      </c>
      <c r="Y2002" t="s">
        <v>150</v>
      </c>
      <c r="Z2002">
        <v>50286</v>
      </c>
      <c r="AB2002" t="s">
        <v>154</v>
      </c>
    </row>
    <row r="2003" spans="1:28" x14ac:dyDescent="0.3">
      <c r="A2003" t="s">
        <v>292</v>
      </c>
      <c r="B2003" t="s">
        <v>1046</v>
      </c>
      <c r="C2003">
        <v>1651770</v>
      </c>
      <c r="D2003" t="s">
        <v>151</v>
      </c>
      <c r="E2003" s="1">
        <v>44019</v>
      </c>
      <c r="F2003" s="1" t="s">
        <v>461</v>
      </c>
      <c r="G2003" s="1"/>
      <c r="H2003" t="s">
        <v>172</v>
      </c>
      <c r="I2003" s="1" t="s">
        <v>289</v>
      </c>
      <c r="J2003" s="1" t="s">
        <v>509</v>
      </c>
      <c r="K2003" s="1"/>
      <c r="L2003" t="s">
        <v>223</v>
      </c>
      <c r="M2003">
        <v>5.8</v>
      </c>
      <c r="U2003">
        <v>0.4</v>
      </c>
      <c r="V2003" t="s">
        <v>176</v>
      </c>
      <c r="X2003" t="s">
        <v>178</v>
      </c>
      <c r="Y2003" t="s">
        <v>150</v>
      </c>
      <c r="Z2003">
        <v>1040</v>
      </c>
      <c r="AB2003" t="s">
        <v>154</v>
      </c>
    </row>
    <row r="2004" spans="1:28" x14ac:dyDescent="0.3">
      <c r="A2004" t="s">
        <v>292</v>
      </c>
      <c r="B2004" t="s">
        <v>1046</v>
      </c>
      <c r="C2004">
        <v>1651770</v>
      </c>
      <c r="D2004" t="s">
        <v>151</v>
      </c>
      <c r="E2004" s="1">
        <v>44019</v>
      </c>
      <c r="F2004" s="1" t="s">
        <v>461</v>
      </c>
      <c r="G2004" s="1"/>
      <c r="H2004" t="s">
        <v>170</v>
      </c>
      <c r="I2004" s="1" t="s">
        <v>289</v>
      </c>
      <c r="J2004" s="1" t="s">
        <v>510</v>
      </c>
      <c r="K2004" s="1"/>
      <c r="L2004" t="s">
        <v>223</v>
      </c>
      <c r="M2004">
        <v>0.39700000000000002</v>
      </c>
      <c r="U2004">
        <v>0.02</v>
      </c>
      <c r="V2004" t="s">
        <v>176</v>
      </c>
      <c r="X2004" t="s">
        <v>178</v>
      </c>
      <c r="Y2004" t="s">
        <v>150</v>
      </c>
      <c r="Z2004">
        <v>1049</v>
      </c>
      <c r="AB2004" t="s">
        <v>154</v>
      </c>
    </row>
    <row r="2005" spans="1:28" x14ac:dyDescent="0.3">
      <c r="A2005" t="s">
        <v>292</v>
      </c>
      <c r="B2005" t="s">
        <v>1046</v>
      </c>
      <c r="C2005">
        <v>1651770</v>
      </c>
      <c r="D2005" t="s">
        <v>151</v>
      </c>
      <c r="E2005" s="1">
        <v>44019</v>
      </c>
      <c r="F2005" s="1" t="s">
        <v>461</v>
      </c>
      <c r="G2005" s="1"/>
      <c r="H2005" t="s">
        <v>172</v>
      </c>
      <c r="I2005" s="1" t="s">
        <v>289</v>
      </c>
      <c r="J2005" s="1" t="s">
        <v>511</v>
      </c>
      <c r="K2005" s="1"/>
      <c r="L2005" t="s">
        <v>223</v>
      </c>
      <c r="M2005">
        <v>16</v>
      </c>
      <c r="U2005">
        <v>2</v>
      </c>
      <c r="V2005" t="s">
        <v>176</v>
      </c>
      <c r="X2005" t="s">
        <v>178</v>
      </c>
      <c r="Y2005" t="s">
        <v>150</v>
      </c>
      <c r="Z2005">
        <v>1090</v>
      </c>
      <c r="AB2005" t="s">
        <v>154</v>
      </c>
    </row>
    <row r="2006" spans="1:28" x14ac:dyDescent="0.3">
      <c r="A2006" t="s">
        <v>292</v>
      </c>
      <c r="B2006" t="s">
        <v>1046</v>
      </c>
      <c r="C2006">
        <v>1651770</v>
      </c>
      <c r="D2006" t="s">
        <v>151</v>
      </c>
      <c r="E2006" s="1">
        <v>44019</v>
      </c>
      <c r="F2006" s="1" t="s">
        <v>461</v>
      </c>
      <c r="G2006" s="1"/>
      <c r="I2006" s="1" t="s">
        <v>290</v>
      </c>
      <c r="J2006" s="1" t="s">
        <v>287</v>
      </c>
      <c r="K2006" s="1"/>
      <c r="L2006" t="s">
        <v>286</v>
      </c>
      <c r="M2006">
        <v>6.5</v>
      </c>
      <c r="U2006">
        <v>0.17</v>
      </c>
      <c r="V2006" t="s">
        <v>165</v>
      </c>
      <c r="X2006" t="s">
        <v>178</v>
      </c>
      <c r="Y2006" t="s">
        <v>150</v>
      </c>
      <c r="Z2006">
        <v>50286</v>
      </c>
      <c r="AB2006" t="s">
        <v>154</v>
      </c>
    </row>
    <row r="2007" spans="1:28" x14ac:dyDescent="0.3">
      <c r="A2007" t="s">
        <v>292</v>
      </c>
      <c r="B2007" t="s">
        <v>1047</v>
      </c>
      <c r="C2007">
        <v>1651770</v>
      </c>
      <c r="D2007" t="s">
        <v>151</v>
      </c>
      <c r="E2007" s="1">
        <v>44021</v>
      </c>
      <c r="F2007" s="1" t="s">
        <v>471</v>
      </c>
      <c r="G2007" s="1"/>
      <c r="H2007" t="s">
        <v>172</v>
      </c>
      <c r="I2007" s="1" t="s">
        <v>289</v>
      </c>
      <c r="J2007" s="1" t="s">
        <v>509</v>
      </c>
      <c r="K2007" s="1"/>
      <c r="L2007" t="s">
        <v>223</v>
      </c>
      <c r="M2007">
        <v>3.3</v>
      </c>
      <c r="U2007">
        <v>0.4</v>
      </c>
      <c r="V2007" t="s">
        <v>176</v>
      </c>
      <c r="X2007" t="s">
        <v>178</v>
      </c>
      <c r="Y2007" t="s">
        <v>150</v>
      </c>
      <c r="Z2007">
        <v>1040</v>
      </c>
      <c r="AB2007" t="s">
        <v>154</v>
      </c>
    </row>
    <row r="2008" spans="1:28" x14ac:dyDescent="0.3">
      <c r="A2008" t="s">
        <v>292</v>
      </c>
      <c r="B2008" t="s">
        <v>1047</v>
      </c>
      <c r="C2008">
        <v>1651770</v>
      </c>
      <c r="D2008" t="s">
        <v>151</v>
      </c>
      <c r="E2008" s="1">
        <v>44021</v>
      </c>
      <c r="F2008" s="1" t="s">
        <v>471</v>
      </c>
      <c r="G2008" s="1"/>
      <c r="H2008" t="s">
        <v>170</v>
      </c>
      <c r="I2008" s="1" t="s">
        <v>289</v>
      </c>
      <c r="J2008" s="1" t="s">
        <v>510</v>
      </c>
      <c r="K2008" s="1"/>
      <c r="L2008" t="s">
        <v>223</v>
      </c>
      <c r="M2008">
        <v>8.5000000000000006E-2</v>
      </c>
      <c r="U2008">
        <v>0.02</v>
      </c>
      <c r="V2008" t="s">
        <v>176</v>
      </c>
      <c r="X2008" t="s">
        <v>178</v>
      </c>
      <c r="Y2008" t="s">
        <v>150</v>
      </c>
      <c r="Z2008">
        <v>1049</v>
      </c>
      <c r="AB2008" t="s">
        <v>154</v>
      </c>
    </row>
    <row r="2009" spans="1:28" x14ac:dyDescent="0.3">
      <c r="A2009" t="s">
        <v>292</v>
      </c>
      <c r="B2009" t="s">
        <v>1047</v>
      </c>
      <c r="C2009">
        <v>1651770</v>
      </c>
      <c r="D2009" t="s">
        <v>151</v>
      </c>
      <c r="E2009" s="1">
        <v>44021</v>
      </c>
      <c r="F2009" s="1" t="s">
        <v>471</v>
      </c>
      <c r="G2009" s="1"/>
      <c r="H2009" t="s">
        <v>172</v>
      </c>
      <c r="I2009" s="1" t="s">
        <v>289</v>
      </c>
      <c r="J2009" s="1" t="s">
        <v>511</v>
      </c>
      <c r="K2009" s="1"/>
      <c r="L2009" t="s">
        <v>223</v>
      </c>
      <c r="M2009">
        <v>7.2</v>
      </c>
      <c r="U2009">
        <v>2</v>
      </c>
      <c r="V2009" t="s">
        <v>176</v>
      </c>
      <c r="X2009" t="s">
        <v>178</v>
      </c>
      <c r="Y2009" t="s">
        <v>150</v>
      </c>
      <c r="Z2009">
        <v>1090</v>
      </c>
      <c r="AB2009" t="s">
        <v>154</v>
      </c>
    </row>
    <row r="2010" spans="1:28" x14ac:dyDescent="0.3">
      <c r="A2010" t="s">
        <v>292</v>
      </c>
      <c r="B2010" t="s">
        <v>1047</v>
      </c>
      <c r="C2010">
        <v>1651770</v>
      </c>
      <c r="D2010" t="s">
        <v>151</v>
      </c>
      <c r="E2010" s="1">
        <v>44021</v>
      </c>
      <c r="F2010" s="1" t="s">
        <v>471</v>
      </c>
      <c r="G2010" s="1"/>
      <c r="I2010" s="1" t="s">
        <v>290</v>
      </c>
      <c r="J2010" s="1" t="s">
        <v>287</v>
      </c>
      <c r="K2010" s="1"/>
      <c r="L2010" t="s">
        <v>286</v>
      </c>
      <c r="M2010">
        <v>2</v>
      </c>
      <c r="U2010">
        <v>0.17</v>
      </c>
      <c r="V2010" t="s">
        <v>165</v>
      </c>
      <c r="X2010" t="s">
        <v>178</v>
      </c>
      <c r="Y2010" t="s">
        <v>150</v>
      </c>
      <c r="Z2010">
        <v>50286</v>
      </c>
      <c r="AB2010" t="s">
        <v>154</v>
      </c>
    </row>
    <row r="2011" spans="1:28" x14ac:dyDescent="0.3">
      <c r="A2011" t="s">
        <v>292</v>
      </c>
      <c r="B2011" t="s">
        <v>1048</v>
      </c>
      <c r="C2011">
        <v>1651770</v>
      </c>
      <c r="D2011" t="s">
        <v>151</v>
      </c>
      <c r="E2011" s="1">
        <v>44034</v>
      </c>
      <c r="F2011" s="1" t="s">
        <v>474</v>
      </c>
      <c r="G2011" s="1"/>
      <c r="H2011" t="s">
        <v>172</v>
      </c>
      <c r="I2011" s="1" t="s">
        <v>289</v>
      </c>
      <c r="J2011" s="1" t="s">
        <v>509</v>
      </c>
      <c r="K2011" s="1"/>
      <c r="L2011" t="s">
        <v>223</v>
      </c>
      <c r="M2011">
        <v>9.4</v>
      </c>
      <c r="U2011">
        <v>0.4</v>
      </c>
      <c r="V2011" t="s">
        <v>176</v>
      </c>
      <c r="X2011" t="s">
        <v>178</v>
      </c>
      <c r="Y2011" t="s">
        <v>150</v>
      </c>
      <c r="Z2011">
        <v>1040</v>
      </c>
      <c r="AB2011" t="s">
        <v>154</v>
      </c>
    </row>
    <row r="2012" spans="1:28" x14ac:dyDescent="0.3">
      <c r="A2012" t="s">
        <v>292</v>
      </c>
      <c r="B2012" t="s">
        <v>1048</v>
      </c>
      <c r="C2012">
        <v>1651770</v>
      </c>
      <c r="D2012" t="s">
        <v>151</v>
      </c>
      <c r="E2012" s="1">
        <v>44034</v>
      </c>
      <c r="F2012" s="1" t="s">
        <v>474</v>
      </c>
      <c r="G2012" s="1"/>
      <c r="H2012" t="s">
        <v>170</v>
      </c>
      <c r="I2012" s="1" t="s">
        <v>289</v>
      </c>
      <c r="J2012" s="1" t="s">
        <v>510</v>
      </c>
      <c r="K2012" s="1"/>
      <c r="L2012" t="s">
        <v>223</v>
      </c>
      <c r="M2012">
        <v>1.85</v>
      </c>
      <c r="U2012">
        <v>0.02</v>
      </c>
      <c r="V2012" t="s">
        <v>176</v>
      </c>
      <c r="X2012" t="s">
        <v>178</v>
      </c>
      <c r="Y2012" t="s">
        <v>150</v>
      </c>
      <c r="Z2012">
        <v>1049</v>
      </c>
      <c r="AB2012" t="s">
        <v>154</v>
      </c>
    </row>
    <row r="2013" spans="1:28" x14ac:dyDescent="0.3">
      <c r="A2013" t="s">
        <v>292</v>
      </c>
      <c r="B2013" t="s">
        <v>1048</v>
      </c>
      <c r="C2013">
        <v>1651770</v>
      </c>
      <c r="D2013" t="s">
        <v>151</v>
      </c>
      <c r="E2013" s="1">
        <v>44034</v>
      </c>
      <c r="F2013" s="1" t="s">
        <v>474</v>
      </c>
      <c r="G2013" s="1"/>
      <c r="H2013" t="s">
        <v>172</v>
      </c>
      <c r="I2013" s="1" t="s">
        <v>289</v>
      </c>
      <c r="J2013" s="1" t="s">
        <v>511</v>
      </c>
      <c r="K2013" s="1"/>
      <c r="L2013" t="s">
        <v>223</v>
      </c>
      <c r="M2013">
        <v>28</v>
      </c>
      <c r="U2013">
        <v>2</v>
      </c>
      <c r="V2013" t="s">
        <v>176</v>
      </c>
      <c r="X2013" t="s">
        <v>178</v>
      </c>
      <c r="Y2013" t="s">
        <v>150</v>
      </c>
      <c r="Z2013">
        <v>1090</v>
      </c>
      <c r="AB2013" t="s">
        <v>154</v>
      </c>
    </row>
    <row r="2014" spans="1:28" x14ac:dyDescent="0.3">
      <c r="A2014" t="s">
        <v>292</v>
      </c>
      <c r="B2014" t="s">
        <v>1048</v>
      </c>
      <c r="C2014">
        <v>1651770</v>
      </c>
      <c r="D2014" t="s">
        <v>151</v>
      </c>
      <c r="E2014" s="1">
        <v>44034</v>
      </c>
      <c r="F2014" s="1" t="s">
        <v>474</v>
      </c>
      <c r="G2014" s="1"/>
      <c r="I2014" s="1" t="s">
        <v>290</v>
      </c>
      <c r="J2014" s="1" t="s">
        <v>287</v>
      </c>
      <c r="K2014" s="1"/>
      <c r="L2014" t="s">
        <v>286</v>
      </c>
      <c r="M2014">
        <v>10.6</v>
      </c>
      <c r="U2014">
        <v>0.17</v>
      </c>
      <c r="V2014" t="s">
        <v>165</v>
      </c>
      <c r="X2014" t="s">
        <v>178</v>
      </c>
      <c r="Y2014" t="s">
        <v>150</v>
      </c>
      <c r="Z2014">
        <v>50286</v>
      </c>
      <c r="AB2014" t="s">
        <v>154</v>
      </c>
    </row>
    <row r="2015" spans="1:28" x14ac:dyDescent="0.3">
      <c r="A2015" t="s">
        <v>292</v>
      </c>
      <c r="B2015" t="s">
        <v>1049</v>
      </c>
      <c r="C2015">
        <v>1651770</v>
      </c>
      <c r="D2015" t="s">
        <v>151</v>
      </c>
      <c r="E2015" s="1">
        <v>44047</v>
      </c>
      <c r="F2015" s="1" t="s">
        <v>475</v>
      </c>
      <c r="G2015" s="1"/>
      <c r="H2015" t="s">
        <v>172</v>
      </c>
      <c r="I2015" s="1" t="s">
        <v>289</v>
      </c>
      <c r="J2015" s="1" t="s">
        <v>509</v>
      </c>
      <c r="K2015" s="1"/>
      <c r="L2015" t="s">
        <v>223</v>
      </c>
      <c r="M2015">
        <v>3.7</v>
      </c>
      <c r="U2015">
        <v>0.4</v>
      </c>
      <c r="V2015" t="s">
        <v>176</v>
      </c>
      <c r="X2015" t="s">
        <v>178</v>
      </c>
      <c r="Y2015" t="s">
        <v>150</v>
      </c>
      <c r="Z2015">
        <v>1040</v>
      </c>
      <c r="AB2015" t="s">
        <v>154</v>
      </c>
    </row>
    <row r="2016" spans="1:28" x14ac:dyDescent="0.3">
      <c r="A2016" t="s">
        <v>292</v>
      </c>
      <c r="B2016" t="s">
        <v>1049</v>
      </c>
      <c r="C2016">
        <v>1651770</v>
      </c>
      <c r="D2016" t="s">
        <v>151</v>
      </c>
      <c r="E2016" s="1">
        <v>44047</v>
      </c>
      <c r="F2016" s="1" t="s">
        <v>475</v>
      </c>
      <c r="G2016" s="1"/>
      <c r="H2016" t="s">
        <v>170</v>
      </c>
      <c r="I2016" s="1" t="s">
        <v>289</v>
      </c>
      <c r="J2016" s="1" t="s">
        <v>510</v>
      </c>
      <c r="K2016" s="1"/>
      <c r="L2016" t="s">
        <v>223</v>
      </c>
      <c r="M2016">
        <v>0.48</v>
      </c>
      <c r="U2016">
        <v>0.02</v>
      </c>
      <c r="V2016" t="s">
        <v>176</v>
      </c>
      <c r="X2016" t="s">
        <v>178</v>
      </c>
      <c r="Y2016" t="s">
        <v>150</v>
      </c>
      <c r="Z2016">
        <v>1049</v>
      </c>
      <c r="AB2016" t="s">
        <v>154</v>
      </c>
    </row>
    <row r="2017" spans="1:28" x14ac:dyDescent="0.3">
      <c r="A2017" t="s">
        <v>292</v>
      </c>
      <c r="B2017" t="s">
        <v>1049</v>
      </c>
      <c r="C2017">
        <v>1651770</v>
      </c>
      <c r="D2017" t="s">
        <v>151</v>
      </c>
      <c r="E2017" s="1">
        <v>44047</v>
      </c>
      <c r="F2017" s="1" t="s">
        <v>475</v>
      </c>
      <c r="G2017" s="1"/>
      <c r="H2017" t="s">
        <v>172</v>
      </c>
      <c r="I2017" s="1" t="s">
        <v>289</v>
      </c>
      <c r="J2017" s="1" t="s">
        <v>511</v>
      </c>
      <c r="K2017" s="1"/>
      <c r="L2017" t="s">
        <v>223</v>
      </c>
      <c r="M2017">
        <v>5.2</v>
      </c>
      <c r="U2017">
        <v>2</v>
      </c>
      <c r="V2017" t="s">
        <v>176</v>
      </c>
      <c r="X2017" t="s">
        <v>178</v>
      </c>
      <c r="Y2017" t="s">
        <v>150</v>
      </c>
      <c r="Z2017">
        <v>1090</v>
      </c>
      <c r="AB2017" t="s">
        <v>154</v>
      </c>
    </row>
    <row r="2018" spans="1:28" x14ac:dyDescent="0.3">
      <c r="A2018" t="s">
        <v>292</v>
      </c>
      <c r="B2018" t="s">
        <v>1049</v>
      </c>
      <c r="C2018">
        <v>1651770</v>
      </c>
      <c r="D2018" t="s">
        <v>151</v>
      </c>
      <c r="E2018" s="1">
        <v>44047</v>
      </c>
      <c r="F2018" s="1" t="s">
        <v>475</v>
      </c>
      <c r="G2018" s="1"/>
      <c r="I2018" s="1" t="s">
        <v>290</v>
      </c>
      <c r="J2018" s="1" t="s">
        <v>287</v>
      </c>
      <c r="K2018" s="1"/>
      <c r="L2018" t="s">
        <v>286</v>
      </c>
      <c r="M2018">
        <v>18.899999999999999</v>
      </c>
      <c r="U2018">
        <v>0.17</v>
      </c>
      <c r="V2018" t="s">
        <v>165</v>
      </c>
      <c r="X2018" t="s">
        <v>178</v>
      </c>
      <c r="Y2018" t="s">
        <v>150</v>
      </c>
      <c r="Z2018">
        <v>50286</v>
      </c>
      <c r="AB2018" t="s">
        <v>154</v>
      </c>
    </row>
    <row r="2019" spans="1:28" x14ac:dyDescent="0.3">
      <c r="A2019" t="s">
        <v>292</v>
      </c>
      <c r="B2019" t="s">
        <v>1050</v>
      </c>
      <c r="C2019">
        <v>1651770</v>
      </c>
      <c r="D2019" t="s">
        <v>151</v>
      </c>
      <c r="E2019" s="1">
        <v>44049</v>
      </c>
      <c r="F2019" s="1" t="s">
        <v>476</v>
      </c>
      <c r="G2019" s="1"/>
      <c r="H2019" t="s">
        <v>172</v>
      </c>
      <c r="I2019" s="1" t="s">
        <v>289</v>
      </c>
      <c r="J2019" s="1" t="s">
        <v>509</v>
      </c>
      <c r="K2019" s="1"/>
      <c r="L2019" t="s">
        <v>223</v>
      </c>
      <c r="M2019">
        <v>4.7</v>
      </c>
      <c r="U2019">
        <v>0.4</v>
      </c>
      <c r="V2019" t="s">
        <v>176</v>
      </c>
      <c r="X2019" t="s">
        <v>178</v>
      </c>
      <c r="Y2019" t="s">
        <v>150</v>
      </c>
      <c r="Z2019">
        <v>1040</v>
      </c>
      <c r="AB2019" t="s">
        <v>154</v>
      </c>
    </row>
    <row r="2020" spans="1:28" x14ac:dyDescent="0.3">
      <c r="A2020" t="s">
        <v>292</v>
      </c>
      <c r="B2020" t="s">
        <v>1050</v>
      </c>
      <c r="C2020">
        <v>1651770</v>
      </c>
      <c r="D2020" t="s">
        <v>151</v>
      </c>
      <c r="E2020" s="1">
        <v>44049</v>
      </c>
      <c r="F2020" s="1" t="s">
        <v>476</v>
      </c>
      <c r="G2020" s="1"/>
      <c r="H2020" t="s">
        <v>170</v>
      </c>
      <c r="I2020" s="1" t="s">
        <v>289</v>
      </c>
      <c r="J2020" s="1" t="s">
        <v>510</v>
      </c>
      <c r="K2020" s="1"/>
      <c r="L2020" t="s">
        <v>223</v>
      </c>
      <c r="M2020">
        <v>0.40699999999999997</v>
      </c>
      <c r="U2020">
        <v>0.02</v>
      </c>
      <c r="V2020" t="s">
        <v>176</v>
      </c>
      <c r="X2020" t="s">
        <v>178</v>
      </c>
      <c r="Y2020" t="s">
        <v>150</v>
      </c>
      <c r="Z2020">
        <v>1049</v>
      </c>
      <c r="AA2020" t="s">
        <v>174</v>
      </c>
      <c r="AB2020" t="s">
        <v>154</v>
      </c>
    </row>
    <row r="2021" spans="1:28" x14ac:dyDescent="0.3">
      <c r="A2021" t="s">
        <v>292</v>
      </c>
      <c r="B2021" t="s">
        <v>1050</v>
      </c>
      <c r="C2021">
        <v>1651770</v>
      </c>
      <c r="D2021" t="s">
        <v>151</v>
      </c>
      <c r="E2021" s="1">
        <v>44049</v>
      </c>
      <c r="F2021" s="1" t="s">
        <v>476</v>
      </c>
      <c r="G2021" s="1"/>
      <c r="H2021" t="s">
        <v>172</v>
      </c>
      <c r="I2021" s="1" t="s">
        <v>289</v>
      </c>
      <c r="J2021" s="1" t="s">
        <v>511</v>
      </c>
      <c r="K2021" s="1"/>
      <c r="L2021" t="s">
        <v>223</v>
      </c>
      <c r="M2021">
        <v>9.5</v>
      </c>
      <c r="U2021">
        <v>2</v>
      </c>
      <c r="V2021" t="s">
        <v>176</v>
      </c>
      <c r="X2021" t="s">
        <v>178</v>
      </c>
      <c r="Y2021" t="s">
        <v>150</v>
      </c>
      <c r="Z2021">
        <v>1090</v>
      </c>
      <c r="AB2021" t="s">
        <v>154</v>
      </c>
    </row>
    <row r="2022" spans="1:28" x14ac:dyDescent="0.3">
      <c r="A2022" t="s">
        <v>292</v>
      </c>
      <c r="B2022" t="s">
        <v>1050</v>
      </c>
      <c r="C2022">
        <v>1651770</v>
      </c>
      <c r="D2022" t="s">
        <v>151</v>
      </c>
      <c r="E2022" s="1">
        <v>44049</v>
      </c>
      <c r="F2022" s="1" t="s">
        <v>476</v>
      </c>
      <c r="G2022" s="1"/>
      <c r="I2022" s="1" t="s">
        <v>290</v>
      </c>
      <c r="J2022" s="1" t="s">
        <v>287</v>
      </c>
      <c r="K2022" s="1"/>
      <c r="L2022" t="s">
        <v>286</v>
      </c>
      <c r="M2022">
        <v>4.71</v>
      </c>
      <c r="U2022">
        <v>0.17</v>
      </c>
      <c r="V2022" t="s">
        <v>165</v>
      </c>
      <c r="X2022" t="s">
        <v>178</v>
      </c>
      <c r="Y2022" t="s">
        <v>150</v>
      </c>
      <c r="Z2022">
        <v>50286</v>
      </c>
      <c r="AB2022" t="s">
        <v>154</v>
      </c>
    </row>
    <row r="2023" spans="1:28" x14ac:dyDescent="0.3">
      <c r="A2023" t="s">
        <v>292</v>
      </c>
      <c r="B2023" t="s">
        <v>1051</v>
      </c>
      <c r="C2023">
        <v>1651770</v>
      </c>
      <c r="D2023" t="s">
        <v>151</v>
      </c>
      <c r="E2023" s="1">
        <v>44083</v>
      </c>
      <c r="F2023" s="1" t="s">
        <v>430</v>
      </c>
      <c r="G2023" s="1"/>
      <c r="H2023" t="s">
        <v>172</v>
      </c>
      <c r="I2023" s="1" t="s">
        <v>289</v>
      </c>
      <c r="J2023" s="1" t="s">
        <v>509</v>
      </c>
      <c r="K2023" s="1"/>
      <c r="L2023" t="s">
        <v>223</v>
      </c>
      <c r="M2023">
        <v>3</v>
      </c>
      <c r="U2023">
        <v>0.4</v>
      </c>
      <c r="V2023" t="s">
        <v>176</v>
      </c>
      <c r="X2023" t="s">
        <v>178</v>
      </c>
      <c r="Y2023" t="s">
        <v>150</v>
      </c>
      <c r="Z2023">
        <v>1040</v>
      </c>
      <c r="AB2023" t="s">
        <v>154</v>
      </c>
    </row>
    <row r="2024" spans="1:28" x14ac:dyDescent="0.3">
      <c r="A2024" t="s">
        <v>292</v>
      </c>
      <c r="B2024" t="s">
        <v>1051</v>
      </c>
      <c r="C2024">
        <v>1651770</v>
      </c>
      <c r="D2024" t="s">
        <v>151</v>
      </c>
      <c r="E2024" s="1">
        <v>44083</v>
      </c>
      <c r="F2024" s="1" t="s">
        <v>430</v>
      </c>
      <c r="G2024" s="1"/>
      <c r="H2024" t="s">
        <v>170</v>
      </c>
      <c r="I2024" s="1" t="s">
        <v>289</v>
      </c>
      <c r="J2024" s="1" t="s">
        <v>510</v>
      </c>
      <c r="K2024" s="1"/>
      <c r="L2024" t="s">
        <v>223</v>
      </c>
      <c r="M2024">
        <v>4.5999999999999999E-2</v>
      </c>
      <c r="U2024">
        <v>0.02</v>
      </c>
      <c r="V2024" t="s">
        <v>176</v>
      </c>
      <c r="X2024" t="s">
        <v>178</v>
      </c>
      <c r="Y2024" t="s">
        <v>150</v>
      </c>
      <c r="Z2024">
        <v>1049</v>
      </c>
      <c r="AB2024" t="s">
        <v>154</v>
      </c>
    </row>
    <row r="2025" spans="1:28" x14ac:dyDescent="0.3">
      <c r="A2025" t="s">
        <v>292</v>
      </c>
      <c r="B2025" t="s">
        <v>1051</v>
      </c>
      <c r="C2025">
        <v>1651770</v>
      </c>
      <c r="D2025" t="s">
        <v>151</v>
      </c>
      <c r="E2025" s="1">
        <v>44083</v>
      </c>
      <c r="F2025" s="1" t="s">
        <v>430</v>
      </c>
      <c r="G2025" s="1"/>
      <c r="H2025" t="s">
        <v>172</v>
      </c>
      <c r="I2025" s="1" t="s">
        <v>289</v>
      </c>
      <c r="J2025" s="1" t="s">
        <v>511</v>
      </c>
      <c r="K2025" s="1"/>
      <c r="L2025" t="s">
        <v>223</v>
      </c>
      <c r="M2025">
        <v>2.6</v>
      </c>
      <c r="U2025">
        <v>2</v>
      </c>
      <c r="V2025" t="s">
        <v>176</v>
      </c>
      <c r="X2025" t="s">
        <v>178</v>
      </c>
      <c r="Y2025" t="s">
        <v>150</v>
      </c>
      <c r="Z2025">
        <v>1090</v>
      </c>
      <c r="AA2025" t="s">
        <v>168</v>
      </c>
      <c r="AB2025" t="s">
        <v>154</v>
      </c>
    </row>
    <row r="2026" spans="1:28" x14ac:dyDescent="0.3">
      <c r="A2026" t="s">
        <v>292</v>
      </c>
      <c r="B2026" t="s">
        <v>1051</v>
      </c>
      <c r="C2026">
        <v>1651770</v>
      </c>
      <c r="D2026" t="s">
        <v>151</v>
      </c>
      <c r="E2026" s="1">
        <v>44083</v>
      </c>
      <c r="F2026" s="1" t="s">
        <v>430</v>
      </c>
      <c r="G2026" s="1"/>
      <c r="I2026" s="1" t="s">
        <v>290</v>
      </c>
      <c r="J2026" s="1" t="s">
        <v>287</v>
      </c>
      <c r="K2026" s="1"/>
      <c r="L2026" t="s">
        <v>286</v>
      </c>
      <c r="M2026">
        <v>1.44</v>
      </c>
      <c r="U2026">
        <v>0.17</v>
      </c>
      <c r="V2026" t="s">
        <v>165</v>
      </c>
      <c r="X2026" t="s">
        <v>178</v>
      </c>
      <c r="Y2026" t="s">
        <v>150</v>
      </c>
      <c r="Z2026">
        <v>50286</v>
      </c>
      <c r="AB2026" t="s">
        <v>154</v>
      </c>
    </row>
    <row r="2027" spans="1:28" x14ac:dyDescent="0.3">
      <c r="A2027" t="s">
        <v>292</v>
      </c>
      <c r="B2027" t="s">
        <v>1052</v>
      </c>
      <c r="C2027">
        <v>1651770</v>
      </c>
      <c r="D2027" t="s">
        <v>151</v>
      </c>
      <c r="E2027" s="1">
        <v>44084</v>
      </c>
      <c r="F2027" s="1" t="s">
        <v>405</v>
      </c>
      <c r="G2027" s="1"/>
      <c r="H2027" t="s">
        <v>172</v>
      </c>
      <c r="I2027" s="1" t="s">
        <v>289</v>
      </c>
      <c r="J2027" s="1" t="s">
        <v>509</v>
      </c>
      <c r="K2027" s="1"/>
      <c r="L2027" t="s">
        <v>223</v>
      </c>
      <c r="M2027">
        <v>5.8</v>
      </c>
      <c r="U2027">
        <v>0.4</v>
      </c>
      <c r="V2027" t="s">
        <v>176</v>
      </c>
      <c r="X2027" t="s">
        <v>178</v>
      </c>
      <c r="Y2027" t="s">
        <v>150</v>
      </c>
      <c r="Z2027">
        <v>1040</v>
      </c>
      <c r="AB2027" t="s">
        <v>154</v>
      </c>
    </row>
    <row r="2028" spans="1:28" x14ac:dyDescent="0.3">
      <c r="A2028" t="s">
        <v>292</v>
      </c>
      <c r="B2028" t="s">
        <v>1052</v>
      </c>
      <c r="C2028">
        <v>1651770</v>
      </c>
      <c r="D2028" t="s">
        <v>151</v>
      </c>
      <c r="E2028" s="1">
        <v>44084</v>
      </c>
      <c r="F2028" s="1" t="s">
        <v>405</v>
      </c>
      <c r="G2028" s="1"/>
      <c r="H2028" t="s">
        <v>170</v>
      </c>
      <c r="I2028" s="1" t="s">
        <v>289</v>
      </c>
      <c r="J2028" s="1" t="s">
        <v>510</v>
      </c>
      <c r="K2028" s="1"/>
      <c r="L2028" t="s">
        <v>223</v>
      </c>
      <c r="M2028">
        <v>1.31</v>
      </c>
      <c r="U2028">
        <v>0.02</v>
      </c>
      <c r="V2028" t="s">
        <v>176</v>
      </c>
      <c r="X2028" t="s">
        <v>178</v>
      </c>
      <c r="Y2028" t="s">
        <v>150</v>
      </c>
      <c r="Z2028">
        <v>1049</v>
      </c>
      <c r="AB2028" t="s">
        <v>154</v>
      </c>
    </row>
    <row r="2029" spans="1:28" x14ac:dyDescent="0.3">
      <c r="A2029" t="s">
        <v>292</v>
      </c>
      <c r="B2029" t="s">
        <v>1052</v>
      </c>
      <c r="C2029">
        <v>1651770</v>
      </c>
      <c r="D2029" t="s">
        <v>151</v>
      </c>
      <c r="E2029" s="1">
        <v>44084</v>
      </c>
      <c r="F2029" s="1" t="s">
        <v>405</v>
      </c>
      <c r="G2029" s="1"/>
      <c r="H2029" t="s">
        <v>172</v>
      </c>
      <c r="I2029" s="1" t="s">
        <v>289</v>
      </c>
      <c r="J2029" s="1" t="s">
        <v>511</v>
      </c>
      <c r="K2029" s="1"/>
      <c r="L2029" t="s">
        <v>223</v>
      </c>
      <c r="M2029">
        <v>11.5</v>
      </c>
      <c r="U2029">
        <v>2</v>
      </c>
      <c r="V2029" t="s">
        <v>176</v>
      </c>
      <c r="X2029" t="s">
        <v>178</v>
      </c>
      <c r="Y2029" t="s">
        <v>150</v>
      </c>
      <c r="Z2029">
        <v>1090</v>
      </c>
      <c r="AB2029" t="s">
        <v>154</v>
      </c>
    </row>
    <row r="2030" spans="1:28" x14ac:dyDescent="0.3">
      <c r="A2030" t="s">
        <v>292</v>
      </c>
      <c r="B2030" t="s">
        <v>1052</v>
      </c>
      <c r="C2030">
        <v>1651770</v>
      </c>
      <c r="D2030" t="s">
        <v>151</v>
      </c>
      <c r="E2030" s="1">
        <v>44084</v>
      </c>
      <c r="F2030" s="1" t="s">
        <v>405</v>
      </c>
      <c r="G2030" s="1"/>
      <c r="I2030" s="1" t="s">
        <v>290</v>
      </c>
      <c r="J2030" s="1" t="s">
        <v>287</v>
      </c>
      <c r="K2030" s="1"/>
      <c r="L2030" t="s">
        <v>286</v>
      </c>
      <c r="M2030">
        <v>6.12</v>
      </c>
      <c r="U2030">
        <v>0.17</v>
      </c>
      <c r="V2030" t="s">
        <v>165</v>
      </c>
      <c r="X2030" t="s">
        <v>178</v>
      </c>
      <c r="Y2030" t="s">
        <v>150</v>
      </c>
      <c r="Z2030">
        <v>50286</v>
      </c>
      <c r="AB2030" t="s">
        <v>154</v>
      </c>
    </row>
    <row r="2031" spans="1:28" x14ac:dyDescent="0.3">
      <c r="A2031" t="s">
        <v>292</v>
      </c>
      <c r="B2031" t="s">
        <v>1053</v>
      </c>
      <c r="C2031">
        <v>1651770</v>
      </c>
      <c r="D2031" t="s">
        <v>151</v>
      </c>
      <c r="E2031" s="1">
        <v>44092</v>
      </c>
      <c r="F2031" s="1" t="s">
        <v>477</v>
      </c>
      <c r="G2031" s="1"/>
      <c r="H2031" t="s">
        <v>172</v>
      </c>
      <c r="I2031" s="1" t="s">
        <v>289</v>
      </c>
      <c r="J2031" s="1" t="s">
        <v>509</v>
      </c>
      <c r="K2031" s="1"/>
      <c r="L2031" t="s">
        <v>223</v>
      </c>
      <c r="M2031">
        <v>4.3</v>
      </c>
      <c r="U2031">
        <v>0.4</v>
      </c>
      <c r="V2031" t="s">
        <v>176</v>
      </c>
      <c r="X2031" t="s">
        <v>178</v>
      </c>
      <c r="Y2031" t="s">
        <v>150</v>
      </c>
      <c r="Z2031">
        <v>1040</v>
      </c>
      <c r="AB2031" t="s">
        <v>154</v>
      </c>
    </row>
    <row r="2032" spans="1:28" x14ac:dyDescent="0.3">
      <c r="A2032" t="s">
        <v>292</v>
      </c>
      <c r="B2032" t="s">
        <v>1053</v>
      </c>
      <c r="C2032">
        <v>1651770</v>
      </c>
      <c r="D2032" t="s">
        <v>151</v>
      </c>
      <c r="E2032" s="1">
        <v>44092</v>
      </c>
      <c r="F2032" s="1" t="s">
        <v>477</v>
      </c>
      <c r="G2032" s="1"/>
      <c r="H2032" t="s">
        <v>170</v>
      </c>
      <c r="I2032" s="1" t="s">
        <v>289</v>
      </c>
      <c r="J2032" s="1" t="s">
        <v>510</v>
      </c>
      <c r="K2032" s="1"/>
      <c r="L2032" t="s">
        <v>223</v>
      </c>
      <c r="M2032">
        <v>0.377</v>
      </c>
      <c r="U2032">
        <v>0.02</v>
      </c>
      <c r="V2032" t="s">
        <v>176</v>
      </c>
      <c r="X2032" t="s">
        <v>178</v>
      </c>
      <c r="Y2032" t="s">
        <v>150</v>
      </c>
      <c r="Z2032">
        <v>1049</v>
      </c>
      <c r="AB2032" t="s">
        <v>154</v>
      </c>
    </row>
    <row r="2033" spans="1:28" x14ac:dyDescent="0.3">
      <c r="A2033" t="s">
        <v>292</v>
      </c>
      <c r="B2033" t="s">
        <v>1053</v>
      </c>
      <c r="C2033">
        <v>1651770</v>
      </c>
      <c r="D2033" t="s">
        <v>151</v>
      </c>
      <c r="E2033" s="1">
        <v>44092</v>
      </c>
      <c r="F2033" s="1" t="s">
        <v>477</v>
      </c>
      <c r="G2033" s="1"/>
      <c r="H2033" t="s">
        <v>172</v>
      </c>
      <c r="I2033" s="1" t="s">
        <v>289</v>
      </c>
      <c r="J2033" s="1" t="s">
        <v>511</v>
      </c>
      <c r="K2033" s="1"/>
      <c r="L2033" t="s">
        <v>223</v>
      </c>
      <c r="M2033">
        <v>6.8</v>
      </c>
      <c r="U2033">
        <v>2</v>
      </c>
      <c r="V2033" t="s">
        <v>176</v>
      </c>
      <c r="X2033" t="s">
        <v>178</v>
      </c>
      <c r="Y2033" t="s">
        <v>150</v>
      </c>
      <c r="Z2033">
        <v>1090</v>
      </c>
      <c r="AB2033" t="s">
        <v>154</v>
      </c>
    </row>
    <row r="2034" spans="1:28" x14ac:dyDescent="0.3">
      <c r="A2034" t="s">
        <v>292</v>
      </c>
      <c r="B2034" t="s">
        <v>1053</v>
      </c>
      <c r="C2034">
        <v>1651770</v>
      </c>
      <c r="D2034" t="s">
        <v>151</v>
      </c>
      <c r="E2034" s="1">
        <v>44092</v>
      </c>
      <c r="F2034" s="1" t="s">
        <v>477</v>
      </c>
      <c r="G2034" s="1"/>
      <c r="I2034" s="1" t="s">
        <v>290</v>
      </c>
      <c r="J2034" s="1" t="s">
        <v>287</v>
      </c>
      <c r="K2034" s="1"/>
      <c r="L2034" t="s">
        <v>286</v>
      </c>
      <c r="M2034">
        <v>4.1500000000000004</v>
      </c>
      <c r="U2034">
        <v>0.17</v>
      </c>
      <c r="V2034" t="s">
        <v>165</v>
      </c>
      <c r="X2034" t="s">
        <v>178</v>
      </c>
      <c r="Y2034" t="s">
        <v>150</v>
      </c>
      <c r="Z2034">
        <v>50286</v>
      </c>
      <c r="AB2034" t="s">
        <v>154</v>
      </c>
    </row>
    <row r="2035" spans="1:28" x14ac:dyDescent="0.3">
      <c r="A2035" t="s">
        <v>292</v>
      </c>
      <c r="B2035" t="s">
        <v>1054</v>
      </c>
      <c r="C2035">
        <v>1651770</v>
      </c>
      <c r="D2035" t="s">
        <v>151</v>
      </c>
      <c r="E2035" s="1">
        <v>44109</v>
      </c>
      <c r="F2035" s="1" t="s">
        <v>478</v>
      </c>
      <c r="G2035" s="1"/>
      <c r="H2035" t="s">
        <v>172</v>
      </c>
      <c r="I2035" s="1" t="s">
        <v>289</v>
      </c>
      <c r="J2035" s="1" t="s">
        <v>509</v>
      </c>
      <c r="K2035" s="1"/>
      <c r="L2035" t="s">
        <v>223</v>
      </c>
      <c r="M2035">
        <v>2.6</v>
      </c>
      <c r="U2035">
        <v>0.4</v>
      </c>
      <c r="V2035" t="s">
        <v>176</v>
      </c>
      <c r="X2035" t="s">
        <v>178</v>
      </c>
      <c r="Y2035" t="s">
        <v>150</v>
      </c>
      <c r="Z2035">
        <v>1040</v>
      </c>
      <c r="AA2035" t="s">
        <v>174</v>
      </c>
      <c r="AB2035" t="s">
        <v>154</v>
      </c>
    </row>
    <row r="2036" spans="1:28" x14ac:dyDescent="0.3">
      <c r="A2036" t="s">
        <v>292</v>
      </c>
      <c r="B2036" t="s">
        <v>1054</v>
      </c>
      <c r="C2036">
        <v>1651770</v>
      </c>
      <c r="D2036" t="s">
        <v>151</v>
      </c>
      <c r="E2036" s="1">
        <v>44109</v>
      </c>
      <c r="F2036" s="1" t="s">
        <v>478</v>
      </c>
      <c r="G2036" s="1"/>
      <c r="H2036" t="s">
        <v>170</v>
      </c>
      <c r="I2036" s="1" t="s">
        <v>289</v>
      </c>
      <c r="J2036" s="1" t="s">
        <v>510</v>
      </c>
      <c r="K2036" s="1"/>
      <c r="L2036" t="s">
        <v>223</v>
      </c>
      <c r="M2036">
        <v>5.0999999999999997E-2</v>
      </c>
      <c r="U2036">
        <v>0.02</v>
      </c>
      <c r="V2036" t="s">
        <v>176</v>
      </c>
      <c r="X2036" t="s">
        <v>178</v>
      </c>
      <c r="Y2036" t="s">
        <v>150</v>
      </c>
      <c r="Z2036">
        <v>1049</v>
      </c>
      <c r="AB2036" t="s">
        <v>154</v>
      </c>
    </row>
    <row r="2037" spans="1:28" x14ac:dyDescent="0.3">
      <c r="A2037" t="s">
        <v>292</v>
      </c>
      <c r="B2037" t="s">
        <v>1054</v>
      </c>
      <c r="C2037">
        <v>1651770</v>
      </c>
      <c r="D2037" t="s">
        <v>151</v>
      </c>
      <c r="E2037" s="1">
        <v>44109</v>
      </c>
      <c r="F2037" s="1" t="s">
        <v>478</v>
      </c>
      <c r="G2037" s="1"/>
      <c r="H2037" t="s">
        <v>172</v>
      </c>
      <c r="I2037" s="1" t="s">
        <v>289</v>
      </c>
      <c r="J2037" s="1" t="s">
        <v>511</v>
      </c>
      <c r="K2037" s="1"/>
      <c r="L2037" t="s">
        <v>223</v>
      </c>
      <c r="M2037">
        <v>6</v>
      </c>
      <c r="N2037" t="s">
        <v>1094</v>
      </c>
      <c r="U2037">
        <v>2</v>
      </c>
      <c r="V2037" t="s">
        <v>176</v>
      </c>
      <c r="X2037" t="s">
        <v>178</v>
      </c>
      <c r="Y2037" t="s">
        <v>150</v>
      </c>
      <c r="Z2037">
        <v>1090</v>
      </c>
      <c r="AA2037" t="s">
        <v>174</v>
      </c>
      <c r="AB2037" t="s">
        <v>154</v>
      </c>
    </row>
    <row r="2038" spans="1:28" x14ac:dyDescent="0.3">
      <c r="A2038" t="s">
        <v>292</v>
      </c>
      <c r="B2038" t="s">
        <v>1054</v>
      </c>
      <c r="C2038">
        <v>1651770</v>
      </c>
      <c r="D2038" t="s">
        <v>151</v>
      </c>
      <c r="E2038" s="1">
        <v>44109</v>
      </c>
      <c r="F2038" s="1" t="s">
        <v>478</v>
      </c>
      <c r="G2038" s="1"/>
      <c r="I2038" s="1" t="s">
        <v>290</v>
      </c>
      <c r="J2038" s="1" t="s">
        <v>287</v>
      </c>
      <c r="K2038" s="1"/>
      <c r="L2038" t="s">
        <v>286</v>
      </c>
      <c r="M2038">
        <v>1.24</v>
      </c>
      <c r="U2038">
        <v>0.17</v>
      </c>
      <c r="V2038" t="s">
        <v>165</v>
      </c>
      <c r="X2038" t="s">
        <v>178</v>
      </c>
      <c r="Y2038" t="s">
        <v>150</v>
      </c>
      <c r="Z2038">
        <v>50286</v>
      </c>
      <c r="AB2038" t="s">
        <v>154</v>
      </c>
    </row>
    <row r="2039" spans="1:28" x14ac:dyDescent="0.3">
      <c r="A2039" t="s">
        <v>292</v>
      </c>
      <c r="B2039" t="s">
        <v>1055</v>
      </c>
      <c r="C2039">
        <v>1651770</v>
      </c>
      <c r="D2039" t="s">
        <v>151</v>
      </c>
      <c r="E2039" s="1">
        <v>44116</v>
      </c>
      <c r="F2039" s="1" t="s">
        <v>479</v>
      </c>
      <c r="G2039" s="1"/>
      <c r="H2039" t="s">
        <v>172</v>
      </c>
      <c r="I2039" s="1" t="s">
        <v>289</v>
      </c>
      <c r="J2039" s="1" t="s">
        <v>509</v>
      </c>
      <c r="K2039" s="1"/>
      <c r="L2039" t="s">
        <v>223</v>
      </c>
      <c r="M2039">
        <v>5.6</v>
      </c>
      <c r="U2039">
        <v>0.4</v>
      </c>
      <c r="V2039" t="s">
        <v>176</v>
      </c>
      <c r="X2039" t="s">
        <v>178</v>
      </c>
      <c r="Y2039" t="s">
        <v>150</v>
      </c>
      <c r="Z2039">
        <v>1040</v>
      </c>
      <c r="AB2039" t="s">
        <v>154</v>
      </c>
    </row>
    <row r="2040" spans="1:28" x14ac:dyDescent="0.3">
      <c r="A2040" t="s">
        <v>292</v>
      </c>
      <c r="B2040" t="s">
        <v>1055</v>
      </c>
      <c r="C2040">
        <v>1651770</v>
      </c>
      <c r="D2040" t="s">
        <v>151</v>
      </c>
      <c r="E2040" s="1">
        <v>44116</v>
      </c>
      <c r="F2040" s="1" t="s">
        <v>479</v>
      </c>
      <c r="G2040" s="1"/>
      <c r="H2040" t="s">
        <v>170</v>
      </c>
      <c r="I2040" s="1" t="s">
        <v>289</v>
      </c>
      <c r="J2040" s="1" t="s">
        <v>510</v>
      </c>
      <c r="K2040" s="1"/>
      <c r="L2040" t="s">
        <v>223</v>
      </c>
      <c r="M2040">
        <v>0.79500000000000004</v>
      </c>
      <c r="U2040">
        <v>0.02</v>
      </c>
      <c r="V2040" t="s">
        <v>176</v>
      </c>
      <c r="X2040" t="s">
        <v>178</v>
      </c>
      <c r="Y2040" t="s">
        <v>150</v>
      </c>
      <c r="Z2040">
        <v>1049</v>
      </c>
      <c r="AB2040" t="s">
        <v>154</v>
      </c>
    </row>
    <row r="2041" spans="1:28" x14ac:dyDescent="0.3">
      <c r="A2041" t="s">
        <v>292</v>
      </c>
      <c r="B2041" t="s">
        <v>1055</v>
      </c>
      <c r="C2041">
        <v>1651770</v>
      </c>
      <c r="D2041" t="s">
        <v>151</v>
      </c>
      <c r="E2041" s="1">
        <v>44116</v>
      </c>
      <c r="F2041" s="1" t="s">
        <v>479</v>
      </c>
      <c r="G2041" s="1"/>
      <c r="H2041" t="s">
        <v>172</v>
      </c>
      <c r="I2041" s="1" t="s">
        <v>289</v>
      </c>
      <c r="J2041" s="1" t="s">
        <v>511</v>
      </c>
      <c r="K2041" s="1"/>
      <c r="L2041" t="s">
        <v>223</v>
      </c>
      <c r="M2041">
        <v>11.9</v>
      </c>
      <c r="U2041">
        <v>2</v>
      </c>
      <c r="V2041" t="s">
        <v>176</v>
      </c>
      <c r="X2041" t="s">
        <v>178</v>
      </c>
      <c r="Y2041" t="s">
        <v>150</v>
      </c>
      <c r="Z2041">
        <v>1090</v>
      </c>
      <c r="AB2041" t="s">
        <v>154</v>
      </c>
    </row>
    <row r="2042" spans="1:28" x14ac:dyDescent="0.3">
      <c r="A2042" t="s">
        <v>292</v>
      </c>
      <c r="B2042" t="s">
        <v>1055</v>
      </c>
      <c r="C2042">
        <v>1651770</v>
      </c>
      <c r="D2042" t="s">
        <v>151</v>
      </c>
      <c r="E2042" s="1">
        <v>44116</v>
      </c>
      <c r="F2042" s="1" t="s">
        <v>479</v>
      </c>
      <c r="G2042" s="1"/>
      <c r="I2042" s="1" t="s">
        <v>290</v>
      </c>
      <c r="J2042" s="1" t="s">
        <v>287</v>
      </c>
      <c r="K2042" s="1"/>
      <c r="L2042" t="s">
        <v>286</v>
      </c>
      <c r="M2042">
        <v>4.7</v>
      </c>
      <c r="U2042">
        <v>0.17</v>
      </c>
      <c r="V2042" t="s">
        <v>165</v>
      </c>
      <c r="X2042" t="s">
        <v>178</v>
      </c>
      <c r="Y2042" t="s">
        <v>150</v>
      </c>
      <c r="Z2042">
        <v>50286</v>
      </c>
      <c r="AB2042" t="s">
        <v>154</v>
      </c>
    </row>
    <row r="2043" spans="1:28" x14ac:dyDescent="0.3">
      <c r="A2043" t="s">
        <v>292</v>
      </c>
      <c r="B2043" t="s">
        <v>1056</v>
      </c>
      <c r="C2043">
        <v>1651770</v>
      </c>
      <c r="D2043" t="s">
        <v>151</v>
      </c>
      <c r="E2043" s="1">
        <v>44145</v>
      </c>
      <c r="F2043" s="1" t="s">
        <v>480</v>
      </c>
      <c r="G2043" s="1"/>
      <c r="H2043" t="s">
        <v>172</v>
      </c>
      <c r="I2043" s="1" t="s">
        <v>289</v>
      </c>
      <c r="J2043" s="1" t="s">
        <v>509</v>
      </c>
      <c r="K2043" s="1"/>
      <c r="L2043" t="s">
        <v>223</v>
      </c>
      <c r="M2043">
        <v>2.2999999999999998</v>
      </c>
      <c r="U2043">
        <v>0.4</v>
      </c>
      <c r="V2043" t="s">
        <v>176</v>
      </c>
      <c r="X2043" t="s">
        <v>149</v>
      </c>
      <c r="Y2043" t="s">
        <v>150</v>
      </c>
      <c r="Z2043">
        <v>1040</v>
      </c>
      <c r="AB2043" t="s">
        <v>154</v>
      </c>
    </row>
    <row r="2044" spans="1:28" x14ac:dyDescent="0.3">
      <c r="A2044" t="s">
        <v>292</v>
      </c>
      <c r="B2044" t="s">
        <v>1056</v>
      </c>
      <c r="C2044">
        <v>1651770</v>
      </c>
      <c r="D2044" t="s">
        <v>151</v>
      </c>
      <c r="E2044" s="1">
        <v>44145</v>
      </c>
      <c r="F2044" s="1" t="s">
        <v>480</v>
      </c>
      <c r="G2044" s="1"/>
      <c r="H2044" t="s">
        <v>170</v>
      </c>
      <c r="I2044" s="1" t="s">
        <v>289</v>
      </c>
      <c r="J2044" s="1" t="s">
        <v>510</v>
      </c>
      <c r="K2044" s="1"/>
      <c r="L2044" t="s">
        <v>223</v>
      </c>
      <c r="M2044">
        <v>5.2999999999999999E-2</v>
      </c>
      <c r="U2044">
        <v>0.02</v>
      </c>
      <c r="V2044" t="s">
        <v>176</v>
      </c>
      <c r="X2044" t="s">
        <v>149</v>
      </c>
      <c r="Y2044" t="s">
        <v>150</v>
      </c>
      <c r="Z2044">
        <v>1049</v>
      </c>
      <c r="AB2044" t="s">
        <v>154</v>
      </c>
    </row>
    <row r="2045" spans="1:28" x14ac:dyDescent="0.3">
      <c r="A2045" t="s">
        <v>292</v>
      </c>
      <c r="B2045" t="s">
        <v>1056</v>
      </c>
      <c r="C2045">
        <v>1651770</v>
      </c>
      <c r="D2045" t="s">
        <v>151</v>
      </c>
      <c r="E2045" s="1">
        <v>44145</v>
      </c>
      <c r="F2045" s="1" t="s">
        <v>480</v>
      </c>
      <c r="G2045" s="1"/>
      <c r="H2045" t="s">
        <v>172</v>
      </c>
      <c r="I2045" s="1" t="s">
        <v>289</v>
      </c>
      <c r="J2045" s="1" t="s">
        <v>511</v>
      </c>
      <c r="K2045" s="1"/>
      <c r="L2045" t="s">
        <v>223</v>
      </c>
      <c r="M2045">
        <v>3.1</v>
      </c>
      <c r="U2045">
        <v>2</v>
      </c>
      <c r="V2045" t="s">
        <v>176</v>
      </c>
      <c r="X2045" t="s">
        <v>149</v>
      </c>
      <c r="Y2045" t="s">
        <v>150</v>
      </c>
      <c r="Z2045">
        <v>1090</v>
      </c>
      <c r="AA2045" t="s">
        <v>168</v>
      </c>
      <c r="AB2045" t="s">
        <v>154</v>
      </c>
    </row>
    <row r="2046" spans="1:28" x14ac:dyDescent="0.3">
      <c r="A2046" t="s">
        <v>292</v>
      </c>
      <c r="B2046" t="s">
        <v>1056</v>
      </c>
      <c r="C2046">
        <v>1651770</v>
      </c>
      <c r="D2046" t="s">
        <v>151</v>
      </c>
      <c r="E2046" s="1">
        <v>44145</v>
      </c>
      <c r="F2046" s="1" t="s">
        <v>480</v>
      </c>
      <c r="G2046" s="1"/>
      <c r="I2046" s="1" t="s">
        <v>290</v>
      </c>
      <c r="J2046" s="1" t="s">
        <v>287</v>
      </c>
      <c r="K2046" s="1"/>
      <c r="L2046" t="s">
        <v>286</v>
      </c>
      <c r="M2046">
        <v>2.61</v>
      </c>
      <c r="U2046">
        <v>0.17</v>
      </c>
      <c r="V2046" t="s">
        <v>165</v>
      </c>
      <c r="X2046" t="s">
        <v>149</v>
      </c>
      <c r="Y2046" t="s">
        <v>150</v>
      </c>
      <c r="Z2046">
        <v>50286</v>
      </c>
      <c r="AB2046" t="s">
        <v>154</v>
      </c>
    </row>
    <row r="2047" spans="1:28" x14ac:dyDescent="0.3">
      <c r="A2047" t="s">
        <v>292</v>
      </c>
      <c r="B2047" t="s">
        <v>1057</v>
      </c>
      <c r="C2047">
        <v>1651770</v>
      </c>
      <c r="D2047" t="s">
        <v>151</v>
      </c>
      <c r="E2047" s="1">
        <v>44147</v>
      </c>
      <c r="F2047" s="1" t="s">
        <v>481</v>
      </c>
      <c r="G2047" s="1"/>
      <c r="H2047" t="s">
        <v>172</v>
      </c>
      <c r="I2047" s="1" t="s">
        <v>289</v>
      </c>
      <c r="J2047" s="1" t="s">
        <v>509</v>
      </c>
      <c r="K2047" s="1"/>
      <c r="L2047" t="s">
        <v>223</v>
      </c>
      <c r="M2047">
        <v>5.8</v>
      </c>
      <c r="U2047">
        <v>0.4</v>
      </c>
      <c r="V2047" t="s">
        <v>176</v>
      </c>
      <c r="X2047" t="s">
        <v>149</v>
      </c>
      <c r="Y2047" t="s">
        <v>150</v>
      </c>
      <c r="Z2047">
        <v>1040</v>
      </c>
      <c r="AB2047" t="s">
        <v>154</v>
      </c>
    </row>
    <row r="2048" spans="1:28" x14ac:dyDescent="0.3">
      <c r="A2048" t="s">
        <v>292</v>
      </c>
      <c r="B2048" t="s">
        <v>1057</v>
      </c>
      <c r="C2048">
        <v>1651770</v>
      </c>
      <c r="D2048" t="s">
        <v>151</v>
      </c>
      <c r="E2048" s="1">
        <v>44147</v>
      </c>
      <c r="F2048" s="1" t="s">
        <v>481</v>
      </c>
      <c r="G2048" s="1"/>
      <c r="H2048" t="s">
        <v>170</v>
      </c>
      <c r="I2048" s="1" t="s">
        <v>289</v>
      </c>
      <c r="J2048" s="1" t="s">
        <v>510</v>
      </c>
      <c r="K2048" s="1"/>
      <c r="L2048" t="s">
        <v>223</v>
      </c>
      <c r="M2048">
        <v>1.1499999999999999</v>
      </c>
      <c r="U2048">
        <v>0.02</v>
      </c>
      <c r="V2048" t="s">
        <v>176</v>
      </c>
      <c r="X2048" t="s">
        <v>149</v>
      </c>
      <c r="Y2048" t="s">
        <v>150</v>
      </c>
      <c r="Z2048">
        <v>1049</v>
      </c>
      <c r="AB2048" t="s">
        <v>154</v>
      </c>
    </row>
    <row r="2049" spans="1:28" x14ac:dyDescent="0.3">
      <c r="A2049" t="s">
        <v>292</v>
      </c>
      <c r="B2049" t="s">
        <v>1057</v>
      </c>
      <c r="C2049">
        <v>1651770</v>
      </c>
      <c r="D2049" t="s">
        <v>151</v>
      </c>
      <c r="E2049" s="1">
        <v>44147</v>
      </c>
      <c r="F2049" s="1" t="s">
        <v>481</v>
      </c>
      <c r="G2049" s="1"/>
      <c r="H2049" t="s">
        <v>172</v>
      </c>
      <c r="I2049" s="1" t="s">
        <v>289</v>
      </c>
      <c r="J2049" s="1" t="s">
        <v>511</v>
      </c>
      <c r="K2049" s="1"/>
      <c r="L2049" t="s">
        <v>223</v>
      </c>
      <c r="M2049">
        <v>14.8</v>
      </c>
      <c r="U2049">
        <v>2</v>
      </c>
      <c r="V2049" t="s">
        <v>176</v>
      </c>
      <c r="X2049" t="s">
        <v>149</v>
      </c>
      <c r="Y2049" t="s">
        <v>150</v>
      </c>
      <c r="Z2049">
        <v>1090</v>
      </c>
      <c r="AB2049" t="s">
        <v>154</v>
      </c>
    </row>
    <row r="2050" spans="1:28" x14ac:dyDescent="0.3">
      <c r="A2050" t="s">
        <v>292</v>
      </c>
      <c r="B2050" t="s">
        <v>1057</v>
      </c>
      <c r="C2050">
        <v>1651770</v>
      </c>
      <c r="D2050" t="s">
        <v>151</v>
      </c>
      <c r="E2050" s="1">
        <v>44147</v>
      </c>
      <c r="F2050" s="1" t="s">
        <v>481</v>
      </c>
      <c r="G2050" s="1"/>
      <c r="I2050" s="1" t="s">
        <v>290</v>
      </c>
      <c r="J2050" s="1" t="s">
        <v>287</v>
      </c>
      <c r="K2050" s="1"/>
      <c r="L2050" t="s">
        <v>286</v>
      </c>
      <c r="M2050">
        <v>11</v>
      </c>
      <c r="U2050">
        <v>0.17</v>
      </c>
      <c r="V2050" t="s">
        <v>165</v>
      </c>
      <c r="X2050" t="s">
        <v>149</v>
      </c>
      <c r="Y2050" t="s">
        <v>150</v>
      </c>
      <c r="Z2050">
        <v>50286</v>
      </c>
      <c r="AB2050" t="s">
        <v>154</v>
      </c>
    </row>
    <row r="2051" spans="1:28" x14ac:dyDescent="0.3">
      <c r="A2051" t="s">
        <v>292</v>
      </c>
      <c r="B2051" t="s">
        <v>1058</v>
      </c>
      <c r="C2051">
        <v>1651770</v>
      </c>
      <c r="D2051" t="s">
        <v>151</v>
      </c>
      <c r="E2051" s="1">
        <v>44175</v>
      </c>
      <c r="F2051" s="1" t="s">
        <v>482</v>
      </c>
      <c r="G2051" s="1"/>
      <c r="H2051" t="s">
        <v>172</v>
      </c>
      <c r="I2051" s="1" t="s">
        <v>289</v>
      </c>
      <c r="J2051" s="1" t="s">
        <v>509</v>
      </c>
      <c r="K2051" s="1"/>
      <c r="L2051" t="s">
        <v>223</v>
      </c>
      <c r="M2051">
        <v>2.5</v>
      </c>
      <c r="U2051">
        <v>0.4</v>
      </c>
      <c r="V2051" t="s">
        <v>176</v>
      </c>
      <c r="X2051" t="s">
        <v>149</v>
      </c>
      <c r="Y2051" t="s">
        <v>150</v>
      </c>
      <c r="Z2051">
        <v>1040</v>
      </c>
      <c r="AB2051" t="s">
        <v>154</v>
      </c>
    </row>
    <row r="2052" spans="1:28" x14ac:dyDescent="0.3">
      <c r="A2052" t="s">
        <v>292</v>
      </c>
      <c r="B2052" t="s">
        <v>1058</v>
      </c>
      <c r="C2052">
        <v>1651770</v>
      </c>
      <c r="D2052" t="s">
        <v>151</v>
      </c>
      <c r="E2052" s="1">
        <v>44175</v>
      </c>
      <c r="F2052" s="1" t="s">
        <v>482</v>
      </c>
      <c r="G2052" s="1"/>
      <c r="H2052" t="s">
        <v>170</v>
      </c>
      <c r="I2052" s="1" t="s">
        <v>289</v>
      </c>
      <c r="J2052" s="1" t="s">
        <v>510</v>
      </c>
      <c r="K2052" s="1"/>
      <c r="L2052" t="s">
        <v>223</v>
      </c>
      <c r="M2052">
        <v>7.1999999999999995E-2</v>
      </c>
      <c r="U2052">
        <v>0.02</v>
      </c>
      <c r="V2052" t="s">
        <v>176</v>
      </c>
      <c r="X2052" t="s">
        <v>149</v>
      </c>
      <c r="Y2052" t="s">
        <v>150</v>
      </c>
      <c r="Z2052">
        <v>1049</v>
      </c>
      <c r="AB2052" t="s">
        <v>154</v>
      </c>
    </row>
    <row r="2053" spans="1:28" x14ac:dyDescent="0.3">
      <c r="A2053" t="s">
        <v>292</v>
      </c>
      <c r="B2053" t="s">
        <v>1058</v>
      </c>
      <c r="C2053">
        <v>1651770</v>
      </c>
      <c r="D2053" t="s">
        <v>151</v>
      </c>
      <c r="E2053" s="1">
        <v>44175</v>
      </c>
      <c r="F2053" s="1" t="s">
        <v>482</v>
      </c>
      <c r="G2053" s="1"/>
      <c r="H2053" t="s">
        <v>172</v>
      </c>
      <c r="I2053" s="1" t="s">
        <v>289</v>
      </c>
      <c r="J2053" s="1" t="s">
        <v>511</v>
      </c>
      <c r="K2053" s="1"/>
      <c r="L2053" t="s">
        <v>223</v>
      </c>
      <c r="M2053">
        <v>5.6</v>
      </c>
      <c r="U2053">
        <v>2</v>
      </c>
      <c r="V2053" t="s">
        <v>176</v>
      </c>
      <c r="X2053" t="s">
        <v>149</v>
      </c>
      <c r="Y2053" t="s">
        <v>150</v>
      </c>
      <c r="Z2053">
        <v>1090</v>
      </c>
      <c r="AB2053" t="s">
        <v>154</v>
      </c>
    </row>
    <row r="2054" spans="1:28" x14ac:dyDescent="0.3">
      <c r="A2054" t="s">
        <v>292</v>
      </c>
      <c r="B2054" t="s">
        <v>1058</v>
      </c>
      <c r="C2054">
        <v>1651770</v>
      </c>
      <c r="D2054" t="s">
        <v>151</v>
      </c>
      <c r="E2054" s="1">
        <v>44175</v>
      </c>
      <c r="F2054" s="1" t="s">
        <v>482</v>
      </c>
      <c r="G2054" s="1"/>
      <c r="I2054" s="1" t="s">
        <v>290</v>
      </c>
      <c r="J2054" s="1" t="s">
        <v>287</v>
      </c>
      <c r="K2054" s="1"/>
      <c r="L2054" t="s">
        <v>286</v>
      </c>
      <c r="M2054">
        <v>3.84</v>
      </c>
      <c r="U2054">
        <v>0.17</v>
      </c>
      <c r="V2054" t="s">
        <v>165</v>
      </c>
      <c r="X2054" t="s">
        <v>149</v>
      </c>
      <c r="Y2054" t="s">
        <v>150</v>
      </c>
      <c r="Z2054">
        <v>50286</v>
      </c>
      <c r="AB2054" t="s">
        <v>154</v>
      </c>
    </row>
    <row r="2055" spans="1:28" x14ac:dyDescent="0.3">
      <c r="A2055" t="s">
        <v>292</v>
      </c>
      <c r="B2055" t="s">
        <v>1059</v>
      </c>
      <c r="C2055">
        <v>1651770</v>
      </c>
      <c r="D2055" t="s">
        <v>151</v>
      </c>
      <c r="E2055" s="1">
        <v>44179</v>
      </c>
      <c r="F2055" s="1" t="s">
        <v>464</v>
      </c>
      <c r="G2055" s="1"/>
      <c r="H2055" t="s">
        <v>172</v>
      </c>
      <c r="I2055" s="1" t="s">
        <v>289</v>
      </c>
      <c r="J2055" s="1" t="s">
        <v>509</v>
      </c>
      <c r="K2055" s="1"/>
      <c r="L2055" t="s">
        <v>223</v>
      </c>
      <c r="M2055">
        <v>3.8</v>
      </c>
      <c r="U2055">
        <v>0.4</v>
      </c>
      <c r="V2055" t="s">
        <v>176</v>
      </c>
      <c r="X2055" t="s">
        <v>149</v>
      </c>
      <c r="Y2055" t="s">
        <v>150</v>
      </c>
      <c r="Z2055">
        <v>1040</v>
      </c>
      <c r="AB2055" t="s">
        <v>154</v>
      </c>
    </row>
    <row r="2056" spans="1:28" x14ac:dyDescent="0.3">
      <c r="A2056" t="s">
        <v>292</v>
      </c>
      <c r="B2056" t="s">
        <v>1059</v>
      </c>
      <c r="C2056">
        <v>1651770</v>
      </c>
      <c r="D2056" t="s">
        <v>151</v>
      </c>
      <c r="E2056" s="1">
        <v>44179</v>
      </c>
      <c r="F2056" s="1" t="s">
        <v>464</v>
      </c>
      <c r="G2056" s="1"/>
      <c r="H2056" t="s">
        <v>170</v>
      </c>
      <c r="I2056" s="1" t="s">
        <v>289</v>
      </c>
      <c r="J2056" s="1" t="s">
        <v>510</v>
      </c>
      <c r="K2056" s="1"/>
      <c r="L2056" t="s">
        <v>223</v>
      </c>
      <c r="M2056">
        <v>0.623</v>
      </c>
      <c r="U2056">
        <v>0.02</v>
      </c>
      <c r="V2056" t="s">
        <v>176</v>
      </c>
      <c r="X2056" t="s">
        <v>149</v>
      </c>
      <c r="Y2056" t="s">
        <v>150</v>
      </c>
      <c r="Z2056">
        <v>1049</v>
      </c>
      <c r="AB2056" t="s">
        <v>154</v>
      </c>
    </row>
    <row r="2057" spans="1:28" x14ac:dyDescent="0.3">
      <c r="A2057" t="s">
        <v>292</v>
      </c>
      <c r="B2057" t="s">
        <v>1059</v>
      </c>
      <c r="C2057">
        <v>1651770</v>
      </c>
      <c r="D2057" t="s">
        <v>151</v>
      </c>
      <c r="E2057" s="1">
        <v>44179</v>
      </c>
      <c r="F2057" s="1" t="s">
        <v>464</v>
      </c>
      <c r="G2057" s="1"/>
      <c r="H2057" t="s">
        <v>172</v>
      </c>
      <c r="I2057" s="1" t="s">
        <v>289</v>
      </c>
      <c r="J2057" s="1" t="s">
        <v>511</v>
      </c>
      <c r="K2057" s="1"/>
      <c r="L2057" t="s">
        <v>223</v>
      </c>
      <c r="M2057">
        <v>11.8</v>
      </c>
      <c r="U2057">
        <v>2</v>
      </c>
      <c r="V2057" t="s">
        <v>176</v>
      </c>
      <c r="X2057" t="s">
        <v>149</v>
      </c>
      <c r="Y2057" t="s">
        <v>150</v>
      </c>
      <c r="Z2057">
        <v>1090</v>
      </c>
      <c r="AB2057" t="s">
        <v>154</v>
      </c>
    </row>
    <row r="2058" spans="1:28" x14ac:dyDescent="0.3">
      <c r="A2058" t="s">
        <v>292</v>
      </c>
      <c r="B2058" t="s">
        <v>1059</v>
      </c>
      <c r="C2058">
        <v>1651770</v>
      </c>
      <c r="D2058" t="s">
        <v>151</v>
      </c>
      <c r="E2058" s="1">
        <v>44179</v>
      </c>
      <c r="F2058" s="1" t="s">
        <v>464</v>
      </c>
      <c r="G2058" s="1"/>
      <c r="I2058" s="1" t="s">
        <v>290</v>
      </c>
      <c r="J2058" s="1" t="s">
        <v>287</v>
      </c>
      <c r="K2058" s="1"/>
      <c r="L2058" t="s">
        <v>286</v>
      </c>
      <c r="M2058">
        <v>5.82</v>
      </c>
      <c r="U2058">
        <v>0.17</v>
      </c>
      <c r="V2058" t="s">
        <v>165</v>
      </c>
      <c r="X2058" t="s">
        <v>149</v>
      </c>
      <c r="Y2058" t="s">
        <v>150</v>
      </c>
      <c r="Z2058">
        <v>50286</v>
      </c>
      <c r="AB2058" t="s">
        <v>154</v>
      </c>
    </row>
    <row r="2059" spans="1:28" x14ac:dyDescent="0.3">
      <c r="A2059" t="s">
        <v>292</v>
      </c>
      <c r="B2059" t="s">
        <v>1060</v>
      </c>
      <c r="C2059">
        <v>1651770</v>
      </c>
      <c r="D2059" t="s">
        <v>151</v>
      </c>
      <c r="E2059" s="1">
        <v>44221</v>
      </c>
      <c r="F2059" s="1" t="s">
        <v>483</v>
      </c>
      <c r="G2059" s="1"/>
      <c r="H2059" t="s">
        <v>172</v>
      </c>
      <c r="I2059" s="1" t="s">
        <v>289</v>
      </c>
      <c r="J2059" s="1" t="s">
        <v>509</v>
      </c>
      <c r="K2059" s="1"/>
      <c r="L2059" t="s">
        <v>223</v>
      </c>
      <c r="M2059">
        <v>1.7</v>
      </c>
      <c r="U2059">
        <v>0.4</v>
      </c>
      <c r="V2059" t="s">
        <v>176</v>
      </c>
      <c r="X2059" t="s">
        <v>149</v>
      </c>
      <c r="Y2059" t="s">
        <v>150</v>
      </c>
      <c r="Z2059">
        <v>1040</v>
      </c>
      <c r="AB2059" t="s">
        <v>154</v>
      </c>
    </row>
    <row r="2060" spans="1:28" x14ac:dyDescent="0.3">
      <c r="A2060" t="s">
        <v>292</v>
      </c>
      <c r="B2060" t="s">
        <v>1060</v>
      </c>
      <c r="C2060">
        <v>1651770</v>
      </c>
      <c r="D2060" t="s">
        <v>151</v>
      </c>
      <c r="E2060" s="1">
        <v>44221</v>
      </c>
      <c r="F2060" s="1" t="s">
        <v>483</v>
      </c>
      <c r="G2060" s="1"/>
      <c r="H2060" t="s">
        <v>170</v>
      </c>
      <c r="I2060" s="1" t="s">
        <v>289</v>
      </c>
      <c r="J2060" s="1" t="s">
        <v>510</v>
      </c>
      <c r="K2060" s="1"/>
      <c r="L2060" t="s">
        <v>223</v>
      </c>
      <c r="M2060">
        <v>5.7000000000000002E-2</v>
      </c>
      <c r="U2060">
        <v>0.02</v>
      </c>
      <c r="V2060" t="s">
        <v>176</v>
      </c>
      <c r="X2060" t="s">
        <v>149</v>
      </c>
      <c r="Y2060" t="s">
        <v>150</v>
      </c>
      <c r="Z2060">
        <v>1049</v>
      </c>
      <c r="AB2060" t="s">
        <v>154</v>
      </c>
    </row>
    <row r="2061" spans="1:28" x14ac:dyDescent="0.3">
      <c r="A2061" t="s">
        <v>292</v>
      </c>
      <c r="B2061" t="s">
        <v>1060</v>
      </c>
      <c r="C2061">
        <v>1651770</v>
      </c>
      <c r="D2061" t="s">
        <v>151</v>
      </c>
      <c r="E2061" s="1">
        <v>44221</v>
      </c>
      <c r="F2061" s="1" t="s">
        <v>483</v>
      </c>
      <c r="G2061" s="1"/>
      <c r="H2061" t="s">
        <v>172</v>
      </c>
      <c r="I2061" s="1" t="s">
        <v>289</v>
      </c>
      <c r="J2061" s="1" t="s">
        <v>511</v>
      </c>
      <c r="K2061" s="1"/>
      <c r="L2061" t="s">
        <v>223</v>
      </c>
      <c r="M2061">
        <v>2</v>
      </c>
      <c r="N2061" t="s">
        <v>1094</v>
      </c>
      <c r="U2061">
        <v>2</v>
      </c>
      <c r="V2061" t="s">
        <v>176</v>
      </c>
      <c r="X2061" t="s">
        <v>149</v>
      </c>
      <c r="Y2061" t="s">
        <v>150</v>
      </c>
      <c r="Z2061">
        <v>1090</v>
      </c>
      <c r="AB2061" t="s">
        <v>154</v>
      </c>
    </row>
    <row r="2062" spans="1:28" x14ac:dyDescent="0.3">
      <c r="A2062" t="s">
        <v>292</v>
      </c>
      <c r="B2062" t="s">
        <v>1060</v>
      </c>
      <c r="C2062">
        <v>1651770</v>
      </c>
      <c r="D2062" t="s">
        <v>151</v>
      </c>
      <c r="E2062" s="1">
        <v>44221</v>
      </c>
      <c r="F2062" s="1" t="s">
        <v>483</v>
      </c>
      <c r="G2062" s="1"/>
      <c r="I2062" s="1" t="s">
        <v>290</v>
      </c>
      <c r="J2062" s="1" t="s">
        <v>287</v>
      </c>
      <c r="K2062" s="1"/>
      <c r="L2062" t="s">
        <v>286</v>
      </c>
      <c r="M2062">
        <v>11</v>
      </c>
      <c r="U2062">
        <v>0.17</v>
      </c>
      <c r="V2062" t="s">
        <v>165</v>
      </c>
      <c r="X2062" t="s">
        <v>149</v>
      </c>
      <c r="Y2062" t="s">
        <v>150</v>
      </c>
      <c r="Z2062">
        <v>50286</v>
      </c>
      <c r="AB2062" t="s">
        <v>154</v>
      </c>
    </row>
    <row r="2063" spans="1:28" x14ac:dyDescent="0.3">
      <c r="A2063" t="s">
        <v>292</v>
      </c>
      <c r="B2063" t="s">
        <v>1061</v>
      </c>
      <c r="C2063">
        <v>1651770</v>
      </c>
      <c r="D2063" t="s">
        <v>151</v>
      </c>
      <c r="E2063" s="1">
        <v>44236</v>
      </c>
      <c r="F2063" s="1" t="s">
        <v>431</v>
      </c>
      <c r="G2063" s="1"/>
      <c r="H2063" t="s">
        <v>172</v>
      </c>
      <c r="I2063" s="1" t="s">
        <v>289</v>
      </c>
      <c r="J2063" s="1" t="s">
        <v>509</v>
      </c>
      <c r="K2063" s="1"/>
      <c r="L2063" t="s">
        <v>223</v>
      </c>
      <c r="M2063">
        <v>2.1</v>
      </c>
      <c r="U2063">
        <v>0.4</v>
      </c>
      <c r="V2063" t="s">
        <v>176</v>
      </c>
      <c r="X2063" t="s">
        <v>149</v>
      </c>
      <c r="Y2063" t="s">
        <v>150</v>
      </c>
      <c r="Z2063">
        <v>1040</v>
      </c>
      <c r="AA2063" t="s">
        <v>174</v>
      </c>
      <c r="AB2063" t="s">
        <v>154</v>
      </c>
    </row>
    <row r="2064" spans="1:28" x14ac:dyDescent="0.3">
      <c r="A2064" t="s">
        <v>292</v>
      </c>
      <c r="B2064" t="s">
        <v>1061</v>
      </c>
      <c r="C2064">
        <v>1651770</v>
      </c>
      <c r="D2064" t="s">
        <v>151</v>
      </c>
      <c r="E2064" s="1">
        <v>44236</v>
      </c>
      <c r="F2064" s="1" t="s">
        <v>431</v>
      </c>
      <c r="G2064" s="1"/>
      <c r="H2064" t="s">
        <v>170</v>
      </c>
      <c r="I2064" s="1" t="s">
        <v>289</v>
      </c>
      <c r="J2064" s="1" t="s">
        <v>510</v>
      </c>
      <c r="K2064" s="1"/>
      <c r="L2064" t="s">
        <v>223</v>
      </c>
      <c r="M2064">
        <v>9.5000000000000001E-2</v>
      </c>
      <c r="U2064">
        <v>0.02</v>
      </c>
      <c r="V2064" t="s">
        <v>176</v>
      </c>
      <c r="X2064" t="s">
        <v>149</v>
      </c>
      <c r="Y2064" t="s">
        <v>150</v>
      </c>
      <c r="Z2064">
        <v>1049</v>
      </c>
      <c r="AA2064" t="s">
        <v>174</v>
      </c>
      <c r="AB2064" t="s">
        <v>154</v>
      </c>
    </row>
    <row r="2065" spans="1:28" x14ac:dyDescent="0.3">
      <c r="A2065" t="s">
        <v>292</v>
      </c>
      <c r="B2065" t="s">
        <v>1061</v>
      </c>
      <c r="C2065">
        <v>1651770</v>
      </c>
      <c r="D2065" t="s">
        <v>151</v>
      </c>
      <c r="E2065" s="1">
        <v>44236</v>
      </c>
      <c r="F2065" s="1" t="s">
        <v>431</v>
      </c>
      <c r="G2065" s="1"/>
      <c r="H2065" t="s">
        <v>172</v>
      </c>
      <c r="I2065" s="1" t="s">
        <v>289</v>
      </c>
      <c r="J2065" s="1" t="s">
        <v>511</v>
      </c>
      <c r="K2065" s="1"/>
      <c r="L2065" t="s">
        <v>223</v>
      </c>
      <c r="M2065">
        <v>7.2</v>
      </c>
      <c r="U2065">
        <v>2</v>
      </c>
      <c r="V2065" t="s">
        <v>176</v>
      </c>
      <c r="X2065" t="s">
        <v>149</v>
      </c>
      <c r="Y2065" t="s">
        <v>150</v>
      </c>
      <c r="Z2065">
        <v>1090</v>
      </c>
      <c r="AA2065" t="s">
        <v>175</v>
      </c>
      <c r="AB2065" t="s">
        <v>154</v>
      </c>
    </row>
    <row r="2066" spans="1:28" x14ac:dyDescent="0.3">
      <c r="A2066" t="s">
        <v>292</v>
      </c>
      <c r="B2066" t="s">
        <v>1061</v>
      </c>
      <c r="C2066">
        <v>1651770</v>
      </c>
      <c r="D2066" t="s">
        <v>151</v>
      </c>
      <c r="E2066" s="1">
        <v>44236</v>
      </c>
      <c r="F2066" s="1" t="s">
        <v>431</v>
      </c>
      <c r="G2066" s="1"/>
      <c r="I2066" s="1" t="s">
        <v>290</v>
      </c>
      <c r="J2066" s="1" t="s">
        <v>287</v>
      </c>
      <c r="K2066" s="1"/>
      <c r="L2066" t="s">
        <v>286</v>
      </c>
      <c r="M2066">
        <v>2.2799999999999998</v>
      </c>
      <c r="U2066">
        <v>0.17</v>
      </c>
      <c r="V2066" t="s">
        <v>165</v>
      </c>
      <c r="X2066" t="s">
        <v>149</v>
      </c>
      <c r="Y2066" t="s">
        <v>150</v>
      </c>
      <c r="Z2066">
        <v>50286</v>
      </c>
      <c r="AB2066" t="s">
        <v>154</v>
      </c>
    </row>
    <row r="2067" spans="1:28" x14ac:dyDescent="0.3">
      <c r="A2067" t="s">
        <v>292</v>
      </c>
      <c r="B2067" t="s">
        <v>1062</v>
      </c>
      <c r="C2067">
        <v>1651770</v>
      </c>
      <c r="D2067" t="s">
        <v>151</v>
      </c>
      <c r="E2067" s="1">
        <v>44263</v>
      </c>
      <c r="F2067" s="1" t="s">
        <v>464</v>
      </c>
      <c r="G2067" s="1"/>
      <c r="H2067" t="s">
        <v>172</v>
      </c>
      <c r="I2067" s="1" t="s">
        <v>289</v>
      </c>
      <c r="J2067" s="1" t="s">
        <v>509</v>
      </c>
      <c r="K2067" s="1"/>
      <c r="L2067" t="s">
        <v>223</v>
      </c>
      <c r="M2067">
        <v>1.7</v>
      </c>
      <c r="U2067">
        <v>0.4</v>
      </c>
      <c r="V2067" t="s">
        <v>176</v>
      </c>
      <c r="X2067" t="s">
        <v>149</v>
      </c>
      <c r="Y2067" t="s">
        <v>150</v>
      </c>
      <c r="Z2067">
        <v>1040</v>
      </c>
      <c r="AA2067" t="s">
        <v>174</v>
      </c>
      <c r="AB2067" t="s">
        <v>154</v>
      </c>
    </row>
    <row r="2068" spans="1:28" x14ac:dyDescent="0.3">
      <c r="A2068" t="s">
        <v>292</v>
      </c>
      <c r="B2068" t="s">
        <v>1062</v>
      </c>
      <c r="C2068">
        <v>1651770</v>
      </c>
      <c r="D2068" t="s">
        <v>151</v>
      </c>
      <c r="E2068" s="1">
        <v>44263</v>
      </c>
      <c r="F2068" s="1" t="s">
        <v>464</v>
      </c>
      <c r="G2068" s="1"/>
      <c r="H2068" t="s">
        <v>170</v>
      </c>
      <c r="I2068" s="1" t="s">
        <v>289</v>
      </c>
      <c r="J2068" s="1" t="s">
        <v>510</v>
      </c>
      <c r="K2068" s="1"/>
      <c r="L2068" t="s">
        <v>223</v>
      </c>
      <c r="M2068">
        <v>5.0999999999999997E-2</v>
      </c>
      <c r="U2068">
        <v>0.02</v>
      </c>
      <c r="V2068" t="s">
        <v>176</v>
      </c>
      <c r="X2068" t="s">
        <v>149</v>
      </c>
      <c r="Y2068" t="s">
        <v>150</v>
      </c>
      <c r="Z2068">
        <v>1049</v>
      </c>
      <c r="AA2068" t="s">
        <v>175</v>
      </c>
      <c r="AB2068" t="s">
        <v>154</v>
      </c>
    </row>
    <row r="2069" spans="1:28" x14ac:dyDescent="0.3">
      <c r="A2069" t="s">
        <v>292</v>
      </c>
      <c r="B2069" t="s">
        <v>1062</v>
      </c>
      <c r="C2069">
        <v>1651770</v>
      </c>
      <c r="D2069" t="s">
        <v>151</v>
      </c>
      <c r="E2069" s="1">
        <v>44263</v>
      </c>
      <c r="F2069" s="1" t="s">
        <v>464</v>
      </c>
      <c r="G2069" s="1"/>
      <c r="H2069" t="s">
        <v>172</v>
      </c>
      <c r="I2069" s="1" t="s">
        <v>289</v>
      </c>
      <c r="J2069" s="1" t="s">
        <v>511</v>
      </c>
      <c r="K2069" s="1"/>
      <c r="L2069" t="s">
        <v>223</v>
      </c>
      <c r="M2069">
        <v>8.1999999999999993</v>
      </c>
      <c r="U2069">
        <v>2</v>
      </c>
      <c r="V2069" t="s">
        <v>176</v>
      </c>
      <c r="X2069" t="s">
        <v>149</v>
      </c>
      <c r="Y2069" t="s">
        <v>150</v>
      </c>
      <c r="Z2069">
        <v>1090</v>
      </c>
      <c r="AA2069" t="s">
        <v>174</v>
      </c>
      <c r="AB2069" t="s">
        <v>154</v>
      </c>
    </row>
    <row r="2070" spans="1:28" x14ac:dyDescent="0.3">
      <c r="A2070" t="s">
        <v>292</v>
      </c>
      <c r="B2070" t="s">
        <v>1062</v>
      </c>
      <c r="C2070">
        <v>1651770</v>
      </c>
      <c r="D2070" t="s">
        <v>151</v>
      </c>
      <c r="E2070" s="1">
        <v>44263</v>
      </c>
      <c r="F2070" s="1" t="s">
        <v>464</v>
      </c>
      <c r="G2070" s="1"/>
      <c r="I2070" s="1" t="s">
        <v>290</v>
      </c>
      <c r="J2070" s="1" t="s">
        <v>287</v>
      </c>
      <c r="K2070" s="1"/>
      <c r="L2070" t="s">
        <v>286</v>
      </c>
      <c r="M2070">
        <v>1.95</v>
      </c>
      <c r="U2070">
        <v>0.17</v>
      </c>
      <c r="V2070" t="s">
        <v>165</v>
      </c>
      <c r="X2070" t="s">
        <v>149</v>
      </c>
      <c r="Y2070" t="s">
        <v>150</v>
      </c>
      <c r="Z2070">
        <v>50286</v>
      </c>
      <c r="AB2070" t="s">
        <v>154</v>
      </c>
    </row>
    <row r="2071" spans="1:28" x14ac:dyDescent="0.3">
      <c r="A2071" t="s">
        <v>292</v>
      </c>
      <c r="B2071" t="s">
        <v>1063</v>
      </c>
      <c r="C2071">
        <v>1651770</v>
      </c>
      <c r="D2071" t="s">
        <v>151</v>
      </c>
      <c r="E2071" s="1">
        <v>44273</v>
      </c>
      <c r="F2071" s="1" t="s">
        <v>431</v>
      </c>
      <c r="G2071" s="1"/>
      <c r="H2071" t="s">
        <v>172</v>
      </c>
      <c r="I2071" s="1" t="s">
        <v>289</v>
      </c>
      <c r="J2071" s="1" t="s">
        <v>509</v>
      </c>
      <c r="K2071" s="1"/>
      <c r="L2071" t="s">
        <v>223</v>
      </c>
      <c r="M2071">
        <v>8.6999999999999993</v>
      </c>
      <c r="U2071">
        <v>0.4</v>
      </c>
      <c r="V2071" t="s">
        <v>176</v>
      </c>
      <c r="X2071" t="s">
        <v>178</v>
      </c>
      <c r="Y2071" t="s">
        <v>150</v>
      </c>
      <c r="Z2071">
        <v>1040</v>
      </c>
      <c r="AB2071" t="s">
        <v>154</v>
      </c>
    </row>
    <row r="2072" spans="1:28" x14ac:dyDescent="0.3">
      <c r="A2072" t="s">
        <v>292</v>
      </c>
      <c r="B2072" t="s">
        <v>1063</v>
      </c>
      <c r="C2072">
        <v>1651770</v>
      </c>
      <c r="D2072" t="s">
        <v>151</v>
      </c>
      <c r="E2072" s="1">
        <v>44273</v>
      </c>
      <c r="F2072" s="1" t="s">
        <v>431</v>
      </c>
      <c r="G2072" s="1"/>
      <c r="H2072" t="s">
        <v>170</v>
      </c>
      <c r="I2072" s="1" t="s">
        <v>289</v>
      </c>
      <c r="J2072" s="1" t="s">
        <v>510</v>
      </c>
      <c r="K2072" s="1"/>
      <c r="L2072" t="s">
        <v>223</v>
      </c>
      <c r="M2072">
        <v>1.03</v>
      </c>
      <c r="U2072">
        <v>0.02</v>
      </c>
      <c r="V2072" t="s">
        <v>176</v>
      </c>
      <c r="X2072" t="s">
        <v>178</v>
      </c>
      <c r="Y2072" t="s">
        <v>150</v>
      </c>
      <c r="Z2072">
        <v>1049</v>
      </c>
      <c r="AB2072" t="s">
        <v>154</v>
      </c>
    </row>
    <row r="2073" spans="1:28" x14ac:dyDescent="0.3">
      <c r="A2073" t="s">
        <v>292</v>
      </c>
      <c r="B2073" t="s">
        <v>1063</v>
      </c>
      <c r="C2073">
        <v>1651770</v>
      </c>
      <c r="D2073" t="s">
        <v>151</v>
      </c>
      <c r="E2073" s="1">
        <v>44273</v>
      </c>
      <c r="F2073" s="1" t="s">
        <v>431</v>
      </c>
      <c r="G2073" s="1"/>
      <c r="H2073" t="s">
        <v>172</v>
      </c>
      <c r="I2073" s="1" t="s">
        <v>289</v>
      </c>
      <c r="J2073" s="1" t="s">
        <v>511</v>
      </c>
      <c r="K2073" s="1"/>
      <c r="L2073" t="s">
        <v>223</v>
      </c>
      <c r="M2073">
        <v>26.6</v>
      </c>
      <c r="U2073">
        <v>2</v>
      </c>
      <c r="V2073" t="s">
        <v>176</v>
      </c>
      <c r="X2073" t="s">
        <v>178</v>
      </c>
      <c r="Y2073" t="s">
        <v>150</v>
      </c>
      <c r="Z2073">
        <v>1090</v>
      </c>
      <c r="AB2073" t="s">
        <v>154</v>
      </c>
    </row>
    <row r="2074" spans="1:28" x14ac:dyDescent="0.3">
      <c r="A2074" t="s">
        <v>292</v>
      </c>
      <c r="B2074" t="s">
        <v>1063</v>
      </c>
      <c r="C2074">
        <v>1651770</v>
      </c>
      <c r="D2074" t="s">
        <v>151</v>
      </c>
      <c r="E2074" s="1">
        <v>44273</v>
      </c>
      <c r="F2074" s="1" t="s">
        <v>431</v>
      </c>
      <c r="G2074" s="1"/>
      <c r="I2074" s="1" t="s">
        <v>290</v>
      </c>
      <c r="J2074" s="1" t="s">
        <v>287</v>
      </c>
      <c r="K2074" s="1"/>
      <c r="L2074" t="s">
        <v>286</v>
      </c>
      <c r="M2074">
        <v>16.899999999999999</v>
      </c>
      <c r="U2074">
        <v>0.17</v>
      </c>
      <c r="V2074" t="s">
        <v>165</v>
      </c>
      <c r="X2074" t="s">
        <v>178</v>
      </c>
      <c r="Y2074" t="s">
        <v>150</v>
      </c>
      <c r="Z2074">
        <v>50286</v>
      </c>
      <c r="AB2074" t="s">
        <v>154</v>
      </c>
    </row>
    <row r="2075" spans="1:28" x14ac:dyDescent="0.3">
      <c r="A2075" t="s">
        <v>292</v>
      </c>
      <c r="B2075" t="s">
        <v>1064</v>
      </c>
      <c r="C2075">
        <v>1651770</v>
      </c>
      <c r="D2075" t="s">
        <v>151</v>
      </c>
      <c r="E2075" s="1">
        <v>44286</v>
      </c>
      <c r="F2075" s="1" t="s">
        <v>338</v>
      </c>
      <c r="G2075" s="1"/>
      <c r="H2075" t="s">
        <v>172</v>
      </c>
      <c r="I2075" s="1" t="s">
        <v>289</v>
      </c>
      <c r="J2075" s="1" t="s">
        <v>509</v>
      </c>
      <c r="K2075" s="1"/>
      <c r="L2075" t="s">
        <v>223</v>
      </c>
      <c r="M2075">
        <v>6.7</v>
      </c>
      <c r="U2075">
        <v>0.4</v>
      </c>
      <c r="V2075" t="s">
        <v>176</v>
      </c>
      <c r="X2075" t="s">
        <v>178</v>
      </c>
      <c r="Y2075" t="s">
        <v>150</v>
      </c>
      <c r="Z2075">
        <v>1040</v>
      </c>
      <c r="AB2075" t="s">
        <v>154</v>
      </c>
    </row>
    <row r="2076" spans="1:28" x14ac:dyDescent="0.3">
      <c r="A2076" t="s">
        <v>292</v>
      </c>
      <c r="B2076" t="s">
        <v>1064</v>
      </c>
      <c r="C2076">
        <v>1651770</v>
      </c>
      <c r="D2076" t="s">
        <v>151</v>
      </c>
      <c r="E2076" s="1">
        <v>44286</v>
      </c>
      <c r="F2076" s="1" t="s">
        <v>338</v>
      </c>
      <c r="G2076" s="1"/>
      <c r="H2076" t="s">
        <v>170</v>
      </c>
      <c r="I2076" s="1" t="s">
        <v>289</v>
      </c>
      <c r="J2076" s="1" t="s">
        <v>510</v>
      </c>
      <c r="K2076" s="1"/>
      <c r="L2076" t="s">
        <v>223</v>
      </c>
      <c r="M2076">
        <v>1.62</v>
      </c>
      <c r="U2076">
        <v>0.02</v>
      </c>
      <c r="V2076" t="s">
        <v>176</v>
      </c>
      <c r="X2076" t="s">
        <v>178</v>
      </c>
      <c r="Y2076" t="s">
        <v>150</v>
      </c>
      <c r="Z2076">
        <v>1049</v>
      </c>
      <c r="AB2076" t="s">
        <v>154</v>
      </c>
    </row>
    <row r="2077" spans="1:28" x14ac:dyDescent="0.3">
      <c r="A2077" t="s">
        <v>292</v>
      </c>
      <c r="B2077" t="s">
        <v>1064</v>
      </c>
      <c r="C2077">
        <v>1651770</v>
      </c>
      <c r="D2077" t="s">
        <v>151</v>
      </c>
      <c r="E2077" s="1">
        <v>44286</v>
      </c>
      <c r="F2077" s="1" t="s">
        <v>338</v>
      </c>
      <c r="G2077" s="1"/>
      <c r="H2077" t="s">
        <v>172</v>
      </c>
      <c r="I2077" s="1" t="s">
        <v>289</v>
      </c>
      <c r="J2077" s="1" t="s">
        <v>511</v>
      </c>
      <c r="K2077" s="1"/>
      <c r="L2077" t="s">
        <v>223</v>
      </c>
      <c r="M2077">
        <v>17</v>
      </c>
      <c r="U2077">
        <v>2</v>
      </c>
      <c r="V2077" t="s">
        <v>176</v>
      </c>
      <c r="X2077" t="s">
        <v>178</v>
      </c>
      <c r="Y2077" t="s">
        <v>150</v>
      </c>
      <c r="Z2077">
        <v>1090</v>
      </c>
      <c r="AB2077" t="s">
        <v>154</v>
      </c>
    </row>
    <row r="2078" spans="1:28" x14ac:dyDescent="0.3">
      <c r="A2078" t="s">
        <v>292</v>
      </c>
      <c r="B2078" t="s">
        <v>1065</v>
      </c>
      <c r="C2078">
        <v>1651770</v>
      </c>
      <c r="D2078" t="s">
        <v>151</v>
      </c>
      <c r="E2078" s="1">
        <v>44292</v>
      </c>
      <c r="F2078" s="1" t="s">
        <v>314</v>
      </c>
      <c r="G2078" s="1"/>
      <c r="H2078" t="s">
        <v>172</v>
      </c>
      <c r="I2078" s="1" t="s">
        <v>289</v>
      </c>
      <c r="J2078" s="1" t="s">
        <v>509</v>
      </c>
      <c r="K2078" s="1"/>
      <c r="L2078" t="s">
        <v>223</v>
      </c>
      <c r="M2078">
        <v>1.5</v>
      </c>
      <c r="U2078">
        <v>0.4</v>
      </c>
      <c r="V2078" t="s">
        <v>176</v>
      </c>
      <c r="X2078" t="s">
        <v>178</v>
      </c>
      <c r="Y2078" t="s">
        <v>150</v>
      </c>
      <c r="Z2078">
        <v>1040</v>
      </c>
      <c r="AA2078" t="s">
        <v>175</v>
      </c>
      <c r="AB2078" t="s">
        <v>154</v>
      </c>
    </row>
    <row r="2079" spans="1:28" x14ac:dyDescent="0.3">
      <c r="A2079" t="s">
        <v>292</v>
      </c>
      <c r="B2079" t="s">
        <v>1065</v>
      </c>
      <c r="C2079">
        <v>1651770</v>
      </c>
      <c r="D2079" t="s">
        <v>151</v>
      </c>
      <c r="E2079" s="1">
        <v>44292</v>
      </c>
      <c r="F2079" s="1" t="s">
        <v>314</v>
      </c>
      <c r="G2079" s="1"/>
      <c r="H2079" t="s">
        <v>170</v>
      </c>
      <c r="I2079" s="1" t="s">
        <v>289</v>
      </c>
      <c r="J2079" s="1" t="s">
        <v>510</v>
      </c>
      <c r="K2079" s="1"/>
      <c r="L2079" t="s">
        <v>223</v>
      </c>
      <c r="M2079">
        <v>6.3E-2</v>
      </c>
      <c r="U2079">
        <v>0.02</v>
      </c>
      <c r="V2079" t="s">
        <v>176</v>
      </c>
      <c r="X2079" t="s">
        <v>178</v>
      </c>
      <c r="Y2079" t="s">
        <v>150</v>
      </c>
      <c r="Z2079">
        <v>1049</v>
      </c>
      <c r="AA2079" t="s">
        <v>175</v>
      </c>
      <c r="AB2079" t="s">
        <v>154</v>
      </c>
    </row>
    <row r="2080" spans="1:28" x14ac:dyDescent="0.3">
      <c r="A2080" t="s">
        <v>292</v>
      </c>
      <c r="B2080" t="s">
        <v>1065</v>
      </c>
      <c r="C2080">
        <v>1651770</v>
      </c>
      <c r="D2080" t="s">
        <v>151</v>
      </c>
      <c r="E2080" s="1">
        <v>44292</v>
      </c>
      <c r="F2080" s="1" t="s">
        <v>314</v>
      </c>
      <c r="G2080" s="1"/>
      <c r="H2080" t="s">
        <v>172</v>
      </c>
      <c r="I2080" s="1" t="s">
        <v>289</v>
      </c>
      <c r="J2080" s="1" t="s">
        <v>511</v>
      </c>
      <c r="K2080" s="1"/>
      <c r="L2080" t="s">
        <v>223</v>
      </c>
      <c r="M2080">
        <v>6.2</v>
      </c>
      <c r="U2080">
        <v>2</v>
      </c>
      <c r="V2080" t="s">
        <v>176</v>
      </c>
      <c r="X2080" t="s">
        <v>178</v>
      </c>
      <c r="Y2080" t="s">
        <v>150</v>
      </c>
      <c r="Z2080">
        <v>1090</v>
      </c>
      <c r="AA2080" t="s">
        <v>175</v>
      </c>
      <c r="AB2080" t="s">
        <v>154</v>
      </c>
    </row>
    <row r="2081" spans="1:28" x14ac:dyDescent="0.3">
      <c r="A2081" t="s">
        <v>292</v>
      </c>
      <c r="B2081" t="s">
        <v>1065</v>
      </c>
      <c r="C2081">
        <v>1651770</v>
      </c>
      <c r="D2081" t="s">
        <v>151</v>
      </c>
      <c r="E2081" s="1">
        <v>44292</v>
      </c>
      <c r="F2081" s="1" t="s">
        <v>314</v>
      </c>
      <c r="G2081" s="1"/>
      <c r="I2081" s="1" t="s">
        <v>290</v>
      </c>
      <c r="J2081" s="1" t="s">
        <v>287</v>
      </c>
      <c r="K2081" s="1"/>
      <c r="L2081" t="s">
        <v>286</v>
      </c>
      <c r="M2081">
        <v>2.0699999999999998</v>
      </c>
      <c r="U2081">
        <v>0.17</v>
      </c>
      <c r="V2081" t="s">
        <v>165</v>
      </c>
      <c r="X2081" t="s">
        <v>178</v>
      </c>
      <c r="Y2081" t="s">
        <v>150</v>
      </c>
      <c r="Z2081">
        <v>50286</v>
      </c>
      <c r="AB2081" t="s">
        <v>154</v>
      </c>
    </row>
    <row r="2082" spans="1:28" x14ac:dyDescent="0.3">
      <c r="A2082" t="s">
        <v>292</v>
      </c>
      <c r="B2082" t="s">
        <v>1066</v>
      </c>
      <c r="C2082">
        <v>1651770</v>
      </c>
      <c r="D2082" t="s">
        <v>151</v>
      </c>
      <c r="E2082" s="1">
        <v>44321</v>
      </c>
      <c r="F2082" s="1" t="s">
        <v>308</v>
      </c>
      <c r="G2082" s="1"/>
      <c r="H2082" t="s">
        <v>172</v>
      </c>
      <c r="I2082" s="1" t="s">
        <v>289</v>
      </c>
      <c r="J2082" s="1" t="s">
        <v>509</v>
      </c>
      <c r="K2082" s="1"/>
      <c r="L2082" t="s">
        <v>223</v>
      </c>
      <c r="M2082">
        <v>7.5</v>
      </c>
      <c r="U2082">
        <v>0.4</v>
      </c>
      <c r="V2082" t="s">
        <v>176</v>
      </c>
      <c r="X2082" t="s">
        <v>178</v>
      </c>
      <c r="Y2082" t="s">
        <v>150</v>
      </c>
      <c r="Z2082">
        <v>1040</v>
      </c>
      <c r="AB2082" t="s">
        <v>154</v>
      </c>
    </row>
    <row r="2083" spans="1:28" x14ac:dyDescent="0.3">
      <c r="A2083" t="s">
        <v>292</v>
      </c>
      <c r="B2083" t="s">
        <v>1066</v>
      </c>
      <c r="C2083">
        <v>1651770</v>
      </c>
      <c r="D2083" t="s">
        <v>151</v>
      </c>
      <c r="E2083" s="1">
        <v>44321</v>
      </c>
      <c r="F2083" s="1" t="s">
        <v>308</v>
      </c>
      <c r="G2083" s="1"/>
      <c r="H2083" t="s">
        <v>170</v>
      </c>
      <c r="I2083" s="1" t="s">
        <v>289</v>
      </c>
      <c r="J2083" s="1" t="s">
        <v>510</v>
      </c>
      <c r="K2083" s="1"/>
      <c r="L2083" t="s">
        <v>223</v>
      </c>
      <c r="M2083">
        <v>0.46200000000000002</v>
      </c>
      <c r="U2083">
        <v>0.02</v>
      </c>
      <c r="V2083" t="s">
        <v>176</v>
      </c>
      <c r="X2083" t="s">
        <v>178</v>
      </c>
      <c r="Y2083" t="s">
        <v>150</v>
      </c>
      <c r="Z2083">
        <v>1049</v>
      </c>
      <c r="AB2083" t="s">
        <v>154</v>
      </c>
    </row>
    <row r="2084" spans="1:28" x14ac:dyDescent="0.3">
      <c r="A2084" t="s">
        <v>292</v>
      </c>
      <c r="B2084" t="s">
        <v>1066</v>
      </c>
      <c r="C2084">
        <v>1651770</v>
      </c>
      <c r="D2084" t="s">
        <v>151</v>
      </c>
      <c r="E2084" s="1">
        <v>44321</v>
      </c>
      <c r="F2084" s="1" t="s">
        <v>308</v>
      </c>
      <c r="G2084" s="1"/>
      <c r="H2084" t="s">
        <v>172</v>
      </c>
      <c r="I2084" s="1" t="s">
        <v>289</v>
      </c>
      <c r="J2084" s="1" t="s">
        <v>511</v>
      </c>
      <c r="K2084" s="1"/>
      <c r="L2084" t="s">
        <v>223</v>
      </c>
      <c r="M2084">
        <v>16.5</v>
      </c>
      <c r="U2084">
        <v>2</v>
      </c>
      <c r="V2084" t="s">
        <v>176</v>
      </c>
      <c r="X2084" t="s">
        <v>178</v>
      </c>
      <c r="Y2084" t="s">
        <v>150</v>
      </c>
      <c r="Z2084">
        <v>1090</v>
      </c>
      <c r="AB2084" t="s">
        <v>154</v>
      </c>
    </row>
    <row r="2085" spans="1:28" x14ac:dyDescent="0.3">
      <c r="A2085" t="s">
        <v>292</v>
      </c>
      <c r="B2085" t="s">
        <v>1066</v>
      </c>
      <c r="C2085">
        <v>1651770</v>
      </c>
      <c r="D2085" t="s">
        <v>151</v>
      </c>
      <c r="E2085" s="1">
        <v>44321</v>
      </c>
      <c r="F2085" s="1" t="s">
        <v>308</v>
      </c>
      <c r="G2085" s="1"/>
      <c r="I2085" s="1" t="s">
        <v>290</v>
      </c>
      <c r="J2085" s="1" t="s">
        <v>287</v>
      </c>
      <c r="K2085" s="1"/>
      <c r="L2085" t="s">
        <v>286</v>
      </c>
      <c r="M2085">
        <v>4.0599999999999996</v>
      </c>
      <c r="U2085">
        <v>0.17</v>
      </c>
      <c r="V2085" t="s">
        <v>165</v>
      </c>
      <c r="X2085" t="s">
        <v>178</v>
      </c>
      <c r="Y2085" t="s">
        <v>150</v>
      </c>
      <c r="Z2085">
        <v>50286</v>
      </c>
      <c r="AB2085" t="s">
        <v>154</v>
      </c>
    </row>
    <row r="2086" spans="1:28" x14ac:dyDescent="0.3">
      <c r="A2086" t="s">
        <v>292</v>
      </c>
      <c r="B2086" t="s">
        <v>1067</v>
      </c>
      <c r="C2086">
        <v>1651770</v>
      </c>
      <c r="D2086" t="s">
        <v>151</v>
      </c>
      <c r="E2086" s="1">
        <v>44323</v>
      </c>
      <c r="F2086" s="1" t="s">
        <v>484</v>
      </c>
      <c r="G2086" s="1"/>
      <c r="H2086" t="s">
        <v>172</v>
      </c>
      <c r="I2086" s="1" t="s">
        <v>289</v>
      </c>
      <c r="J2086" s="1" t="s">
        <v>509</v>
      </c>
      <c r="K2086" s="1"/>
      <c r="L2086" t="s">
        <v>223</v>
      </c>
      <c r="M2086">
        <v>15.2</v>
      </c>
      <c r="U2086">
        <v>0.4</v>
      </c>
      <c r="V2086" t="s">
        <v>176</v>
      </c>
      <c r="X2086" t="s">
        <v>178</v>
      </c>
      <c r="Y2086" t="s">
        <v>150</v>
      </c>
      <c r="Z2086">
        <v>1040</v>
      </c>
      <c r="AB2086" t="s">
        <v>154</v>
      </c>
    </row>
    <row r="2087" spans="1:28" x14ac:dyDescent="0.3">
      <c r="A2087" t="s">
        <v>292</v>
      </c>
      <c r="B2087" t="s">
        <v>1067</v>
      </c>
      <c r="C2087">
        <v>1651770</v>
      </c>
      <c r="D2087" t="s">
        <v>151</v>
      </c>
      <c r="E2087" s="1">
        <v>44323</v>
      </c>
      <c r="F2087" s="1" t="s">
        <v>484</v>
      </c>
      <c r="G2087" s="1"/>
      <c r="H2087" t="s">
        <v>170</v>
      </c>
      <c r="I2087" s="1" t="s">
        <v>289</v>
      </c>
      <c r="J2087" s="1" t="s">
        <v>510</v>
      </c>
      <c r="K2087" s="1"/>
      <c r="L2087" t="s">
        <v>223</v>
      </c>
      <c r="M2087">
        <v>2.02</v>
      </c>
      <c r="U2087">
        <v>0.02</v>
      </c>
      <c r="V2087" t="s">
        <v>176</v>
      </c>
      <c r="X2087" t="s">
        <v>178</v>
      </c>
      <c r="Y2087" t="s">
        <v>150</v>
      </c>
      <c r="Z2087">
        <v>1049</v>
      </c>
      <c r="AB2087" t="s">
        <v>154</v>
      </c>
    </row>
    <row r="2088" spans="1:28" x14ac:dyDescent="0.3">
      <c r="A2088" t="s">
        <v>292</v>
      </c>
      <c r="B2088" t="s">
        <v>1067</v>
      </c>
      <c r="C2088">
        <v>1651770</v>
      </c>
      <c r="D2088" t="s">
        <v>151</v>
      </c>
      <c r="E2088" s="1">
        <v>44323</v>
      </c>
      <c r="F2088" s="1" t="s">
        <v>484</v>
      </c>
      <c r="G2088" s="1"/>
      <c r="H2088" t="s">
        <v>172</v>
      </c>
      <c r="I2088" s="1" t="s">
        <v>289</v>
      </c>
      <c r="J2088" s="1" t="s">
        <v>511</v>
      </c>
      <c r="K2088" s="1"/>
      <c r="L2088" t="s">
        <v>223</v>
      </c>
      <c r="M2088">
        <v>56.8</v>
      </c>
      <c r="U2088">
        <v>2</v>
      </c>
      <c r="V2088" t="s">
        <v>176</v>
      </c>
      <c r="X2088" t="s">
        <v>178</v>
      </c>
      <c r="Y2088" t="s">
        <v>150</v>
      </c>
      <c r="Z2088">
        <v>1090</v>
      </c>
      <c r="AB2088" t="s">
        <v>154</v>
      </c>
    </row>
    <row r="2089" spans="1:28" x14ac:dyDescent="0.3">
      <c r="A2089" t="s">
        <v>292</v>
      </c>
      <c r="B2089" t="s">
        <v>1067</v>
      </c>
      <c r="C2089">
        <v>1651770</v>
      </c>
      <c r="D2089" t="s">
        <v>151</v>
      </c>
      <c r="E2089" s="1">
        <v>44323</v>
      </c>
      <c r="F2089" s="1" t="s">
        <v>484</v>
      </c>
      <c r="G2089" s="1"/>
      <c r="I2089" s="1" t="s">
        <v>290</v>
      </c>
      <c r="J2089" s="1" t="s">
        <v>287</v>
      </c>
      <c r="K2089" s="1"/>
      <c r="L2089" t="s">
        <v>286</v>
      </c>
      <c r="M2089">
        <v>11.1</v>
      </c>
      <c r="U2089">
        <v>0.17</v>
      </c>
      <c r="V2089" t="s">
        <v>165</v>
      </c>
      <c r="X2089" t="s">
        <v>178</v>
      </c>
      <c r="Y2089" t="s">
        <v>150</v>
      </c>
      <c r="Z2089">
        <v>50286</v>
      </c>
      <c r="AA2089" t="s">
        <v>231</v>
      </c>
      <c r="AB2089" t="s">
        <v>154</v>
      </c>
    </row>
    <row r="2090" spans="1:28" x14ac:dyDescent="0.3">
      <c r="A2090" t="s">
        <v>292</v>
      </c>
      <c r="B2090" t="s">
        <v>1068</v>
      </c>
      <c r="C2090">
        <v>1651770</v>
      </c>
      <c r="D2090" t="s">
        <v>151</v>
      </c>
      <c r="E2090" s="1">
        <v>44340</v>
      </c>
      <c r="F2090" s="1" t="s">
        <v>485</v>
      </c>
      <c r="G2090" s="1"/>
      <c r="H2090" t="s">
        <v>172</v>
      </c>
      <c r="I2090" s="1" t="s">
        <v>289</v>
      </c>
      <c r="J2090" s="1" t="s">
        <v>509</v>
      </c>
      <c r="K2090" s="1"/>
      <c r="L2090" t="s">
        <v>223</v>
      </c>
      <c r="M2090">
        <v>9.8000000000000007</v>
      </c>
      <c r="U2090">
        <v>0.4</v>
      </c>
      <c r="V2090" t="s">
        <v>176</v>
      </c>
      <c r="X2090" t="s">
        <v>178</v>
      </c>
      <c r="Y2090" t="s">
        <v>150</v>
      </c>
      <c r="Z2090">
        <v>1040</v>
      </c>
      <c r="AB2090" t="s">
        <v>154</v>
      </c>
    </row>
    <row r="2091" spans="1:28" x14ac:dyDescent="0.3">
      <c r="A2091" t="s">
        <v>292</v>
      </c>
      <c r="B2091" t="s">
        <v>1068</v>
      </c>
      <c r="C2091">
        <v>1651770</v>
      </c>
      <c r="D2091" t="s">
        <v>151</v>
      </c>
      <c r="E2091" s="1">
        <v>44340</v>
      </c>
      <c r="F2091" s="1" t="s">
        <v>485</v>
      </c>
      <c r="G2091" s="1"/>
      <c r="H2091" t="s">
        <v>170</v>
      </c>
      <c r="I2091" s="1" t="s">
        <v>289</v>
      </c>
      <c r="J2091" s="1" t="s">
        <v>510</v>
      </c>
      <c r="K2091" s="1"/>
      <c r="L2091" t="s">
        <v>223</v>
      </c>
      <c r="M2091">
        <v>1.18</v>
      </c>
      <c r="U2091">
        <v>0.02</v>
      </c>
      <c r="V2091" t="s">
        <v>176</v>
      </c>
      <c r="X2091" t="s">
        <v>178</v>
      </c>
      <c r="Y2091" t="s">
        <v>150</v>
      </c>
      <c r="Z2091">
        <v>1049</v>
      </c>
      <c r="AB2091" t="s">
        <v>154</v>
      </c>
    </row>
    <row r="2092" spans="1:28" x14ac:dyDescent="0.3">
      <c r="A2092" t="s">
        <v>292</v>
      </c>
      <c r="B2092" t="s">
        <v>1068</v>
      </c>
      <c r="C2092">
        <v>1651770</v>
      </c>
      <c r="D2092" t="s">
        <v>151</v>
      </c>
      <c r="E2092" s="1">
        <v>44340</v>
      </c>
      <c r="F2092" s="1" t="s">
        <v>485</v>
      </c>
      <c r="G2092" s="1"/>
      <c r="H2092" t="s">
        <v>172</v>
      </c>
      <c r="I2092" s="1" t="s">
        <v>289</v>
      </c>
      <c r="J2092" s="1" t="s">
        <v>511</v>
      </c>
      <c r="K2092" s="1"/>
      <c r="L2092" t="s">
        <v>223</v>
      </c>
      <c r="M2092">
        <v>28.9</v>
      </c>
      <c r="U2092">
        <v>2</v>
      </c>
      <c r="V2092" t="s">
        <v>176</v>
      </c>
      <c r="X2092" t="s">
        <v>178</v>
      </c>
      <c r="Y2092" t="s">
        <v>150</v>
      </c>
      <c r="Z2092">
        <v>1090</v>
      </c>
      <c r="AB2092" t="s">
        <v>154</v>
      </c>
    </row>
    <row r="2093" spans="1:28" x14ac:dyDescent="0.3">
      <c r="A2093" t="s">
        <v>292</v>
      </c>
      <c r="B2093" t="s">
        <v>1068</v>
      </c>
      <c r="C2093">
        <v>1651770</v>
      </c>
      <c r="D2093" t="s">
        <v>151</v>
      </c>
      <c r="E2093" s="1">
        <v>44340</v>
      </c>
      <c r="F2093" s="1" t="s">
        <v>485</v>
      </c>
      <c r="G2093" s="1"/>
      <c r="I2093" s="1" t="s">
        <v>290</v>
      </c>
      <c r="J2093" s="1" t="s">
        <v>287</v>
      </c>
      <c r="K2093" s="1"/>
      <c r="L2093" t="s">
        <v>286</v>
      </c>
      <c r="M2093">
        <v>81.8</v>
      </c>
      <c r="U2093">
        <v>0.17</v>
      </c>
      <c r="V2093" t="s">
        <v>165</v>
      </c>
      <c r="X2093" t="s">
        <v>178</v>
      </c>
      <c r="Y2093" t="s">
        <v>150</v>
      </c>
      <c r="Z2093">
        <v>50286</v>
      </c>
      <c r="AB2093" t="s">
        <v>154</v>
      </c>
    </row>
    <row r="2094" spans="1:28" x14ac:dyDescent="0.3">
      <c r="A2094" t="s">
        <v>292</v>
      </c>
      <c r="B2094" t="s">
        <v>1069</v>
      </c>
      <c r="C2094">
        <v>1651770</v>
      </c>
      <c r="D2094" t="s">
        <v>151</v>
      </c>
      <c r="E2094" s="1">
        <v>44349</v>
      </c>
      <c r="F2094" s="1" t="s">
        <v>308</v>
      </c>
      <c r="G2094" s="1"/>
      <c r="H2094" t="s">
        <v>172</v>
      </c>
      <c r="I2094" s="1" t="s">
        <v>289</v>
      </c>
      <c r="J2094" s="1" t="s">
        <v>509</v>
      </c>
      <c r="K2094" s="1"/>
      <c r="L2094" t="s">
        <v>223</v>
      </c>
      <c r="M2094">
        <v>3.3</v>
      </c>
      <c r="U2094">
        <v>0.4</v>
      </c>
      <c r="V2094" t="s">
        <v>176</v>
      </c>
      <c r="X2094" t="s">
        <v>178</v>
      </c>
      <c r="Y2094" t="s">
        <v>150</v>
      </c>
      <c r="Z2094">
        <v>1040</v>
      </c>
      <c r="AA2094" t="s">
        <v>174</v>
      </c>
      <c r="AB2094" t="s">
        <v>154</v>
      </c>
    </row>
    <row r="2095" spans="1:28" x14ac:dyDescent="0.3">
      <c r="A2095" t="s">
        <v>292</v>
      </c>
      <c r="B2095" t="s">
        <v>1069</v>
      </c>
      <c r="C2095">
        <v>1651770</v>
      </c>
      <c r="D2095" t="s">
        <v>151</v>
      </c>
      <c r="E2095" s="1">
        <v>44349</v>
      </c>
      <c r="F2095" s="1" t="s">
        <v>308</v>
      </c>
      <c r="G2095" s="1"/>
      <c r="H2095" t="s">
        <v>170</v>
      </c>
      <c r="I2095" s="1" t="s">
        <v>289</v>
      </c>
      <c r="J2095" s="1" t="s">
        <v>510</v>
      </c>
      <c r="K2095" s="1"/>
      <c r="L2095" t="s">
        <v>223</v>
      </c>
      <c r="M2095">
        <v>0.10199999999999999</v>
      </c>
      <c r="U2095">
        <v>0.02</v>
      </c>
      <c r="V2095" t="s">
        <v>176</v>
      </c>
      <c r="X2095" t="s">
        <v>178</v>
      </c>
      <c r="Y2095" t="s">
        <v>150</v>
      </c>
      <c r="Z2095">
        <v>1049</v>
      </c>
      <c r="AA2095" t="s">
        <v>174</v>
      </c>
      <c r="AB2095" t="s">
        <v>154</v>
      </c>
    </row>
    <row r="2096" spans="1:28" x14ac:dyDescent="0.3">
      <c r="A2096" t="s">
        <v>292</v>
      </c>
      <c r="B2096" t="s">
        <v>1069</v>
      </c>
      <c r="C2096">
        <v>1651770</v>
      </c>
      <c r="D2096" t="s">
        <v>151</v>
      </c>
      <c r="E2096" s="1">
        <v>44349</v>
      </c>
      <c r="F2096" s="1" t="s">
        <v>308</v>
      </c>
      <c r="G2096" s="1"/>
      <c r="H2096" t="s">
        <v>172</v>
      </c>
      <c r="I2096" s="1" t="s">
        <v>289</v>
      </c>
      <c r="J2096" s="1" t="s">
        <v>511</v>
      </c>
      <c r="K2096" s="1"/>
      <c r="L2096" t="s">
        <v>223</v>
      </c>
      <c r="M2096">
        <v>4.5999999999999996</v>
      </c>
      <c r="U2096">
        <v>2</v>
      </c>
      <c r="V2096" t="s">
        <v>176</v>
      </c>
      <c r="X2096" t="s">
        <v>178</v>
      </c>
      <c r="Y2096" t="s">
        <v>150</v>
      </c>
      <c r="Z2096">
        <v>1090</v>
      </c>
      <c r="AA2096" t="s">
        <v>175</v>
      </c>
      <c r="AB2096" t="s">
        <v>154</v>
      </c>
    </row>
    <row r="2097" spans="1:28" x14ac:dyDescent="0.3">
      <c r="A2097" t="s">
        <v>292</v>
      </c>
      <c r="B2097" t="s">
        <v>1069</v>
      </c>
      <c r="C2097">
        <v>1651770</v>
      </c>
      <c r="D2097" t="s">
        <v>151</v>
      </c>
      <c r="E2097" s="1">
        <v>44349</v>
      </c>
      <c r="F2097" s="1" t="s">
        <v>308</v>
      </c>
      <c r="G2097" s="1"/>
      <c r="I2097" s="1" t="s">
        <v>290</v>
      </c>
      <c r="J2097" s="1" t="s">
        <v>287</v>
      </c>
      <c r="K2097" s="1"/>
      <c r="L2097" t="s">
        <v>286</v>
      </c>
      <c r="M2097">
        <v>1.81</v>
      </c>
      <c r="U2097">
        <v>0.17</v>
      </c>
      <c r="V2097" t="s">
        <v>165</v>
      </c>
      <c r="X2097" t="s">
        <v>178</v>
      </c>
      <c r="Y2097" t="s">
        <v>150</v>
      </c>
      <c r="Z2097">
        <v>50286</v>
      </c>
      <c r="AB2097" t="s">
        <v>154</v>
      </c>
    </row>
    <row r="2098" spans="1:28" x14ac:dyDescent="0.3">
      <c r="A2098" t="s">
        <v>292</v>
      </c>
      <c r="B2098" t="s">
        <v>1070</v>
      </c>
      <c r="C2098">
        <v>1651770</v>
      </c>
      <c r="D2098" t="s">
        <v>151</v>
      </c>
      <c r="E2098" s="1">
        <v>44358</v>
      </c>
      <c r="F2098" s="1" t="s">
        <v>486</v>
      </c>
      <c r="G2098" s="1"/>
      <c r="H2098" t="s">
        <v>172</v>
      </c>
      <c r="I2098" s="1" t="s">
        <v>289</v>
      </c>
      <c r="J2098" s="1" t="s">
        <v>509</v>
      </c>
      <c r="K2098" s="1"/>
      <c r="L2098" t="s">
        <v>223</v>
      </c>
      <c r="M2098">
        <v>5.4</v>
      </c>
      <c r="U2098">
        <v>0.4</v>
      </c>
      <c r="V2098" t="s">
        <v>176</v>
      </c>
      <c r="X2098" t="s">
        <v>178</v>
      </c>
      <c r="Y2098" t="s">
        <v>150</v>
      </c>
      <c r="Z2098">
        <v>1040</v>
      </c>
      <c r="AB2098" t="s">
        <v>154</v>
      </c>
    </row>
    <row r="2099" spans="1:28" x14ac:dyDescent="0.3">
      <c r="A2099" t="s">
        <v>292</v>
      </c>
      <c r="B2099" t="s">
        <v>1070</v>
      </c>
      <c r="C2099">
        <v>1651770</v>
      </c>
      <c r="D2099" t="s">
        <v>151</v>
      </c>
      <c r="E2099" s="1">
        <v>44358</v>
      </c>
      <c r="F2099" s="1" t="s">
        <v>486</v>
      </c>
      <c r="G2099" s="1"/>
      <c r="H2099" t="s">
        <v>170</v>
      </c>
      <c r="I2099" s="1" t="s">
        <v>289</v>
      </c>
      <c r="J2099" s="1" t="s">
        <v>510</v>
      </c>
      <c r="K2099" s="1"/>
      <c r="L2099" t="s">
        <v>223</v>
      </c>
      <c r="M2099">
        <v>0.77800000000000002</v>
      </c>
      <c r="U2099">
        <v>0.02</v>
      </c>
      <c r="V2099" t="s">
        <v>176</v>
      </c>
      <c r="X2099" t="s">
        <v>178</v>
      </c>
      <c r="Y2099" t="s">
        <v>150</v>
      </c>
      <c r="Z2099">
        <v>1049</v>
      </c>
      <c r="AB2099" t="s">
        <v>154</v>
      </c>
    </row>
    <row r="2100" spans="1:28" x14ac:dyDescent="0.3">
      <c r="A2100" t="s">
        <v>292</v>
      </c>
      <c r="B2100" t="s">
        <v>1070</v>
      </c>
      <c r="C2100">
        <v>1651770</v>
      </c>
      <c r="D2100" t="s">
        <v>151</v>
      </c>
      <c r="E2100" s="1">
        <v>44358</v>
      </c>
      <c r="F2100" s="1" t="s">
        <v>486</v>
      </c>
      <c r="G2100" s="1"/>
      <c r="H2100" t="s">
        <v>172</v>
      </c>
      <c r="I2100" s="1" t="s">
        <v>289</v>
      </c>
      <c r="J2100" s="1" t="s">
        <v>511</v>
      </c>
      <c r="K2100" s="1"/>
      <c r="L2100" t="s">
        <v>223</v>
      </c>
      <c r="M2100">
        <v>10.6</v>
      </c>
      <c r="U2100">
        <v>2</v>
      </c>
      <c r="V2100" t="s">
        <v>176</v>
      </c>
      <c r="X2100" t="s">
        <v>178</v>
      </c>
      <c r="Y2100" t="s">
        <v>150</v>
      </c>
      <c r="Z2100">
        <v>1090</v>
      </c>
      <c r="AB2100" t="s">
        <v>154</v>
      </c>
    </row>
    <row r="2101" spans="1:28" x14ac:dyDescent="0.3">
      <c r="A2101" t="s">
        <v>292</v>
      </c>
      <c r="B2101" t="s">
        <v>1070</v>
      </c>
      <c r="C2101">
        <v>1651770</v>
      </c>
      <c r="D2101" t="s">
        <v>151</v>
      </c>
      <c r="E2101" s="1">
        <v>44358</v>
      </c>
      <c r="F2101" s="1" t="s">
        <v>486</v>
      </c>
      <c r="G2101" s="1"/>
      <c r="I2101" s="1" t="s">
        <v>290</v>
      </c>
      <c r="J2101" s="1" t="s">
        <v>287</v>
      </c>
      <c r="K2101" s="1"/>
      <c r="L2101" t="s">
        <v>286</v>
      </c>
      <c r="M2101">
        <v>11</v>
      </c>
      <c r="U2101">
        <v>0.17</v>
      </c>
      <c r="V2101" t="s">
        <v>165</v>
      </c>
      <c r="X2101" t="s">
        <v>178</v>
      </c>
      <c r="Y2101" t="s">
        <v>150</v>
      </c>
      <c r="Z2101">
        <v>50286</v>
      </c>
      <c r="AB2101" t="s">
        <v>154</v>
      </c>
    </row>
    <row r="2102" spans="1:28" x14ac:dyDescent="0.3">
      <c r="A2102" t="s">
        <v>292</v>
      </c>
      <c r="B2102" t="s">
        <v>1071</v>
      </c>
      <c r="C2102">
        <v>1651770</v>
      </c>
      <c r="D2102" t="s">
        <v>151</v>
      </c>
      <c r="E2102" s="1">
        <v>44378</v>
      </c>
      <c r="F2102" s="1" t="s">
        <v>356</v>
      </c>
      <c r="G2102" s="1"/>
      <c r="H2102" t="s">
        <v>172</v>
      </c>
      <c r="I2102" s="1" t="s">
        <v>289</v>
      </c>
      <c r="J2102" s="1" t="s">
        <v>509</v>
      </c>
      <c r="K2102" s="1"/>
      <c r="L2102" t="s">
        <v>223</v>
      </c>
      <c r="M2102">
        <v>4.8</v>
      </c>
      <c r="U2102">
        <v>0.4</v>
      </c>
      <c r="V2102" t="s">
        <v>176</v>
      </c>
      <c r="X2102" t="s">
        <v>178</v>
      </c>
      <c r="Y2102" t="s">
        <v>150</v>
      </c>
      <c r="Z2102">
        <v>1040</v>
      </c>
      <c r="AB2102" t="s">
        <v>154</v>
      </c>
    </row>
    <row r="2103" spans="1:28" x14ac:dyDescent="0.3">
      <c r="A2103" t="s">
        <v>292</v>
      </c>
      <c r="B2103" t="s">
        <v>1071</v>
      </c>
      <c r="C2103">
        <v>1651770</v>
      </c>
      <c r="D2103" t="s">
        <v>151</v>
      </c>
      <c r="E2103" s="1">
        <v>44378</v>
      </c>
      <c r="F2103" s="1" t="s">
        <v>356</v>
      </c>
      <c r="G2103" s="1"/>
      <c r="H2103" t="s">
        <v>170</v>
      </c>
      <c r="I2103" s="1" t="s">
        <v>289</v>
      </c>
      <c r="J2103" s="1" t="s">
        <v>510</v>
      </c>
      <c r="K2103" s="1"/>
      <c r="L2103" t="s">
        <v>223</v>
      </c>
      <c r="M2103">
        <v>0.22500000000000001</v>
      </c>
      <c r="U2103">
        <v>0.02</v>
      </c>
      <c r="V2103" t="s">
        <v>176</v>
      </c>
      <c r="X2103" t="s">
        <v>178</v>
      </c>
      <c r="Y2103" t="s">
        <v>150</v>
      </c>
      <c r="Z2103">
        <v>1049</v>
      </c>
      <c r="AB2103" t="s">
        <v>154</v>
      </c>
    </row>
    <row r="2104" spans="1:28" x14ac:dyDescent="0.3">
      <c r="A2104" t="s">
        <v>292</v>
      </c>
      <c r="B2104" t="s">
        <v>1071</v>
      </c>
      <c r="C2104">
        <v>1651770</v>
      </c>
      <c r="D2104" t="s">
        <v>151</v>
      </c>
      <c r="E2104" s="1">
        <v>44378</v>
      </c>
      <c r="F2104" s="1" t="s">
        <v>356</v>
      </c>
      <c r="G2104" s="1"/>
      <c r="H2104" t="s">
        <v>172</v>
      </c>
      <c r="I2104" s="1" t="s">
        <v>289</v>
      </c>
      <c r="J2104" s="1" t="s">
        <v>511</v>
      </c>
      <c r="K2104" s="1"/>
      <c r="L2104" t="s">
        <v>223</v>
      </c>
      <c r="M2104">
        <v>8.1</v>
      </c>
      <c r="U2104">
        <v>2</v>
      </c>
      <c r="V2104" t="s">
        <v>176</v>
      </c>
      <c r="X2104" t="s">
        <v>178</v>
      </c>
      <c r="Y2104" t="s">
        <v>150</v>
      </c>
      <c r="Z2104">
        <v>1090</v>
      </c>
      <c r="AB2104" t="s">
        <v>154</v>
      </c>
    </row>
    <row r="2105" spans="1:28" x14ac:dyDescent="0.3">
      <c r="A2105" t="s">
        <v>292</v>
      </c>
      <c r="B2105" t="s">
        <v>1071</v>
      </c>
      <c r="C2105">
        <v>1651770</v>
      </c>
      <c r="D2105" t="s">
        <v>151</v>
      </c>
      <c r="E2105" s="1">
        <v>44378</v>
      </c>
      <c r="F2105" s="1" t="s">
        <v>356</v>
      </c>
      <c r="G2105" s="1"/>
      <c r="I2105" s="1" t="s">
        <v>290</v>
      </c>
      <c r="J2105" s="1" t="s">
        <v>287</v>
      </c>
      <c r="K2105" s="1"/>
      <c r="L2105" t="s">
        <v>286</v>
      </c>
      <c r="M2105">
        <v>3.69</v>
      </c>
      <c r="U2105">
        <v>0.17</v>
      </c>
      <c r="V2105" t="s">
        <v>165</v>
      </c>
      <c r="X2105" t="s">
        <v>178</v>
      </c>
      <c r="Y2105" t="s">
        <v>150</v>
      </c>
      <c r="Z2105">
        <v>50286</v>
      </c>
      <c r="AB2105" t="s">
        <v>154</v>
      </c>
    </row>
    <row r="2106" spans="1:28" x14ac:dyDescent="0.3">
      <c r="A2106" t="s">
        <v>292</v>
      </c>
      <c r="B2106" t="s">
        <v>1072</v>
      </c>
      <c r="C2106">
        <v>1651770</v>
      </c>
      <c r="D2106" t="s">
        <v>151</v>
      </c>
      <c r="E2106" s="1">
        <v>44410</v>
      </c>
      <c r="F2106" s="1" t="s">
        <v>487</v>
      </c>
      <c r="G2106" s="1"/>
      <c r="H2106" t="s">
        <v>172</v>
      </c>
      <c r="I2106" s="1" t="s">
        <v>289</v>
      </c>
      <c r="J2106" s="1" t="s">
        <v>509</v>
      </c>
      <c r="K2106" s="1"/>
      <c r="L2106" t="s">
        <v>223</v>
      </c>
      <c r="M2106">
        <v>2.9</v>
      </c>
      <c r="U2106">
        <v>0.4</v>
      </c>
      <c r="V2106" t="s">
        <v>176</v>
      </c>
      <c r="X2106" t="s">
        <v>178</v>
      </c>
      <c r="Y2106" t="s">
        <v>150</v>
      </c>
      <c r="Z2106">
        <v>1040</v>
      </c>
      <c r="AB2106" t="s">
        <v>154</v>
      </c>
    </row>
    <row r="2107" spans="1:28" x14ac:dyDescent="0.3">
      <c r="A2107" t="s">
        <v>292</v>
      </c>
      <c r="B2107" t="s">
        <v>1072</v>
      </c>
      <c r="C2107">
        <v>1651770</v>
      </c>
      <c r="D2107" t="s">
        <v>151</v>
      </c>
      <c r="E2107" s="1">
        <v>44410</v>
      </c>
      <c r="F2107" s="1" t="s">
        <v>487</v>
      </c>
      <c r="G2107" s="1"/>
      <c r="H2107" t="s">
        <v>170</v>
      </c>
      <c r="I2107" s="1" t="s">
        <v>289</v>
      </c>
      <c r="J2107" s="1" t="s">
        <v>510</v>
      </c>
      <c r="K2107" s="1"/>
      <c r="L2107" t="s">
        <v>223</v>
      </c>
      <c r="M2107">
        <v>0.33400000000000002</v>
      </c>
      <c r="U2107">
        <v>0.02</v>
      </c>
      <c r="V2107" t="s">
        <v>176</v>
      </c>
      <c r="X2107" t="s">
        <v>178</v>
      </c>
      <c r="Y2107" t="s">
        <v>150</v>
      </c>
      <c r="Z2107">
        <v>1049</v>
      </c>
      <c r="AB2107" t="s">
        <v>154</v>
      </c>
    </row>
    <row r="2108" spans="1:28" x14ac:dyDescent="0.3">
      <c r="A2108" t="s">
        <v>292</v>
      </c>
      <c r="B2108" t="s">
        <v>1072</v>
      </c>
      <c r="C2108">
        <v>1651770</v>
      </c>
      <c r="D2108" t="s">
        <v>151</v>
      </c>
      <c r="E2108" s="1">
        <v>44410</v>
      </c>
      <c r="F2108" s="1" t="s">
        <v>487</v>
      </c>
      <c r="G2108" s="1"/>
      <c r="H2108" t="s">
        <v>172</v>
      </c>
      <c r="I2108" s="1" t="s">
        <v>289</v>
      </c>
      <c r="J2108" s="1" t="s">
        <v>511</v>
      </c>
      <c r="K2108" s="1"/>
      <c r="L2108" t="s">
        <v>223</v>
      </c>
      <c r="M2108">
        <v>6.9</v>
      </c>
      <c r="U2108">
        <v>2</v>
      </c>
      <c r="V2108" t="s">
        <v>176</v>
      </c>
      <c r="X2108" t="s">
        <v>178</v>
      </c>
      <c r="Y2108" t="s">
        <v>150</v>
      </c>
      <c r="Z2108">
        <v>1090</v>
      </c>
      <c r="AB2108" t="s">
        <v>154</v>
      </c>
    </row>
    <row r="2109" spans="1:28" x14ac:dyDescent="0.3">
      <c r="A2109" t="s">
        <v>292</v>
      </c>
      <c r="B2109" t="s">
        <v>1072</v>
      </c>
      <c r="C2109">
        <v>1651770</v>
      </c>
      <c r="D2109" t="s">
        <v>151</v>
      </c>
      <c r="E2109" s="1">
        <v>44410</v>
      </c>
      <c r="F2109" s="1" t="s">
        <v>487</v>
      </c>
      <c r="G2109" s="1"/>
      <c r="I2109" s="1" t="s">
        <v>290</v>
      </c>
      <c r="J2109" s="1" t="s">
        <v>287</v>
      </c>
      <c r="K2109" s="1"/>
      <c r="L2109" t="s">
        <v>286</v>
      </c>
      <c r="M2109">
        <v>2.4300000000000002</v>
      </c>
      <c r="U2109">
        <v>0.17</v>
      </c>
      <c r="V2109" t="s">
        <v>165</v>
      </c>
      <c r="X2109" t="s">
        <v>178</v>
      </c>
      <c r="Y2109" t="s">
        <v>150</v>
      </c>
      <c r="Z2109">
        <v>50286</v>
      </c>
      <c r="AB2109" t="s">
        <v>154</v>
      </c>
    </row>
    <row r="2110" spans="1:28" x14ac:dyDescent="0.3">
      <c r="A2110" t="s">
        <v>292</v>
      </c>
      <c r="B2110" t="s">
        <v>1073</v>
      </c>
      <c r="C2110">
        <v>1651770</v>
      </c>
      <c r="D2110" t="s">
        <v>151</v>
      </c>
      <c r="E2110" s="1">
        <v>44428</v>
      </c>
      <c r="F2110" s="1" t="s">
        <v>388</v>
      </c>
      <c r="G2110" s="1"/>
      <c r="H2110" t="s">
        <v>172</v>
      </c>
      <c r="I2110" s="1" t="s">
        <v>289</v>
      </c>
      <c r="J2110" s="1" t="s">
        <v>509</v>
      </c>
      <c r="K2110" s="1"/>
      <c r="L2110" t="s">
        <v>223</v>
      </c>
      <c r="M2110">
        <v>5.7</v>
      </c>
      <c r="U2110">
        <v>0.4</v>
      </c>
      <c r="V2110" t="s">
        <v>176</v>
      </c>
      <c r="X2110" t="s">
        <v>178</v>
      </c>
      <c r="Y2110" t="s">
        <v>150</v>
      </c>
      <c r="Z2110">
        <v>1040</v>
      </c>
      <c r="AB2110" t="s">
        <v>154</v>
      </c>
    </row>
    <row r="2111" spans="1:28" x14ac:dyDescent="0.3">
      <c r="A2111" t="s">
        <v>292</v>
      </c>
      <c r="B2111" t="s">
        <v>1073</v>
      </c>
      <c r="C2111">
        <v>1651770</v>
      </c>
      <c r="D2111" t="s">
        <v>151</v>
      </c>
      <c r="E2111" s="1">
        <v>44428</v>
      </c>
      <c r="F2111" s="1" t="s">
        <v>388</v>
      </c>
      <c r="G2111" s="1"/>
      <c r="H2111" t="s">
        <v>170</v>
      </c>
      <c r="I2111" s="1" t="s">
        <v>289</v>
      </c>
      <c r="J2111" s="1" t="s">
        <v>510</v>
      </c>
      <c r="K2111" s="1"/>
      <c r="L2111" t="s">
        <v>223</v>
      </c>
      <c r="M2111">
        <v>0.73699999999999999</v>
      </c>
      <c r="U2111">
        <v>0.02</v>
      </c>
      <c r="V2111" t="s">
        <v>176</v>
      </c>
      <c r="X2111" t="s">
        <v>178</v>
      </c>
      <c r="Y2111" t="s">
        <v>150</v>
      </c>
      <c r="Z2111">
        <v>1049</v>
      </c>
      <c r="AB2111" t="s">
        <v>154</v>
      </c>
    </row>
    <row r="2112" spans="1:28" x14ac:dyDescent="0.3">
      <c r="A2112" t="s">
        <v>292</v>
      </c>
      <c r="B2112" t="s">
        <v>1073</v>
      </c>
      <c r="C2112">
        <v>1651770</v>
      </c>
      <c r="D2112" t="s">
        <v>151</v>
      </c>
      <c r="E2112" s="1">
        <v>44428</v>
      </c>
      <c r="F2112" s="1" t="s">
        <v>388</v>
      </c>
      <c r="G2112" s="1"/>
      <c r="H2112" t="s">
        <v>172</v>
      </c>
      <c r="I2112" s="1" t="s">
        <v>289</v>
      </c>
      <c r="J2112" s="1" t="s">
        <v>511</v>
      </c>
      <c r="K2112" s="1"/>
      <c r="L2112" t="s">
        <v>223</v>
      </c>
      <c r="M2112">
        <v>9.8000000000000007</v>
      </c>
      <c r="U2112">
        <v>2</v>
      </c>
      <c r="V2112" t="s">
        <v>176</v>
      </c>
      <c r="X2112" t="s">
        <v>178</v>
      </c>
      <c r="Y2112" t="s">
        <v>150</v>
      </c>
      <c r="Z2112">
        <v>1090</v>
      </c>
      <c r="AB2112" t="s">
        <v>154</v>
      </c>
    </row>
    <row r="2113" spans="1:28" x14ac:dyDescent="0.3">
      <c r="A2113" t="s">
        <v>292</v>
      </c>
      <c r="B2113" t="s">
        <v>1073</v>
      </c>
      <c r="C2113">
        <v>1651770</v>
      </c>
      <c r="D2113" t="s">
        <v>151</v>
      </c>
      <c r="E2113" s="1">
        <v>44428</v>
      </c>
      <c r="F2113" s="1" t="s">
        <v>388</v>
      </c>
      <c r="G2113" s="1"/>
      <c r="I2113" s="1" t="s">
        <v>290</v>
      </c>
      <c r="J2113" s="1" t="s">
        <v>287</v>
      </c>
      <c r="K2113" s="1"/>
      <c r="L2113" t="s">
        <v>286</v>
      </c>
      <c r="M2113">
        <v>11.3</v>
      </c>
      <c r="U2113">
        <v>0.17</v>
      </c>
      <c r="V2113" t="s">
        <v>165</v>
      </c>
      <c r="X2113" t="s">
        <v>178</v>
      </c>
      <c r="Y2113" t="s">
        <v>150</v>
      </c>
      <c r="Z2113">
        <v>50286</v>
      </c>
      <c r="AB2113" t="s">
        <v>154</v>
      </c>
    </row>
    <row r="2114" spans="1:28" x14ac:dyDescent="0.3">
      <c r="A2114" t="s">
        <v>292</v>
      </c>
      <c r="B2114" t="s">
        <v>1074</v>
      </c>
      <c r="C2114">
        <v>1651770</v>
      </c>
      <c r="D2114" t="s">
        <v>151</v>
      </c>
      <c r="E2114" s="1">
        <v>44440</v>
      </c>
      <c r="F2114" s="1" t="s">
        <v>390</v>
      </c>
      <c r="G2114" s="1"/>
      <c r="H2114" t="s">
        <v>172</v>
      </c>
      <c r="I2114" s="1" t="s">
        <v>289</v>
      </c>
      <c r="J2114" s="1" t="s">
        <v>509</v>
      </c>
      <c r="K2114" s="1"/>
      <c r="L2114" t="s">
        <v>223</v>
      </c>
      <c r="M2114">
        <v>5.2</v>
      </c>
      <c r="U2114">
        <v>0.4</v>
      </c>
      <c r="V2114" t="s">
        <v>176</v>
      </c>
      <c r="X2114" t="s">
        <v>178</v>
      </c>
      <c r="Y2114" t="s">
        <v>150</v>
      </c>
      <c r="Z2114">
        <v>1040</v>
      </c>
      <c r="AB2114" t="s">
        <v>154</v>
      </c>
    </row>
    <row r="2115" spans="1:28" x14ac:dyDescent="0.3">
      <c r="A2115" t="s">
        <v>292</v>
      </c>
      <c r="B2115" t="s">
        <v>1074</v>
      </c>
      <c r="C2115">
        <v>1651770</v>
      </c>
      <c r="D2115" t="s">
        <v>151</v>
      </c>
      <c r="E2115" s="1">
        <v>44440</v>
      </c>
      <c r="F2115" s="1" t="s">
        <v>390</v>
      </c>
      <c r="G2115" s="1"/>
      <c r="H2115" t="s">
        <v>170</v>
      </c>
      <c r="I2115" s="1" t="s">
        <v>289</v>
      </c>
      <c r="J2115" s="1" t="s">
        <v>510</v>
      </c>
      <c r="K2115" s="1"/>
      <c r="L2115" t="s">
        <v>223</v>
      </c>
      <c r="M2115">
        <v>0.51700000000000002</v>
      </c>
      <c r="U2115">
        <v>0.02</v>
      </c>
      <c r="V2115" t="s">
        <v>176</v>
      </c>
      <c r="X2115" t="s">
        <v>178</v>
      </c>
      <c r="Y2115" t="s">
        <v>150</v>
      </c>
      <c r="Z2115">
        <v>1049</v>
      </c>
      <c r="AB2115" t="s">
        <v>154</v>
      </c>
    </row>
    <row r="2116" spans="1:28" x14ac:dyDescent="0.3">
      <c r="A2116" t="s">
        <v>292</v>
      </c>
      <c r="B2116" t="s">
        <v>1074</v>
      </c>
      <c r="C2116">
        <v>1651770</v>
      </c>
      <c r="D2116" t="s">
        <v>151</v>
      </c>
      <c r="E2116" s="1">
        <v>44440</v>
      </c>
      <c r="F2116" s="1" t="s">
        <v>390</v>
      </c>
      <c r="G2116" s="1"/>
      <c r="H2116" t="s">
        <v>172</v>
      </c>
      <c r="I2116" s="1" t="s">
        <v>289</v>
      </c>
      <c r="J2116" s="1" t="s">
        <v>511</v>
      </c>
      <c r="K2116" s="1"/>
      <c r="L2116" t="s">
        <v>223</v>
      </c>
      <c r="M2116">
        <v>13.2</v>
      </c>
      <c r="U2116">
        <v>2</v>
      </c>
      <c r="V2116" t="s">
        <v>176</v>
      </c>
      <c r="X2116" t="s">
        <v>178</v>
      </c>
      <c r="Y2116" t="s">
        <v>150</v>
      </c>
      <c r="Z2116">
        <v>1090</v>
      </c>
      <c r="AB2116" t="s">
        <v>154</v>
      </c>
    </row>
    <row r="2117" spans="1:28" x14ac:dyDescent="0.3">
      <c r="A2117" t="s">
        <v>292</v>
      </c>
      <c r="B2117" t="s">
        <v>1074</v>
      </c>
      <c r="C2117">
        <v>1651770</v>
      </c>
      <c r="D2117" t="s">
        <v>151</v>
      </c>
      <c r="E2117" s="1">
        <v>44440</v>
      </c>
      <c r="F2117" s="1" t="s">
        <v>390</v>
      </c>
      <c r="G2117" s="1"/>
      <c r="I2117" s="1" t="s">
        <v>290</v>
      </c>
      <c r="J2117" s="1" t="s">
        <v>287</v>
      </c>
      <c r="K2117" s="1"/>
      <c r="L2117" t="s">
        <v>286</v>
      </c>
      <c r="M2117">
        <v>7.01</v>
      </c>
      <c r="U2117">
        <v>0.17</v>
      </c>
      <c r="V2117" t="s">
        <v>165</v>
      </c>
      <c r="X2117" t="s">
        <v>178</v>
      </c>
      <c r="Y2117" t="s">
        <v>150</v>
      </c>
      <c r="Z2117">
        <v>50286</v>
      </c>
      <c r="AB2117" t="s">
        <v>154</v>
      </c>
    </row>
    <row r="2118" spans="1:28" x14ac:dyDescent="0.3">
      <c r="A2118" t="s">
        <v>292</v>
      </c>
      <c r="B2118" t="s">
        <v>1075</v>
      </c>
      <c r="C2118">
        <v>1651770</v>
      </c>
      <c r="D2118" t="s">
        <v>151</v>
      </c>
      <c r="E2118" s="1">
        <v>44462</v>
      </c>
      <c r="F2118" s="1" t="s">
        <v>488</v>
      </c>
      <c r="G2118" s="1"/>
      <c r="H2118" t="s">
        <v>172</v>
      </c>
      <c r="I2118" s="1" t="s">
        <v>289</v>
      </c>
      <c r="J2118" s="1" t="s">
        <v>509</v>
      </c>
      <c r="K2118" s="1"/>
      <c r="L2118" t="s">
        <v>223</v>
      </c>
      <c r="M2118">
        <v>3.1</v>
      </c>
      <c r="U2118">
        <v>0.4</v>
      </c>
      <c r="V2118" t="s">
        <v>176</v>
      </c>
      <c r="X2118" t="s">
        <v>178</v>
      </c>
      <c r="Y2118" t="s">
        <v>150</v>
      </c>
      <c r="Z2118">
        <v>1040</v>
      </c>
      <c r="AB2118" t="s">
        <v>154</v>
      </c>
    </row>
    <row r="2119" spans="1:28" x14ac:dyDescent="0.3">
      <c r="A2119" t="s">
        <v>292</v>
      </c>
      <c r="B2119" t="s">
        <v>1075</v>
      </c>
      <c r="C2119">
        <v>1651770</v>
      </c>
      <c r="D2119" t="s">
        <v>151</v>
      </c>
      <c r="E2119" s="1">
        <v>44462</v>
      </c>
      <c r="F2119" s="1" t="s">
        <v>488</v>
      </c>
      <c r="G2119" s="1"/>
      <c r="H2119" t="s">
        <v>170</v>
      </c>
      <c r="I2119" s="1" t="s">
        <v>289</v>
      </c>
      <c r="J2119" s="1" t="s">
        <v>510</v>
      </c>
      <c r="K2119" s="1"/>
      <c r="L2119" t="s">
        <v>223</v>
      </c>
      <c r="M2119">
        <v>0.52800000000000002</v>
      </c>
      <c r="U2119">
        <v>0.02</v>
      </c>
      <c r="V2119" t="s">
        <v>176</v>
      </c>
      <c r="X2119" t="s">
        <v>178</v>
      </c>
      <c r="Y2119" t="s">
        <v>150</v>
      </c>
      <c r="Z2119">
        <v>1049</v>
      </c>
      <c r="AB2119" t="s">
        <v>154</v>
      </c>
    </row>
    <row r="2120" spans="1:28" x14ac:dyDescent="0.3">
      <c r="A2120" t="s">
        <v>292</v>
      </c>
      <c r="B2120" t="s">
        <v>1075</v>
      </c>
      <c r="C2120">
        <v>1651770</v>
      </c>
      <c r="D2120" t="s">
        <v>151</v>
      </c>
      <c r="E2120" s="1">
        <v>44462</v>
      </c>
      <c r="F2120" s="1" t="s">
        <v>488</v>
      </c>
      <c r="G2120" s="1"/>
      <c r="H2120" t="s">
        <v>172</v>
      </c>
      <c r="I2120" s="1" t="s">
        <v>289</v>
      </c>
      <c r="J2120" s="1" t="s">
        <v>511</v>
      </c>
      <c r="K2120" s="1"/>
      <c r="L2120" t="s">
        <v>223</v>
      </c>
      <c r="M2120">
        <v>7.5</v>
      </c>
      <c r="U2120">
        <v>2</v>
      </c>
      <c r="V2120" t="s">
        <v>176</v>
      </c>
      <c r="X2120" t="s">
        <v>178</v>
      </c>
      <c r="Y2120" t="s">
        <v>150</v>
      </c>
      <c r="Z2120">
        <v>1090</v>
      </c>
      <c r="AB2120" t="s">
        <v>154</v>
      </c>
    </row>
    <row r="2121" spans="1:28" x14ac:dyDescent="0.3">
      <c r="A2121" t="s">
        <v>292</v>
      </c>
      <c r="B2121" t="s">
        <v>1075</v>
      </c>
      <c r="C2121">
        <v>1651770</v>
      </c>
      <c r="D2121" t="s">
        <v>151</v>
      </c>
      <c r="E2121" s="1">
        <v>44462</v>
      </c>
      <c r="F2121" s="1" t="s">
        <v>488</v>
      </c>
      <c r="G2121" s="1"/>
      <c r="I2121" s="1" t="s">
        <v>290</v>
      </c>
      <c r="J2121" s="1" t="s">
        <v>287</v>
      </c>
      <c r="K2121" s="1"/>
      <c r="L2121" t="s">
        <v>286</v>
      </c>
      <c r="M2121">
        <v>12.7</v>
      </c>
      <c r="U2121">
        <v>0.17</v>
      </c>
      <c r="V2121" t="s">
        <v>165</v>
      </c>
      <c r="X2121" t="s">
        <v>178</v>
      </c>
      <c r="Y2121" t="s">
        <v>150</v>
      </c>
      <c r="Z2121">
        <v>50286</v>
      </c>
      <c r="AB2121" t="s">
        <v>154</v>
      </c>
    </row>
    <row r="2122" spans="1:28" x14ac:dyDescent="0.3">
      <c r="A2122" t="s">
        <v>292</v>
      </c>
      <c r="B2122" t="s">
        <v>1076</v>
      </c>
      <c r="C2122">
        <v>1651770</v>
      </c>
      <c r="D2122" t="s">
        <v>151</v>
      </c>
      <c r="E2122" s="1">
        <v>44473</v>
      </c>
      <c r="F2122" s="1" t="s">
        <v>397</v>
      </c>
      <c r="G2122" s="1"/>
      <c r="H2122" t="s">
        <v>172</v>
      </c>
      <c r="I2122" s="1" t="s">
        <v>289</v>
      </c>
      <c r="J2122" s="1" t="s">
        <v>509</v>
      </c>
      <c r="K2122" s="1"/>
      <c r="L2122" t="s">
        <v>223</v>
      </c>
      <c r="M2122">
        <v>1.7</v>
      </c>
      <c r="U2122">
        <v>0.4</v>
      </c>
      <c r="V2122" t="s">
        <v>176</v>
      </c>
      <c r="X2122" t="s">
        <v>178</v>
      </c>
      <c r="Y2122" t="s">
        <v>150</v>
      </c>
      <c r="Z2122">
        <v>1040</v>
      </c>
      <c r="AB2122" t="s">
        <v>154</v>
      </c>
    </row>
    <row r="2123" spans="1:28" x14ac:dyDescent="0.3">
      <c r="A2123" t="s">
        <v>292</v>
      </c>
      <c r="B2123" t="s">
        <v>1076</v>
      </c>
      <c r="C2123">
        <v>1651770</v>
      </c>
      <c r="D2123" t="s">
        <v>151</v>
      </c>
      <c r="E2123" s="1">
        <v>44473</v>
      </c>
      <c r="F2123" s="1" t="s">
        <v>397</v>
      </c>
      <c r="G2123" s="1"/>
      <c r="H2123" t="s">
        <v>170</v>
      </c>
      <c r="I2123" s="1" t="s">
        <v>289</v>
      </c>
      <c r="J2123" s="1" t="s">
        <v>510</v>
      </c>
      <c r="K2123" s="1"/>
      <c r="L2123" t="s">
        <v>223</v>
      </c>
      <c r="M2123">
        <v>7.0999999999999994E-2</v>
      </c>
      <c r="U2123">
        <v>0.02</v>
      </c>
      <c r="V2123" t="s">
        <v>176</v>
      </c>
      <c r="X2123" t="s">
        <v>178</v>
      </c>
      <c r="Y2123" t="s">
        <v>150</v>
      </c>
      <c r="Z2123">
        <v>1049</v>
      </c>
      <c r="AB2123" t="s">
        <v>154</v>
      </c>
    </row>
    <row r="2124" spans="1:28" x14ac:dyDescent="0.3">
      <c r="A2124" t="s">
        <v>292</v>
      </c>
      <c r="B2124" t="s">
        <v>1076</v>
      </c>
      <c r="C2124">
        <v>1651770</v>
      </c>
      <c r="D2124" t="s">
        <v>151</v>
      </c>
      <c r="E2124" s="1">
        <v>44473</v>
      </c>
      <c r="F2124" s="1" t="s">
        <v>397</v>
      </c>
      <c r="G2124" s="1"/>
      <c r="H2124" t="s">
        <v>172</v>
      </c>
      <c r="I2124" s="1" t="s">
        <v>289</v>
      </c>
      <c r="J2124" s="1" t="s">
        <v>511</v>
      </c>
      <c r="K2124" s="1"/>
      <c r="L2124" t="s">
        <v>223</v>
      </c>
      <c r="M2124">
        <v>2.2999999999999998</v>
      </c>
      <c r="U2124">
        <v>2</v>
      </c>
      <c r="V2124" t="s">
        <v>176</v>
      </c>
      <c r="X2124" t="s">
        <v>178</v>
      </c>
      <c r="Y2124" t="s">
        <v>150</v>
      </c>
      <c r="Z2124">
        <v>1090</v>
      </c>
      <c r="AA2124" t="s">
        <v>168</v>
      </c>
      <c r="AB2124" t="s">
        <v>154</v>
      </c>
    </row>
    <row r="2125" spans="1:28" x14ac:dyDescent="0.3">
      <c r="A2125" t="s">
        <v>292</v>
      </c>
      <c r="B2125" t="s">
        <v>1076</v>
      </c>
      <c r="C2125">
        <v>1651770</v>
      </c>
      <c r="D2125" t="s">
        <v>151</v>
      </c>
      <c r="E2125" s="1">
        <v>44473</v>
      </c>
      <c r="F2125" s="1" t="s">
        <v>397</v>
      </c>
      <c r="G2125" s="1"/>
      <c r="I2125" s="1" t="s">
        <v>290</v>
      </c>
      <c r="J2125" s="1" t="s">
        <v>287</v>
      </c>
      <c r="K2125" s="1"/>
      <c r="L2125" t="s">
        <v>286</v>
      </c>
      <c r="M2125">
        <v>1.9</v>
      </c>
      <c r="U2125">
        <v>0.17</v>
      </c>
      <c r="V2125" t="s">
        <v>165</v>
      </c>
      <c r="X2125" t="s">
        <v>178</v>
      </c>
      <c r="Y2125" t="s">
        <v>150</v>
      </c>
      <c r="Z2125">
        <v>50286</v>
      </c>
      <c r="AB2125" t="s">
        <v>154</v>
      </c>
    </row>
    <row r="2126" spans="1:28" x14ac:dyDescent="0.3">
      <c r="A2126" t="s">
        <v>292</v>
      </c>
      <c r="B2126" t="s">
        <v>1077</v>
      </c>
      <c r="C2126">
        <v>1651770</v>
      </c>
      <c r="D2126" t="s">
        <v>151</v>
      </c>
      <c r="E2126" s="1">
        <v>44498</v>
      </c>
      <c r="F2126" s="1" t="s">
        <v>423</v>
      </c>
      <c r="G2126" s="1"/>
      <c r="H2126" t="s">
        <v>172</v>
      </c>
      <c r="I2126" s="1" t="s">
        <v>289</v>
      </c>
      <c r="J2126" s="1" t="s">
        <v>509</v>
      </c>
      <c r="K2126" s="1"/>
      <c r="L2126" t="s">
        <v>223</v>
      </c>
      <c r="M2126">
        <v>7.7</v>
      </c>
      <c r="U2126">
        <v>0.4</v>
      </c>
      <c r="V2126" t="s">
        <v>176</v>
      </c>
      <c r="X2126" t="s">
        <v>178</v>
      </c>
      <c r="Y2126" t="s">
        <v>150</v>
      </c>
      <c r="Z2126">
        <v>1040</v>
      </c>
      <c r="AB2126" t="s">
        <v>154</v>
      </c>
    </row>
    <row r="2127" spans="1:28" x14ac:dyDescent="0.3">
      <c r="A2127" t="s">
        <v>292</v>
      </c>
      <c r="B2127" t="s">
        <v>1077</v>
      </c>
      <c r="C2127">
        <v>1651770</v>
      </c>
      <c r="D2127" t="s">
        <v>151</v>
      </c>
      <c r="E2127" s="1">
        <v>44498</v>
      </c>
      <c r="F2127" s="1" t="s">
        <v>423</v>
      </c>
      <c r="G2127" s="1"/>
      <c r="H2127" t="s">
        <v>170</v>
      </c>
      <c r="I2127" s="1" t="s">
        <v>289</v>
      </c>
      <c r="J2127" s="1" t="s">
        <v>510</v>
      </c>
      <c r="K2127" s="1"/>
      <c r="L2127" t="s">
        <v>223</v>
      </c>
      <c r="M2127">
        <v>2.08</v>
      </c>
      <c r="U2127">
        <v>0.02</v>
      </c>
      <c r="V2127" t="s">
        <v>176</v>
      </c>
      <c r="X2127" t="s">
        <v>178</v>
      </c>
      <c r="Y2127" t="s">
        <v>150</v>
      </c>
      <c r="Z2127">
        <v>1049</v>
      </c>
      <c r="AB2127" t="s">
        <v>154</v>
      </c>
    </row>
    <row r="2128" spans="1:28" x14ac:dyDescent="0.3">
      <c r="A2128" t="s">
        <v>292</v>
      </c>
      <c r="B2128" t="s">
        <v>1077</v>
      </c>
      <c r="C2128">
        <v>1651770</v>
      </c>
      <c r="D2128" t="s">
        <v>151</v>
      </c>
      <c r="E2128" s="1">
        <v>44498</v>
      </c>
      <c r="F2128" s="1" t="s">
        <v>423</v>
      </c>
      <c r="G2128" s="1"/>
      <c r="H2128" t="s">
        <v>172</v>
      </c>
      <c r="I2128" s="1" t="s">
        <v>289</v>
      </c>
      <c r="J2128" s="1" t="s">
        <v>511</v>
      </c>
      <c r="K2128" s="1"/>
      <c r="L2128" t="s">
        <v>223</v>
      </c>
      <c r="M2128">
        <v>25.2</v>
      </c>
      <c r="U2128">
        <v>2</v>
      </c>
      <c r="V2128" t="s">
        <v>176</v>
      </c>
      <c r="X2128" t="s">
        <v>178</v>
      </c>
      <c r="Y2128" t="s">
        <v>150</v>
      </c>
      <c r="Z2128">
        <v>1090</v>
      </c>
      <c r="AB2128" t="s">
        <v>154</v>
      </c>
    </row>
    <row r="2129" spans="1:28" x14ac:dyDescent="0.3">
      <c r="A2129" t="s">
        <v>292</v>
      </c>
      <c r="B2129" t="s">
        <v>1077</v>
      </c>
      <c r="C2129">
        <v>1651770</v>
      </c>
      <c r="D2129" t="s">
        <v>151</v>
      </c>
      <c r="E2129" s="1">
        <v>44498</v>
      </c>
      <c r="F2129" s="1" t="s">
        <v>423</v>
      </c>
      <c r="G2129" s="1"/>
      <c r="I2129" s="1" t="s">
        <v>290</v>
      </c>
      <c r="J2129" s="1" t="s">
        <v>287</v>
      </c>
      <c r="K2129" s="1"/>
      <c r="L2129" t="s">
        <v>286</v>
      </c>
      <c r="M2129">
        <v>5.8</v>
      </c>
      <c r="U2129">
        <v>0.17</v>
      </c>
      <c r="V2129" t="s">
        <v>165</v>
      </c>
      <c r="X2129" t="s">
        <v>178</v>
      </c>
      <c r="Y2129" t="s">
        <v>150</v>
      </c>
      <c r="Z2129">
        <v>50286</v>
      </c>
      <c r="AB2129" t="s">
        <v>164</v>
      </c>
    </row>
    <row r="2130" spans="1:28" x14ac:dyDescent="0.3">
      <c r="A2130" t="s">
        <v>292</v>
      </c>
      <c r="B2130" t="s">
        <v>1078</v>
      </c>
      <c r="C2130">
        <v>1651770</v>
      </c>
      <c r="D2130" t="s">
        <v>151</v>
      </c>
      <c r="E2130" s="1">
        <v>44503</v>
      </c>
      <c r="F2130" s="1" t="s">
        <v>308</v>
      </c>
      <c r="G2130" s="1"/>
      <c r="H2130" t="s">
        <v>172</v>
      </c>
      <c r="I2130" s="1" t="s">
        <v>289</v>
      </c>
      <c r="J2130" s="1" t="s">
        <v>509</v>
      </c>
      <c r="K2130" s="1"/>
      <c r="L2130" t="s">
        <v>223</v>
      </c>
      <c r="M2130">
        <v>2.7</v>
      </c>
      <c r="U2130">
        <v>0.4</v>
      </c>
      <c r="V2130" t="s">
        <v>176</v>
      </c>
      <c r="X2130" t="s">
        <v>178</v>
      </c>
      <c r="Y2130" t="s">
        <v>150</v>
      </c>
      <c r="Z2130">
        <v>1040</v>
      </c>
      <c r="AB2130" t="s">
        <v>154</v>
      </c>
    </row>
    <row r="2131" spans="1:28" x14ac:dyDescent="0.3">
      <c r="A2131" t="s">
        <v>292</v>
      </c>
      <c r="B2131" t="s">
        <v>1078</v>
      </c>
      <c r="C2131">
        <v>1651770</v>
      </c>
      <c r="D2131" t="s">
        <v>151</v>
      </c>
      <c r="E2131" s="1">
        <v>44503</v>
      </c>
      <c r="F2131" s="1" t="s">
        <v>308</v>
      </c>
      <c r="G2131" s="1"/>
      <c r="H2131" t="s">
        <v>170</v>
      </c>
      <c r="I2131" s="1" t="s">
        <v>289</v>
      </c>
      <c r="J2131" s="1" t="s">
        <v>510</v>
      </c>
      <c r="K2131" s="1"/>
      <c r="L2131" t="s">
        <v>223</v>
      </c>
      <c r="M2131">
        <v>0.33700000000000002</v>
      </c>
      <c r="U2131">
        <v>0.02</v>
      </c>
      <c r="V2131" t="s">
        <v>176</v>
      </c>
      <c r="X2131" t="s">
        <v>178</v>
      </c>
      <c r="Y2131" t="s">
        <v>150</v>
      </c>
      <c r="Z2131">
        <v>1049</v>
      </c>
      <c r="AB2131" t="s">
        <v>154</v>
      </c>
    </row>
    <row r="2132" spans="1:28" x14ac:dyDescent="0.3">
      <c r="A2132" t="s">
        <v>292</v>
      </c>
      <c r="B2132" t="s">
        <v>1078</v>
      </c>
      <c r="C2132">
        <v>1651770</v>
      </c>
      <c r="D2132" t="s">
        <v>151</v>
      </c>
      <c r="E2132" s="1">
        <v>44503</v>
      </c>
      <c r="F2132" s="1" t="s">
        <v>308</v>
      </c>
      <c r="G2132" s="1"/>
      <c r="H2132" t="s">
        <v>172</v>
      </c>
      <c r="I2132" s="1" t="s">
        <v>289</v>
      </c>
      <c r="J2132" s="1" t="s">
        <v>511</v>
      </c>
      <c r="K2132" s="1"/>
      <c r="L2132" t="s">
        <v>223</v>
      </c>
      <c r="M2132">
        <v>4.9000000000000004</v>
      </c>
      <c r="U2132">
        <v>2</v>
      </c>
      <c r="V2132" t="s">
        <v>176</v>
      </c>
      <c r="X2132" t="s">
        <v>178</v>
      </c>
      <c r="Y2132" t="s">
        <v>150</v>
      </c>
      <c r="Z2132">
        <v>1090</v>
      </c>
      <c r="AB2132" t="s">
        <v>154</v>
      </c>
    </row>
    <row r="2133" spans="1:28" x14ac:dyDescent="0.3">
      <c r="A2133" t="s">
        <v>292</v>
      </c>
      <c r="B2133" t="s">
        <v>1078</v>
      </c>
      <c r="C2133">
        <v>1651770</v>
      </c>
      <c r="D2133" t="s">
        <v>151</v>
      </c>
      <c r="E2133" s="1">
        <v>44503</v>
      </c>
      <c r="F2133" s="1" t="s">
        <v>308</v>
      </c>
      <c r="G2133" s="1"/>
      <c r="I2133" s="1" t="s">
        <v>290</v>
      </c>
      <c r="J2133" s="1" t="s">
        <v>287</v>
      </c>
      <c r="K2133" s="1"/>
      <c r="L2133" t="s">
        <v>286</v>
      </c>
      <c r="M2133">
        <v>2.29</v>
      </c>
      <c r="U2133">
        <v>0.17</v>
      </c>
      <c r="V2133" t="s">
        <v>165</v>
      </c>
      <c r="X2133" t="s">
        <v>178</v>
      </c>
      <c r="Y2133" t="s">
        <v>150</v>
      </c>
      <c r="Z2133">
        <v>50286</v>
      </c>
      <c r="AB2133" t="s">
        <v>164</v>
      </c>
    </row>
    <row r="2134" spans="1:28" x14ac:dyDescent="0.3">
      <c r="A2134" t="s">
        <v>292</v>
      </c>
      <c r="B2134" t="s">
        <v>1079</v>
      </c>
      <c r="C2134">
        <v>1651770</v>
      </c>
      <c r="D2134" t="s">
        <v>151</v>
      </c>
      <c r="E2134" s="1">
        <v>44536</v>
      </c>
      <c r="F2134" s="1" t="s">
        <v>345</v>
      </c>
      <c r="G2134" s="1"/>
      <c r="H2134" t="s">
        <v>172</v>
      </c>
      <c r="I2134" s="1" t="s">
        <v>289</v>
      </c>
      <c r="J2134" s="1" t="s">
        <v>509</v>
      </c>
      <c r="K2134" s="1"/>
      <c r="L2134" t="s">
        <v>223</v>
      </c>
      <c r="M2134">
        <v>2.4</v>
      </c>
      <c r="U2134">
        <v>0.4</v>
      </c>
      <c r="V2134" t="s">
        <v>176</v>
      </c>
      <c r="X2134" t="s">
        <v>178</v>
      </c>
      <c r="Y2134" t="s">
        <v>150</v>
      </c>
      <c r="Z2134">
        <v>1040</v>
      </c>
      <c r="AB2134" t="s">
        <v>154</v>
      </c>
    </row>
    <row r="2135" spans="1:28" x14ac:dyDescent="0.3">
      <c r="A2135" t="s">
        <v>292</v>
      </c>
      <c r="B2135" t="s">
        <v>1079</v>
      </c>
      <c r="C2135">
        <v>1651770</v>
      </c>
      <c r="D2135" t="s">
        <v>151</v>
      </c>
      <c r="E2135" s="1">
        <v>44536</v>
      </c>
      <c r="F2135" s="1" t="s">
        <v>345</v>
      </c>
      <c r="G2135" s="1"/>
      <c r="H2135" t="s">
        <v>170</v>
      </c>
      <c r="I2135" s="1" t="s">
        <v>289</v>
      </c>
      <c r="J2135" s="1" t="s">
        <v>510</v>
      </c>
      <c r="K2135" s="1"/>
      <c r="L2135" t="s">
        <v>223</v>
      </c>
      <c r="M2135">
        <v>0.05</v>
      </c>
      <c r="U2135">
        <v>0.02</v>
      </c>
      <c r="V2135" t="s">
        <v>176</v>
      </c>
      <c r="X2135" t="s">
        <v>178</v>
      </c>
      <c r="Y2135" t="s">
        <v>150</v>
      </c>
      <c r="Z2135">
        <v>1049</v>
      </c>
      <c r="AB2135" t="s">
        <v>154</v>
      </c>
    </row>
    <row r="2136" spans="1:28" x14ac:dyDescent="0.3">
      <c r="A2136" t="s">
        <v>292</v>
      </c>
      <c r="B2136" t="s">
        <v>1079</v>
      </c>
      <c r="C2136">
        <v>1651770</v>
      </c>
      <c r="D2136" t="s">
        <v>151</v>
      </c>
      <c r="E2136" s="1">
        <v>44536</v>
      </c>
      <c r="F2136" s="1" t="s">
        <v>345</v>
      </c>
      <c r="G2136" s="1"/>
      <c r="H2136" t="s">
        <v>172</v>
      </c>
      <c r="I2136" s="1" t="s">
        <v>289</v>
      </c>
      <c r="J2136" s="1" t="s">
        <v>511</v>
      </c>
      <c r="K2136" s="1"/>
      <c r="L2136" t="s">
        <v>223</v>
      </c>
      <c r="M2136">
        <v>3.9</v>
      </c>
      <c r="U2136">
        <v>2</v>
      </c>
      <c r="V2136" t="s">
        <v>176</v>
      </c>
      <c r="X2136" t="s">
        <v>178</v>
      </c>
      <c r="Y2136" t="s">
        <v>150</v>
      </c>
      <c r="Z2136">
        <v>1090</v>
      </c>
      <c r="AA2136" t="s">
        <v>168</v>
      </c>
      <c r="AB2136" t="s">
        <v>154</v>
      </c>
    </row>
    <row r="2137" spans="1:28" x14ac:dyDescent="0.3">
      <c r="A2137" t="s">
        <v>292</v>
      </c>
      <c r="B2137" t="s">
        <v>1079</v>
      </c>
      <c r="C2137">
        <v>1651770</v>
      </c>
      <c r="D2137" t="s">
        <v>151</v>
      </c>
      <c r="E2137" s="1">
        <v>44536</v>
      </c>
      <c r="F2137" s="1" t="s">
        <v>345</v>
      </c>
      <c r="G2137" s="1"/>
      <c r="I2137" s="1" t="s">
        <v>290</v>
      </c>
      <c r="J2137" s="1" t="s">
        <v>287</v>
      </c>
      <c r="K2137" s="1"/>
      <c r="L2137" t="s">
        <v>286</v>
      </c>
      <c r="M2137">
        <v>5.81</v>
      </c>
      <c r="U2137">
        <v>0.17</v>
      </c>
      <c r="V2137" t="s">
        <v>165</v>
      </c>
      <c r="X2137" t="s">
        <v>178</v>
      </c>
      <c r="Y2137" t="s">
        <v>150</v>
      </c>
      <c r="Z2137">
        <v>50286</v>
      </c>
      <c r="AB2137" t="s">
        <v>164</v>
      </c>
    </row>
    <row r="2138" spans="1:28" x14ac:dyDescent="0.3">
      <c r="A2138" t="s">
        <v>292</v>
      </c>
      <c r="B2138" t="s">
        <v>1080</v>
      </c>
      <c r="C2138">
        <v>1651770</v>
      </c>
      <c r="D2138" t="s">
        <v>151</v>
      </c>
      <c r="E2138" s="1">
        <v>44565</v>
      </c>
      <c r="F2138" s="1" t="s">
        <v>478</v>
      </c>
      <c r="G2138" s="1"/>
      <c r="H2138" t="s">
        <v>172</v>
      </c>
      <c r="I2138" s="1" t="s">
        <v>289</v>
      </c>
      <c r="J2138" s="1" t="s">
        <v>509</v>
      </c>
      <c r="K2138" s="1"/>
      <c r="L2138" t="s">
        <v>223</v>
      </c>
      <c r="M2138">
        <v>4.9000000000000004</v>
      </c>
      <c r="U2138">
        <v>0.4</v>
      </c>
      <c r="V2138" t="s">
        <v>176</v>
      </c>
      <c r="X2138" t="s">
        <v>178</v>
      </c>
      <c r="Y2138" t="s">
        <v>150</v>
      </c>
      <c r="Z2138">
        <v>1040</v>
      </c>
      <c r="AA2138" t="s">
        <v>174</v>
      </c>
      <c r="AB2138" t="s">
        <v>164</v>
      </c>
    </row>
    <row r="2139" spans="1:28" x14ac:dyDescent="0.3">
      <c r="A2139" t="s">
        <v>292</v>
      </c>
      <c r="B2139" t="s">
        <v>1080</v>
      </c>
      <c r="C2139">
        <v>1651770</v>
      </c>
      <c r="D2139" t="s">
        <v>151</v>
      </c>
      <c r="E2139" s="1">
        <v>44565</v>
      </c>
      <c r="F2139" s="1" t="s">
        <v>478</v>
      </c>
      <c r="G2139" s="1"/>
      <c r="H2139" t="s">
        <v>170</v>
      </c>
      <c r="I2139" s="1" t="s">
        <v>289</v>
      </c>
      <c r="J2139" s="1" t="s">
        <v>510</v>
      </c>
      <c r="K2139" s="1"/>
      <c r="L2139" t="s">
        <v>223</v>
      </c>
      <c r="M2139">
        <v>0.97199999999999998</v>
      </c>
      <c r="U2139">
        <v>0.02</v>
      </c>
      <c r="V2139" t="s">
        <v>176</v>
      </c>
      <c r="X2139" t="s">
        <v>178</v>
      </c>
      <c r="Y2139" t="s">
        <v>150</v>
      </c>
      <c r="Z2139">
        <v>1049</v>
      </c>
      <c r="AA2139" t="s">
        <v>174</v>
      </c>
      <c r="AB2139" t="s">
        <v>164</v>
      </c>
    </row>
    <row r="2140" spans="1:28" x14ac:dyDescent="0.3">
      <c r="A2140" t="s">
        <v>292</v>
      </c>
      <c r="B2140" t="s">
        <v>1080</v>
      </c>
      <c r="C2140">
        <v>1651770</v>
      </c>
      <c r="D2140" t="s">
        <v>151</v>
      </c>
      <c r="E2140" s="1">
        <v>44565</v>
      </c>
      <c r="F2140" s="1" t="s">
        <v>478</v>
      </c>
      <c r="G2140" s="1"/>
      <c r="H2140" t="s">
        <v>172</v>
      </c>
      <c r="I2140" s="1" t="s">
        <v>289</v>
      </c>
      <c r="J2140" s="1" t="s">
        <v>511</v>
      </c>
      <c r="K2140" s="1"/>
      <c r="L2140" t="s">
        <v>223</v>
      </c>
      <c r="M2140">
        <v>23.8</v>
      </c>
      <c r="U2140">
        <v>2</v>
      </c>
      <c r="V2140" t="s">
        <v>176</v>
      </c>
      <c r="X2140" t="s">
        <v>178</v>
      </c>
      <c r="Y2140" t="s">
        <v>150</v>
      </c>
      <c r="Z2140">
        <v>1090</v>
      </c>
      <c r="AA2140" t="s">
        <v>174</v>
      </c>
      <c r="AB2140" t="s">
        <v>164</v>
      </c>
    </row>
    <row r="2141" spans="1:28" x14ac:dyDescent="0.3">
      <c r="A2141" t="s">
        <v>292</v>
      </c>
      <c r="B2141" t="s">
        <v>1080</v>
      </c>
      <c r="C2141">
        <v>1651770</v>
      </c>
      <c r="D2141" t="s">
        <v>151</v>
      </c>
      <c r="E2141" s="1">
        <v>44565</v>
      </c>
      <c r="F2141" s="1" t="s">
        <v>478</v>
      </c>
      <c r="G2141" s="1"/>
      <c r="I2141" s="1" t="s">
        <v>290</v>
      </c>
      <c r="J2141" s="1" t="s">
        <v>287</v>
      </c>
      <c r="K2141" s="1"/>
      <c r="L2141" t="s">
        <v>286</v>
      </c>
      <c r="M2141">
        <v>4.2</v>
      </c>
      <c r="U2141">
        <v>0.17</v>
      </c>
      <c r="V2141" t="s">
        <v>165</v>
      </c>
      <c r="X2141" t="s">
        <v>178</v>
      </c>
      <c r="Y2141" t="s">
        <v>150</v>
      </c>
      <c r="Z2141">
        <v>50286</v>
      </c>
      <c r="AB2141" t="s">
        <v>164</v>
      </c>
    </row>
    <row r="2142" spans="1:28" x14ac:dyDescent="0.3">
      <c r="A2142" t="s">
        <v>292</v>
      </c>
      <c r="B2142" t="s">
        <v>1081</v>
      </c>
      <c r="C2142">
        <v>1651770</v>
      </c>
      <c r="D2142" t="s">
        <v>151</v>
      </c>
      <c r="E2142" s="1">
        <v>44596</v>
      </c>
      <c r="F2142" s="1" t="s">
        <v>390</v>
      </c>
      <c r="G2142" s="1"/>
      <c r="H2142" t="s">
        <v>172</v>
      </c>
      <c r="I2142" s="1" t="s">
        <v>289</v>
      </c>
      <c r="J2142" s="1" t="s">
        <v>509</v>
      </c>
      <c r="K2142" s="1"/>
      <c r="L2142" t="s">
        <v>223</v>
      </c>
      <c r="M2142">
        <v>5.9</v>
      </c>
      <c r="U2142">
        <v>0.4</v>
      </c>
      <c r="V2142" t="s">
        <v>176</v>
      </c>
      <c r="X2142" t="s">
        <v>149</v>
      </c>
      <c r="Y2142" t="s">
        <v>150</v>
      </c>
      <c r="Z2142">
        <v>1040</v>
      </c>
      <c r="AB2142" t="s">
        <v>164</v>
      </c>
    </row>
    <row r="2143" spans="1:28" x14ac:dyDescent="0.3">
      <c r="A2143" t="s">
        <v>292</v>
      </c>
      <c r="B2143" t="s">
        <v>1081</v>
      </c>
      <c r="C2143">
        <v>1651770</v>
      </c>
      <c r="D2143" t="s">
        <v>151</v>
      </c>
      <c r="E2143" s="1">
        <v>44596</v>
      </c>
      <c r="F2143" s="1" t="s">
        <v>390</v>
      </c>
      <c r="G2143" s="1"/>
      <c r="H2143" t="s">
        <v>170</v>
      </c>
      <c r="I2143" s="1" t="s">
        <v>289</v>
      </c>
      <c r="J2143" s="1" t="s">
        <v>510</v>
      </c>
      <c r="K2143" s="1"/>
      <c r="L2143" t="s">
        <v>223</v>
      </c>
      <c r="M2143">
        <v>1</v>
      </c>
      <c r="U2143">
        <v>0.02</v>
      </c>
      <c r="V2143" t="s">
        <v>176</v>
      </c>
      <c r="X2143" t="s">
        <v>149</v>
      </c>
      <c r="Y2143" t="s">
        <v>150</v>
      </c>
      <c r="Z2143">
        <v>1049</v>
      </c>
      <c r="AB2143" t="s">
        <v>164</v>
      </c>
    </row>
    <row r="2144" spans="1:28" x14ac:dyDescent="0.3">
      <c r="A2144" t="s">
        <v>292</v>
      </c>
      <c r="B2144" t="s">
        <v>1081</v>
      </c>
      <c r="C2144">
        <v>1651770</v>
      </c>
      <c r="D2144" t="s">
        <v>151</v>
      </c>
      <c r="E2144" s="1">
        <v>44596</v>
      </c>
      <c r="F2144" s="1" t="s">
        <v>390</v>
      </c>
      <c r="G2144" s="1"/>
      <c r="H2144" t="s">
        <v>172</v>
      </c>
      <c r="I2144" s="1" t="s">
        <v>289</v>
      </c>
      <c r="J2144" s="1" t="s">
        <v>511</v>
      </c>
      <c r="K2144" s="1"/>
      <c r="L2144" t="s">
        <v>223</v>
      </c>
      <c r="M2144">
        <v>18.399999999999999</v>
      </c>
      <c r="U2144">
        <v>2</v>
      </c>
      <c r="V2144" t="s">
        <v>176</v>
      </c>
      <c r="X2144" t="s">
        <v>149</v>
      </c>
      <c r="Y2144" t="s">
        <v>150</v>
      </c>
      <c r="Z2144">
        <v>1090</v>
      </c>
      <c r="AB2144" t="s">
        <v>164</v>
      </c>
    </row>
    <row r="2145" spans="1:28" x14ac:dyDescent="0.3">
      <c r="A2145" t="s">
        <v>292</v>
      </c>
      <c r="B2145" t="s">
        <v>1081</v>
      </c>
      <c r="C2145">
        <v>1651770</v>
      </c>
      <c r="D2145" t="s">
        <v>151</v>
      </c>
      <c r="E2145" s="1">
        <v>44596</v>
      </c>
      <c r="F2145" s="1" t="s">
        <v>390</v>
      </c>
      <c r="G2145" s="1"/>
      <c r="I2145" s="1" t="s">
        <v>290</v>
      </c>
      <c r="J2145" s="1" t="s">
        <v>287</v>
      </c>
      <c r="K2145" s="1"/>
      <c r="L2145" t="s">
        <v>286</v>
      </c>
      <c r="M2145">
        <v>18.899999999999999</v>
      </c>
      <c r="U2145">
        <v>0.17</v>
      </c>
      <c r="V2145" t="s">
        <v>165</v>
      </c>
      <c r="X2145" t="s">
        <v>149</v>
      </c>
      <c r="Y2145" t="s">
        <v>150</v>
      </c>
      <c r="Z2145">
        <v>50286</v>
      </c>
      <c r="AB2145" t="s">
        <v>164</v>
      </c>
    </row>
    <row r="2146" spans="1:28" x14ac:dyDescent="0.3">
      <c r="A2146" t="s">
        <v>292</v>
      </c>
      <c r="B2146" t="s">
        <v>1082</v>
      </c>
      <c r="C2146">
        <v>1651770</v>
      </c>
      <c r="D2146" t="s">
        <v>151</v>
      </c>
      <c r="E2146" s="1">
        <v>44602</v>
      </c>
      <c r="F2146" s="1" t="s">
        <v>422</v>
      </c>
      <c r="G2146" s="1"/>
      <c r="H2146" t="s">
        <v>172</v>
      </c>
      <c r="I2146" s="1" t="s">
        <v>289</v>
      </c>
      <c r="J2146" s="1" t="s">
        <v>509</v>
      </c>
      <c r="K2146" s="1"/>
      <c r="L2146" t="s">
        <v>223</v>
      </c>
      <c r="M2146">
        <v>3.3</v>
      </c>
      <c r="U2146">
        <v>0.4</v>
      </c>
      <c r="V2146" t="s">
        <v>176</v>
      </c>
      <c r="X2146" t="s">
        <v>149</v>
      </c>
      <c r="Y2146" t="s">
        <v>150</v>
      </c>
      <c r="Z2146">
        <v>1040</v>
      </c>
      <c r="AB2146" t="s">
        <v>164</v>
      </c>
    </row>
    <row r="2147" spans="1:28" x14ac:dyDescent="0.3">
      <c r="A2147" t="s">
        <v>292</v>
      </c>
      <c r="B2147" t="s">
        <v>1082</v>
      </c>
      <c r="C2147">
        <v>1651770</v>
      </c>
      <c r="D2147" t="s">
        <v>151</v>
      </c>
      <c r="E2147" s="1">
        <v>44602</v>
      </c>
      <c r="F2147" s="1" t="s">
        <v>422</v>
      </c>
      <c r="G2147" s="1"/>
      <c r="H2147" t="s">
        <v>170</v>
      </c>
      <c r="I2147" s="1" t="s">
        <v>289</v>
      </c>
      <c r="J2147" s="1" t="s">
        <v>510</v>
      </c>
      <c r="K2147" s="1"/>
      <c r="L2147" t="s">
        <v>223</v>
      </c>
      <c r="M2147">
        <v>0.11899999999999999</v>
      </c>
      <c r="U2147">
        <v>0.02</v>
      </c>
      <c r="V2147" t="s">
        <v>176</v>
      </c>
      <c r="X2147" t="s">
        <v>149</v>
      </c>
      <c r="Y2147" t="s">
        <v>150</v>
      </c>
      <c r="Z2147">
        <v>1049</v>
      </c>
      <c r="AB2147" t="s">
        <v>164</v>
      </c>
    </row>
    <row r="2148" spans="1:28" x14ac:dyDescent="0.3">
      <c r="A2148" t="s">
        <v>292</v>
      </c>
      <c r="B2148" t="s">
        <v>1082</v>
      </c>
      <c r="C2148">
        <v>1651770</v>
      </c>
      <c r="D2148" t="s">
        <v>151</v>
      </c>
      <c r="E2148" s="1">
        <v>44602</v>
      </c>
      <c r="F2148" s="1" t="s">
        <v>422</v>
      </c>
      <c r="G2148" s="1"/>
      <c r="H2148" t="s">
        <v>172</v>
      </c>
      <c r="I2148" s="1" t="s">
        <v>289</v>
      </c>
      <c r="J2148" s="1" t="s">
        <v>511</v>
      </c>
      <c r="K2148" s="1"/>
      <c r="L2148" t="s">
        <v>223</v>
      </c>
      <c r="M2148">
        <v>33.700000000000003</v>
      </c>
      <c r="U2148">
        <v>2</v>
      </c>
      <c r="V2148" t="s">
        <v>176</v>
      </c>
      <c r="X2148" t="s">
        <v>149</v>
      </c>
      <c r="Y2148" t="s">
        <v>150</v>
      </c>
      <c r="Z2148">
        <v>1090</v>
      </c>
      <c r="AB2148" t="s">
        <v>164</v>
      </c>
    </row>
    <row r="2149" spans="1:28" x14ac:dyDescent="0.3">
      <c r="A2149" t="s">
        <v>292</v>
      </c>
      <c r="B2149" t="s">
        <v>1082</v>
      </c>
      <c r="C2149">
        <v>1651770</v>
      </c>
      <c r="D2149" t="s">
        <v>151</v>
      </c>
      <c r="E2149" s="1">
        <v>44602</v>
      </c>
      <c r="F2149" s="1" t="s">
        <v>422</v>
      </c>
      <c r="G2149" s="1"/>
      <c r="I2149" s="1" t="s">
        <v>290</v>
      </c>
      <c r="J2149" s="1" t="s">
        <v>287</v>
      </c>
      <c r="K2149" s="1"/>
      <c r="L2149" t="s">
        <v>286</v>
      </c>
      <c r="M2149">
        <v>221</v>
      </c>
      <c r="U2149">
        <v>0.17</v>
      </c>
      <c r="V2149" t="s">
        <v>165</v>
      </c>
      <c r="X2149" t="s">
        <v>149</v>
      </c>
      <c r="Y2149" t="s">
        <v>150</v>
      </c>
      <c r="Z2149">
        <v>50286</v>
      </c>
      <c r="AB2149" t="s">
        <v>164</v>
      </c>
    </row>
    <row r="2150" spans="1:28" x14ac:dyDescent="0.3">
      <c r="A2150" t="s">
        <v>292</v>
      </c>
      <c r="B2150" t="s">
        <v>1083</v>
      </c>
      <c r="C2150">
        <v>1651770</v>
      </c>
      <c r="D2150" t="s">
        <v>151</v>
      </c>
      <c r="E2150" s="1">
        <v>44627</v>
      </c>
      <c r="F2150" s="1" t="s">
        <v>390</v>
      </c>
      <c r="G2150" s="1"/>
      <c r="H2150" t="s">
        <v>172</v>
      </c>
      <c r="I2150" s="1" t="s">
        <v>289</v>
      </c>
      <c r="J2150" s="1" t="s">
        <v>509</v>
      </c>
      <c r="K2150" s="1"/>
      <c r="L2150" t="s">
        <v>223</v>
      </c>
      <c r="M2150">
        <v>1.8</v>
      </c>
      <c r="U2150">
        <v>0.4</v>
      </c>
      <c r="V2150" t="s">
        <v>176</v>
      </c>
      <c r="X2150" t="s">
        <v>149</v>
      </c>
      <c r="Y2150" t="s">
        <v>150</v>
      </c>
      <c r="Z2150">
        <v>1040</v>
      </c>
      <c r="AB2150" t="s">
        <v>164</v>
      </c>
    </row>
    <row r="2151" spans="1:28" x14ac:dyDescent="0.3">
      <c r="A2151" t="s">
        <v>292</v>
      </c>
      <c r="B2151" t="s">
        <v>1083</v>
      </c>
      <c r="C2151">
        <v>1651770</v>
      </c>
      <c r="D2151" t="s">
        <v>151</v>
      </c>
      <c r="E2151" s="1">
        <v>44627</v>
      </c>
      <c r="F2151" s="1" t="s">
        <v>390</v>
      </c>
      <c r="G2151" s="1"/>
      <c r="H2151" t="s">
        <v>170</v>
      </c>
      <c r="I2151" s="1" t="s">
        <v>289</v>
      </c>
      <c r="J2151" s="1" t="s">
        <v>510</v>
      </c>
      <c r="K2151" s="1"/>
      <c r="L2151" t="s">
        <v>223</v>
      </c>
      <c r="M2151">
        <v>8.8999999999999996E-2</v>
      </c>
      <c r="U2151">
        <v>0.02</v>
      </c>
      <c r="V2151" t="s">
        <v>176</v>
      </c>
      <c r="X2151" t="s">
        <v>149</v>
      </c>
      <c r="Y2151" t="s">
        <v>150</v>
      </c>
      <c r="Z2151">
        <v>1049</v>
      </c>
      <c r="AB2151" t="s">
        <v>164</v>
      </c>
    </row>
    <row r="2152" spans="1:28" x14ac:dyDescent="0.3">
      <c r="A2152" t="s">
        <v>292</v>
      </c>
      <c r="B2152" t="s">
        <v>1083</v>
      </c>
      <c r="C2152">
        <v>1651770</v>
      </c>
      <c r="D2152" t="s">
        <v>151</v>
      </c>
      <c r="E2152" s="1">
        <v>44627</v>
      </c>
      <c r="F2152" s="1" t="s">
        <v>390</v>
      </c>
      <c r="G2152" s="1"/>
      <c r="H2152" t="s">
        <v>172</v>
      </c>
      <c r="I2152" s="1" t="s">
        <v>289</v>
      </c>
      <c r="J2152" s="1" t="s">
        <v>511</v>
      </c>
      <c r="K2152" s="1"/>
      <c r="L2152" t="s">
        <v>223</v>
      </c>
      <c r="M2152">
        <v>5.5</v>
      </c>
      <c r="U2152">
        <v>2</v>
      </c>
      <c r="V2152" t="s">
        <v>176</v>
      </c>
      <c r="X2152" t="s">
        <v>149</v>
      </c>
      <c r="Y2152" t="s">
        <v>150</v>
      </c>
      <c r="Z2152">
        <v>1090</v>
      </c>
      <c r="AB2152" t="s">
        <v>164</v>
      </c>
    </row>
    <row r="2153" spans="1:28" x14ac:dyDescent="0.3">
      <c r="A2153" t="s">
        <v>292</v>
      </c>
      <c r="B2153" t="s">
        <v>1083</v>
      </c>
      <c r="C2153">
        <v>1651770</v>
      </c>
      <c r="D2153" t="s">
        <v>151</v>
      </c>
      <c r="E2153" s="1">
        <v>44627</v>
      </c>
      <c r="F2153" s="1" t="s">
        <v>390</v>
      </c>
      <c r="G2153" s="1"/>
      <c r="I2153" s="1" t="s">
        <v>290</v>
      </c>
      <c r="J2153" s="1" t="s">
        <v>287</v>
      </c>
      <c r="K2153" s="1"/>
      <c r="L2153" t="s">
        <v>286</v>
      </c>
      <c r="M2153">
        <v>1.62</v>
      </c>
      <c r="U2153">
        <v>0.17</v>
      </c>
      <c r="V2153" t="s">
        <v>165</v>
      </c>
      <c r="X2153" t="s">
        <v>149</v>
      </c>
      <c r="Y2153" t="s">
        <v>150</v>
      </c>
      <c r="Z2153">
        <v>50286</v>
      </c>
      <c r="AB2153" t="s">
        <v>164</v>
      </c>
    </row>
    <row r="2154" spans="1:28" x14ac:dyDescent="0.3">
      <c r="A2154" t="s">
        <v>292</v>
      </c>
      <c r="B2154" t="s">
        <v>1084</v>
      </c>
      <c r="C2154">
        <v>1651770</v>
      </c>
      <c r="D2154" t="s">
        <v>151</v>
      </c>
      <c r="E2154" s="1">
        <v>44629</v>
      </c>
      <c r="F2154" s="1" t="s">
        <v>477</v>
      </c>
      <c r="G2154" s="1"/>
      <c r="H2154" t="s">
        <v>172</v>
      </c>
      <c r="I2154" s="1" t="s">
        <v>289</v>
      </c>
      <c r="J2154" s="1" t="s">
        <v>509</v>
      </c>
      <c r="K2154" s="1"/>
      <c r="L2154" t="s">
        <v>223</v>
      </c>
      <c r="M2154">
        <v>5.2</v>
      </c>
      <c r="U2154">
        <v>0.4</v>
      </c>
      <c r="V2154" t="s">
        <v>176</v>
      </c>
      <c r="X2154" t="s">
        <v>149</v>
      </c>
      <c r="Y2154" t="s">
        <v>150</v>
      </c>
      <c r="Z2154">
        <v>1040</v>
      </c>
      <c r="AB2154" t="s">
        <v>164</v>
      </c>
    </row>
    <row r="2155" spans="1:28" x14ac:dyDescent="0.3">
      <c r="A2155" t="s">
        <v>292</v>
      </c>
      <c r="B2155" t="s">
        <v>1084</v>
      </c>
      <c r="C2155">
        <v>1651770</v>
      </c>
      <c r="D2155" t="s">
        <v>151</v>
      </c>
      <c r="E2155" s="1">
        <v>44629</v>
      </c>
      <c r="F2155" s="1" t="s">
        <v>477</v>
      </c>
      <c r="G2155" s="1"/>
      <c r="H2155" t="s">
        <v>170</v>
      </c>
      <c r="I2155" s="1" t="s">
        <v>289</v>
      </c>
      <c r="J2155" s="1" t="s">
        <v>510</v>
      </c>
      <c r="K2155" s="1"/>
      <c r="L2155" t="s">
        <v>223</v>
      </c>
      <c r="M2155">
        <v>0.85499999999999998</v>
      </c>
      <c r="U2155">
        <v>0.02</v>
      </c>
      <c r="V2155" t="s">
        <v>176</v>
      </c>
      <c r="X2155" t="s">
        <v>149</v>
      </c>
      <c r="Y2155" t="s">
        <v>150</v>
      </c>
      <c r="Z2155">
        <v>1049</v>
      </c>
      <c r="AB2155" t="s">
        <v>164</v>
      </c>
    </row>
    <row r="2156" spans="1:28" x14ac:dyDescent="0.3">
      <c r="A2156" t="s">
        <v>292</v>
      </c>
      <c r="B2156" t="s">
        <v>1084</v>
      </c>
      <c r="C2156">
        <v>1651770</v>
      </c>
      <c r="D2156" t="s">
        <v>151</v>
      </c>
      <c r="E2156" s="1">
        <v>44629</v>
      </c>
      <c r="F2156" s="1" t="s">
        <v>477</v>
      </c>
      <c r="G2156" s="1"/>
      <c r="H2156" t="s">
        <v>172</v>
      </c>
      <c r="I2156" s="1" t="s">
        <v>289</v>
      </c>
      <c r="J2156" s="1" t="s">
        <v>511</v>
      </c>
      <c r="K2156" s="1"/>
      <c r="L2156" t="s">
        <v>223</v>
      </c>
      <c r="M2156">
        <v>21.9</v>
      </c>
      <c r="U2156">
        <v>2</v>
      </c>
      <c r="V2156" t="s">
        <v>176</v>
      </c>
      <c r="X2156" t="s">
        <v>149</v>
      </c>
      <c r="Y2156" t="s">
        <v>150</v>
      </c>
      <c r="Z2156">
        <v>1090</v>
      </c>
      <c r="AB2156" t="s">
        <v>164</v>
      </c>
    </row>
    <row r="2157" spans="1:28" x14ac:dyDescent="0.3">
      <c r="A2157" t="s">
        <v>292</v>
      </c>
      <c r="B2157" t="s">
        <v>1084</v>
      </c>
      <c r="C2157">
        <v>1651770</v>
      </c>
      <c r="D2157" t="s">
        <v>151</v>
      </c>
      <c r="E2157" s="1">
        <v>44629</v>
      </c>
      <c r="F2157" s="1" t="s">
        <v>477</v>
      </c>
      <c r="G2157" s="1"/>
      <c r="I2157" s="1" t="s">
        <v>290</v>
      </c>
      <c r="J2157" s="1" t="s">
        <v>287</v>
      </c>
      <c r="K2157" s="1"/>
      <c r="L2157" t="s">
        <v>286</v>
      </c>
      <c r="M2157">
        <v>9.9</v>
      </c>
      <c r="U2157">
        <v>0.17</v>
      </c>
      <c r="V2157" t="s">
        <v>165</v>
      </c>
      <c r="X2157" t="s">
        <v>149</v>
      </c>
      <c r="Y2157" t="s">
        <v>150</v>
      </c>
      <c r="Z2157">
        <v>50286</v>
      </c>
      <c r="AB2157" t="s">
        <v>164</v>
      </c>
    </row>
    <row r="2158" spans="1:28" x14ac:dyDescent="0.3">
      <c r="A2158" t="s">
        <v>292</v>
      </c>
      <c r="B2158" t="s">
        <v>1085</v>
      </c>
      <c r="C2158">
        <v>1651770</v>
      </c>
      <c r="D2158" t="s">
        <v>151</v>
      </c>
      <c r="E2158" s="1">
        <v>44637</v>
      </c>
      <c r="F2158" s="1" t="s">
        <v>489</v>
      </c>
      <c r="G2158" s="1"/>
      <c r="H2158" t="s">
        <v>172</v>
      </c>
      <c r="I2158" s="1" t="s">
        <v>289</v>
      </c>
      <c r="J2158" s="1" t="s">
        <v>509</v>
      </c>
      <c r="K2158" s="1"/>
      <c r="L2158" t="s">
        <v>223</v>
      </c>
      <c r="M2158">
        <v>6.9</v>
      </c>
      <c r="U2158">
        <v>0.4</v>
      </c>
      <c r="V2158" t="s">
        <v>176</v>
      </c>
      <c r="X2158" t="s">
        <v>178</v>
      </c>
      <c r="Y2158" t="s">
        <v>150</v>
      </c>
      <c r="Z2158">
        <v>1040</v>
      </c>
      <c r="AB2158" t="s">
        <v>164</v>
      </c>
    </row>
    <row r="2159" spans="1:28" x14ac:dyDescent="0.3">
      <c r="A2159" t="s">
        <v>292</v>
      </c>
      <c r="B2159" t="s">
        <v>1085</v>
      </c>
      <c r="C2159">
        <v>1651770</v>
      </c>
      <c r="D2159" t="s">
        <v>151</v>
      </c>
      <c r="E2159" s="1">
        <v>44637</v>
      </c>
      <c r="F2159" s="1" t="s">
        <v>489</v>
      </c>
      <c r="G2159" s="1"/>
      <c r="H2159" t="s">
        <v>170</v>
      </c>
      <c r="I2159" s="1" t="s">
        <v>289</v>
      </c>
      <c r="J2159" s="1" t="s">
        <v>510</v>
      </c>
      <c r="K2159" s="1"/>
      <c r="L2159" t="s">
        <v>223</v>
      </c>
      <c r="M2159">
        <v>1.1599999999999999</v>
      </c>
      <c r="U2159">
        <v>0.02</v>
      </c>
      <c r="V2159" t="s">
        <v>176</v>
      </c>
      <c r="X2159" t="s">
        <v>178</v>
      </c>
      <c r="Y2159" t="s">
        <v>150</v>
      </c>
      <c r="Z2159">
        <v>1049</v>
      </c>
      <c r="AB2159" t="s">
        <v>164</v>
      </c>
    </row>
    <row r="2160" spans="1:28" x14ac:dyDescent="0.3">
      <c r="A2160" t="s">
        <v>292</v>
      </c>
      <c r="B2160" t="s">
        <v>1085</v>
      </c>
      <c r="C2160">
        <v>1651770</v>
      </c>
      <c r="D2160" t="s">
        <v>151</v>
      </c>
      <c r="E2160" s="1">
        <v>44637</v>
      </c>
      <c r="F2160" s="1" t="s">
        <v>489</v>
      </c>
      <c r="G2160" s="1"/>
      <c r="H2160" t="s">
        <v>172</v>
      </c>
      <c r="I2160" s="1" t="s">
        <v>289</v>
      </c>
      <c r="J2160" s="1" t="s">
        <v>511</v>
      </c>
      <c r="K2160" s="1"/>
      <c r="L2160" t="s">
        <v>223</v>
      </c>
      <c r="M2160">
        <v>14.5</v>
      </c>
      <c r="U2160">
        <v>2</v>
      </c>
      <c r="V2160" t="s">
        <v>176</v>
      </c>
      <c r="X2160" t="s">
        <v>178</v>
      </c>
      <c r="Y2160" t="s">
        <v>150</v>
      </c>
      <c r="Z2160">
        <v>1090</v>
      </c>
      <c r="AB2160" t="s">
        <v>164</v>
      </c>
    </row>
    <row r="2161" spans="1:28" x14ac:dyDescent="0.3">
      <c r="A2161" t="s">
        <v>292</v>
      </c>
      <c r="B2161" t="s">
        <v>1085</v>
      </c>
      <c r="C2161">
        <v>1651770</v>
      </c>
      <c r="D2161" t="s">
        <v>151</v>
      </c>
      <c r="E2161" s="1">
        <v>44637</v>
      </c>
      <c r="F2161" s="1" t="s">
        <v>489</v>
      </c>
      <c r="G2161" s="1"/>
      <c r="I2161" s="1" t="s">
        <v>290</v>
      </c>
      <c r="J2161" s="1" t="s">
        <v>287</v>
      </c>
      <c r="K2161" s="1"/>
      <c r="L2161" t="s">
        <v>286</v>
      </c>
      <c r="M2161">
        <v>21</v>
      </c>
      <c r="U2161">
        <v>0.17</v>
      </c>
      <c r="V2161" t="s">
        <v>165</v>
      </c>
      <c r="X2161" t="s">
        <v>178</v>
      </c>
      <c r="Y2161" t="s">
        <v>150</v>
      </c>
      <c r="Z2161">
        <v>50286</v>
      </c>
      <c r="AB2161" t="s">
        <v>164</v>
      </c>
    </row>
    <row r="2162" spans="1:28" x14ac:dyDescent="0.3">
      <c r="A2162" t="s">
        <v>292</v>
      </c>
      <c r="B2162" t="s">
        <v>1086</v>
      </c>
      <c r="C2162">
        <v>1651770</v>
      </c>
      <c r="D2162" t="s">
        <v>151</v>
      </c>
      <c r="E2162" s="1">
        <v>44656</v>
      </c>
      <c r="F2162" s="1" t="s">
        <v>478</v>
      </c>
      <c r="G2162" s="1"/>
      <c r="H2162" t="s">
        <v>172</v>
      </c>
      <c r="I2162" s="1" t="s">
        <v>289</v>
      </c>
      <c r="J2162" s="1" t="s">
        <v>509</v>
      </c>
      <c r="K2162" s="1"/>
      <c r="L2162" t="s">
        <v>223</v>
      </c>
      <c r="M2162">
        <v>2.1</v>
      </c>
      <c r="U2162">
        <v>0.4</v>
      </c>
      <c r="V2162" t="s">
        <v>176</v>
      </c>
      <c r="X2162" t="s">
        <v>149</v>
      </c>
      <c r="Y2162" t="s">
        <v>150</v>
      </c>
      <c r="Z2162">
        <v>1040</v>
      </c>
      <c r="AB2162" t="s">
        <v>164</v>
      </c>
    </row>
    <row r="2163" spans="1:28" x14ac:dyDescent="0.3">
      <c r="A2163" t="s">
        <v>292</v>
      </c>
      <c r="B2163" t="s">
        <v>1086</v>
      </c>
      <c r="C2163">
        <v>1651770</v>
      </c>
      <c r="D2163" t="s">
        <v>151</v>
      </c>
      <c r="E2163" s="1">
        <v>44656</v>
      </c>
      <c r="F2163" s="1" t="s">
        <v>478</v>
      </c>
      <c r="G2163" s="1"/>
      <c r="H2163" t="s">
        <v>170</v>
      </c>
      <c r="I2163" s="1" t="s">
        <v>289</v>
      </c>
      <c r="J2163" s="1" t="s">
        <v>510</v>
      </c>
      <c r="K2163" s="1"/>
      <c r="L2163" t="s">
        <v>223</v>
      </c>
      <c r="M2163">
        <v>0.19400000000000001</v>
      </c>
      <c r="U2163">
        <v>0.02</v>
      </c>
      <c r="V2163" t="s">
        <v>176</v>
      </c>
      <c r="X2163" t="s">
        <v>149</v>
      </c>
      <c r="Y2163" t="s">
        <v>150</v>
      </c>
      <c r="Z2163">
        <v>1049</v>
      </c>
      <c r="AB2163" t="s">
        <v>164</v>
      </c>
    </row>
    <row r="2164" spans="1:28" x14ac:dyDescent="0.3">
      <c r="A2164" t="s">
        <v>292</v>
      </c>
      <c r="B2164" t="s">
        <v>1086</v>
      </c>
      <c r="C2164">
        <v>1651770</v>
      </c>
      <c r="D2164" t="s">
        <v>151</v>
      </c>
      <c r="E2164" s="1">
        <v>44656</v>
      </c>
      <c r="F2164" s="1" t="s">
        <v>478</v>
      </c>
      <c r="G2164" s="1"/>
      <c r="H2164" t="s">
        <v>172</v>
      </c>
      <c r="I2164" s="1" t="s">
        <v>289</v>
      </c>
      <c r="J2164" s="1" t="s">
        <v>511</v>
      </c>
      <c r="K2164" s="1"/>
      <c r="L2164" t="s">
        <v>223</v>
      </c>
      <c r="M2164">
        <v>5</v>
      </c>
      <c r="U2164">
        <v>2</v>
      </c>
      <c r="V2164" t="s">
        <v>176</v>
      </c>
      <c r="X2164" t="s">
        <v>149</v>
      </c>
      <c r="Y2164" t="s">
        <v>150</v>
      </c>
      <c r="Z2164">
        <v>1090</v>
      </c>
      <c r="AB2164" t="s">
        <v>164</v>
      </c>
    </row>
    <row r="2165" spans="1:28" x14ac:dyDescent="0.3">
      <c r="A2165" t="s">
        <v>292</v>
      </c>
      <c r="B2165" t="s">
        <v>1086</v>
      </c>
      <c r="C2165">
        <v>1651770</v>
      </c>
      <c r="D2165" t="s">
        <v>151</v>
      </c>
      <c r="E2165" s="1">
        <v>44656</v>
      </c>
      <c r="F2165" s="1" t="s">
        <v>478</v>
      </c>
      <c r="G2165" s="1"/>
      <c r="I2165" s="1" t="s">
        <v>290</v>
      </c>
      <c r="J2165" s="1" t="s">
        <v>287</v>
      </c>
      <c r="K2165" s="1"/>
      <c r="L2165" t="s">
        <v>286</v>
      </c>
      <c r="M2165">
        <v>1.64</v>
      </c>
      <c r="U2165">
        <v>0.17</v>
      </c>
      <c r="V2165" t="s">
        <v>165</v>
      </c>
      <c r="X2165" t="s">
        <v>149</v>
      </c>
      <c r="Y2165" t="s">
        <v>150</v>
      </c>
      <c r="Z2165">
        <v>50286</v>
      </c>
      <c r="AB2165" t="s">
        <v>164</v>
      </c>
    </row>
    <row r="2166" spans="1:28" x14ac:dyDescent="0.3">
      <c r="A2166" t="s">
        <v>292</v>
      </c>
      <c r="B2166" t="s">
        <v>1087</v>
      </c>
      <c r="C2166">
        <v>1651770</v>
      </c>
      <c r="D2166" t="s">
        <v>151</v>
      </c>
      <c r="E2166" s="1">
        <v>44657</v>
      </c>
      <c r="F2166" s="1" t="s">
        <v>490</v>
      </c>
      <c r="G2166" s="1"/>
      <c r="H2166" t="s">
        <v>172</v>
      </c>
      <c r="I2166" s="1" t="s">
        <v>289</v>
      </c>
      <c r="J2166" s="1" t="s">
        <v>509</v>
      </c>
      <c r="K2166" s="1"/>
      <c r="L2166" t="s">
        <v>223</v>
      </c>
      <c r="M2166">
        <v>6.9</v>
      </c>
      <c r="U2166">
        <v>0.4</v>
      </c>
      <c r="V2166" t="s">
        <v>176</v>
      </c>
      <c r="X2166" t="s">
        <v>149</v>
      </c>
      <c r="Y2166" t="s">
        <v>150</v>
      </c>
      <c r="Z2166">
        <v>1040</v>
      </c>
      <c r="AB2166" t="s">
        <v>164</v>
      </c>
    </row>
    <row r="2167" spans="1:28" x14ac:dyDescent="0.3">
      <c r="A2167" t="s">
        <v>292</v>
      </c>
      <c r="B2167" t="s">
        <v>1087</v>
      </c>
      <c r="C2167">
        <v>1651770</v>
      </c>
      <c r="D2167" t="s">
        <v>151</v>
      </c>
      <c r="E2167" s="1">
        <v>44657</v>
      </c>
      <c r="F2167" s="1" t="s">
        <v>490</v>
      </c>
      <c r="G2167" s="1"/>
      <c r="H2167" t="s">
        <v>170</v>
      </c>
      <c r="I2167" s="1" t="s">
        <v>289</v>
      </c>
      <c r="J2167" s="1" t="s">
        <v>510</v>
      </c>
      <c r="K2167" s="1"/>
      <c r="L2167" t="s">
        <v>223</v>
      </c>
      <c r="M2167">
        <v>1.26</v>
      </c>
      <c r="U2167">
        <v>0.02</v>
      </c>
      <c r="V2167" t="s">
        <v>176</v>
      </c>
      <c r="X2167" t="s">
        <v>149</v>
      </c>
      <c r="Y2167" t="s">
        <v>150</v>
      </c>
      <c r="Z2167">
        <v>1049</v>
      </c>
      <c r="AB2167" t="s">
        <v>164</v>
      </c>
    </row>
    <row r="2168" spans="1:28" x14ac:dyDescent="0.3">
      <c r="A2168" t="s">
        <v>292</v>
      </c>
      <c r="B2168" t="s">
        <v>1087</v>
      </c>
      <c r="C2168">
        <v>1651770</v>
      </c>
      <c r="D2168" t="s">
        <v>151</v>
      </c>
      <c r="E2168" s="1">
        <v>44657</v>
      </c>
      <c r="F2168" s="1" t="s">
        <v>490</v>
      </c>
      <c r="G2168" s="1"/>
      <c r="H2168" t="s">
        <v>172</v>
      </c>
      <c r="I2168" s="1" t="s">
        <v>289</v>
      </c>
      <c r="J2168" s="1" t="s">
        <v>511</v>
      </c>
      <c r="K2168" s="1"/>
      <c r="L2168" t="s">
        <v>223</v>
      </c>
      <c r="M2168">
        <v>18</v>
      </c>
      <c r="U2168">
        <v>2</v>
      </c>
      <c r="V2168" t="s">
        <v>176</v>
      </c>
      <c r="X2168" t="s">
        <v>149</v>
      </c>
      <c r="Y2168" t="s">
        <v>150</v>
      </c>
      <c r="Z2168">
        <v>1090</v>
      </c>
      <c r="AB2168" t="s">
        <v>164</v>
      </c>
    </row>
    <row r="2169" spans="1:28" x14ac:dyDescent="0.3">
      <c r="A2169" t="s">
        <v>292</v>
      </c>
      <c r="B2169" t="s">
        <v>1087</v>
      </c>
      <c r="C2169">
        <v>1651770</v>
      </c>
      <c r="D2169" t="s">
        <v>151</v>
      </c>
      <c r="E2169" s="1">
        <v>44657</v>
      </c>
      <c r="F2169" s="1" t="s">
        <v>490</v>
      </c>
      <c r="G2169" s="1"/>
      <c r="I2169" s="1" t="s">
        <v>290</v>
      </c>
      <c r="J2169" s="1" t="s">
        <v>287</v>
      </c>
      <c r="K2169" s="1"/>
      <c r="L2169" t="s">
        <v>286</v>
      </c>
      <c r="M2169">
        <v>8.34</v>
      </c>
      <c r="U2169">
        <v>0.17</v>
      </c>
      <c r="V2169" t="s">
        <v>165</v>
      </c>
      <c r="X2169" t="s">
        <v>149</v>
      </c>
      <c r="Y2169" t="s">
        <v>150</v>
      </c>
      <c r="Z2169">
        <v>50286</v>
      </c>
      <c r="AB2169" t="s">
        <v>164</v>
      </c>
    </row>
    <row r="2170" spans="1:28" x14ac:dyDescent="0.3">
      <c r="A2170" t="s">
        <v>292</v>
      </c>
      <c r="B2170" t="s">
        <v>1088</v>
      </c>
      <c r="C2170">
        <v>1651770</v>
      </c>
      <c r="D2170" t="s">
        <v>151</v>
      </c>
      <c r="E2170" s="1">
        <v>44658</v>
      </c>
      <c r="F2170" s="1" t="s">
        <v>331</v>
      </c>
      <c r="G2170" s="1"/>
      <c r="H2170" t="s">
        <v>172</v>
      </c>
      <c r="I2170" s="1" t="s">
        <v>289</v>
      </c>
      <c r="J2170" s="1" t="s">
        <v>509</v>
      </c>
      <c r="K2170" s="1"/>
      <c r="L2170" t="s">
        <v>223</v>
      </c>
      <c r="M2170">
        <v>10.7</v>
      </c>
      <c r="U2170">
        <v>0.4</v>
      </c>
      <c r="V2170" t="s">
        <v>176</v>
      </c>
      <c r="X2170" t="s">
        <v>178</v>
      </c>
      <c r="Y2170" t="s">
        <v>150</v>
      </c>
      <c r="Z2170">
        <v>1040</v>
      </c>
      <c r="AA2170" t="s">
        <v>180</v>
      </c>
      <c r="AB2170" t="s">
        <v>164</v>
      </c>
    </row>
    <row r="2171" spans="1:28" x14ac:dyDescent="0.3">
      <c r="A2171" t="s">
        <v>292</v>
      </c>
      <c r="B2171" t="s">
        <v>1088</v>
      </c>
      <c r="C2171">
        <v>1651770</v>
      </c>
      <c r="D2171" t="s">
        <v>151</v>
      </c>
      <c r="E2171" s="1">
        <v>44658</v>
      </c>
      <c r="F2171" s="1" t="s">
        <v>331</v>
      </c>
      <c r="G2171" s="1"/>
      <c r="H2171" t="s">
        <v>170</v>
      </c>
      <c r="I2171" s="1" t="s">
        <v>289</v>
      </c>
      <c r="J2171" s="1" t="s">
        <v>510</v>
      </c>
      <c r="K2171" s="1"/>
      <c r="L2171" t="s">
        <v>223</v>
      </c>
      <c r="M2171">
        <v>5.3</v>
      </c>
      <c r="U2171">
        <v>0.02</v>
      </c>
      <c r="V2171" t="s">
        <v>176</v>
      </c>
      <c r="X2171" t="s">
        <v>178</v>
      </c>
      <c r="Y2171" t="s">
        <v>150</v>
      </c>
      <c r="Z2171">
        <v>1049</v>
      </c>
      <c r="AA2171" t="s">
        <v>180</v>
      </c>
      <c r="AB2171" t="s">
        <v>164</v>
      </c>
    </row>
    <row r="2172" spans="1:28" x14ac:dyDescent="0.3">
      <c r="A2172" t="s">
        <v>292</v>
      </c>
      <c r="B2172" t="s">
        <v>1088</v>
      </c>
      <c r="C2172">
        <v>1651770</v>
      </c>
      <c r="D2172" t="s">
        <v>151</v>
      </c>
      <c r="E2172" s="1">
        <v>44658</v>
      </c>
      <c r="F2172" s="1" t="s">
        <v>331</v>
      </c>
      <c r="G2172" s="1"/>
      <c r="H2172" t="s">
        <v>172</v>
      </c>
      <c r="I2172" s="1" t="s">
        <v>289</v>
      </c>
      <c r="J2172" s="1" t="s">
        <v>511</v>
      </c>
      <c r="K2172" s="1"/>
      <c r="L2172" t="s">
        <v>223</v>
      </c>
      <c r="M2172">
        <v>38.700000000000003</v>
      </c>
      <c r="U2172">
        <v>2</v>
      </c>
      <c r="V2172" t="s">
        <v>176</v>
      </c>
      <c r="X2172" t="s">
        <v>178</v>
      </c>
      <c r="Y2172" t="s">
        <v>150</v>
      </c>
      <c r="Z2172">
        <v>1090</v>
      </c>
      <c r="AA2172" t="s">
        <v>180</v>
      </c>
      <c r="AB2172" t="s">
        <v>164</v>
      </c>
    </row>
    <row r="2173" spans="1:28" x14ac:dyDescent="0.3">
      <c r="A2173" t="s">
        <v>292</v>
      </c>
      <c r="B2173" t="s">
        <v>1088</v>
      </c>
      <c r="C2173">
        <v>1651770</v>
      </c>
      <c r="D2173" t="s">
        <v>151</v>
      </c>
      <c r="E2173" s="1">
        <v>44658</v>
      </c>
      <c r="F2173" s="1" t="s">
        <v>331</v>
      </c>
      <c r="G2173" s="1"/>
      <c r="I2173" s="1" t="s">
        <v>290</v>
      </c>
      <c r="J2173" s="1" t="s">
        <v>287</v>
      </c>
      <c r="K2173" s="1"/>
      <c r="L2173" t="s">
        <v>286</v>
      </c>
      <c r="M2173">
        <v>10.199999999999999</v>
      </c>
      <c r="U2173">
        <v>0.17</v>
      </c>
      <c r="V2173" t="s">
        <v>165</v>
      </c>
      <c r="X2173" t="s">
        <v>178</v>
      </c>
      <c r="Y2173" t="s">
        <v>150</v>
      </c>
      <c r="Z2173">
        <v>50286</v>
      </c>
      <c r="AB2173" t="s">
        <v>164</v>
      </c>
    </row>
    <row r="2174" spans="1:28" x14ac:dyDescent="0.3">
      <c r="A2174" t="s">
        <v>292</v>
      </c>
      <c r="B2174" t="s">
        <v>1089</v>
      </c>
      <c r="C2174">
        <v>1651770</v>
      </c>
      <c r="D2174" t="s">
        <v>151</v>
      </c>
      <c r="E2174" s="1">
        <v>44686</v>
      </c>
      <c r="F2174" s="1" t="s">
        <v>309</v>
      </c>
      <c r="G2174" s="1"/>
      <c r="H2174" t="s">
        <v>172</v>
      </c>
      <c r="I2174" s="1" t="s">
        <v>289</v>
      </c>
      <c r="J2174" s="1" t="s">
        <v>509</v>
      </c>
      <c r="K2174" s="1"/>
      <c r="L2174" t="s">
        <v>223</v>
      </c>
      <c r="M2174">
        <v>3</v>
      </c>
      <c r="U2174">
        <v>0.4</v>
      </c>
      <c r="V2174" t="s">
        <v>176</v>
      </c>
      <c r="X2174" t="s">
        <v>178</v>
      </c>
      <c r="Y2174" t="s">
        <v>150</v>
      </c>
      <c r="Z2174">
        <v>1040</v>
      </c>
      <c r="AB2174" t="s">
        <v>164</v>
      </c>
    </row>
    <row r="2175" spans="1:28" x14ac:dyDescent="0.3">
      <c r="A2175" t="s">
        <v>292</v>
      </c>
      <c r="B2175" t="s">
        <v>1089</v>
      </c>
      <c r="C2175">
        <v>1651770</v>
      </c>
      <c r="D2175" t="s">
        <v>151</v>
      </c>
      <c r="E2175" s="1">
        <v>44686</v>
      </c>
      <c r="F2175" s="1" t="s">
        <v>309</v>
      </c>
      <c r="G2175" s="1"/>
      <c r="H2175" t="s">
        <v>170</v>
      </c>
      <c r="I2175" s="1" t="s">
        <v>289</v>
      </c>
      <c r="J2175" s="1" t="s">
        <v>510</v>
      </c>
      <c r="K2175" s="1"/>
      <c r="L2175" t="s">
        <v>223</v>
      </c>
      <c r="M2175">
        <v>0.157</v>
      </c>
      <c r="U2175">
        <v>0.02</v>
      </c>
      <c r="V2175" t="s">
        <v>176</v>
      </c>
      <c r="X2175" t="s">
        <v>178</v>
      </c>
      <c r="Y2175" t="s">
        <v>150</v>
      </c>
      <c r="Z2175">
        <v>1049</v>
      </c>
      <c r="AB2175" t="s">
        <v>164</v>
      </c>
    </row>
    <row r="2176" spans="1:28" x14ac:dyDescent="0.3">
      <c r="A2176" t="s">
        <v>292</v>
      </c>
      <c r="B2176" t="s">
        <v>1089</v>
      </c>
      <c r="C2176">
        <v>1651770</v>
      </c>
      <c r="D2176" t="s">
        <v>151</v>
      </c>
      <c r="E2176" s="1">
        <v>44686</v>
      </c>
      <c r="F2176" s="1" t="s">
        <v>309</v>
      </c>
      <c r="G2176" s="1"/>
      <c r="H2176" t="s">
        <v>172</v>
      </c>
      <c r="I2176" s="1" t="s">
        <v>289</v>
      </c>
      <c r="J2176" s="1" t="s">
        <v>511</v>
      </c>
      <c r="K2176" s="1"/>
      <c r="L2176" t="s">
        <v>223</v>
      </c>
      <c r="M2176">
        <v>6.9</v>
      </c>
      <c r="U2176">
        <v>2</v>
      </c>
      <c r="V2176" t="s">
        <v>176</v>
      </c>
      <c r="X2176" t="s">
        <v>178</v>
      </c>
      <c r="Y2176" t="s">
        <v>150</v>
      </c>
      <c r="Z2176">
        <v>1090</v>
      </c>
      <c r="AB2176" t="s">
        <v>164</v>
      </c>
    </row>
    <row r="2177" spans="1:28" x14ac:dyDescent="0.3">
      <c r="A2177" t="s">
        <v>292</v>
      </c>
      <c r="B2177" t="s">
        <v>1089</v>
      </c>
      <c r="C2177">
        <v>1651770</v>
      </c>
      <c r="D2177" t="s">
        <v>151</v>
      </c>
      <c r="E2177" s="1">
        <v>44686</v>
      </c>
      <c r="F2177" s="1" t="s">
        <v>309</v>
      </c>
      <c r="G2177" s="1"/>
      <c r="I2177" s="1" t="s">
        <v>290</v>
      </c>
      <c r="J2177" s="1" t="s">
        <v>287</v>
      </c>
      <c r="K2177" s="1"/>
      <c r="L2177" t="s">
        <v>286</v>
      </c>
      <c r="M2177">
        <v>7.63</v>
      </c>
      <c r="U2177">
        <v>0.17</v>
      </c>
      <c r="V2177" t="s">
        <v>165</v>
      </c>
      <c r="X2177" t="s">
        <v>178</v>
      </c>
      <c r="Y2177" t="s">
        <v>150</v>
      </c>
      <c r="Z2177">
        <v>50286</v>
      </c>
      <c r="AB2177" t="s">
        <v>164</v>
      </c>
    </row>
    <row r="2178" spans="1:28" x14ac:dyDescent="0.3">
      <c r="A2178" t="s">
        <v>292</v>
      </c>
      <c r="B2178" t="s">
        <v>1090</v>
      </c>
      <c r="C2178">
        <v>1651770</v>
      </c>
      <c r="D2178" t="s">
        <v>151</v>
      </c>
      <c r="E2178" s="1">
        <v>44687</v>
      </c>
      <c r="F2178" s="1" t="s">
        <v>345</v>
      </c>
      <c r="G2178" s="1"/>
      <c r="H2178" t="s">
        <v>172</v>
      </c>
      <c r="I2178" s="1" t="s">
        <v>289</v>
      </c>
      <c r="J2178" s="1" t="s">
        <v>509</v>
      </c>
      <c r="K2178" s="1"/>
      <c r="L2178" t="s">
        <v>223</v>
      </c>
      <c r="M2178">
        <v>8.1</v>
      </c>
      <c r="U2178">
        <v>0.4</v>
      </c>
      <c r="V2178" t="s">
        <v>176</v>
      </c>
      <c r="X2178" t="s">
        <v>178</v>
      </c>
      <c r="Y2178" t="s">
        <v>150</v>
      </c>
      <c r="Z2178">
        <v>1040</v>
      </c>
      <c r="AB2178" t="s">
        <v>164</v>
      </c>
    </row>
    <row r="2179" spans="1:28" x14ac:dyDescent="0.3">
      <c r="A2179" t="s">
        <v>292</v>
      </c>
      <c r="B2179" t="s">
        <v>1090</v>
      </c>
      <c r="C2179">
        <v>1651770</v>
      </c>
      <c r="D2179" t="s">
        <v>151</v>
      </c>
      <c r="E2179" s="1">
        <v>44687</v>
      </c>
      <c r="F2179" s="1" t="s">
        <v>345</v>
      </c>
      <c r="G2179" s="1"/>
      <c r="H2179" t="s">
        <v>170</v>
      </c>
      <c r="I2179" s="1" t="s">
        <v>289</v>
      </c>
      <c r="J2179" s="1" t="s">
        <v>510</v>
      </c>
      <c r="K2179" s="1"/>
      <c r="L2179" t="s">
        <v>223</v>
      </c>
      <c r="M2179">
        <v>1</v>
      </c>
      <c r="U2179">
        <v>0.02</v>
      </c>
      <c r="V2179" t="s">
        <v>176</v>
      </c>
      <c r="X2179" t="s">
        <v>178</v>
      </c>
      <c r="Y2179" t="s">
        <v>150</v>
      </c>
      <c r="Z2179">
        <v>1049</v>
      </c>
      <c r="AB2179" t="s">
        <v>164</v>
      </c>
    </row>
    <row r="2180" spans="1:28" x14ac:dyDescent="0.3">
      <c r="A2180" t="s">
        <v>292</v>
      </c>
      <c r="B2180" t="s">
        <v>1090</v>
      </c>
      <c r="C2180">
        <v>1651770</v>
      </c>
      <c r="D2180" t="s">
        <v>151</v>
      </c>
      <c r="E2180" s="1">
        <v>44687</v>
      </c>
      <c r="F2180" s="1" t="s">
        <v>345</v>
      </c>
      <c r="G2180" s="1"/>
      <c r="H2180" t="s">
        <v>172</v>
      </c>
      <c r="I2180" s="1" t="s">
        <v>289</v>
      </c>
      <c r="J2180" s="1" t="s">
        <v>511</v>
      </c>
      <c r="K2180" s="1"/>
      <c r="L2180" t="s">
        <v>223</v>
      </c>
      <c r="M2180">
        <v>20.6</v>
      </c>
      <c r="U2180">
        <v>2</v>
      </c>
      <c r="V2180" t="s">
        <v>176</v>
      </c>
      <c r="X2180" t="s">
        <v>178</v>
      </c>
      <c r="Y2180" t="s">
        <v>150</v>
      </c>
      <c r="Z2180">
        <v>1090</v>
      </c>
      <c r="AB2180" t="s">
        <v>164</v>
      </c>
    </row>
    <row r="2181" spans="1:28" x14ac:dyDescent="0.3">
      <c r="A2181" t="s">
        <v>292</v>
      </c>
      <c r="B2181" t="s">
        <v>1090</v>
      </c>
      <c r="C2181">
        <v>1651770</v>
      </c>
      <c r="D2181" t="s">
        <v>151</v>
      </c>
      <c r="E2181" s="1">
        <v>44687</v>
      </c>
      <c r="F2181" s="1" t="s">
        <v>345</v>
      </c>
      <c r="G2181" s="1"/>
      <c r="I2181" s="1" t="s">
        <v>290</v>
      </c>
      <c r="J2181" s="1" t="s">
        <v>287</v>
      </c>
      <c r="K2181" s="1"/>
      <c r="L2181" t="s">
        <v>286</v>
      </c>
      <c r="M2181">
        <v>10.4</v>
      </c>
      <c r="U2181">
        <v>0.17</v>
      </c>
      <c r="V2181" t="s">
        <v>165</v>
      </c>
      <c r="X2181" t="s">
        <v>178</v>
      </c>
      <c r="Y2181" t="s">
        <v>150</v>
      </c>
      <c r="Z2181">
        <v>50286</v>
      </c>
      <c r="AB2181" t="s">
        <v>164</v>
      </c>
    </row>
    <row r="2182" spans="1:28" x14ac:dyDescent="0.3">
      <c r="A2182" t="s">
        <v>292</v>
      </c>
      <c r="B2182" t="s">
        <v>1091</v>
      </c>
      <c r="C2182">
        <v>1651770</v>
      </c>
      <c r="D2182" t="s">
        <v>151</v>
      </c>
      <c r="E2182" s="1">
        <v>44719</v>
      </c>
      <c r="F2182" s="1" t="s">
        <v>428</v>
      </c>
      <c r="G2182" s="1"/>
      <c r="H2182" t="s">
        <v>172</v>
      </c>
      <c r="I2182" s="1" t="s">
        <v>289</v>
      </c>
      <c r="J2182" s="1" t="s">
        <v>509</v>
      </c>
      <c r="K2182" s="1"/>
      <c r="L2182" t="s">
        <v>223</v>
      </c>
      <c r="M2182">
        <v>1.6</v>
      </c>
      <c r="U2182">
        <v>0.4</v>
      </c>
      <c r="V2182" t="s">
        <v>176</v>
      </c>
      <c r="X2182" t="s">
        <v>178</v>
      </c>
      <c r="Y2182" t="s">
        <v>150</v>
      </c>
      <c r="Z2182">
        <v>1040</v>
      </c>
      <c r="AB2182" t="s">
        <v>164</v>
      </c>
    </row>
    <row r="2183" spans="1:28" x14ac:dyDescent="0.3">
      <c r="A2183" t="s">
        <v>292</v>
      </c>
      <c r="B2183" t="s">
        <v>1091</v>
      </c>
      <c r="C2183">
        <v>1651770</v>
      </c>
      <c r="D2183" t="s">
        <v>151</v>
      </c>
      <c r="E2183" s="1">
        <v>44719</v>
      </c>
      <c r="F2183" s="1" t="s">
        <v>428</v>
      </c>
      <c r="G2183" s="1"/>
      <c r="H2183" t="s">
        <v>170</v>
      </c>
      <c r="I2183" s="1" t="s">
        <v>289</v>
      </c>
      <c r="J2183" s="1" t="s">
        <v>510</v>
      </c>
      <c r="K2183" s="1"/>
      <c r="L2183" t="s">
        <v>223</v>
      </c>
      <c r="M2183">
        <v>7.2999999999999995E-2</v>
      </c>
      <c r="U2183">
        <v>0.02</v>
      </c>
      <c r="V2183" t="s">
        <v>176</v>
      </c>
      <c r="X2183" t="s">
        <v>178</v>
      </c>
      <c r="Y2183" t="s">
        <v>150</v>
      </c>
      <c r="Z2183">
        <v>1049</v>
      </c>
      <c r="AB2183" t="s">
        <v>164</v>
      </c>
    </row>
    <row r="2184" spans="1:28" x14ac:dyDescent="0.3">
      <c r="A2184" t="s">
        <v>292</v>
      </c>
      <c r="B2184" t="s">
        <v>1091</v>
      </c>
      <c r="C2184">
        <v>1651770</v>
      </c>
      <c r="D2184" t="s">
        <v>151</v>
      </c>
      <c r="E2184" s="1">
        <v>44719</v>
      </c>
      <c r="F2184" s="1" t="s">
        <v>428</v>
      </c>
      <c r="G2184" s="1"/>
      <c r="H2184" t="s">
        <v>172</v>
      </c>
      <c r="I2184" s="1" t="s">
        <v>289</v>
      </c>
      <c r="J2184" s="1" t="s">
        <v>511</v>
      </c>
      <c r="K2184" s="1"/>
      <c r="L2184" t="s">
        <v>223</v>
      </c>
      <c r="M2184">
        <v>6.7</v>
      </c>
      <c r="U2184">
        <v>2</v>
      </c>
      <c r="V2184" t="s">
        <v>176</v>
      </c>
      <c r="X2184" t="s">
        <v>178</v>
      </c>
      <c r="Y2184" t="s">
        <v>150</v>
      </c>
      <c r="Z2184">
        <v>1090</v>
      </c>
      <c r="AB2184" t="s">
        <v>164</v>
      </c>
    </row>
    <row r="2185" spans="1:28" x14ac:dyDescent="0.3">
      <c r="A2185" t="s">
        <v>292</v>
      </c>
      <c r="B2185" t="s">
        <v>1091</v>
      </c>
      <c r="C2185">
        <v>1651770</v>
      </c>
      <c r="D2185" t="s">
        <v>151</v>
      </c>
      <c r="E2185" s="1">
        <v>44719</v>
      </c>
      <c r="F2185" s="1" t="s">
        <v>428</v>
      </c>
      <c r="G2185" s="1"/>
      <c r="I2185" s="1" t="s">
        <v>290</v>
      </c>
      <c r="J2185" s="1" t="s">
        <v>287</v>
      </c>
      <c r="K2185" s="1"/>
      <c r="L2185" t="s">
        <v>286</v>
      </c>
      <c r="M2185">
        <v>2.95</v>
      </c>
      <c r="U2185">
        <v>0.17</v>
      </c>
      <c r="V2185" t="s">
        <v>165</v>
      </c>
      <c r="X2185" t="s">
        <v>178</v>
      </c>
      <c r="Y2185" t="s">
        <v>150</v>
      </c>
      <c r="Z2185">
        <v>50286</v>
      </c>
      <c r="AB2185" t="s">
        <v>164</v>
      </c>
    </row>
    <row r="2186" spans="1:28" x14ac:dyDescent="0.3">
      <c r="A2186" t="s">
        <v>292</v>
      </c>
      <c r="B2186" t="s">
        <v>1092</v>
      </c>
      <c r="C2186">
        <v>1651770</v>
      </c>
      <c r="D2186" t="s">
        <v>151</v>
      </c>
      <c r="E2186" s="1">
        <v>44751</v>
      </c>
      <c r="F2186" s="1" t="s">
        <v>491</v>
      </c>
      <c r="G2186" s="1"/>
      <c r="I2186" s="1" t="s">
        <v>290</v>
      </c>
      <c r="J2186" s="1" t="s">
        <v>287</v>
      </c>
      <c r="K2186" s="1"/>
      <c r="L2186" t="s">
        <v>286</v>
      </c>
      <c r="M2186">
        <v>8.26</v>
      </c>
      <c r="U2186">
        <v>0.17</v>
      </c>
      <c r="V2186" t="s">
        <v>165</v>
      </c>
      <c r="X2186" t="s">
        <v>178</v>
      </c>
      <c r="Y2186" t="s">
        <v>150</v>
      </c>
      <c r="Z2186">
        <v>50286</v>
      </c>
      <c r="AB2186" t="s">
        <v>164</v>
      </c>
    </row>
    <row r="2187" spans="1:28" x14ac:dyDescent="0.3">
      <c r="A2187" t="s">
        <v>292</v>
      </c>
      <c r="B2187" t="s">
        <v>1093</v>
      </c>
      <c r="C2187">
        <v>1651770</v>
      </c>
      <c r="D2187" t="s">
        <v>151</v>
      </c>
      <c r="E2187" s="1">
        <v>44756</v>
      </c>
      <c r="F2187" s="1" t="s">
        <v>431</v>
      </c>
      <c r="G2187" s="1"/>
      <c r="I2187" s="1" t="s">
        <v>290</v>
      </c>
      <c r="J2187" s="1" t="s">
        <v>287</v>
      </c>
      <c r="K2187" s="1"/>
      <c r="L2187" t="s">
        <v>286</v>
      </c>
      <c r="M2187">
        <v>1.7</v>
      </c>
      <c r="U2187">
        <v>0.17</v>
      </c>
      <c r="V2187" t="s">
        <v>165</v>
      </c>
      <c r="X2187" t="s">
        <v>178</v>
      </c>
      <c r="Y2187" t="s">
        <v>150</v>
      </c>
      <c r="Z2187">
        <v>50286</v>
      </c>
      <c r="AB2187" t="s">
        <v>164</v>
      </c>
    </row>
  </sheetData>
  <autoFilter ref="A1:AB2187" xr:uid="{F4BCDD71-8DDA-4805-BF05-C15926461C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01AB-22C0-4D45-BCCD-7DCB5D5E1009}">
  <dimension ref="A1:AK2187"/>
  <sheetViews>
    <sheetView workbookViewId="0">
      <selection activeCell="N1" sqref="N1:N1048576"/>
    </sheetView>
  </sheetViews>
  <sheetFormatPr defaultRowHeight="14.4" x14ac:dyDescent="0.3"/>
  <cols>
    <col min="1" max="1" width="11.77734375" bestFit="1" customWidth="1"/>
    <col min="2" max="2" width="28.5546875" bestFit="1" customWidth="1"/>
    <col min="3" max="3" width="10.77734375" bestFit="1" customWidth="1"/>
    <col min="4" max="4" width="6.77734375" bestFit="1" customWidth="1"/>
    <col min="5" max="5" width="12.44140625" bestFit="1" customWidth="1"/>
    <col min="6" max="6" width="12.5546875" bestFit="1" customWidth="1"/>
    <col min="7" max="7" width="12.44140625" bestFit="1" customWidth="1"/>
    <col min="8" max="8" width="8" bestFit="1" customWidth="1"/>
    <col min="9" max="9" width="12.21875" bestFit="1" customWidth="1"/>
    <col min="10" max="10" width="15.21875" bestFit="1" customWidth="1"/>
    <col min="11" max="11" width="11.77734375" bestFit="1" customWidth="1"/>
    <col min="12" max="12" width="10.77734375" bestFit="1" customWidth="1"/>
    <col min="13" max="13" width="12" bestFit="1" customWidth="1"/>
    <col min="14" max="14" width="8.5546875" bestFit="1" customWidth="1"/>
    <col min="15" max="15" width="12.21875" bestFit="1" customWidth="1"/>
    <col min="16" max="16" width="26" bestFit="1" customWidth="1"/>
    <col min="17" max="17" width="15.44140625" bestFit="1" customWidth="1"/>
    <col min="18" max="18" width="11" bestFit="1" customWidth="1"/>
    <col min="19" max="20" width="14.21875" bestFit="1" customWidth="1"/>
    <col min="21" max="21" width="20.77734375" bestFit="1" customWidth="1"/>
    <col min="22" max="22" width="20" bestFit="1" customWidth="1"/>
    <col min="23" max="23" width="19.5546875" bestFit="1" customWidth="1"/>
    <col min="24" max="24" width="17.44140625" bestFit="1" customWidth="1"/>
    <col min="25" max="25" width="27.21875" bestFit="1" customWidth="1"/>
    <col min="26" max="26" width="15.77734375" bestFit="1" customWidth="1"/>
    <col min="27" max="27" width="14" bestFit="1" customWidth="1"/>
    <col min="28" max="28" width="17.5546875" bestFit="1" customWidth="1"/>
    <col min="29" max="29" width="12.21875" bestFit="1" customWidth="1"/>
    <col min="30" max="30" width="16.44140625" customWidth="1"/>
    <col min="31" max="31" width="16.77734375" bestFit="1" customWidth="1"/>
    <col min="32" max="32" width="17.21875" bestFit="1" customWidth="1"/>
    <col min="33" max="33" width="13" bestFit="1" customWidth="1"/>
    <col min="34" max="34" width="7.77734375" bestFit="1" customWidth="1"/>
    <col min="35" max="35" width="14.5546875" bestFit="1" customWidth="1"/>
    <col min="36" max="36" width="12.21875" bestFit="1" customWidth="1"/>
    <col min="37" max="37" width="12.77734375" bestFit="1" customWidth="1"/>
  </cols>
  <sheetData>
    <row r="1" spans="1:37" x14ac:dyDescent="0.3">
      <c r="A1" t="s">
        <v>291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492</v>
      </c>
      <c r="H1" t="s">
        <v>493</v>
      </c>
      <c r="I1" t="s">
        <v>288</v>
      </c>
      <c r="J1" t="s">
        <v>217</v>
      </c>
      <c r="K1" t="s">
        <v>497</v>
      </c>
      <c r="L1" t="s">
        <v>498</v>
      </c>
      <c r="M1" t="s">
        <v>500</v>
      </c>
      <c r="N1" t="s">
        <v>499</v>
      </c>
      <c r="O1" t="s">
        <v>514</v>
      </c>
      <c r="P1" t="s">
        <v>501</v>
      </c>
      <c r="Q1" t="s">
        <v>502</v>
      </c>
      <c r="R1" t="s">
        <v>503</v>
      </c>
      <c r="S1" t="s">
        <v>504</v>
      </c>
      <c r="T1" t="s">
        <v>515</v>
      </c>
      <c r="U1" t="s">
        <v>507</v>
      </c>
      <c r="V1" t="s">
        <v>508</v>
      </c>
      <c r="W1" t="s">
        <v>516</v>
      </c>
      <c r="X1" t="s">
        <v>496</v>
      </c>
      <c r="Y1" t="s">
        <v>495</v>
      </c>
      <c r="Z1" t="s">
        <v>494</v>
      </c>
      <c r="AA1" t="s">
        <v>505</v>
      </c>
      <c r="AB1" t="s">
        <v>506</v>
      </c>
      <c r="AC1" s="21" t="s">
        <v>126</v>
      </c>
      <c r="AD1" s="21" t="s">
        <v>129</v>
      </c>
      <c r="AE1" s="21" t="s">
        <v>130</v>
      </c>
      <c r="AF1" s="21" t="s">
        <v>131</v>
      </c>
      <c r="AG1" s="21" t="s">
        <v>134</v>
      </c>
      <c r="AH1" s="21" t="s">
        <v>136</v>
      </c>
      <c r="AI1" s="21" t="s">
        <v>137</v>
      </c>
      <c r="AJ1" s="21" t="s">
        <v>146</v>
      </c>
      <c r="AK1" s="21" t="s">
        <v>147</v>
      </c>
    </row>
    <row r="2" spans="1:37" x14ac:dyDescent="0.3">
      <c r="A2" t="s">
        <v>292</v>
      </c>
      <c r="B2" t="str">
        <f t="shared" ref="B2:B65" si="0">AG2&amp;"-"&amp;C2&amp;"-"&amp;TEXT(E2,"yyyymmdd")</f>
        <v>USGS-1647997-20070627</v>
      </c>
      <c r="C2">
        <v>1647997</v>
      </c>
      <c r="D2" t="s">
        <v>151</v>
      </c>
      <c r="E2" s="1">
        <v>39260</v>
      </c>
      <c r="F2" s="1" t="s">
        <v>298</v>
      </c>
      <c r="G2" s="1"/>
      <c r="H2" t="s">
        <v>153</v>
      </c>
      <c r="I2" s="1" t="str">
        <f>VLOOKUP(Z2,lookup!$A$2:$E$18,5,FALSE)</f>
        <v>dissolved</v>
      </c>
      <c r="J2" s="1" t="str">
        <f>VLOOKUP(Z2,lookup!$A$2:$E$18,3,FALSE)</f>
        <v>Benzo[a]pyrene</v>
      </c>
      <c r="K2" s="1"/>
      <c r="L2" t="str">
        <f>VLOOKUP(Z2,lookup!$A$2:$E$18,4,FALSE)</f>
        <v>ug/l</v>
      </c>
      <c r="M2">
        <v>0.12</v>
      </c>
      <c r="N2" t="s">
        <v>152</v>
      </c>
      <c r="U2">
        <v>0.12</v>
      </c>
      <c r="V2" t="s">
        <v>155</v>
      </c>
      <c r="X2" t="s">
        <v>149</v>
      </c>
      <c r="Y2" t="s">
        <v>150</v>
      </c>
      <c r="Z2">
        <v>34248</v>
      </c>
      <c r="AB2" t="s">
        <v>154</v>
      </c>
      <c r="AC2" t="s">
        <v>148</v>
      </c>
      <c r="AD2" s="2">
        <v>0.32291666666666669</v>
      </c>
      <c r="AG2" t="s">
        <v>148</v>
      </c>
      <c r="AK2" t="s">
        <v>156</v>
      </c>
    </row>
    <row r="3" spans="1:37" x14ac:dyDescent="0.3">
      <c r="A3" t="s">
        <v>292</v>
      </c>
      <c r="B3" t="str">
        <f t="shared" si="0"/>
        <v>USGS-1647997-20070627</v>
      </c>
      <c r="C3">
        <v>1647997</v>
      </c>
      <c r="D3" t="s">
        <v>151</v>
      </c>
      <c r="E3" s="1">
        <v>39260</v>
      </c>
      <c r="F3" s="1" t="s">
        <v>298</v>
      </c>
      <c r="G3" s="1"/>
      <c r="H3" t="s">
        <v>153</v>
      </c>
      <c r="I3" s="1" t="str">
        <f>VLOOKUP(Z3,lookup!$A$2:$E$18,5,FALSE)</f>
        <v>dissolved</v>
      </c>
      <c r="J3" s="1" t="str">
        <f>VLOOKUP(Z3,lookup!$A$2:$E$18,3,FALSE)</f>
        <v>Fluoranthene</v>
      </c>
      <c r="K3" s="1"/>
      <c r="L3" t="str">
        <f>VLOOKUP(Z3,lookup!$A$2:$E$18,4,FALSE)</f>
        <v>ug/l</v>
      </c>
      <c r="M3">
        <v>0.02</v>
      </c>
      <c r="N3" t="s">
        <v>157</v>
      </c>
      <c r="U3">
        <v>0.08</v>
      </c>
      <c r="V3" t="s">
        <v>159</v>
      </c>
      <c r="X3" t="s">
        <v>149</v>
      </c>
      <c r="Y3" t="s">
        <v>150</v>
      </c>
      <c r="Z3">
        <v>34377</v>
      </c>
      <c r="AA3" t="s">
        <v>158</v>
      </c>
      <c r="AB3" t="s">
        <v>154</v>
      </c>
      <c r="AC3" t="s">
        <v>148</v>
      </c>
      <c r="AD3" s="2">
        <v>0.32291666666666669</v>
      </c>
      <c r="AG3" t="s">
        <v>148</v>
      </c>
      <c r="AK3" t="s">
        <v>156</v>
      </c>
    </row>
    <row r="4" spans="1:37" x14ac:dyDescent="0.3">
      <c r="A4" t="s">
        <v>292</v>
      </c>
      <c r="B4" t="str">
        <f t="shared" si="0"/>
        <v>USGS-1647997-20070627</v>
      </c>
      <c r="C4">
        <v>1647997</v>
      </c>
      <c r="D4" t="s">
        <v>151</v>
      </c>
      <c r="E4" s="1">
        <v>39260</v>
      </c>
      <c r="F4" s="1" t="s">
        <v>298</v>
      </c>
      <c r="G4" s="1"/>
      <c r="H4" t="s">
        <v>153</v>
      </c>
      <c r="I4" s="1" t="str">
        <f>VLOOKUP(Z4,lookup!$A$2:$E$18,5,FALSE)</f>
        <v>dissolved</v>
      </c>
      <c r="J4" s="1" t="str">
        <f>VLOOKUP(Z4,lookup!$A$2:$E$18,3,FALSE)</f>
        <v>Napthtalene</v>
      </c>
      <c r="K4" s="1"/>
      <c r="L4" t="str">
        <f>VLOOKUP(Z4,lookup!$A$2:$E$18,4,FALSE)</f>
        <v>ug/l</v>
      </c>
      <c r="M4">
        <v>0.1</v>
      </c>
      <c r="N4" t="s">
        <v>152</v>
      </c>
      <c r="U4">
        <v>0.1</v>
      </c>
      <c r="V4" t="s">
        <v>155</v>
      </c>
      <c r="X4" t="s">
        <v>149</v>
      </c>
      <c r="Y4" t="s">
        <v>150</v>
      </c>
      <c r="Z4">
        <v>34443</v>
      </c>
      <c r="AB4" t="s">
        <v>154</v>
      </c>
      <c r="AC4" t="s">
        <v>148</v>
      </c>
      <c r="AD4" s="2">
        <v>0.32291666666666669</v>
      </c>
      <c r="AG4" t="s">
        <v>148</v>
      </c>
      <c r="AK4" t="s">
        <v>156</v>
      </c>
    </row>
    <row r="5" spans="1:37" x14ac:dyDescent="0.3">
      <c r="A5" t="s">
        <v>292</v>
      </c>
      <c r="B5" t="str">
        <f t="shared" si="0"/>
        <v>USGS-1647997-20070627</v>
      </c>
      <c r="C5">
        <v>1647997</v>
      </c>
      <c r="D5" t="s">
        <v>151</v>
      </c>
      <c r="E5" s="1">
        <v>39260</v>
      </c>
      <c r="F5" s="1" t="s">
        <v>298</v>
      </c>
      <c r="G5" s="1"/>
      <c r="H5" t="s">
        <v>153</v>
      </c>
      <c r="I5" s="1" t="str">
        <f>VLOOKUP(Z5,lookup!$A$2:$E$18,5,FALSE)</f>
        <v>dissolved</v>
      </c>
      <c r="J5" s="1" t="str">
        <f>VLOOKUP(Z5,lookup!$A$2:$E$18,3,FALSE)</f>
        <v>Phenanthrene</v>
      </c>
      <c r="K5" s="1"/>
      <c r="L5" t="str">
        <f>VLOOKUP(Z5,lookup!$A$2:$E$18,4,FALSE)</f>
        <v>ug/l</v>
      </c>
      <c r="M5">
        <v>0.08</v>
      </c>
      <c r="N5" t="s">
        <v>152</v>
      </c>
      <c r="U5">
        <v>0.08</v>
      </c>
      <c r="V5" t="s">
        <v>159</v>
      </c>
      <c r="X5" t="s">
        <v>149</v>
      </c>
      <c r="Y5" t="s">
        <v>150</v>
      </c>
      <c r="Z5">
        <v>34462</v>
      </c>
      <c r="AB5" t="s">
        <v>154</v>
      </c>
      <c r="AC5" t="s">
        <v>148</v>
      </c>
      <c r="AD5" s="2">
        <v>0.32291666666666669</v>
      </c>
      <c r="AG5" t="s">
        <v>148</v>
      </c>
      <c r="AK5" t="s">
        <v>156</v>
      </c>
    </row>
    <row r="6" spans="1:37" x14ac:dyDescent="0.3">
      <c r="A6" t="s">
        <v>292</v>
      </c>
      <c r="B6" t="str">
        <f t="shared" si="0"/>
        <v>USGS-1647997-20070627</v>
      </c>
      <c r="C6">
        <v>1647997</v>
      </c>
      <c r="D6" t="s">
        <v>151</v>
      </c>
      <c r="E6" s="1">
        <v>39260</v>
      </c>
      <c r="F6" s="1" t="s">
        <v>298</v>
      </c>
      <c r="G6" s="1"/>
      <c r="H6" t="s">
        <v>153</v>
      </c>
      <c r="I6" s="1" t="str">
        <f>VLOOKUP(Z6,lookup!$A$2:$E$18,5,FALSE)</f>
        <v>dissolved</v>
      </c>
      <c r="J6" s="1" t="str">
        <f>VLOOKUP(Z6,lookup!$A$2:$E$18,3,FALSE)</f>
        <v>Pyrene</v>
      </c>
      <c r="K6" s="1"/>
      <c r="L6" t="str">
        <f>VLOOKUP(Z6,lookup!$A$2:$E$18,4,FALSE)</f>
        <v>ug/l</v>
      </c>
      <c r="M6">
        <v>2.1000000000000001E-2</v>
      </c>
      <c r="N6" t="s">
        <v>157</v>
      </c>
      <c r="U6">
        <v>0.08</v>
      </c>
      <c r="V6" t="s">
        <v>155</v>
      </c>
      <c r="X6" t="s">
        <v>149</v>
      </c>
      <c r="Y6" t="s">
        <v>150</v>
      </c>
      <c r="Z6">
        <v>34470</v>
      </c>
      <c r="AA6" t="s">
        <v>158</v>
      </c>
      <c r="AB6" t="s">
        <v>154</v>
      </c>
      <c r="AC6" t="s">
        <v>148</v>
      </c>
      <c r="AD6" s="2">
        <v>0.32291666666666669</v>
      </c>
      <c r="AG6" t="s">
        <v>148</v>
      </c>
      <c r="AK6" t="s">
        <v>156</v>
      </c>
    </row>
    <row r="7" spans="1:37" x14ac:dyDescent="0.3">
      <c r="A7" t="s">
        <v>292</v>
      </c>
      <c r="B7" t="str">
        <f t="shared" si="0"/>
        <v>USGS-WRD-1647998-19990623</v>
      </c>
      <c r="C7">
        <v>1647998</v>
      </c>
      <c r="D7" t="s">
        <v>151</v>
      </c>
      <c r="E7" s="1">
        <v>36334</v>
      </c>
      <c r="F7" s="1" t="s">
        <v>299</v>
      </c>
      <c r="G7" s="1"/>
      <c r="H7" t="s">
        <v>162</v>
      </c>
      <c r="I7" s="1" t="str">
        <f>VLOOKUP(Z7,lookup!$A$2:$E$18,5,FALSE)</f>
        <v>dissolved</v>
      </c>
      <c r="J7" s="1" t="str">
        <f>VLOOKUP(Z7,lookup!$A$2:$E$18,3,FALSE)</f>
        <v>p,p'-DDE</v>
      </c>
      <c r="K7" s="1"/>
      <c r="L7" t="str">
        <f>VLOOKUP(Z7,lookup!$A$2:$E$18,4,FALSE)</f>
        <v>ug/l</v>
      </c>
      <c r="M7">
        <v>6.0000000000000001E-3</v>
      </c>
      <c r="N7" t="s">
        <v>152</v>
      </c>
      <c r="X7" t="s">
        <v>149</v>
      </c>
      <c r="Y7" t="s">
        <v>160</v>
      </c>
      <c r="Z7">
        <v>34653</v>
      </c>
      <c r="AB7" t="s">
        <v>163</v>
      </c>
      <c r="AC7" t="s">
        <v>148</v>
      </c>
      <c r="AD7" s="2">
        <v>0.75</v>
      </c>
      <c r="AG7" t="s">
        <v>161</v>
      </c>
    </row>
    <row r="8" spans="1:37" x14ac:dyDescent="0.3">
      <c r="A8" t="s">
        <v>292</v>
      </c>
      <c r="B8" t="str">
        <f t="shared" si="0"/>
        <v>USGS-WRD-1647998-19990623</v>
      </c>
      <c r="C8">
        <v>1647998</v>
      </c>
      <c r="D8" t="s">
        <v>151</v>
      </c>
      <c r="E8" s="1">
        <v>36334</v>
      </c>
      <c r="F8" s="1" t="s">
        <v>299</v>
      </c>
      <c r="G8" s="1"/>
      <c r="H8" t="s">
        <v>162</v>
      </c>
      <c r="I8" s="1" t="str">
        <f>VLOOKUP(Z8,lookup!$A$2:$E$18,5,FALSE)</f>
        <v>dissolved</v>
      </c>
      <c r="J8" s="1" t="str">
        <f>VLOOKUP(Z8,lookup!$A$2:$E$18,3,FALSE)</f>
        <v>Dieldrin</v>
      </c>
      <c r="K8" s="1"/>
      <c r="L8" t="str">
        <f>VLOOKUP(Z8,lookup!$A$2:$E$18,4,FALSE)</f>
        <v>ug/l</v>
      </c>
      <c r="M8">
        <v>1E-3</v>
      </c>
      <c r="N8" t="s">
        <v>152</v>
      </c>
      <c r="X8" t="s">
        <v>149</v>
      </c>
      <c r="Y8" t="s">
        <v>160</v>
      </c>
      <c r="Z8">
        <v>39381</v>
      </c>
      <c r="AB8" t="s">
        <v>163</v>
      </c>
      <c r="AC8" t="s">
        <v>148</v>
      </c>
      <c r="AD8" s="2">
        <v>0.75</v>
      </c>
      <c r="AG8" t="s">
        <v>161</v>
      </c>
    </row>
    <row r="9" spans="1:37" x14ac:dyDescent="0.3">
      <c r="A9" t="s">
        <v>292</v>
      </c>
      <c r="B9" t="str">
        <f t="shared" si="0"/>
        <v>USGS-WRD-1648004-19990624</v>
      </c>
      <c r="C9">
        <v>1648004</v>
      </c>
      <c r="D9" t="s">
        <v>151</v>
      </c>
      <c r="E9" s="1">
        <v>36335</v>
      </c>
      <c r="F9" s="1" t="s">
        <v>300</v>
      </c>
      <c r="G9" s="1"/>
      <c r="H9" t="s">
        <v>162</v>
      </c>
      <c r="I9" s="1" t="str">
        <f>VLOOKUP(Z9,lookup!$A$2:$E$18,5,FALSE)</f>
        <v>dissolved</v>
      </c>
      <c r="J9" s="1" t="str">
        <f>VLOOKUP(Z9,lookup!$A$2:$E$18,3,FALSE)</f>
        <v>p,p'-DDE</v>
      </c>
      <c r="K9" s="1"/>
      <c r="L9" t="str">
        <f>VLOOKUP(Z9,lookup!$A$2:$E$18,4,FALSE)</f>
        <v>ug/l</v>
      </c>
      <c r="M9">
        <v>6.0000000000000001E-3</v>
      </c>
      <c r="N9" t="s">
        <v>152</v>
      </c>
      <c r="X9" t="s">
        <v>149</v>
      </c>
      <c r="Y9" t="s">
        <v>160</v>
      </c>
      <c r="Z9">
        <v>34653</v>
      </c>
      <c r="AB9" t="s">
        <v>163</v>
      </c>
      <c r="AC9" t="s">
        <v>148</v>
      </c>
      <c r="AD9" s="2">
        <v>0.63194444444444442</v>
      </c>
      <c r="AG9" t="s">
        <v>161</v>
      </c>
    </row>
    <row r="10" spans="1:37" x14ac:dyDescent="0.3">
      <c r="A10" t="s">
        <v>292</v>
      </c>
      <c r="B10" t="str">
        <f t="shared" si="0"/>
        <v>USGS-WRD-1648004-19990624</v>
      </c>
      <c r="C10">
        <v>1648004</v>
      </c>
      <c r="D10" t="s">
        <v>151</v>
      </c>
      <c r="E10" s="1">
        <v>36335</v>
      </c>
      <c r="F10" s="1" t="s">
        <v>300</v>
      </c>
      <c r="G10" s="1"/>
      <c r="H10" t="s">
        <v>162</v>
      </c>
      <c r="I10" s="1" t="str">
        <f>VLOOKUP(Z10,lookup!$A$2:$E$18,5,FALSE)</f>
        <v>dissolved</v>
      </c>
      <c r="J10" s="1" t="str">
        <f>VLOOKUP(Z10,lookup!$A$2:$E$18,3,FALSE)</f>
        <v>Dieldrin</v>
      </c>
      <c r="K10" s="1"/>
      <c r="L10" t="str">
        <f>VLOOKUP(Z10,lookup!$A$2:$E$18,4,FALSE)</f>
        <v>ug/l</v>
      </c>
      <c r="M10">
        <v>6.0000000000000001E-3</v>
      </c>
      <c r="X10" t="s">
        <v>149</v>
      </c>
      <c r="Y10" t="s">
        <v>160</v>
      </c>
      <c r="Z10">
        <v>39381</v>
      </c>
      <c r="AB10" t="s">
        <v>163</v>
      </c>
      <c r="AC10" t="s">
        <v>148</v>
      </c>
      <c r="AD10" s="2">
        <v>0.63194444444444442</v>
      </c>
      <c r="AG10" t="s">
        <v>161</v>
      </c>
    </row>
    <row r="11" spans="1:37" x14ac:dyDescent="0.3">
      <c r="A11" t="s">
        <v>292</v>
      </c>
      <c r="B11" t="str">
        <f t="shared" si="0"/>
        <v>USGS-WRD-1648006-19990624</v>
      </c>
      <c r="C11">
        <v>1648006</v>
      </c>
      <c r="D11" t="s">
        <v>151</v>
      </c>
      <c r="E11" s="1">
        <v>36335</v>
      </c>
      <c r="F11" s="1" t="s">
        <v>301</v>
      </c>
      <c r="G11" s="1"/>
      <c r="H11" t="s">
        <v>162</v>
      </c>
      <c r="I11" s="1" t="str">
        <f>VLOOKUP(Z11,lookup!$A$2:$E$18,5,FALSE)</f>
        <v>dissolved</v>
      </c>
      <c r="J11" s="1" t="str">
        <f>VLOOKUP(Z11,lookup!$A$2:$E$18,3,FALSE)</f>
        <v>p,p'-DDE</v>
      </c>
      <c r="K11" s="1"/>
      <c r="L11" t="str">
        <f>VLOOKUP(Z11,lookup!$A$2:$E$18,4,FALSE)</f>
        <v>ug/l</v>
      </c>
      <c r="M11">
        <v>6.0000000000000001E-3</v>
      </c>
      <c r="N11" t="s">
        <v>152</v>
      </c>
      <c r="X11" t="s">
        <v>149</v>
      </c>
      <c r="Y11" t="s">
        <v>160</v>
      </c>
      <c r="Z11">
        <v>34653</v>
      </c>
      <c r="AB11" t="s">
        <v>163</v>
      </c>
      <c r="AC11" t="s">
        <v>148</v>
      </c>
      <c r="AD11" s="2">
        <v>0.4236111111111111</v>
      </c>
      <c r="AG11" t="s">
        <v>161</v>
      </c>
    </row>
    <row r="12" spans="1:37" x14ac:dyDescent="0.3">
      <c r="A12" t="s">
        <v>292</v>
      </c>
      <c r="B12" t="str">
        <f t="shared" si="0"/>
        <v>USGS-WRD-1648006-19990624</v>
      </c>
      <c r="C12">
        <v>1648006</v>
      </c>
      <c r="D12" t="s">
        <v>151</v>
      </c>
      <c r="E12" s="1">
        <v>36335</v>
      </c>
      <c r="F12" s="1" t="s">
        <v>301</v>
      </c>
      <c r="G12" s="1"/>
      <c r="H12" t="s">
        <v>162</v>
      </c>
      <c r="I12" s="1" t="str">
        <f>VLOOKUP(Z12,lookup!$A$2:$E$18,5,FALSE)</f>
        <v>dissolved</v>
      </c>
      <c r="J12" s="1" t="str">
        <f>VLOOKUP(Z12,lookup!$A$2:$E$18,3,FALSE)</f>
        <v>Dieldrin</v>
      </c>
      <c r="K12" s="1"/>
      <c r="L12" t="str">
        <f>VLOOKUP(Z12,lookup!$A$2:$E$18,4,FALSE)</f>
        <v>ug/l</v>
      </c>
      <c r="M12">
        <v>1E-3</v>
      </c>
      <c r="N12" t="s">
        <v>152</v>
      </c>
      <c r="X12" t="s">
        <v>149</v>
      </c>
      <c r="Y12" t="s">
        <v>160</v>
      </c>
      <c r="Z12">
        <v>39381</v>
      </c>
      <c r="AB12" t="s">
        <v>163</v>
      </c>
      <c r="AC12" t="s">
        <v>148</v>
      </c>
      <c r="AD12" s="2">
        <v>0.4236111111111111</v>
      </c>
      <c r="AG12" t="s">
        <v>161</v>
      </c>
    </row>
    <row r="13" spans="1:37" x14ac:dyDescent="0.3">
      <c r="A13" t="s">
        <v>292</v>
      </c>
      <c r="B13" t="str">
        <f t="shared" si="0"/>
        <v>USGS-WRD-1648010-19990218</v>
      </c>
      <c r="C13">
        <v>1648010</v>
      </c>
      <c r="D13" t="s">
        <v>151</v>
      </c>
      <c r="E13" s="1">
        <v>36209</v>
      </c>
      <c r="F13" s="1" t="s">
        <v>302</v>
      </c>
      <c r="G13" s="1"/>
      <c r="H13" t="s">
        <v>162</v>
      </c>
      <c r="I13" s="1" t="str">
        <f>VLOOKUP(Z13,lookup!$A$2:$E$18,5,FALSE)</f>
        <v>dissolved</v>
      </c>
      <c r="J13" s="1" t="str">
        <f>VLOOKUP(Z13,lookup!$A$2:$E$18,3,FALSE)</f>
        <v>p,p'-DDE</v>
      </c>
      <c r="K13" s="1"/>
      <c r="L13" t="str">
        <f>VLOOKUP(Z13,lookup!$A$2:$E$18,4,FALSE)</f>
        <v>ug/l</v>
      </c>
      <c r="M13">
        <v>6.0000000000000001E-3</v>
      </c>
      <c r="N13" t="s">
        <v>152</v>
      </c>
      <c r="X13" t="s">
        <v>149</v>
      </c>
      <c r="Y13" t="s">
        <v>160</v>
      </c>
      <c r="Z13">
        <v>34653</v>
      </c>
      <c r="AB13" t="s">
        <v>163</v>
      </c>
      <c r="AC13" t="s">
        <v>148</v>
      </c>
      <c r="AD13" s="2">
        <v>0.46875</v>
      </c>
      <c r="AG13" t="s">
        <v>161</v>
      </c>
    </row>
    <row r="14" spans="1:37" x14ac:dyDescent="0.3">
      <c r="A14" t="s">
        <v>292</v>
      </c>
      <c r="B14" t="str">
        <f t="shared" si="0"/>
        <v>USGS-WRD-1648010-19990218</v>
      </c>
      <c r="C14">
        <v>1648010</v>
      </c>
      <c r="D14" t="s">
        <v>151</v>
      </c>
      <c r="E14" s="1">
        <v>36209</v>
      </c>
      <c r="F14" s="1" t="s">
        <v>302</v>
      </c>
      <c r="G14" s="1"/>
      <c r="H14" t="s">
        <v>162</v>
      </c>
      <c r="I14" s="1" t="str">
        <f>VLOOKUP(Z14,lookup!$A$2:$E$18,5,FALSE)</f>
        <v>dissolved</v>
      </c>
      <c r="J14" s="1" t="str">
        <f>VLOOKUP(Z14,lookup!$A$2:$E$18,3,FALSE)</f>
        <v>Dieldrin</v>
      </c>
      <c r="K14" s="1"/>
      <c r="L14" t="str">
        <f>VLOOKUP(Z14,lookup!$A$2:$E$18,4,FALSE)</f>
        <v>ug/l</v>
      </c>
      <c r="M14">
        <v>1E-3</v>
      </c>
      <c r="N14" t="s">
        <v>152</v>
      </c>
      <c r="X14" t="s">
        <v>149</v>
      </c>
      <c r="Y14" t="s">
        <v>160</v>
      </c>
      <c r="Z14">
        <v>39381</v>
      </c>
      <c r="AB14" t="s">
        <v>163</v>
      </c>
      <c r="AC14" t="s">
        <v>148</v>
      </c>
      <c r="AD14" s="2">
        <v>0.46875</v>
      </c>
      <c r="AG14" t="s">
        <v>161</v>
      </c>
    </row>
    <row r="15" spans="1:37" x14ac:dyDescent="0.3">
      <c r="A15" t="s">
        <v>292</v>
      </c>
      <c r="B15" t="str">
        <f t="shared" si="0"/>
        <v>USGS-WRD-1648010-19990309</v>
      </c>
      <c r="C15">
        <v>1648010</v>
      </c>
      <c r="D15" t="s">
        <v>151</v>
      </c>
      <c r="E15" s="1">
        <v>36228</v>
      </c>
      <c r="F15" s="1" t="s">
        <v>303</v>
      </c>
      <c r="G15" s="1"/>
      <c r="H15" t="s">
        <v>162</v>
      </c>
      <c r="I15" s="1" t="str">
        <f>VLOOKUP(Z15,lookup!$A$2:$E$18,5,FALSE)</f>
        <v>dissolved</v>
      </c>
      <c r="J15" s="1" t="str">
        <f>VLOOKUP(Z15,lookup!$A$2:$E$18,3,FALSE)</f>
        <v>p,p'-DDE</v>
      </c>
      <c r="K15" s="1"/>
      <c r="L15" t="str">
        <f>VLOOKUP(Z15,lookup!$A$2:$E$18,4,FALSE)</f>
        <v>ug/l</v>
      </c>
      <c r="M15">
        <v>6.0000000000000001E-3</v>
      </c>
      <c r="N15" t="s">
        <v>152</v>
      </c>
      <c r="X15" t="s">
        <v>149</v>
      </c>
      <c r="Y15" t="s">
        <v>160</v>
      </c>
      <c r="Z15">
        <v>34653</v>
      </c>
      <c r="AB15" t="s">
        <v>163</v>
      </c>
      <c r="AC15" t="s">
        <v>148</v>
      </c>
      <c r="AD15" s="2">
        <v>0.4291666666666667</v>
      </c>
      <c r="AG15" t="s">
        <v>161</v>
      </c>
    </row>
    <row r="16" spans="1:37" x14ac:dyDescent="0.3">
      <c r="A16" t="s">
        <v>292</v>
      </c>
      <c r="B16" t="str">
        <f t="shared" si="0"/>
        <v>USGS-WRD-1648010-19990309</v>
      </c>
      <c r="C16">
        <v>1648010</v>
      </c>
      <c r="D16" t="s">
        <v>151</v>
      </c>
      <c r="E16" s="1">
        <v>36228</v>
      </c>
      <c r="F16" s="1" t="s">
        <v>303</v>
      </c>
      <c r="G16" s="1"/>
      <c r="H16" t="s">
        <v>162</v>
      </c>
      <c r="I16" s="1" t="str">
        <f>VLOOKUP(Z16,lookup!$A$2:$E$18,5,FALSE)</f>
        <v>dissolved</v>
      </c>
      <c r="J16" s="1" t="str">
        <f>VLOOKUP(Z16,lookup!$A$2:$E$18,3,FALSE)</f>
        <v>Dieldrin</v>
      </c>
      <c r="K16" s="1"/>
      <c r="L16" t="str">
        <f>VLOOKUP(Z16,lookup!$A$2:$E$18,4,FALSE)</f>
        <v>ug/l</v>
      </c>
      <c r="M16">
        <v>1E-3</v>
      </c>
      <c r="N16" t="s">
        <v>152</v>
      </c>
      <c r="X16" t="s">
        <v>149</v>
      </c>
      <c r="Y16" t="s">
        <v>160</v>
      </c>
      <c r="Z16">
        <v>39381</v>
      </c>
      <c r="AB16" t="s">
        <v>163</v>
      </c>
      <c r="AC16" t="s">
        <v>148</v>
      </c>
      <c r="AD16" s="2">
        <v>0.4291666666666667</v>
      </c>
      <c r="AG16" t="s">
        <v>161</v>
      </c>
    </row>
    <row r="17" spans="1:33" x14ac:dyDescent="0.3">
      <c r="A17" t="s">
        <v>292</v>
      </c>
      <c r="B17" t="str">
        <f t="shared" si="0"/>
        <v>USGS-WRD-1648010-19990504</v>
      </c>
      <c r="C17">
        <v>1648010</v>
      </c>
      <c r="D17" t="s">
        <v>151</v>
      </c>
      <c r="E17" s="1">
        <v>36284</v>
      </c>
      <c r="F17" s="1" t="s">
        <v>304</v>
      </c>
      <c r="G17" s="1"/>
      <c r="H17" t="s">
        <v>162</v>
      </c>
      <c r="I17" s="1" t="str">
        <f>VLOOKUP(Z17,lookup!$A$2:$E$18,5,FALSE)</f>
        <v>dissolved</v>
      </c>
      <c r="J17" s="1" t="str">
        <f>VLOOKUP(Z17,lookup!$A$2:$E$18,3,FALSE)</f>
        <v>p,p'-DDE</v>
      </c>
      <c r="K17" s="1"/>
      <c r="L17" t="str">
        <f>VLOOKUP(Z17,lookup!$A$2:$E$18,4,FALSE)</f>
        <v>ug/l</v>
      </c>
      <c r="M17">
        <v>6.0000000000000001E-3</v>
      </c>
      <c r="N17" t="s">
        <v>152</v>
      </c>
      <c r="X17" t="s">
        <v>149</v>
      </c>
      <c r="Y17" t="s">
        <v>160</v>
      </c>
      <c r="Z17">
        <v>34653</v>
      </c>
      <c r="AB17" t="s">
        <v>163</v>
      </c>
      <c r="AC17" t="s">
        <v>148</v>
      </c>
      <c r="AD17" s="2">
        <v>0.47916666666666669</v>
      </c>
      <c r="AG17" t="s">
        <v>161</v>
      </c>
    </row>
    <row r="18" spans="1:33" x14ac:dyDescent="0.3">
      <c r="A18" t="s">
        <v>292</v>
      </c>
      <c r="B18" t="str">
        <f t="shared" si="0"/>
        <v>USGS-WRD-1648010-19990504</v>
      </c>
      <c r="C18">
        <v>1648010</v>
      </c>
      <c r="D18" t="s">
        <v>151</v>
      </c>
      <c r="E18" s="1">
        <v>36284</v>
      </c>
      <c r="F18" s="1" t="s">
        <v>304</v>
      </c>
      <c r="G18" s="1"/>
      <c r="H18" t="s">
        <v>162</v>
      </c>
      <c r="I18" s="1" t="str">
        <f>VLOOKUP(Z18,lookup!$A$2:$E$18,5,FALSE)</f>
        <v>dissolved</v>
      </c>
      <c r="J18" s="1" t="str">
        <f>VLOOKUP(Z18,lookup!$A$2:$E$18,3,FALSE)</f>
        <v>Dieldrin</v>
      </c>
      <c r="K18" s="1"/>
      <c r="L18" t="str">
        <f>VLOOKUP(Z18,lookup!$A$2:$E$18,4,FALSE)</f>
        <v>ug/l</v>
      </c>
      <c r="M18">
        <v>1E-3</v>
      </c>
      <c r="N18" t="s">
        <v>152</v>
      </c>
      <c r="X18" t="s">
        <v>149</v>
      </c>
      <c r="Y18" t="s">
        <v>160</v>
      </c>
      <c r="Z18">
        <v>39381</v>
      </c>
      <c r="AB18" t="s">
        <v>163</v>
      </c>
      <c r="AC18" t="s">
        <v>148</v>
      </c>
      <c r="AD18" s="2">
        <v>0.47916666666666669</v>
      </c>
      <c r="AG18" t="s">
        <v>161</v>
      </c>
    </row>
    <row r="19" spans="1:33" x14ac:dyDescent="0.3">
      <c r="A19" t="s">
        <v>292</v>
      </c>
      <c r="B19" t="str">
        <f t="shared" si="0"/>
        <v>USGS-WRD-1648010-19990523</v>
      </c>
      <c r="C19">
        <v>1648010</v>
      </c>
      <c r="D19" t="s">
        <v>151</v>
      </c>
      <c r="E19" s="1">
        <v>36303</v>
      </c>
      <c r="F19" s="1" t="s">
        <v>305</v>
      </c>
      <c r="G19" s="1"/>
      <c r="H19" t="s">
        <v>162</v>
      </c>
      <c r="I19" s="1" t="str">
        <f>VLOOKUP(Z19,lookup!$A$2:$E$18,5,FALSE)</f>
        <v>dissolved</v>
      </c>
      <c r="J19" s="1" t="str">
        <f>VLOOKUP(Z19,lookup!$A$2:$E$18,3,FALSE)</f>
        <v>p,p'-DDE</v>
      </c>
      <c r="K19" s="1"/>
      <c r="L19" t="str">
        <f>VLOOKUP(Z19,lookup!$A$2:$E$18,4,FALSE)</f>
        <v>ug/l</v>
      </c>
      <c r="M19">
        <v>6.0000000000000001E-3</v>
      </c>
      <c r="N19" t="s">
        <v>152</v>
      </c>
      <c r="X19" t="s">
        <v>149</v>
      </c>
      <c r="Y19" t="s">
        <v>160</v>
      </c>
      <c r="Z19">
        <v>34653</v>
      </c>
      <c r="AB19" t="s">
        <v>163</v>
      </c>
      <c r="AC19" t="s">
        <v>148</v>
      </c>
      <c r="AD19" s="2">
        <v>3.125E-2</v>
      </c>
      <c r="AG19" t="s">
        <v>161</v>
      </c>
    </row>
    <row r="20" spans="1:33" x14ac:dyDescent="0.3">
      <c r="A20" t="s">
        <v>292</v>
      </c>
      <c r="B20" t="str">
        <f t="shared" si="0"/>
        <v>USGS-WRD-1648010-19990523</v>
      </c>
      <c r="C20">
        <v>1648010</v>
      </c>
      <c r="D20" t="s">
        <v>151</v>
      </c>
      <c r="E20" s="1">
        <v>36303</v>
      </c>
      <c r="F20" s="1" t="s">
        <v>305</v>
      </c>
      <c r="G20" s="1"/>
      <c r="H20" t="s">
        <v>162</v>
      </c>
      <c r="I20" s="1" t="str">
        <f>VLOOKUP(Z20,lookup!$A$2:$E$18,5,FALSE)</f>
        <v>dissolved</v>
      </c>
      <c r="J20" s="1" t="str">
        <f>VLOOKUP(Z20,lookup!$A$2:$E$18,3,FALSE)</f>
        <v>Dieldrin</v>
      </c>
      <c r="K20" s="1"/>
      <c r="L20" t="str">
        <f>VLOOKUP(Z20,lookup!$A$2:$E$18,4,FALSE)</f>
        <v>ug/l</v>
      </c>
      <c r="M20">
        <v>1E-3</v>
      </c>
      <c r="N20" t="s">
        <v>152</v>
      </c>
      <c r="X20" t="s">
        <v>149</v>
      </c>
      <c r="Y20" t="s">
        <v>160</v>
      </c>
      <c r="Z20">
        <v>39381</v>
      </c>
      <c r="AB20" t="s">
        <v>163</v>
      </c>
      <c r="AC20" t="s">
        <v>148</v>
      </c>
      <c r="AD20" s="2">
        <v>3.125E-2</v>
      </c>
      <c r="AG20" t="s">
        <v>161</v>
      </c>
    </row>
    <row r="21" spans="1:33" x14ac:dyDescent="0.3">
      <c r="A21" t="s">
        <v>292</v>
      </c>
      <c r="B21" t="str">
        <f t="shared" si="0"/>
        <v>USGS-WRD-1648010-19990524</v>
      </c>
      <c r="C21">
        <v>1648010</v>
      </c>
      <c r="D21" t="s">
        <v>151</v>
      </c>
      <c r="E21" s="1">
        <v>36304</v>
      </c>
      <c r="F21" s="1" t="s">
        <v>306</v>
      </c>
      <c r="G21" s="1"/>
      <c r="H21" t="s">
        <v>162</v>
      </c>
      <c r="I21" s="1" t="str">
        <f>VLOOKUP(Z21,lookup!$A$2:$E$18,5,FALSE)</f>
        <v>dissolved</v>
      </c>
      <c r="J21" s="1" t="str">
        <f>VLOOKUP(Z21,lookup!$A$2:$E$18,3,FALSE)</f>
        <v>p,p'-DDE</v>
      </c>
      <c r="K21" s="1"/>
      <c r="L21" t="str">
        <f>VLOOKUP(Z21,lookup!$A$2:$E$18,4,FALSE)</f>
        <v>ug/l</v>
      </c>
      <c r="M21">
        <v>6.0000000000000001E-3</v>
      </c>
      <c r="N21" t="s">
        <v>152</v>
      </c>
      <c r="X21" t="s">
        <v>149</v>
      </c>
      <c r="Y21" t="s">
        <v>160</v>
      </c>
      <c r="Z21">
        <v>34653</v>
      </c>
      <c r="AB21" t="s">
        <v>163</v>
      </c>
      <c r="AC21" t="s">
        <v>148</v>
      </c>
      <c r="AD21" s="2">
        <v>0.45833333333333331</v>
      </c>
      <c r="AG21" t="s">
        <v>161</v>
      </c>
    </row>
    <row r="22" spans="1:33" x14ac:dyDescent="0.3">
      <c r="A22" t="s">
        <v>292</v>
      </c>
      <c r="B22" t="str">
        <f t="shared" si="0"/>
        <v>USGS-WRD-1648010-19990524</v>
      </c>
      <c r="C22">
        <v>1648010</v>
      </c>
      <c r="D22" t="s">
        <v>151</v>
      </c>
      <c r="E22" s="1">
        <v>36304</v>
      </c>
      <c r="F22" s="1" t="s">
        <v>306</v>
      </c>
      <c r="G22" s="1"/>
      <c r="H22" t="s">
        <v>162</v>
      </c>
      <c r="I22" s="1" t="str">
        <f>VLOOKUP(Z22,lookup!$A$2:$E$18,5,FALSE)</f>
        <v>dissolved</v>
      </c>
      <c r="J22" s="1" t="str">
        <f>VLOOKUP(Z22,lookup!$A$2:$E$18,3,FALSE)</f>
        <v>Dieldrin</v>
      </c>
      <c r="K22" s="1"/>
      <c r="L22" t="str">
        <f>VLOOKUP(Z22,lookup!$A$2:$E$18,4,FALSE)</f>
        <v>ug/l</v>
      </c>
      <c r="M22">
        <v>1E-3</v>
      </c>
      <c r="N22" t="s">
        <v>152</v>
      </c>
      <c r="X22" t="s">
        <v>149</v>
      </c>
      <c r="Y22" t="s">
        <v>160</v>
      </c>
      <c r="Z22">
        <v>39381</v>
      </c>
      <c r="AB22" t="s">
        <v>163</v>
      </c>
      <c r="AC22" t="s">
        <v>148</v>
      </c>
      <c r="AD22" s="2">
        <v>0.45833333333333331</v>
      </c>
      <c r="AG22" t="s">
        <v>161</v>
      </c>
    </row>
    <row r="23" spans="1:33" x14ac:dyDescent="0.3">
      <c r="A23" t="s">
        <v>292</v>
      </c>
      <c r="B23" t="str">
        <f t="shared" si="0"/>
        <v>USGS-WRD-1648010-19990524</v>
      </c>
      <c r="C23">
        <v>1648010</v>
      </c>
      <c r="D23" t="s">
        <v>151</v>
      </c>
      <c r="E23" s="1">
        <v>36304</v>
      </c>
      <c r="F23" s="1" t="s">
        <v>307</v>
      </c>
      <c r="G23" s="1"/>
      <c r="H23" t="s">
        <v>162</v>
      </c>
      <c r="I23" s="1" t="str">
        <f>VLOOKUP(Z23,lookup!$A$2:$E$18,5,FALSE)</f>
        <v>dissolved</v>
      </c>
      <c r="J23" s="1" t="str">
        <f>VLOOKUP(Z23,lookup!$A$2:$E$18,3,FALSE)</f>
        <v>p,p'-DDE</v>
      </c>
      <c r="K23" s="1"/>
      <c r="L23" t="str">
        <f>VLOOKUP(Z23,lookup!$A$2:$E$18,4,FALSE)</f>
        <v>ug/l</v>
      </c>
      <c r="M23">
        <v>6.0000000000000001E-3</v>
      </c>
      <c r="N23" t="s">
        <v>152</v>
      </c>
      <c r="X23" t="s">
        <v>149</v>
      </c>
      <c r="Y23" t="s">
        <v>160</v>
      </c>
      <c r="Z23">
        <v>34653</v>
      </c>
      <c r="AB23" t="s">
        <v>163</v>
      </c>
      <c r="AC23" t="s">
        <v>148</v>
      </c>
      <c r="AD23" s="2">
        <v>0.48958333333333331</v>
      </c>
      <c r="AG23" t="s">
        <v>161</v>
      </c>
    </row>
    <row r="24" spans="1:33" x14ac:dyDescent="0.3">
      <c r="A24" t="s">
        <v>292</v>
      </c>
      <c r="B24" t="str">
        <f t="shared" si="0"/>
        <v>USGS-WRD-1648010-19990524</v>
      </c>
      <c r="C24">
        <v>1648010</v>
      </c>
      <c r="D24" t="s">
        <v>151</v>
      </c>
      <c r="E24" s="1">
        <v>36304</v>
      </c>
      <c r="F24" s="1" t="s">
        <v>307</v>
      </c>
      <c r="G24" s="1"/>
      <c r="H24" t="s">
        <v>162</v>
      </c>
      <c r="I24" s="1" t="str">
        <f>VLOOKUP(Z24,lookup!$A$2:$E$18,5,FALSE)</f>
        <v>dissolved</v>
      </c>
      <c r="J24" s="1" t="str">
        <f>VLOOKUP(Z24,lookup!$A$2:$E$18,3,FALSE)</f>
        <v>Dieldrin</v>
      </c>
      <c r="K24" s="1"/>
      <c r="L24" t="str">
        <f>VLOOKUP(Z24,lookup!$A$2:$E$18,4,FALSE)</f>
        <v>ug/l</v>
      </c>
      <c r="M24">
        <v>1E-3</v>
      </c>
      <c r="N24" t="s">
        <v>152</v>
      </c>
      <c r="X24" t="s">
        <v>149</v>
      </c>
      <c r="Y24" t="s">
        <v>160</v>
      </c>
      <c r="Z24">
        <v>39381</v>
      </c>
      <c r="AB24" t="s">
        <v>163</v>
      </c>
      <c r="AC24" t="s">
        <v>148</v>
      </c>
      <c r="AD24" s="2">
        <v>0.48958333333333331</v>
      </c>
      <c r="AG24" t="s">
        <v>161</v>
      </c>
    </row>
    <row r="25" spans="1:33" x14ac:dyDescent="0.3">
      <c r="A25" t="s">
        <v>292</v>
      </c>
      <c r="B25" t="str">
        <f t="shared" si="0"/>
        <v>USGS-WRD-1648010-19990625</v>
      </c>
      <c r="C25">
        <v>1648010</v>
      </c>
      <c r="D25" t="s">
        <v>151</v>
      </c>
      <c r="E25" s="1">
        <v>36336</v>
      </c>
      <c r="F25" s="1" t="s">
        <v>308</v>
      </c>
      <c r="G25" s="1"/>
      <c r="H25" t="s">
        <v>162</v>
      </c>
      <c r="I25" s="1" t="str">
        <f>VLOOKUP(Z25,lookup!$A$2:$E$18,5,FALSE)</f>
        <v>dissolved</v>
      </c>
      <c r="J25" s="1" t="str">
        <f>VLOOKUP(Z25,lookup!$A$2:$E$18,3,FALSE)</f>
        <v>p,p'-DDE</v>
      </c>
      <c r="K25" s="1"/>
      <c r="L25" t="str">
        <f>VLOOKUP(Z25,lookup!$A$2:$E$18,4,FALSE)</f>
        <v>ug/l</v>
      </c>
      <c r="M25">
        <v>6.0000000000000001E-3</v>
      </c>
      <c r="N25" t="s">
        <v>152</v>
      </c>
      <c r="X25" t="s">
        <v>149</v>
      </c>
      <c r="Y25" t="s">
        <v>160</v>
      </c>
      <c r="Z25">
        <v>34653</v>
      </c>
      <c r="AB25" t="s">
        <v>163</v>
      </c>
      <c r="AC25" t="s">
        <v>148</v>
      </c>
      <c r="AD25" s="2">
        <v>0.39583333333333331</v>
      </c>
      <c r="AG25" t="s">
        <v>161</v>
      </c>
    </row>
    <row r="26" spans="1:33" x14ac:dyDescent="0.3">
      <c r="A26" t="s">
        <v>292</v>
      </c>
      <c r="B26" t="str">
        <f t="shared" si="0"/>
        <v>USGS-WRD-1648010-19990625</v>
      </c>
      <c r="C26">
        <v>1648010</v>
      </c>
      <c r="D26" t="s">
        <v>151</v>
      </c>
      <c r="E26" s="1">
        <v>36336</v>
      </c>
      <c r="F26" s="1" t="s">
        <v>308</v>
      </c>
      <c r="G26" s="1"/>
      <c r="H26" t="s">
        <v>162</v>
      </c>
      <c r="I26" s="1" t="str">
        <f>VLOOKUP(Z26,lookup!$A$2:$E$18,5,FALSE)</f>
        <v>dissolved</v>
      </c>
      <c r="J26" s="1" t="str">
        <f>VLOOKUP(Z26,lookup!$A$2:$E$18,3,FALSE)</f>
        <v>Dieldrin</v>
      </c>
      <c r="K26" s="1"/>
      <c r="L26" t="str">
        <f>VLOOKUP(Z26,lookup!$A$2:$E$18,4,FALSE)</f>
        <v>ug/l</v>
      </c>
      <c r="M26">
        <v>1E-3</v>
      </c>
      <c r="N26" t="s">
        <v>152</v>
      </c>
      <c r="X26" t="s">
        <v>149</v>
      </c>
      <c r="Y26" t="s">
        <v>160</v>
      </c>
      <c r="Z26">
        <v>39381</v>
      </c>
      <c r="AB26" t="s">
        <v>163</v>
      </c>
      <c r="AC26" t="s">
        <v>148</v>
      </c>
      <c r="AD26" s="2">
        <v>0.39583333333333331</v>
      </c>
      <c r="AG26" t="s">
        <v>161</v>
      </c>
    </row>
    <row r="27" spans="1:33" x14ac:dyDescent="0.3">
      <c r="A27" t="s">
        <v>292</v>
      </c>
      <c r="B27" t="str">
        <f t="shared" si="0"/>
        <v>USGS-WRD-1648010-19990714</v>
      </c>
      <c r="C27">
        <v>1648010</v>
      </c>
      <c r="D27" t="s">
        <v>151</v>
      </c>
      <c r="E27" s="1">
        <v>36355</v>
      </c>
      <c r="F27" s="1" t="s">
        <v>309</v>
      </c>
      <c r="G27" s="1"/>
      <c r="H27" t="s">
        <v>162</v>
      </c>
      <c r="I27" s="1" t="str">
        <f>VLOOKUP(Z27,lookup!$A$2:$E$18,5,FALSE)</f>
        <v>dissolved</v>
      </c>
      <c r="J27" s="1" t="str">
        <f>VLOOKUP(Z27,lookup!$A$2:$E$18,3,FALSE)</f>
        <v>p,p'-DDE</v>
      </c>
      <c r="K27" s="1"/>
      <c r="L27" t="str">
        <f>VLOOKUP(Z27,lookup!$A$2:$E$18,4,FALSE)</f>
        <v>ug/l</v>
      </c>
      <c r="M27">
        <v>6.0000000000000001E-3</v>
      </c>
      <c r="N27" t="s">
        <v>152</v>
      </c>
      <c r="X27" t="s">
        <v>149</v>
      </c>
      <c r="Y27" t="s">
        <v>160</v>
      </c>
      <c r="Z27">
        <v>34653</v>
      </c>
      <c r="AB27" t="s">
        <v>163</v>
      </c>
      <c r="AC27" t="s">
        <v>148</v>
      </c>
      <c r="AD27" s="2">
        <v>0.3888888888888889</v>
      </c>
      <c r="AG27" t="s">
        <v>161</v>
      </c>
    </row>
    <row r="28" spans="1:33" x14ac:dyDescent="0.3">
      <c r="A28" t="s">
        <v>292</v>
      </c>
      <c r="B28" t="str">
        <f t="shared" si="0"/>
        <v>USGS-WRD-1648010-19990714</v>
      </c>
      <c r="C28">
        <v>1648010</v>
      </c>
      <c r="D28" t="s">
        <v>151</v>
      </c>
      <c r="E28" s="1">
        <v>36355</v>
      </c>
      <c r="F28" s="1" t="s">
        <v>309</v>
      </c>
      <c r="G28" s="1"/>
      <c r="H28" t="s">
        <v>162</v>
      </c>
      <c r="I28" s="1" t="str">
        <f>VLOOKUP(Z28,lookup!$A$2:$E$18,5,FALSE)</f>
        <v>dissolved</v>
      </c>
      <c r="J28" s="1" t="str">
        <f>VLOOKUP(Z28,lookup!$A$2:$E$18,3,FALSE)</f>
        <v>Dieldrin</v>
      </c>
      <c r="K28" s="1"/>
      <c r="L28" t="str">
        <f>VLOOKUP(Z28,lookup!$A$2:$E$18,4,FALSE)</f>
        <v>ug/l</v>
      </c>
      <c r="M28">
        <v>1E-3</v>
      </c>
      <c r="N28" t="s">
        <v>152</v>
      </c>
      <c r="X28" t="s">
        <v>149</v>
      </c>
      <c r="Y28" t="s">
        <v>160</v>
      </c>
      <c r="Z28">
        <v>39381</v>
      </c>
      <c r="AB28" t="s">
        <v>163</v>
      </c>
      <c r="AC28" t="s">
        <v>148</v>
      </c>
      <c r="AD28" s="2">
        <v>0.3888888888888889</v>
      </c>
      <c r="AG28" t="s">
        <v>161</v>
      </c>
    </row>
    <row r="29" spans="1:33" x14ac:dyDescent="0.3">
      <c r="A29" t="s">
        <v>292</v>
      </c>
      <c r="B29" t="str">
        <f t="shared" si="0"/>
        <v>USGS-WRD-1648010-19991013</v>
      </c>
      <c r="C29">
        <v>1648010</v>
      </c>
      <c r="D29" t="s">
        <v>151</v>
      </c>
      <c r="E29" s="1">
        <v>36446</v>
      </c>
      <c r="F29" s="1" t="s">
        <v>308</v>
      </c>
      <c r="G29" s="1"/>
      <c r="H29" t="s">
        <v>162</v>
      </c>
      <c r="I29" s="1" t="str">
        <f>VLOOKUP(Z29,lookup!$A$2:$E$18,5,FALSE)</f>
        <v>dissolved</v>
      </c>
      <c r="J29" s="1" t="str">
        <f>VLOOKUP(Z29,lookup!$A$2:$E$18,3,FALSE)</f>
        <v>p,p'-DDE</v>
      </c>
      <c r="K29" s="1"/>
      <c r="L29" t="str">
        <f>VLOOKUP(Z29,lookup!$A$2:$E$18,4,FALSE)</f>
        <v>ug/l</v>
      </c>
      <c r="M29">
        <v>6.0000000000000001E-3</v>
      </c>
      <c r="N29" t="s">
        <v>152</v>
      </c>
      <c r="X29" t="s">
        <v>149</v>
      </c>
      <c r="Y29" t="s">
        <v>160</v>
      </c>
      <c r="Z29">
        <v>34653</v>
      </c>
      <c r="AB29" t="s">
        <v>163</v>
      </c>
      <c r="AC29" t="s">
        <v>148</v>
      </c>
      <c r="AD29" s="2">
        <v>0.39583333333333331</v>
      </c>
      <c r="AG29" t="s">
        <v>161</v>
      </c>
    </row>
    <row r="30" spans="1:33" x14ac:dyDescent="0.3">
      <c r="A30" t="s">
        <v>292</v>
      </c>
      <c r="B30" t="str">
        <f t="shared" si="0"/>
        <v>USGS-WRD-1648010-19991013</v>
      </c>
      <c r="C30">
        <v>1648010</v>
      </c>
      <c r="D30" t="s">
        <v>151</v>
      </c>
      <c r="E30" s="1">
        <v>36446</v>
      </c>
      <c r="F30" s="1" t="s">
        <v>308</v>
      </c>
      <c r="G30" s="1"/>
      <c r="H30" t="s">
        <v>162</v>
      </c>
      <c r="I30" s="1" t="str">
        <f>VLOOKUP(Z30,lookup!$A$2:$E$18,5,FALSE)</f>
        <v>dissolved</v>
      </c>
      <c r="J30" s="1" t="str">
        <f>VLOOKUP(Z30,lookup!$A$2:$E$18,3,FALSE)</f>
        <v>Dieldrin</v>
      </c>
      <c r="K30" s="1"/>
      <c r="L30" t="str">
        <f>VLOOKUP(Z30,lookup!$A$2:$E$18,4,FALSE)</f>
        <v>ug/l</v>
      </c>
      <c r="M30">
        <v>1E-3</v>
      </c>
      <c r="N30" t="s">
        <v>152</v>
      </c>
      <c r="X30" t="s">
        <v>149</v>
      </c>
      <c r="Y30" t="s">
        <v>160</v>
      </c>
      <c r="Z30">
        <v>39381</v>
      </c>
      <c r="AB30" t="s">
        <v>163</v>
      </c>
      <c r="AC30" t="s">
        <v>148</v>
      </c>
      <c r="AD30" s="2">
        <v>0.39583333333333331</v>
      </c>
      <c r="AG30" t="s">
        <v>161</v>
      </c>
    </row>
    <row r="31" spans="1:33" x14ac:dyDescent="0.3">
      <c r="A31" t="s">
        <v>292</v>
      </c>
      <c r="B31" t="str">
        <f t="shared" si="0"/>
        <v>USGS-WRD-1648010-20000110</v>
      </c>
      <c r="C31">
        <v>1648010</v>
      </c>
      <c r="D31" t="s">
        <v>151</v>
      </c>
      <c r="E31" s="1">
        <v>36535</v>
      </c>
      <c r="F31" s="1" t="s">
        <v>310</v>
      </c>
      <c r="G31" s="1"/>
      <c r="H31" t="s">
        <v>162</v>
      </c>
      <c r="I31" s="1" t="str">
        <f>VLOOKUP(Z31,lookup!$A$2:$E$18,5,FALSE)</f>
        <v>dissolved</v>
      </c>
      <c r="J31" s="1" t="str">
        <f>VLOOKUP(Z31,lookup!$A$2:$E$18,3,FALSE)</f>
        <v>p,p'-DDE</v>
      </c>
      <c r="K31" s="1"/>
      <c r="L31" t="str">
        <f>VLOOKUP(Z31,lookup!$A$2:$E$18,4,FALSE)</f>
        <v>ug/l</v>
      </c>
      <c r="M31">
        <v>6.0000000000000001E-3</v>
      </c>
      <c r="N31" t="s">
        <v>152</v>
      </c>
      <c r="X31" t="s">
        <v>149</v>
      </c>
      <c r="Y31" t="s">
        <v>160</v>
      </c>
      <c r="Z31">
        <v>34653</v>
      </c>
      <c r="AB31" t="s">
        <v>163</v>
      </c>
      <c r="AC31" t="s">
        <v>148</v>
      </c>
      <c r="AD31" s="2">
        <v>0.60416666666666663</v>
      </c>
      <c r="AG31" t="s">
        <v>161</v>
      </c>
    </row>
    <row r="32" spans="1:33" x14ac:dyDescent="0.3">
      <c r="A32" t="s">
        <v>292</v>
      </c>
      <c r="B32" t="str">
        <f t="shared" si="0"/>
        <v>USGS-WRD-1648010-20000110</v>
      </c>
      <c r="C32">
        <v>1648010</v>
      </c>
      <c r="D32" t="s">
        <v>151</v>
      </c>
      <c r="E32" s="1">
        <v>36535</v>
      </c>
      <c r="F32" s="1" t="s">
        <v>310</v>
      </c>
      <c r="G32" s="1"/>
      <c r="H32" t="s">
        <v>162</v>
      </c>
      <c r="I32" s="1" t="str">
        <f>VLOOKUP(Z32,lookup!$A$2:$E$18,5,FALSE)</f>
        <v>dissolved</v>
      </c>
      <c r="J32" s="1" t="str">
        <f>VLOOKUP(Z32,lookup!$A$2:$E$18,3,FALSE)</f>
        <v>Dieldrin</v>
      </c>
      <c r="K32" s="1"/>
      <c r="L32" t="str">
        <f>VLOOKUP(Z32,lookup!$A$2:$E$18,4,FALSE)</f>
        <v>ug/l</v>
      </c>
      <c r="M32">
        <v>1E-3</v>
      </c>
      <c r="N32" t="s">
        <v>152</v>
      </c>
      <c r="X32" t="s">
        <v>149</v>
      </c>
      <c r="Y32" t="s">
        <v>160</v>
      </c>
      <c r="Z32">
        <v>39381</v>
      </c>
      <c r="AB32" t="s">
        <v>163</v>
      </c>
      <c r="AC32" t="s">
        <v>148</v>
      </c>
      <c r="AD32" s="2">
        <v>0.60416666666666663</v>
      </c>
      <c r="AG32" t="s">
        <v>161</v>
      </c>
    </row>
    <row r="33" spans="1:37" x14ac:dyDescent="0.3">
      <c r="A33" t="s">
        <v>292</v>
      </c>
      <c r="B33" t="str">
        <f t="shared" si="0"/>
        <v>USGS-WRD-1648010-20000209</v>
      </c>
      <c r="C33">
        <v>1648010</v>
      </c>
      <c r="D33" t="s">
        <v>151</v>
      </c>
      <c r="E33" s="1">
        <v>36565</v>
      </c>
      <c r="F33" s="1" t="s">
        <v>311</v>
      </c>
      <c r="G33" s="1"/>
      <c r="H33" t="s">
        <v>162</v>
      </c>
      <c r="I33" s="1" t="str">
        <f>VLOOKUP(Z33,lookup!$A$2:$E$18,5,FALSE)</f>
        <v>dissolved</v>
      </c>
      <c r="J33" s="1" t="str">
        <f>VLOOKUP(Z33,lookup!$A$2:$E$18,3,FALSE)</f>
        <v>p,p'-DDE</v>
      </c>
      <c r="K33" s="1"/>
      <c r="L33" t="str">
        <f>VLOOKUP(Z33,lookup!$A$2:$E$18,4,FALSE)</f>
        <v>ug/l</v>
      </c>
      <c r="M33">
        <v>6.0000000000000001E-3</v>
      </c>
      <c r="N33" t="s">
        <v>152</v>
      </c>
      <c r="X33" t="s">
        <v>149</v>
      </c>
      <c r="Y33" t="s">
        <v>160</v>
      </c>
      <c r="Z33">
        <v>34653</v>
      </c>
      <c r="AB33" t="s">
        <v>163</v>
      </c>
      <c r="AC33" t="s">
        <v>148</v>
      </c>
      <c r="AD33" s="2">
        <v>0.54166666666666663</v>
      </c>
      <c r="AG33" t="s">
        <v>161</v>
      </c>
    </row>
    <row r="34" spans="1:37" x14ac:dyDescent="0.3">
      <c r="A34" t="s">
        <v>292</v>
      </c>
      <c r="B34" t="str">
        <f t="shared" si="0"/>
        <v>USGS-WRD-1648010-20000209</v>
      </c>
      <c r="C34">
        <v>1648010</v>
      </c>
      <c r="D34" t="s">
        <v>151</v>
      </c>
      <c r="E34" s="1">
        <v>36565</v>
      </c>
      <c r="F34" s="1" t="s">
        <v>311</v>
      </c>
      <c r="G34" s="1"/>
      <c r="H34" t="s">
        <v>162</v>
      </c>
      <c r="I34" s="1" t="str">
        <f>VLOOKUP(Z34,lookup!$A$2:$E$18,5,FALSE)</f>
        <v>dissolved</v>
      </c>
      <c r="J34" s="1" t="str">
        <f>VLOOKUP(Z34,lookup!$A$2:$E$18,3,FALSE)</f>
        <v>Dieldrin</v>
      </c>
      <c r="K34" s="1"/>
      <c r="L34" t="str">
        <f>VLOOKUP(Z34,lookup!$A$2:$E$18,4,FALSE)</f>
        <v>ug/l</v>
      </c>
      <c r="M34">
        <v>1E-3</v>
      </c>
      <c r="N34" t="s">
        <v>152</v>
      </c>
      <c r="X34" t="s">
        <v>149</v>
      </c>
      <c r="Y34" t="s">
        <v>160</v>
      </c>
      <c r="Z34">
        <v>39381</v>
      </c>
      <c r="AB34" t="s">
        <v>163</v>
      </c>
      <c r="AC34" t="s">
        <v>148</v>
      </c>
      <c r="AD34" s="2">
        <v>0.54166666666666663</v>
      </c>
      <c r="AG34" t="s">
        <v>161</v>
      </c>
    </row>
    <row r="35" spans="1:37" x14ac:dyDescent="0.3">
      <c r="A35" t="s">
        <v>292</v>
      </c>
      <c r="B35" t="str">
        <f t="shared" si="0"/>
        <v>USGS-WRD-1648010-20000321</v>
      </c>
      <c r="C35">
        <v>1648010</v>
      </c>
      <c r="D35" t="s">
        <v>151</v>
      </c>
      <c r="E35" s="1">
        <v>36606</v>
      </c>
      <c r="F35" s="1" t="s">
        <v>312</v>
      </c>
      <c r="G35" s="1"/>
      <c r="H35" t="s">
        <v>162</v>
      </c>
      <c r="I35" s="1" t="str">
        <f>VLOOKUP(Z35,lookup!$A$2:$E$18,5,FALSE)</f>
        <v>dissolved</v>
      </c>
      <c r="J35" s="1" t="str">
        <f>VLOOKUP(Z35,lookup!$A$2:$E$18,3,FALSE)</f>
        <v>p,p'-DDE</v>
      </c>
      <c r="K35" s="1"/>
      <c r="L35" t="str">
        <f>VLOOKUP(Z35,lookup!$A$2:$E$18,4,FALSE)</f>
        <v>ug/l</v>
      </c>
      <c r="M35">
        <v>6.0000000000000001E-3</v>
      </c>
      <c r="N35" t="s">
        <v>152</v>
      </c>
      <c r="X35" t="s">
        <v>149</v>
      </c>
      <c r="Y35" t="s">
        <v>160</v>
      </c>
      <c r="Z35">
        <v>34653</v>
      </c>
      <c r="AB35" t="s">
        <v>163</v>
      </c>
      <c r="AC35" t="s">
        <v>148</v>
      </c>
      <c r="AD35" s="2">
        <v>0.5</v>
      </c>
      <c r="AG35" t="s">
        <v>161</v>
      </c>
    </row>
    <row r="36" spans="1:37" x14ac:dyDescent="0.3">
      <c r="A36" t="s">
        <v>292</v>
      </c>
      <c r="B36" t="str">
        <f t="shared" si="0"/>
        <v>USGS-WRD-1648010-20000321</v>
      </c>
      <c r="C36">
        <v>1648010</v>
      </c>
      <c r="D36" t="s">
        <v>151</v>
      </c>
      <c r="E36" s="1">
        <v>36606</v>
      </c>
      <c r="F36" s="1" t="s">
        <v>312</v>
      </c>
      <c r="G36" s="1"/>
      <c r="H36" t="s">
        <v>162</v>
      </c>
      <c r="I36" s="1" t="str">
        <f>VLOOKUP(Z36,lookup!$A$2:$E$18,5,FALSE)</f>
        <v>dissolved</v>
      </c>
      <c r="J36" s="1" t="str">
        <f>VLOOKUP(Z36,lookup!$A$2:$E$18,3,FALSE)</f>
        <v>Dieldrin</v>
      </c>
      <c r="K36" s="1"/>
      <c r="L36" t="str">
        <f>VLOOKUP(Z36,lookup!$A$2:$E$18,4,FALSE)</f>
        <v>ug/l</v>
      </c>
      <c r="M36">
        <v>1E-3</v>
      </c>
      <c r="N36" t="s">
        <v>152</v>
      </c>
      <c r="X36" t="s">
        <v>149</v>
      </c>
      <c r="Y36" t="s">
        <v>160</v>
      </c>
      <c r="Z36">
        <v>39381</v>
      </c>
      <c r="AB36" t="s">
        <v>163</v>
      </c>
      <c r="AC36" t="s">
        <v>148</v>
      </c>
      <c r="AD36" s="2">
        <v>0.5</v>
      </c>
      <c r="AG36" t="s">
        <v>161</v>
      </c>
    </row>
    <row r="37" spans="1:37" x14ac:dyDescent="0.3">
      <c r="A37" t="s">
        <v>292</v>
      </c>
      <c r="B37" t="str">
        <f t="shared" si="0"/>
        <v>USGS-WRD-1648010-20000516</v>
      </c>
      <c r="C37">
        <v>1648010</v>
      </c>
      <c r="D37" t="s">
        <v>151</v>
      </c>
      <c r="E37" s="1">
        <v>36662</v>
      </c>
      <c r="F37" s="1" t="s">
        <v>307</v>
      </c>
      <c r="G37" s="1"/>
      <c r="H37" t="s">
        <v>162</v>
      </c>
      <c r="I37" s="1" t="str">
        <f>VLOOKUP(Z37,lookup!$A$2:$E$18,5,FALSE)</f>
        <v>dissolved</v>
      </c>
      <c r="J37" s="1" t="str">
        <f>VLOOKUP(Z37,lookup!$A$2:$E$18,3,FALSE)</f>
        <v>p,p'-DDE</v>
      </c>
      <c r="K37" s="1"/>
      <c r="L37" t="str">
        <f>VLOOKUP(Z37,lookup!$A$2:$E$18,4,FALSE)</f>
        <v>ug/l</v>
      </c>
      <c r="M37">
        <v>6.0000000000000001E-3</v>
      </c>
      <c r="N37" t="s">
        <v>152</v>
      </c>
      <c r="X37" t="s">
        <v>149</v>
      </c>
      <c r="Y37" t="s">
        <v>160</v>
      </c>
      <c r="Z37">
        <v>34653</v>
      </c>
      <c r="AB37" t="s">
        <v>163</v>
      </c>
      <c r="AC37" t="s">
        <v>148</v>
      </c>
      <c r="AD37" s="2">
        <v>0.48958333333333331</v>
      </c>
      <c r="AG37" t="s">
        <v>161</v>
      </c>
    </row>
    <row r="38" spans="1:37" x14ac:dyDescent="0.3">
      <c r="A38" t="s">
        <v>292</v>
      </c>
      <c r="B38" t="str">
        <f t="shared" si="0"/>
        <v>USGS-WRD-1648010-20000516</v>
      </c>
      <c r="C38">
        <v>1648010</v>
      </c>
      <c r="D38" t="s">
        <v>151</v>
      </c>
      <c r="E38" s="1">
        <v>36662</v>
      </c>
      <c r="F38" s="1" t="s">
        <v>307</v>
      </c>
      <c r="G38" s="1"/>
      <c r="H38" t="s">
        <v>162</v>
      </c>
      <c r="I38" s="1" t="str">
        <f>VLOOKUP(Z38,lookup!$A$2:$E$18,5,FALSE)</f>
        <v>dissolved</v>
      </c>
      <c r="J38" s="1" t="str">
        <f>VLOOKUP(Z38,lookup!$A$2:$E$18,3,FALSE)</f>
        <v>Dieldrin</v>
      </c>
      <c r="K38" s="1"/>
      <c r="L38" t="str">
        <f>VLOOKUP(Z38,lookup!$A$2:$E$18,4,FALSE)</f>
        <v>ug/l</v>
      </c>
      <c r="M38">
        <v>1E-3</v>
      </c>
      <c r="N38" t="s">
        <v>152</v>
      </c>
      <c r="X38" t="s">
        <v>149</v>
      </c>
      <c r="Y38" t="s">
        <v>160</v>
      </c>
      <c r="Z38">
        <v>39381</v>
      </c>
      <c r="AB38" t="s">
        <v>163</v>
      </c>
      <c r="AC38" t="s">
        <v>148</v>
      </c>
      <c r="AD38" s="2">
        <v>0.48958333333333331</v>
      </c>
      <c r="AG38" t="s">
        <v>161</v>
      </c>
    </row>
    <row r="39" spans="1:37" x14ac:dyDescent="0.3">
      <c r="A39" t="s">
        <v>292</v>
      </c>
      <c r="B39" t="str">
        <f t="shared" si="0"/>
        <v>USGS-WRD-1648010-20000622</v>
      </c>
      <c r="C39">
        <v>1648010</v>
      </c>
      <c r="D39" t="s">
        <v>151</v>
      </c>
      <c r="E39" s="1">
        <v>36699</v>
      </c>
      <c r="F39" s="1" t="s">
        <v>313</v>
      </c>
      <c r="G39" s="1"/>
      <c r="H39" t="s">
        <v>162</v>
      </c>
      <c r="I39" s="1" t="str">
        <f>VLOOKUP(Z39,lookup!$A$2:$E$18,5,FALSE)</f>
        <v>dissolved</v>
      </c>
      <c r="J39" s="1" t="str">
        <f>VLOOKUP(Z39,lookup!$A$2:$E$18,3,FALSE)</f>
        <v>p,p'-DDE</v>
      </c>
      <c r="K39" s="1"/>
      <c r="L39" t="str">
        <f>VLOOKUP(Z39,lookup!$A$2:$E$18,4,FALSE)</f>
        <v>ug/l</v>
      </c>
      <c r="M39">
        <v>6.0000000000000001E-3</v>
      </c>
      <c r="N39" t="s">
        <v>152</v>
      </c>
      <c r="X39" t="s">
        <v>149</v>
      </c>
      <c r="Y39" t="s">
        <v>160</v>
      </c>
      <c r="Z39">
        <v>34653</v>
      </c>
      <c r="AB39" t="s">
        <v>163</v>
      </c>
      <c r="AC39" t="s">
        <v>148</v>
      </c>
      <c r="AD39" s="2">
        <v>0.41666666666666669</v>
      </c>
      <c r="AG39" t="s">
        <v>161</v>
      </c>
    </row>
    <row r="40" spans="1:37" x14ac:dyDescent="0.3">
      <c r="A40" t="s">
        <v>292</v>
      </c>
      <c r="B40" t="str">
        <f t="shared" si="0"/>
        <v>USGS-WRD-1648010-20000622</v>
      </c>
      <c r="C40">
        <v>1648010</v>
      </c>
      <c r="D40" t="s">
        <v>151</v>
      </c>
      <c r="E40" s="1">
        <v>36699</v>
      </c>
      <c r="F40" s="1" t="s">
        <v>313</v>
      </c>
      <c r="G40" s="1"/>
      <c r="H40" t="s">
        <v>162</v>
      </c>
      <c r="I40" s="1" t="str">
        <f>VLOOKUP(Z40,lookup!$A$2:$E$18,5,FALSE)</f>
        <v>dissolved</v>
      </c>
      <c r="J40" s="1" t="str">
        <f>VLOOKUP(Z40,lookup!$A$2:$E$18,3,FALSE)</f>
        <v>Dieldrin</v>
      </c>
      <c r="K40" s="1"/>
      <c r="L40" t="str">
        <f>VLOOKUP(Z40,lookup!$A$2:$E$18,4,FALSE)</f>
        <v>ug/l</v>
      </c>
      <c r="M40">
        <v>1E-3</v>
      </c>
      <c r="N40" t="s">
        <v>152</v>
      </c>
      <c r="X40" t="s">
        <v>149</v>
      </c>
      <c r="Y40" t="s">
        <v>160</v>
      </c>
      <c r="Z40">
        <v>39381</v>
      </c>
      <c r="AB40" t="s">
        <v>163</v>
      </c>
      <c r="AC40" t="s">
        <v>148</v>
      </c>
      <c r="AD40" s="2">
        <v>0.41666666666666669</v>
      </c>
      <c r="AG40" t="s">
        <v>161</v>
      </c>
    </row>
    <row r="41" spans="1:37" x14ac:dyDescent="0.3">
      <c r="A41" t="s">
        <v>292</v>
      </c>
      <c r="B41" t="str">
        <f t="shared" si="0"/>
        <v>USGS-WRD-1648010-20000726</v>
      </c>
      <c r="C41">
        <v>1648010</v>
      </c>
      <c r="D41" t="s">
        <v>151</v>
      </c>
      <c r="E41" s="1">
        <v>36733</v>
      </c>
      <c r="F41" s="1" t="s">
        <v>314</v>
      </c>
      <c r="G41" s="1"/>
      <c r="H41" t="s">
        <v>162</v>
      </c>
      <c r="I41" s="1" t="str">
        <f>VLOOKUP(Z41,lookup!$A$2:$E$18,5,FALSE)</f>
        <v>dissolved</v>
      </c>
      <c r="J41" s="1" t="str">
        <f>VLOOKUP(Z41,lookup!$A$2:$E$18,3,FALSE)</f>
        <v>p,p'-DDE</v>
      </c>
      <c r="K41" s="1"/>
      <c r="L41" t="str">
        <f>VLOOKUP(Z41,lookup!$A$2:$E$18,4,FALSE)</f>
        <v>ug/l</v>
      </c>
      <c r="M41">
        <v>6.0000000000000001E-3</v>
      </c>
      <c r="N41" t="s">
        <v>152</v>
      </c>
      <c r="X41" t="s">
        <v>149</v>
      </c>
      <c r="Y41" t="s">
        <v>160</v>
      </c>
      <c r="Z41">
        <v>34653</v>
      </c>
      <c r="AB41" t="s">
        <v>163</v>
      </c>
      <c r="AC41" t="s">
        <v>148</v>
      </c>
      <c r="AD41" s="2">
        <v>0.375</v>
      </c>
      <c r="AG41" t="s">
        <v>161</v>
      </c>
    </row>
    <row r="42" spans="1:37" x14ac:dyDescent="0.3">
      <c r="A42" t="s">
        <v>292</v>
      </c>
      <c r="B42" t="str">
        <f t="shared" si="0"/>
        <v>USGS-WRD-1648010-20000726</v>
      </c>
      <c r="C42">
        <v>1648010</v>
      </c>
      <c r="D42" t="s">
        <v>151</v>
      </c>
      <c r="E42" s="1">
        <v>36733</v>
      </c>
      <c r="F42" s="1" t="s">
        <v>314</v>
      </c>
      <c r="G42" s="1"/>
      <c r="H42" t="s">
        <v>162</v>
      </c>
      <c r="I42" s="1" t="str">
        <f>VLOOKUP(Z42,lookup!$A$2:$E$18,5,FALSE)</f>
        <v>dissolved</v>
      </c>
      <c r="J42" s="1" t="str">
        <f>VLOOKUP(Z42,lookup!$A$2:$E$18,3,FALSE)</f>
        <v>Dieldrin</v>
      </c>
      <c r="K42" s="1"/>
      <c r="L42" t="str">
        <f>VLOOKUP(Z42,lookup!$A$2:$E$18,4,FALSE)</f>
        <v>ug/l</v>
      </c>
      <c r="M42">
        <v>1E-3</v>
      </c>
      <c r="N42" t="s">
        <v>152</v>
      </c>
      <c r="X42" t="s">
        <v>149</v>
      </c>
      <c r="Y42" t="s">
        <v>160</v>
      </c>
      <c r="Z42">
        <v>39381</v>
      </c>
      <c r="AB42" t="s">
        <v>163</v>
      </c>
      <c r="AC42" t="s">
        <v>148</v>
      </c>
      <c r="AD42" s="2">
        <v>0.375</v>
      </c>
      <c r="AG42" t="s">
        <v>161</v>
      </c>
    </row>
    <row r="43" spans="1:37" x14ac:dyDescent="0.3">
      <c r="A43" t="s">
        <v>292</v>
      </c>
      <c r="B43" t="str">
        <f t="shared" si="0"/>
        <v>USGS-WRD-1648010-20000911</v>
      </c>
      <c r="C43">
        <v>1648010</v>
      </c>
      <c r="D43" t="s">
        <v>151</v>
      </c>
      <c r="E43" s="1">
        <v>36780</v>
      </c>
      <c r="F43" s="1" t="s">
        <v>315</v>
      </c>
      <c r="G43" s="1"/>
      <c r="H43" t="s">
        <v>162</v>
      </c>
      <c r="I43" s="1" t="str">
        <f>VLOOKUP(Z43,lookup!$A$2:$E$18,5,FALSE)</f>
        <v>dissolved</v>
      </c>
      <c r="J43" s="1" t="str">
        <f>VLOOKUP(Z43,lookup!$A$2:$E$18,3,FALSE)</f>
        <v>p,p'-DDE</v>
      </c>
      <c r="K43" s="1"/>
      <c r="L43" t="str">
        <f>VLOOKUP(Z43,lookup!$A$2:$E$18,4,FALSE)</f>
        <v>ug/l</v>
      </c>
      <c r="M43">
        <v>6.0000000000000001E-3</v>
      </c>
      <c r="N43" t="s">
        <v>152</v>
      </c>
      <c r="X43" t="s">
        <v>149</v>
      </c>
      <c r="Y43" t="s">
        <v>160</v>
      </c>
      <c r="Z43">
        <v>34653</v>
      </c>
      <c r="AB43" t="s">
        <v>163</v>
      </c>
      <c r="AC43" t="s">
        <v>148</v>
      </c>
      <c r="AD43" s="2">
        <v>0.52083333333333337</v>
      </c>
      <c r="AG43" t="s">
        <v>161</v>
      </c>
    </row>
    <row r="44" spans="1:37" x14ac:dyDescent="0.3">
      <c r="A44" t="s">
        <v>292</v>
      </c>
      <c r="B44" t="str">
        <f t="shared" si="0"/>
        <v>USGS-WRD-1648010-20000911</v>
      </c>
      <c r="C44">
        <v>1648010</v>
      </c>
      <c r="D44" t="s">
        <v>151</v>
      </c>
      <c r="E44" s="1">
        <v>36780</v>
      </c>
      <c r="F44" s="1" t="s">
        <v>315</v>
      </c>
      <c r="G44" s="1"/>
      <c r="H44" t="s">
        <v>162</v>
      </c>
      <c r="I44" s="1" t="str">
        <f>VLOOKUP(Z44,lookup!$A$2:$E$18,5,FALSE)</f>
        <v>dissolved</v>
      </c>
      <c r="J44" s="1" t="str">
        <f>VLOOKUP(Z44,lookup!$A$2:$E$18,3,FALSE)</f>
        <v>Dieldrin</v>
      </c>
      <c r="K44" s="1"/>
      <c r="L44" t="str">
        <f>VLOOKUP(Z44,lookup!$A$2:$E$18,4,FALSE)</f>
        <v>ug/l</v>
      </c>
      <c r="M44">
        <v>1E-3</v>
      </c>
      <c r="N44" t="s">
        <v>152</v>
      </c>
      <c r="X44" t="s">
        <v>149</v>
      </c>
      <c r="Y44" t="s">
        <v>160</v>
      </c>
      <c r="Z44">
        <v>39381</v>
      </c>
      <c r="AB44" t="s">
        <v>163</v>
      </c>
      <c r="AC44" t="s">
        <v>148</v>
      </c>
      <c r="AD44" s="2">
        <v>0.52083333333333337</v>
      </c>
      <c r="AG44" t="s">
        <v>161</v>
      </c>
    </row>
    <row r="45" spans="1:37" x14ac:dyDescent="0.3">
      <c r="A45" t="s">
        <v>292</v>
      </c>
      <c r="B45" t="str">
        <f t="shared" si="0"/>
        <v>USGS-WRD-1648010-20000926</v>
      </c>
      <c r="C45">
        <v>1648010</v>
      </c>
      <c r="D45" t="s">
        <v>151</v>
      </c>
      <c r="E45" s="1">
        <v>36795</v>
      </c>
      <c r="F45" s="1" t="s">
        <v>316</v>
      </c>
      <c r="G45" s="1"/>
      <c r="H45" t="s">
        <v>162</v>
      </c>
      <c r="I45" s="1" t="str">
        <f>VLOOKUP(Z45,lookup!$A$2:$E$18,5,FALSE)</f>
        <v>dissolved</v>
      </c>
      <c r="J45" s="1" t="str">
        <f>VLOOKUP(Z45,lookup!$A$2:$E$18,3,FALSE)</f>
        <v>p,p'-DDE</v>
      </c>
      <c r="K45" s="1"/>
      <c r="L45" t="str">
        <f>VLOOKUP(Z45,lookup!$A$2:$E$18,4,FALSE)</f>
        <v>ug/l</v>
      </c>
      <c r="M45">
        <v>6.0000000000000001E-3</v>
      </c>
      <c r="N45" t="s">
        <v>152</v>
      </c>
      <c r="X45" t="s">
        <v>149</v>
      </c>
      <c r="Y45" t="s">
        <v>160</v>
      </c>
      <c r="Z45">
        <v>34653</v>
      </c>
      <c r="AB45" t="s">
        <v>163</v>
      </c>
      <c r="AC45" t="s">
        <v>148</v>
      </c>
      <c r="AD45" s="2">
        <v>0.40625</v>
      </c>
      <c r="AG45" t="s">
        <v>161</v>
      </c>
    </row>
    <row r="46" spans="1:37" x14ac:dyDescent="0.3">
      <c r="A46" t="s">
        <v>292</v>
      </c>
      <c r="B46" t="str">
        <f t="shared" si="0"/>
        <v>USGS-WRD-1648010-20000926</v>
      </c>
      <c r="C46">
        <v>1648010</v>
      </c>
      <c r="D46" t="s">
        <v>151</v>
      </c>
      <c r="E46" s="1">
        <v>36795</v>
      </c>
      <c r="F46" s="1" t="s">
        <v>316</v>
      </c>
      <c r="G46" s="1"/>
      <c r="H46" t="s">
        <v>162</v>
      </c>
      <c r="I46" s="1" t="str">
        <f>VLOOKUP(Z46,lookup!$A$2:$E$18,5,FALSE)</f>
        <v>dissolved</v>
      </c>
      <c r="J46" s="1" t="str">
        <f>VLOOKUP(Z46,lookup!$A$2:$E$18,3,FALSE)</f>
        <v>Dieldrin</v>
      </c>
      <c r="K46" s="1"/>
      <c r="L46" t="str">
        <f>VLOOKUP(Z46,lookup!$A$2:$E$18,4,FALSE)</f>
        <v>ug/l</v>
      </c>
      <c r="M46">
        <v>1E-3</v>
      </c>
      <c r="N46" t="s">
        <v>152</v>
      </c>
      <c r="X46" t="s">
        <v>149</v>
      </c>
      <c r="Y46" t="s">
        <v>160</v>
      </c>
      <c r="Z46">
        <v>39381</v>
      </c>
      <c r="AB46" t="s">
        <v>163</v>
      </c>
      <c r="AC46" t="s">
        <v>148</v>
      </c>
      <c r="AD46" s="2">
        <v>0.40625</v>
      </c>
      <c r="AG46" t="s">
        <v>161</v>
      </c>
    </row>
    <row r="47" spans="1:37" x14ac:dyDescent="0.3">
      <c r="A47" t="s">
        <v>292</v>
      </c>
      <c r="B47" t="str">
        <f t="shared" si="0"/>
        <v>USGS-WRD-1648010-20020612</v>
      </c>
      <c r="C47">
        <v>1648010</v>
      </c>
      <c r="D47" t="s">
        <v>151</v>
      </c>
      <c r="E47" s="1">
        <v>37419</v>
      </c>
      <c r="F47" s="1" t="s">
        <v>306</v>
      </c>
      <c r="G47" s="1"/>
      <c r="I47" s="1" t="str">
        <f>VLOOKUP(Z47,lookup!$A$2:$E$18,5,FALSE)</f>
        <v>dissolved</v>
      </c>
      <c r="J47" s="1" t="str">
        <f>VLOOKUP(Z47,lookup!$A$2:$E$18,3,FALSE)</f>
        <v>Mercury</v>
      </c>
      <c r="K47" s="1"/>
      <c r="L47" t="str">
        <f>VLOOKUP(Z47,lookup!$A$2:$E$18,4,FALSE)</f>
        <v>ng/l</v>
      </c>
      <c r="M47">
        <v>1.02</v>
      </c>
      <c r="U47">
        <v>0.04</v>
      </c>
      <c r="V47" t="s">
        <v>165</v>
      </c>
      <c r="X47" t="s">
        <v>149</v>
      </c>
      <c r="Y47" t="s">
        <v>160</v>
      </c>
      <c r="Z47">
        <v>50287</v>
      </c>
      <c r="AB47" t="s">
        <v>164</v>
      </c>
      <c r="AC47" t="s">
        <v>148</v>
      </c>
      <c r="AD47" s="2">
        <v>0.45833333333333331</v>
      </c>
      <c r="AG47" t="s">
        <v>161</v>
      </c>
    </row>
    <row r="48" spans="1:37" x14ac:dyDescent="0.3">
      <c r="A48" t="s">
        <v>292</v>
      </c>
      <c r="B48" t="str">
        <f t="shared" si="0"/>
        <v>USGS-1648010-20070627</v>
      </c>
      <c r="C48">
        <v>1648010</v>
      </c>
      <c r="D48" t="s">
        <v>151</v>
      </c>
      <c r="E48" s="1">
        <v>39260</v>
      </c>
      <c r="F48" s="1" t="s">
        <v>308</v>
      </c>
      <c r="G48" s="1"/>
      <c r="H48" t="s">
        <v>153</v>
      </c>
      <c r="I48" s="1" t="str">
        <f>VLOOKUP(Z48,lookup!$A$2:$E$18,5,FALSE)</f>
        <v>dissolved</v>
      </c>
      <c r="J48" s="1" t="str">
        <f>VLOOKUP(Z48,lookup!$A$2:$E$18,3,FALSE)</f>
        <v>Benzo[a]pyrene</v>
      </c>
      <c r="K48" s="1"/>
      <c r="L48" t="str">
        <f>VLOOKUP(Z48,lookup!$A$2:$E$18,4,FALSE)</f>
        <v>ug/l</v>
      </c>
      <c r="M48">
        <v>0.12</v>
      </c>
      <c r="N48" t="s">
        <v>152</v>
      </c>
      <c r="U48">
        <v>0.12</v>
      </c>
      <c r="V48" t="s">
        <v>155</v>
      </c>
      <c r="X48" t="s">
        <v>149</v>
      </c>
      <c r="Y48" t="s">
        <v>150</v>
      </c>
      <c r="Z48">
        <v>34248</v>
      </c>
      <c r="AB48" t="s">
        <v>154</v>
      </c>
      <c r="AC48" t="s">
        <v>148</v>
      </c>
      <c r="AD48" s="2">
        <v>0.39583333333333331</v>
      </c>
      <c r="AG48" t="s">
        <v>148</v>
      </c>
      <c r="AK48" t="s">
        <v>156</v>
      </c>
    </row>
    <row r="49" spans="1:37" x14ac:dyDescent="0.3">
      <c r="A49" t="s">
        <v>292</v>
      </c>
      <c r="B49" t="str">
        <f t="shared" si="0"/>
        <v>USGS-1648010-20070627</v>
      </c>
      <c r="C49">
        <v>1648010</v>
      </c>
      <c r="D49" t="s">
        <v>151</v>
      </c>
      <c r="E49" s="1">
        <v>39260</v>
      </c>
      <c r="F49" s="1" t="s">
        <v>308</v>
      </c>
      <c r="G49" s="1"/>
      <c r="H49" t="s">
        <v>153</v>
      </c>
      <c r="I49" s="1" t="str">
        <f>VLOOKUP(Z49,lookup!$A$2:$E$18,5,FALSE)</f>
        <v>dissolved</v>
      </c>
      <c r="J49" s="1" t="str">
        <f>VLOOKUP(Z49,lookup!$A$2:$E$18,3,FALSE)</f>
        <v>Fluoranthene</v>
      </c>
      <c r="K49" s="1"/>
      <c r="L49" t="str">
        <f>VLOOKUP(Z49,lookup!$A$2:$E$18,4,FALSE)</f>
        <v>ug/l</v>
      </c>
      <c r="M49">
        <v>0.01</v>
      </c>
      <c r="N49" t="s">
        <v>157</v>
      </c>
      <c r="U49">
        <v>0.08</v>
      </c>
      <c r="V49" t="s">
        <v>159</v>
      </c>
      <c r="X49" t="s">
        <v>149</v>
      </c>
      <c r="Y49" t="s">
        <v>150</v>
      </c>
      <c r="Z49">
        <v>34377</v>
      </c>
      <c r="AA49" t="s">
        <v>158</v>
      </c>
      <c r="AB49" t="s">
        <v>154</v>
      </c>
      <c r="AC49" t="s">
        <v>148</v>
      </c>
      <c r="AD49" s="2">
        <v>0.39583333333333331</v>
      </c>
      <c r="AG49" t="s">
        <v>148</v>
      </c>
      <c r="AK49" t="s">
        <v>156</v>
      </c>
    </row>
    <row r="50" spans="1:37" x14ac:dyDescent="0.3">
      <c r="A50" t="s">
        <v>292</v>
      </c>
      <c r="B50" t="str">
        <f t="shared" si="0"/>
        <v>USGS-1648010-20070627</v>
      </c>
      <c r="C50">
        <v>1648010</v>
      </c>
      <c r="D50" t="s">
        <v>151</v>
      </c>
      <c r="E50" s="1">
        <v>39260</v>
      </c>
      <c r="F50" s="1" t="s">
        <v>308</v>
      </c>
      <c r="G50" s="1"/>
      <c r="H50" t="s">
        <v>153</v>
      </c>
      <c r="I50" s="1" t="str">
        <f>VLOOKUP(Z50,lookup!$A$2:$E$18,5,FALSE)</f>
        <v>dissolved</v>
      </c>
      <c r="J50" s="1" t="str">
        <f>VLOOKUP(Z50,lookup!$A$2:$E$18,3,FALSE)</f>
        <v>Napthtalene</v>
      </c>
      <c r="K50" s="1"/>
      <c r="L50" t="str">
        <f>VLOOKUP(Z50,lookup!$A$2:$E$18,4,FALSE)</f>
        <v>ug/l</v>
      </c>
      <c r="M50">
        <v>0.1</v>
      </c>
      <c r="N50" t="s">
        <v>152</v>
      </c>
      <c r="U50">
        <v>0.1</v>
      </c>
      <c r="V50" t="s">
        <v>155</v>
      </c>
      <c r="X50" t="s">
        <v>149</v>
      </c>
      <c r="Y50" t="s">
        <v>150</v>
      </c>
      <c r="Z50">
        <v>34443</v>
      </c>
      <c r="AB50" t="s">
        <v>154</v>
      </c>
      <c r="AC50" t="s">
        <v>148</v>
      </c>
      <c r="AD50" s="2">
        <v>0.39583333333333331</v>
      </c>
      <c r="AG50" t="s">
        <v>148</v>
      </c>
      <c r="AK50" t="s">
        <v>156</v>
      </c>
    </row>
    <row r="51" spans="1:37" x14ac:dyDescent="0.3">
      <c r="A51" t="s">
        <v>292</v>
      </c>
      <c r="B51" t="str">
        <f t="shared" si="0"/>
        <v>USGS-1648010-20070627</v>
      </c>
      <c r="C51">
        <v>1648010</v>
      </c>
      <c r="D51" t="s">
        <v>151</v>
      </c>
      <c r="E51" s="1">
        <v>39260</v>
      </c>
      <c r="F51" s="1" t="s">
        <v>308</v>
      </c>
      <c r="G51" s="1"/>
      <c r="H51" t="s">
        <v>153</v>
      </c>
      <c r="I51" s="1" t="str">
        <f>VLOOKUP(Z51,lookup!$A$2:$E$18,5,FALSE)</f>
        <v>dissolved</v>
      </c>
      <c r="J51" s="1" t="str">
        <f>VLOOKUP(Z51,lookup!$A$2:$E$18,3,FALSE)</f>
        <v>Phenanthrene</v>
      </c>
      <c r="K51" s="1"/>
      <c r="L51" t="str">
        <f>VLOOKUP(Z51,lookup!$A$2:$E$18,4,FALSE)</f>
        <v>ug/l</v>
      </c>
      <c r="M51">
        <v>0.08</v>
      </c>
      <c r="N51" t="s">
        <v>152</v>
      </c>
      <c r="U51">
        <v>0.08</v>
      </c>
      <c r="V51" t="s">
        <v>159</v>
      </c>
      <c r="X51" t="s">
        <v>149</v>
      </c>
      <c r="Y51" t="s">
        <v>150</v>
      </c>
      <c r="Z51">
        <v>34462</v>
      </c>
      <c r="AB51" t="s">
        <v>154</v>
      </c>
      <c r="AC51" t="s">
        <v>148</v>
      </c>
      <c r="AD51" s="2">
        <v>0.39583333333333331</v>
      </c>
      <c r="AG51" t="s">
        <v>148</v>
      </c>
      <c r="AK51" t="s">
        <v>156</v>
      </c>
    </row>
    <row r="52" spans="1:37" x14ac:dyDescent="0.3">
      <c r="A52" t="s">
        <v>292</v>
      </c>
      <c r="B52" t="str">
        <f t="shared" si="0"/>
        <v>USGS-1648010-20070627</v>
      </c>
      <c r="C52">
        <v>1648010</v>
      </c>
      <c r="D52" t="s">
        <v>151</v>
      </c>
      <c r="E52" s="1">
        <v>39260</v>
      </c>
      <c r="F52" s="1" t="s">
        <v>308</v>
      </c>
      <c r="G52" s="1"/>
      <c r="H52" t="s">
        <v>153</v>
      </c>
      <c r="I52" s="1" t="str">
        <f>VLOOKUP(Z52,lookup!$A$2:$E$18,5,FALSE)</f>
        <v>dissolved</v>
      </c>
      <c r="J52" s="1" t="str">
        <f>VLOOKUP(Z52,lookup!$A$2:$E$18,3,FALSE)</f>
        <v>Pyrene</v>
      </c>
      <c r="K52" s="1"/>
      <c r="L52" t="str">
        <f>VLOOKUP(Z52,lookup!$A$2:$E$18,4,FALSE)</f>
        <v>ug/l</v>
      </c>
      <c r="M52">
        <v>0.01</v>
      </c>
      <c r="N52" t="s">
        <v>157</v>
      </c>
      <c r="U52">
        <v>0.08</v>
      </c>
      <c r="V52" t="s">
        <v>155</v>
      </c>
      <c r="X52" t="s">
        <v>149</v>
      </c>
      <c r="Y52" t="s">
        <v>150</v>
      </c>
      <c r="Z52">
        <v>34470</v>
      </c>
      <c r="AA52" t="s">
        <v>158</v>
      </c>
      <c r="AB52" t="s">
        <v>154</v>
      </c>
      <c r="AC52" t="s">
        <v>148</v>
      </c>
      <c r="AD52" s="2">
        <v>0.39583333333333331</v>
      </c>
      <c r="AG52" t="s">
        <v>148</v>
      </c>
      <c r="AK52" t="s">
        <v>156</v>
      </c>
    </row>
    <row r="53" spans="1:37" x14ac:dyDescent="0.3">
      <c r="A53" t="s">
        <v>292</v>
      </c>
      <c r="B53" t="str">
        <f t="shared" si="0"/>
        <v>USGS-WRD-1648010-20080627</v>
      </c>
      <c r="C53">
        <v>1648010</v>
      </c>
      <c r="D53" t="s">
        <v>151</v>
      </c>
      <c r="E53" s="1">
        <v>39626</v>
      </c>
      <c r="F53" s="1" t="s">
        <v>317</v>
      </c>
      <c r="G53" s="1"/>
      <c r="H53" t="s">
        <v>153</v>
      </c>
      <c r="I53" s="1" t="str">
        <f>VLOOKUP(Z53,lookup!$A$2:$E$18,5,FALSE)</f>
        <v>dissolved</v>
      </c>
      <c r="J53" s="1" t="str">
        <f>VLOOKUP(Z53,lookup!$A$2:$E$18,3,FALSE)</f>
        <v>Benzo[a]pyrene</v>
      </c>
      <c r="K53" s="1"/>
      <c r="L53" t="str">
        <f>VLOOKUP(Z53,lookup!$A$2:$E$18,4,FALSE)</f>
        <v>ug/l</v>
      </c>
      <c r="M53">
        <v>0.12</v>
      </c>
      <c r="N53" t="s">
        <v>152</v>
      </c>
      <c r="U53">
        <v>0.12</v>
      </c>
      <c r="V53" t="s">
        <v>155</v>
      </c>
      <c r="X53" t="s">
        <v>149</v>
      </c>
      <c r="Y53" t="s">
        <v>150</v>
      </c>
      <c r="Z53">
        <v>34248</v>
      </c>
      <c r="AB53" t="s">
        <v>154</v>
      </c>
      <c r="AC53" t="s">
        <v>148</v>
      </c>
      <c r="AD53" s="2">
        <v>0.76736111111111116</v>
      </c>
      <c r="AG53" t="s">
        <v>161</v>
      </c>
      <c r="AK53" t="s">
        <v>156</v>
      </c>
    </row>
    <row r="54" spans="1:37" x14ac:dyDescent="0.3">
      <c r="A54" t="s">
        <v>292</v>
      </c>
      <c r="B54" t="str">
        <f t="shared" si="0"/>
        <v>USGS-WRD-1648010-20080627</v>
      </c>
      <c r="C54">
        <v>1648010</v>
      </c>
      <c r="D54" t="s">
        <v>151</v>
      </c>
      <c r="E54" s="1">
        <v>39626</v>
      </c>
      <c r="F54" s="1" t="s">
        <v>317</v>
      </c>
      <c r="G54" s="1"/>
      <c r="H54" t="s">
        <v>153</v>
      </c>
      <c r="I54" s="1" t="str">
        <f>VLOOKUP(Z54,lookup!$A$2:$E$18,5,FALSE)</f>
        <v>dissolved</v>
      </c>
      <c r="J54" s="1" t="str">
        <f>VLOOKUP(Z54,lookup!$A$2:$E$18,3,FALSE)</f>
        <v>Fluoranthene</v>
      </c>
      <c r="K54" s="1"/>
      <c r="L54" t="str">
        <f>VLOOKUP(Z54,lookup!$A$2:$E$18,4,FALSE)</f>
        <v>ug/l</v>
      </c>
      <c r="M54">
        <v>0.01</v>
      </c>
      <c r="N54" t="s">
        <v>157</v>
      </c>
      <c r="U54">
        <v>0.08</v>
      </c>
      <c r="V54" t="s">
        <v>159</v>
      </c>
      <c r="X54" t="s">
        <v>149</v>
      </c>
      <c r="Y54" t="s">
        <v>150</v>
      </c>
      <c r="Z54">
        <v>34377</v>
      </c>
      <c r="AA54" t="s">
        <v>158</v>
      </c>
      <c r="AB54" t="s">
        <v>154</v>
      </c>
      <c r="AC54" t="s">
        <v>148</v>
      </c>
      <c r="AD54" s="2">
        <v>0.76736111111111116</v>
      </c>
      <c r="AG54" t="s">
        <v>161</v>
      </c>
      <c r="AK54" t="s">
        <v>156</v>
      </c>
    </row>
    <row r="55" spans="1:37" x14ac:dyDescent="0.3">
      <c r="A55" t="s">
        <v>292</v>
      </c>
      <c r="B55" t="str">
        <f t="shared" si="0"/>
        <v>USGS-WRD-1648010-20080627</v>
      </c>
      <c r="C55">
        <v>1648010</v>
      </c>
      <c r="D55" t="s">
        <v>151</v>
      </c>
      <c r="E55" s="1">
        <v>39626</v>
      </c>
      <c r="F55" s="1" t="s">
        <v>317</v>
      </c>
      <c r="G55" s="1"/>
      <c r="H55" t="s">
        <v>153</v>
      </c>
      <c r="I55" s="1" t="str">
        <f>VLOOKUP(Z55,lookup!$A$2:$E$18,5,FALSE)</f>
        <v>dissolved</v>
      </c>
      <c r="J55" s="1" t="str">
        <f>VLOOKUP(Z55,lookup!$A$2:$E$18,3,FALSE)</f>
        <v>Napthtalene</v>
      </c>
      <c r="K55" s="1"/>
      <c r="L55" t="str">
        <f>VLOOKUP(Z55,lookup!$A$2:$E$18,4,FALSE)</f>
        <v>ug/l</v>
      </c>
      <c r="M55">
        <v>0.1</v>
      </c>
      <c r="N55" t="s">
        <v>152</v>
      </c>
      <c r="U55">
        <v>0.1</v>
      </c>
      <c r="V55" t="s">
        <v>155</v>
      </c>
      <c r="X55" t="s">
        <v>149</v>
      </c>
      <c r="Y55" t="s">
        <v>150</v>
      </c>
      <c r="Z55">
        <v>34443</v>
      </c>
      <c r="AB55" t="s">
        <v>154</v>
      </c>
      <c r="AC55" t="s">
        <v>148</v>
      </c>
      <c r="AD55" s="2">
        <v>0.76736111111111116</v>
      </c>
      <c r="AG55" t="s">
        <v>161</v>
      </c>
      <c r="AK55" t="s">
        <v>156</v>
      </c>
    </row>
    <row r="56" spans="1:37" x14ac:dyDescent="0.3">
      <c r="A56" t="s">
        <v>292</v>
      </c>
      <c r="B56" t="str">
        <f t="shared" si="0"/>
        <v>USGS-WRD-1648010-20080627</v>
      </c>
      <c r="C56">
        <v>1648010</v>
      </c>
      <c r="D56" t="s">
        <v>151</v>
      </c>
      <c r="E56" s="1">
        <v>39626</v>
      </c>
      <c r="F56" s="1" t="s">
        <v>317</v>
      </c>
      <c r="G56" s="1"/>
      <c r="H56" t="s">
        <v>153</v>
      </c>
      <c r="I56" s="1" t="str">
        <f>VLOOKUP(Z56,lookup!$A$2:$E$18,5,FALSE)</f>
        <v>dissolved</v>
      </c>
      <c r="J56" s="1" t="str">
        <f>VLOOKUP(Z56,lookup!$A$2:$E$18,3,FALSE)</f>
        <v>Phenanthrene</v>
      </c>
      <c r="K56" s="1"/>
      <c r="L56" t="str">
        <f>VLOOKUP(Z56,lookup!$A$2:$E$18,4,FALSE)</f>
        <v>ug/l</v>
      </c>
      <c r="M56">
        <v>0.08</v>
      </c>
      <c r="N56" t="s">
        <v>152</v>
      </c>
      <c r="U56">
        <v>0.08</v>
      </c>
      <c r="V56" t="s">
        <v>159</v>
      </c>
      <c r="X56" t="s">
        <v>149</v>
      </c>
      <c r="Y56" t="s">
        <v>150</v>
      </c>
      <c r="Z56">
        <v>34462</v>
      </c>
      <c r="AB56" t="s">
        <v>154</v>
      </c>
      <c r="AC56" t="s">
        <v>148</v>
      </c>
      <c r="AD56" s="2">
        <v>0.76736111111111116</v>
      </c>
      <c r="AG56" t="s">
        <v>161</v>
      </c>
      <c r="AK56" t="s">
        <v>156</v>
      </c>
    </row>
    <row r="57" spans="1:37" x14ac:dyDescent="0.3">
      <c r="A57" t="s">
        <v>292</v>
      </c>
      <c r="B57" t="str">
        <f t="shared" si="0"/>
        <v>USGS-WRD-1648010-20080627</v>
      </c>
      <c r="C57">
        <v>1648010</v>
      </c>
      <c r="D57" t="s">
        <v>151</v>
      </c>
      <c r="E57" s="1">
        <v>39626</v>
      </c>
      <c r="F57" s="1" t="s">
        <v>317</v>
      </c>
      <c r="G57" s="1"/>
      <c r="H57" t="s">
        <v>153</v>
      </c>
      <c r="I57" s="1" t="str">
        <f>VLOOKUP(Z57,lookup!$A$2:$E$18,5,FALSE)</f>
        <v>dissolved</v>
      </c>
      <c r="J57" s="1" t="str">
        <f>VLOOKUP(Z57,lookup!$A$2:$E$18,3,FALSE)</f>
        <v>Pyrene</v>
      </c>
      <c r="K57" s="1"/>
      <c r="L57" t="str">
        <f>VLOOKUP(Z57,lookup!$A$2:$E$18,4,FALSE)</f>
        <v>ug/l</v>
      </c>
      <c r="M57">
        <v>8.0000000000000002E-3</v>
      </c>
      <c r="N57" t="s">
        <v>157</v>
      </c>
      <c r="U57">
        <v>0.08</v>
      </c>
      <c r="V57" t="s">
        <v>155</v>
      </c>
      <c r="X57" t="s">
        <v>149</v>
      </c>
      <c r="Y57" t="s">
        <v>150</v>
      </c>
      <c r="Z57">
        <v>34470</v>
      </c>
      <c r="AA57" t="s">
        <v>158</v>
      </c>
      <c r="AB57" t="s">
        <v>154</v>
      </c>
      <c r="AC57" t="s">
        <v>148</v>
      </c>
      <c r="AD57" s="2">
        <v>0.76736111111111116</v>
      </c>
      <c r="AG57" t="s">
        <v>161</v>
      </c>
      <c r="AK57" t="s">
        <v>156</v>
      </c>
    </row>
    <row r="58" spans="1:37" x14ac:dyDescent="0.3">
      <c r="A58" t="s">
        <v>292</v>
      </c>
      <c r="B58" t="str">
        <f t="shared" si="0"/>
        <v>USGS-WRD-1648010-20080627</v>
      </c>
      <c r="C58">
        <v>1648010</v>
      </c>
      <c r="D58" t="s">
        <v>151</v>
      </c>
      <c r="E58" s="1">
        <v>39626</v>
      </c>
      <c r="F58" s="1" t="s">
        <v>318</v>
      </c>
      <c r="G58" s="1"/>
      <c r="H58" t="s">
        <v>166</v>
      </c>
      <c r="I58" s="1" t="str">
        <f>VLOOKUP(Z58,lookup!$A$2:$E$18,5,FALSE)</f>
        <v>total</v>
      </c>
      <c r="J58" s="1" t="str">
        <f>VLOOKUP(Z58,lookup!$A$2:$E$18,3,FALSE)</f>
        <v>Benzo[a]pyrene</v>
      </c>
      <c r="K58" s="1"/>
      <c r="L58" t="str">
        <f>VLOOKUP(Z58,lookup!$A$2:$E$18,4,FALSE)</f>
        <v>ug/l</v>
      </c>
      <c r="M58">
        <v>0.36</v>
      </c>
      <c r="U58">
        <v>0.2</v>
      </c>
      <c r="V58" t="s">
        <v>159</v>
      </c>
      <c r="X58" t="s">
        <v>149</v>
      </c>
      <c r="Y58" t="s">
        <v>150</v>
      </c>
      <c r="Z58">
        <v>34247</v>
      </c>
      <c r="AB58" t="s">
        <v>154</v>
      </c>
      <c r="AC58" t="s">
        <v>148</v>
      </c>
      <c r="AD58" s="2">
        <v>0.80902777777777779</v>
      </c>
      <c r="AG58" t="s">
        <v>161</v>
      </c>
      <c r="AK58" t="s">
        <v>156</v>
      </c>
    </row>
    <row r="59" spans="1:37" x14ac:dyDescent="0.3">
      <c r="A59" t="s">
        <v>292</v>
      </c>
      <c r="B59" t="str">
        <f t="shared" si="0"/>
        <v>USGS-WRD-1648010-20080627</v>
      </c>
      <c r="C59">
        <v>1648010</v>
      </c>
      <c r="D59" t="s">
        <v>151</v>
      </c>
      <c r="E59" s="1">
        <v>39626</v>
      </c>
      <c r="F59" s="1" t="s">
        <v>318</v>
      </c>
      <c r="G59" s="1"/>
      <c r="H59" t="s">
        <v>166</v>
      </c>
      <c r="I59" s="1" t="str">
        <f>VLOOKUP(Z59,lookup!$A$2:$E$18,5,FALSE)</f>
        <v>total</v>
      </c>
      <c r="J59" s="1" t="str">
        <f>VLOOKUP(Z59,lookup!$A$2:$E$18,3,FALSE)</f>
        <v>Fluoranthene</v>
      </c>
      <c r="K59" s="1"/>
      <c r="L59" t="str">
        <f>VLOOKUP(Z59,lookup!$A$2:$E$18,4,FALSE)</f>
        <v>ug/l</v>
      </c>
      <c r="M59">
        <v>0.74</v>
      </c>
      <c r="U59">
        <v>0.2</v>
      </c>
      <c r="V59" t="s">
        <v>159</v>
      </c>
      <c r="X59" t="s">
        <v>149</v>
      </c>
      <c r="Y59" t="s">
        <v>150</v>
      </c>
      <c r="Z59">
        <v>34376</v>
      </c>
      <c r="AB59" t="s">
        <v>154</v>
      </c>
      <c r="AC59" t="s">
        <v>148</v>
      </c>
      <c r="AD59" s="2">
        <v>0.80902777777777779</v>
      </c>
      <c r="AG59" t="s">
        <v>161</v>
      </c>
      <c r="AK59" t="s">
        <v>156</v>
      </c>
    </row>
    <row r="60" spans="1:37" x14ac:dyDescent="0.3">
      <c r="A60" t="s">
        <v>292</v>
      </c>
      <c r="B60" t="str">
        <f t="shared" si="0"/>
        <v>USGS-WRD-1648010-20080627</v>
      </c>
      <c r="C60">
        <v>1648010</v>
      </c>
      <c r="D60" t="s">
        <v>151</v>
      </c>
      <c r="E60" s="1">
        <v>39626</v>
      </c>
      <c r="F60" s="1" t="s">
        <v>318</v>
      </c>
      <c r="G60" s="1"/>
      <c r="H60" t="s">
        <v>166</v>
      </c>
      <c r="I60" s="1" t="str">
        <f>VLOOKUP(Z60,lookup!$A$2:$E$18,5,FALSE)</f>
        <v>total</v>
      </c>
      <c r="J60" s="1" t="str">
        <f>VLOOKUP(Z60,lookup!$A$2:$E$18,3,FALSE)</f>
        <v>Phenanthrene</v>
      </c>
      <c r="K60" s="1"/>
      <c r="L60" t="str">
        <f>VLOOKUP(Z60,lookup!$A$2:$E$18,4,FALSE)</f>
        <v>ug/l</v>
      </c>
      <c r="M60">
        <v>0.24</v>
      </c>
      <c r="U60">
        <v>0.2</v>
      </c>
      <c r="V60" t="s">
        <v>159</v>
      </c>
      <c r="X60" t="s">
        <v>149</v>
      </c>
      <c r="Y60" t="s">
        <v>150</v>
      </c>
      <c r="Z60">
        <v>34461</v>
      </c>
      <c r="AB60" t="s">
        <v>154</v>
      </c>
      <c r="AC60" t="s">
        <v>148</v>
      </c>
      <c r="AD60" s="2">
        <v>0.80902777777777779</v>
      </c>
      <c r="AG60" t="s">
        <v>161</v>
      </c>
      <c r="AK60" t="s">
        <v>156</v>
      </c>
    </row>
    <row r="61" spans="1:37" x14ac:dyDescent="0.3">
      <c r="A61" t="s">
        <v>292</v>
      </c>
      <c r="B61" t="str">
        <f t="shared" si="0"/>
        <v>USGS-WRD-1648010-20080627</v>
      </c>
      <c r="C61">
        <v>1648010</v>
      </c>
      <c r="D61" t="s">
        <v>151</v>
      </c>
      <c r="E61" s="1">
        <v>39626</v>
      </c>
      <c r="F61" s="1" t="s">
        <v>318</v>
      </c>
      <c r="G61" s="1"/>
      <c r="H61" t="s">
        <v>166</v>
      </c>
      <c r="I61" s="1" t="str">
        <f>VLOOKUP(Z61,lookup!$A$2:$E$18,5,FALSE)</f>
        <v>total</v>
      </c>
      <c r="J61" s="1" t="str">
        <f>VLOOKUP(Z61,lookup!$A$2:$E$18,3,FALSE)</f>
        <v>Pyrene</v>
      </c>
      <c r="K61" s="1"/>
      <c r="L61" t="str">
        <f>VLOOKUP(Z61,lookup!$A$2:$E$18,4,FALSE)</f>
        <v>ug/l</v>
      </c>
      <c r="M61">
        <v>0.62</v>
      </c>
      <c r="U61">
        <v>0.2</v>
      </c>
      <c r="V61" t="s">
        <v>159</v>
      </c>
      <c r="X61" t="s">
        <v>149</v>
      </c>
      <c r="Y61" t="s">
        <v>150</v>
      </c>
      <c r="Z61">
        <v>34469</v>
      </c>
      <c r="AB61" t="s">
        <v>154</v>
      </c>
      <c r="AC61" t="s">
        <v>148</v>
      </c>
      <c r="AD61" s="2">
        <v>0.80902777777777779</v>
      </c>
      <c r="AG61" t="s">
        <v>161</v>
      </c>
      <c r="AK61" t="s">
        <v>156</v>
      </c>
    </row>
    <row r="62" spans="1:37" x14ac:dyDescent="0.3">
      <c r="A62" t="s">
        <v>292</v>
      </c>
      <c r="B62" t="str">
        <f t="shared" si="0"/>
        <v>USGS-WRD-1648010-20080627</v>
      </c>
      <c r="C62">
        <v>1648010</v>
      </c>
      <c r="D62" t="s">
        <v>151</v>
      </c>
      <c r="E62" s="1">
        <v>39626</v>
      </c>
      <c r="F62" s="1" t="s">
        <v>318</v>
      </c>
      <c r="G62" s="1"/>
      <c r="H62" t="s">
        <v>166</v>
      </c>
      <c r="I62" s="1" t="str">
        <f>VLOOKUP(Z62,lookup!$A$2:$E$18,5,FALSE)</f>
        <v>total</v>
      </c>
      <c r="J62" s="1" t="str">
        <f>VLOOKUP(Z62,lookup!$A$2:$E$18,3,FALSE)</f>
        <v>Napthtalene</v>
      </c>
      <c r="K62" s="1"/>
      <c r="L62" t="str">
        <f>VLOOKUP(Z62,lookup!$A$2:$E$18,4,FALSE)</f>
        <v>ug/l</v>
      </c>
      <c r="M62">
        <v>0.2</v>
      </c>
      <c r="N62" t="s">
        <v>152</v>
      </c>
      <c r="U62">
        <v>0.2</v>
      </c>
      <c r="V62" t="s">
        <v>159</v>
      </c>
      <c r="X62" t="s">
        <v>149</v>
      </c>
      <c r="Y62" t="s">
        <v>150</v>
      </c>
      <c r="Z62">
        <v>34696</v>
      </c>
      <c r="AA62" t="s">
        <v>167</v>
      </c>
      <c r="AB62" t="s">
        <v>154</v>
      </c>
      <c r="AC62" t="s">
        <v>148</v>
      </c>
      <c r="AD62" s="2">
        <v>0.80902777777777779</v>
      </c>
      <c r="AG62" t="s">
        <v>161</v>
      </c>
      <c r="AK62" t="s">
        <v>156</v>
      </c>
    </row>
    <row r="63" spans="1:37" x14ac:dyDescent="0.3">
      <c r="A63" t="s">
        <v>292</v>
      </c>
      <c r="B63" t="str">
        <f t="shared" si="0"/>
        <v>USGS-WRD-1648010-20080627</v>
      </c>
      <c r="C63">
        <v>1648010</v>
      </c>
      <c r="D63" t="s">
        <v>151</v>
      </c>
      <c r="E63" s="1">
        <v>39626</v>
      </c>
      <c r="F63" s="1" t="s">
        <v>319</v>
      </c>
      <c r="G63" s="1"/>
      <c r="H63" t="s">
        <v>166</v>
      </c>
      <c r="I63" s="1" t="str">
        <f>VLOOKUP(Z63,lookup!$A$2:$E$18,5,FALSE)</f>
        <v>total</v>
      </c>
      <c r="J63" s="1" t="str">
        <f>VLOOKUP(Z63,lookup!$A$2:$E$18,3,FALSE)</f>
        <v>Benzo[a]pyrene</v>
      </c>
      <c r="K63" s="1"/>
      <c r="L63" t="str">
        <f>VLOOKUP(Z63,lookup!$A$2:$E$18,4,FALSE)</f>
        <v>ug/l</v>
      </c>
      <c r="M63">
        <v>0.4</v>
      </c>
      <c r="N63" t="s">
        <v>157</v>
      </c>
      <c r="U63">
        <v>0.4</v>
      </c>
      <c r="V63" t="s">
        <v>159</v>
      </c>
      <c r="X63" t="s">
        <v>149</v>
      </c>
      <c r="Y63" t="s">
        <v>150</v>
      </c>
      <c r="Z63">
        <v>34247</v>
      </c>
      <c r="AA63" t="s">
        <v>168</v>
      </c>
      <c r="AB63" t="s">
        <v>154</v>
      </c>
      <c r="AC63" t="s">
        <v>148</v>
      </c>
      <c r="AD63" s="2">
        <v>0.85069444444444453</v>
      </c>
      <c r="AG63" t="s">
        <v>161</v>
      </c>
      <c r="AK63" t="s">
        <v>156</v>
      </c>
    </row>
    <row r="64" spans="1:37" x14ac:dyDescent="0.3">
      <c r="A64" t="s">
        <v>292</v>
      </c>
      <c r="B64" t="str">
        <f t="shared" si="0"/>
        <v>USGS-WRD-1648010-20080627</v>
      </c>
      <c r="C64">
        <v>1648010</v>
      </c>
      <c r="D64" t="s">
        <v>151</v>
      </c>
      <c r="E64" s="1">
        <v>39626</v>
      </c>
      <c r="F64" s="1" t="s">
        <v>319</v>
      </c>
      <c r="G64" s="1"/>
      <c r="H64" t="s">
        <v>153</v>
      </c>
      <c r="I64" s="1" t="str">
        <f>VLOOKUP(Z64,lookup!$A$2:$E$18,5,FALSE)</f>
        <v>dissolved</v>
      </c>
      <c r="J64" s="1" t="str">
        <f>VLOOKUP(Z64,lookup!$A$2:$E$18,3,FALSE)</f>
        <v>Benzo[a]pyrene</v>
      </c>
      <c r="K64" s="1"/>
      <c r="L64" t="str">
        <f>VLOOKUP(Z64,lookup!$A$2:$E$18,4,FALSE)</f>
        <v>ug/l</v>
      </c>
      <c r="M64">
        <v>0.12</v>
      </c>
      <c r="N64" t="s">
        <v>152</v>
      </c>
      <c r="U64">
        <v>0.12</v>
      </c>
      <c r="V64" t="s">
        <v>155</v>
      </c>
      <c r="X64" t="s">
        <v>149</v>
      </c>
      <c r="Y64" t="s">
        <v>150</v>
      </c>
      <c r="Z64">
        <v>34248</v>
      </c>
      <c r="AB64" t="s">
        <v>154</v>
      </c>
      <c r="AC64" t="s">
        <v>148</v>
      </c>
      <c r="AD64" s="2">
        <v>0.85069444444444453</v>
      </c>
      <c r="AG64" t="s">
        <v>161</v>
      </c>
      <c r="AK64" t="s">
        <v>156</v>
      </c>
    </row>
    <row r="65" spans="1:37" x14ac:dyDescent="0.3">
      <c r="A65" t="s">
        <v>292</v>
      </c>
      <c r="B65" t="str">
        <f t="shared" si="0"/>
        <v>USGS-WRD-1648010-20080627</v>
      </c>
      <c r="C65">
        <v>1648010</v>
      </c>
      <c r="D65" t="s">
        <v>151</v>
      </c>
      <c r="E65" s="1">
        <v>39626</v>
      </c>
      <c r="F65" s="1" t="s">
        <v>319</v>
      </c>
      <c r="G65" s="1"/>
      <c r="H65" t="s">
        <v>166</v>
      </c>
      <c r="I65" s="1" t="str">
        <f>VLOOKUP(Z65,lookup!$A$2:$E$18,5,FALSE)</f>
        <v>total</v>
      </c>
      <c r="J65" s="1" t="str">
        <f>VLOOKUP(Z65,lookup!$A$2:$E$18,3,FALSE)</f>
        <v>Fluoranthene</v>
      </c>
      <c r="K65" s="1"/>
      <c r="L65" t="str">
        <f>VLOOKUP(Z65,lookup!$A$2:$E$18,4,FALSE)</f>
        <v>ug/l</v>
      </c>
      <c r="M65">
        <v>0.83</v>
      </c>
      <c r="U65">
        <v>0.4</v>
      </c>
      <c r="V65" t="s">
        <v>159</v>
      </c>
      <c r="X65" t="s">
        <v>149</v>
      </c>
      <c r="Y65" t="s">
        <v>150</v>
      </c>
      <c r="Z65">
        <v>34376</v>
      </c>
      <c r="AB65" t="s">
        <v>154</v>
      </c>
      <c r="AC65" t="s">
        <v>148</v>
      </c>
      <c r="AD65" s="2">
        <v>0.85069444444444453</v>
      </c>
      <c r="AG65" t="s">
        <v>161</v>
      </c>
      <c r="AK65" t="s">
        <v>156</v>
      </c>
    </row>
    <row r="66" spans="1:37" x14ac:dyDescent="0.3">
      <c r="A66" t="s">
        <v>292</v>
      </c>
      <c r="B66" t="str">
        <f t="shared" ref="B66:B129" si="1">AG66&amp;"-"&amp;C66&amp;"-"&amp;TEXT(E66,"yyyymmdd")</f>
        <v>USGS-WRD-1648010-20080627</v>
      </c>
      <c r="C66">
        <v>1648010</v>
      </c>
      <c r="D66" t="s">
        <v>151</v>
      </c>
      <c r="E66" s="1">
        <v>39626</v>
      </c>
      <c r="F66" s="1" t="s">
        <v>319</v>
      </c>
      <c r="G66" s="1"/>
      <c r="H66" t="s">
        <v>153</v>
      </c>
      <c r="I66" s="1" t="str">
        <f>VLOOKUP(Z66,lookup!$A$2:$E$18,5,FALSE)</f>
        <v>dissolved</v>
      </c>
      <c r="J66" s="1" t="str">
        <f>VLOOKUP(Z66,lookup!$A$2:$E$18,3,FALSE)</f>
        <v>Fluoranthene</v>
      </c>
      <c r="K66" s="1"/>
      <c r="L66" t="str">
        <f>VLOOKUP(Z66,lookup!$A$2:$E$18,4,FALSE)</f>
        <v>ug/l</v>
      </c>
      <c r="M66">
        <v>1.7999999999999999E-2</v>
      </c>
      <c r="N66" t="s">
        <v>157</v>
      </c>
      <c r="U66">
        <v>0.08</v>
      </c>
      <c r="V66" t="s">
        <v>159</v>
      </c>
      <c r="X66" t="s">
        <v>149</v>
      </c>
      <c r="Y66" t="s">
        <v>150</v>
      </c>
      <c r="Z66">
        <v>34377</v>
      </c>
      <c r="AA66" t="s">
        <v>158</v>
      </c>
      <c r="AB66" t="s">
        <v>154</v>
      </c>
      <c r="AC66" t="s">
        <v>148</v>
      </c>
      <c r="AD66" s="2">
        <v>0.85069444444444453</v>
      </c>
      <c r="AG66" t="s">
        <v>161</v>
      </c>
      <c r="AK66" t="s">
        <v>156</v>
      </c>
    </row>
    <row r="67" spans="1:37" x14ac:dyDescent="0.3">
      <c r="A67" t="s">
        <v>292</v>
      </c>
      <c r="B67" t="str">
        <f t="shared" si="1"/>
        <v>USGS-WRD-1648010-20080627</v>
      </c>
      <c r="C67">
        <v>1648010</v>
      </c>
      <c r="D67" t="s">
        <v>151</v>
      </c>
      <c r="E67" s="1">
        <v>39626</v>
      </c>
      <c r="F67" s="1" t="s">
        <v>319</v>
      </c>
      <c r="G67" s="1"/>
      <c r="H67" t="s">
        <v>153</v>
      </c>
      <c r="I67" s="1" t="str">
        <f>VLOOKUP(Z67,lookup!$A$2:$E$18,5,FALSE)</f>
        <v>dissolved</v>
      </c>
      <c r="J67" s="1" t="str">
        <f>VLOOKUP(Z67,lookup!$A$2:$E$18,3,FALSE)</f>
        <v>Napthtalene</v>
      </c>
      <c r="K67" s="1"/>
      <c r="L67" t="str">
        <f>VLOOKUP(Z67,lookup!$A$2:$E$18,4,FALSE)</f>
        <v>ug/l</v>
      </c>
      <c r="M67">
        <v>0.1</v>
      </c>
      <c r="N67" t="s">
        <v>152</v>
      </c>
      <c r="U67">
        <v>0.1</v>
      </c>
      <c r="V67" t="s">
        <v>155</v>
      </c>
      <c r="X67" t="s">
        <v>149</v>
      </c>
      <c r="Y67" t="s">
        <v>150</v>
      </c>
      <c r="Z67">
        <v>34443</v>
      </c>
      <c r="AB67" t="s">
        <v>154</v>
      </c>
      <c r="AC67" t="s">
        <v>148</v>
      </c>
      <c r="AD67" s="2">
        <v>0.85069444444444453</v>
      </c>
      <c r="AG67" t="s">
        <v>161</v>
      </c>
      <c r="AK67" t="s">
        <v>156</v>
      </c>
    </row>
    <row r="68" spans="1:37" x14ac:dyDescent="0.3">
      <c r="A68" t="s">
        <v>292</v>
      </c>
      <c r="B68" t="str">
        <f t="shared" si="1"/>
        <v>USGS-WRD-1648010-20080627</v>
      </c>
      <c r="C68">
        <v>1648010</v>
      </c>
      <c r="D68" t="s">
        <v>151</v>
      </c>
      <c r="E68" s="1">
        <v>39626</v>
      </c>
      <c r="F68" s="1" t="s">
        <v>319</v>
      </c>
      <c r="G68" s="1"/>
      <c r="H68" t="s">
        <v>166</v>
      </c>
      <c r="I68" s="1" t="str">
        <f>VLOOKUP(Z68,lookup!$A$2:$E$18,5,FALSE)</f>
        <v>total</v>
      </c>
      <c r="J68" s="1" t="str">
        <f>VLOOKUP(Z68,lookup!$A$2:$E$18,3,FALSE)</f>
        <v>Phenanthrene</v>
      </c>
      <c r="K68" s="1"/>
      <c r="L68" t="str">
        <f>VLOOKUP(Z68,lookup!$A$2:$E$18,4,FALSE)</f>
        <v>ug/l</v>
      </c>
      <c r="M68">
        <v>0.34</v>
      </c>
      <c r="N68" t="s">
        <v>157</v>
      </c>
      <c r="U68">
        <v>0.4</v>
      </c>
      <c r="V68" t="s">
        <v>159</v>
      </c>
      <c r="X68" t="s">
        <v>149</v>
      </c>
      <c r="Y68" t="s">
        <v>150</v>
      </c>
      <c r="Z68">
        <v>34461</v>
      </c>
      <c r="AA68" t="s">
        <v>168</v>
      </c>
      <c r="AB68" t="s">
        <v>154</v>
      </c>
      <c r="AC68" t="s">
        <v>148</v>
      </c>
      <c r="AD68" s="2">
        <v>0.85069444444444453</v>
      </c>
      <c r="AG68" t="s">
        <v>161</v>
      </c>
      <c r="AK68" t="s">
        <v>156</v>
      </c>
    </row>
    <row r="69" spans="1:37" x14ac:dyDescent="0.3">
      <c r="A69" t="s">
        <v>292</v>
      </c>
      <c r="B69" t="str">
        <f t="shared" si="1"/>
        <v>USGS-WRD-1648010-20080627</v>
      </c>
      <c r="C69">
        <v>1648010</v>
      </c>
      <c r="D69" t="s">
        <v>151</v>
      </c>
      <c r="E69" s="1">
        <v>39626</v>
      </c>
      <c r="F69" s="1" t="s">
        <v>319</v>
      </c>
      <c r="G69" s="1"/>
      <c r="H69" t="s">
        <v>153</v>
      </c>
      <c r="I69" s="1" t="str">
        <f>VLOOKUP(Z69,lookup!$A$2:$E$18,5,FALSE)</f>
        <v>dissolved</v>
      </c>
      <c r="J69" s="1" t="str">
        <f>VLOOKUP(Z69,lookup!$A$2:$E$18,3,FALSE)</f>
        <v>Phenanthrene</v>
      </c>
      <c r="K69" s="1"/>
      <c r="L69" t="str">
        <f>VLOOKUP(Z69,lookup!$A$2:$E$18,4,FALSE)</f>
        <v>ug/l</v>
      </c>
      <c r="M69">
        <v>0.08</v>
      </c>
      <c r="N69" t="s">
        <v>152</v>
      </c>
      <c r="U69">
        <v>0.08</v>
      </c>
      <c r="V69" t="s">
        <v>159</v>
      </c>
      <c r="X69" t="s">
        <v>149</v>
      </c>
      <c r="Y69" t="s">
        <v>150</v>
      </c>
      <c r="Z69">
        <v>34462</v>
      </c>
      <c r="AB69" t="s">
        <v>154</v>
      </c>
      <c r="AC69" t="s">
        <v>148</v>
      </c>
      <c r="AD69" s="2">
        <v>0.85069444444444453</v>
      </c>
      <c r="AG69" t="s">
        <v>161</v>
      </c>
      <c r="AK69" t="s">
        <v>156</v>
      </c>
    </row>
    <row r="70" spans="1:37" x14ac:dyDescent="0.3">
      <c r="A70" t="s">
        <v>292</v>
      </c>
      <c r="B70" t="str">
        <f t="shared" si="1"/>
        <v>USGS-WRD-1648010-20080627</v>
      </c>
      <c r="C70">
        <v>1648010</v>
      </c>
      <c r="D70" t="s">
        <v>151</v>
      </c>
      <c r="E70" s="1">
        <v>39626</v>
      </c>
      <c r="F70" s="1" t="s">
        <v>319</v>
      </c>
      <c r="G70" s="1"/>
      <c r="H70" t="s">
        <v>166</v>
      </c>
      <c r="I70" s="1" t="str">
        <f>VLOOKUP(Z70,lookup!$A$2:$E$18,5,FALSE)</f>
        <v>total</v>
      </c>
      <c r="J70" s="1" t="str">
        <f>VLOOKUP(Z70,lookup!$A$2:$E$18,3,FALSE)</f>
        <v>Pyrene</v>
      </c>
      <c r="K70" s="1"/>
      <c r="L70" t="str">
        <f>VLOOKUP(Z70,lookup!$A$2:$E$18,4,FALSE)</f>
        <v>ug/l</v>
      </c>
      <c r="M70">
        <v>0.68</v>
      </c>
      <c r="U70">
        <v>0.4</v>
      </c>
      <c r="V70" t="s">
        <v>159</v>
      </c>
      <c r="X70" t="s">
        <v>149</v>
      </c>
      <c r="Y70" t="s">
        <v>150</v>
      </c>
      <c r="Z70">
        <v>34469</v>
      </c>
      <c r="AB70" t="s">
        <v>154</v>
      </c>
      <c r="AC70" t="s">
        <v>148</v>
      </c>
      <c r="AD70" s="2">
        <v>0.85069444444444453</v>
      </c>
      <c r="AG70" t="s">
        <v>161</v>
      </c>
      <c r="AK70" t="s">
        <v>156</v>
      </c>
    </row>
    <row r="71" spans="1:37" x14ac:dyDescent="0.3">
      <c r="A71" t="s">
        <v>292</v>
      </c>
      <c r="B71" t="str">
        <f t="shared" si="1"/>
        <v>USGS-WRD-1648010-20080627</v>
      </c>
      <c r="C71">
        <v>1648010</v>
      </c>
      <c r="D71" t="s">
        <v>151</v>
      </c>
      <c r="E71" s="1">
        <v>39626</v>
      </c>
      <c r="F71" s="1" t="s">
        <v>319</v>
      </c>
      <c r="G71" s="1"/>
      <c r="H71" t="s">
        <v>153</v>
      </c>
      <c r="I71" s="1" t="str">
        <f>VLOOKUP(Z71,lookup!$A$2:$E$18,5,FALSE)</f>
        <v>dissolved</v>
      </c>
      <c r="J71" s="1" t="str">
        <f>VLOOKUP(Z71,lookup!$A$2:$E$18,3,FALSE)</f>
        <v>Pyrene</v>
      </c>
      <c r="K71" s="1"/>
      <c r="L71" t="str">
        <f>VLOOKUP(Z71,lookup!$A$2:$E$18,4,FALSE)</f>
        <v>ug/l</v>
      </c>
      <c r="M71">
        <v>1.4999999999999999E-2</v>
      </c>
      <c r="N71" t="s">
        <v>157</v>
      </c>
      <c r="U71">
        <v>0.08</v>
      </c>
      <c r="V71" t="s">
        <v>155</v>
      </c>
      <c r="X71" t="s">
        <v>149</v>
      </c>
      <c r="Y71" t="s">
        <v>150</v>
      </c>
      <c r="Z71">
        <v>34470</v>
      </c>
      <c r="AA71" t="s">
        <v>158</v>
      </c>
      <c r="AB71" t="s">
        <v>154</v>
      </c>
      <c r="AC71" t="s">
        <v>148</v>
      </c>
      <c r="AD71" s="2">
        <v>0.85069444444444453</v>
      </c>
      <c r="AG71" t="s">
        <v>161</v>
      </c>
      <c r="AK71" t="s">
        <v>156</v>
      </c>
    </row>
    <row r="72" spans="1:37" x14ac:dyDescent="0.3">
      <c r="A72" t="s">
        <v>292</v>
      </c>
      <c r="B72" t="str">
        <f t="shared" si="1"/>
        <v>USGS-WRD-1648010-20080627</v>
      </c>
      <c r="C72">
        <v>1648010</v>
      </c>
      <c r="D72" t="s">
        <v>151</v>
      </c>
      <c r="E72" s="1">
        <v>39626</v>
      </c>
      <c r="F72" s="1" t="s">
        <v>319</v>
      </c>
      <c r="G72" s="1"/>
      <c r="H72" t="s">
        <v>166</v>
      </c>
      <c r="I72" s="1" t="str">
        <f>VLOOKUP(Z72,lookup!$A$2:$E$18,5,FALSE)</f>
        <v>total</v>
      </c>
      <c r="J72" s="1" t="str">
        <f>VLOOKUP(Z72,lookup!$A$2:$E$18,3,FALSE)</f>
        <v>Napthtalene</v>
      </c>
      <c r="K72" s="1"/>
      <c r="L72" t="str">
        <f>VLOOKUP(Z72,lookup!$A$2:$E$18,4,FALSE)</f>
        <v>ug/l</v>
      </c>
      <c r="M72">
        <v>0.4</v>
      </c>
      <c r="N72" t="s">
        <v>152</v>
      </c>
      <c r="U72">
        <v>0.4</v>
      </c>
      <c r="V72" t="s">
        <v>159</v>
      </c>
      <c r="X72" t="s">
        <v>149</v>
      </c>
      <c r="Y72" t="s">
        <v>150</v>
      </c>
      <c r="Z72">
        <v>34696</v>
      </c>
      <c r="AA72" t="s">
        <v>167</v>
      </c>
      <c r="AB72" t="s">
        <v>154</v>
      </c>
      <c r="AC72" t="s">
        <v>148</v>
      </c>
      <c r="AD72" s="2">
        <v>0.85069444444444453</v>
      </c>
      <c r="AG72" t="s">
        <v>161</v>
      </c>
      <c r="AK72" t="s">
        <v>156</v>
      </c>
    </row>
    <row r="73" spans="1:37" x14ac:dyDescent="0.3">
      <c r="A73" t="s">
        <v>292</v>
      </c>
      <c r="B73" t="str">
        <f t="shared" si="1"/>
        <v>USGS-WRD-1648010-20080627</v>
      </c>
      <c r="C73">
        <v>1648010</v>
      </c>
      <c r="D73" t="s">
        <v>151</v>
      </c>
      <c r="E73" s="1">
        <v>39626</v>
      </c>
      <c r="F73" s="1" t="s">
        <v>320</v>
      </c>
      <c r="G73" s="1"/>
      <c r="H73" t="s">
        <v>153</v>
      </c>
      <c r="I73" s="1" t="str">
        <f>VLOOKUP(Z73,lookup!$A$2:$E$18,5,FALSE)</f>
        <v>dissolved</v>
      </c>
      <c r="J73" s="1" t="str">
        <f>VLOOKUP(Z73,lookup!$A$2:$E$18,3,FALSE)</f>
        <v>Benzo[a]pyrene</v>
      </c>
      <c r="K73" s="1"/>
      <c r="L73" t="str">
        <f>VLOOKUP(Z73,lookup!$A$2:$E$18,4,FALSE)</f>
        <v>ug/l</v>
      </c>
      <c r="M73">
        <v>0.12</v>
      </c>
      <c r="N73" t="s">
        <v>152</v>
      </c>
      <c r="U73">
        <v>0.12</v>
      </c>
      <c r="V73" t="s">
        <v>155</v>
      </c>
      <c r="X73" t="s">
        <v>149</v>
      </c>
      <c r="Y73" t="s">
        <v>150</v>
      </c>
      <c r="Z73">
        <v>34248</v>
      </c>
      <c r="AB73" t="s">
        <v>154</v>
      </c>
      <c r="AC73" t="s">
        <v>148</v>
      </c>
      <c r="AD73" s="2">
        <v>0.89236111111111116</v>
      </c>
      <c r="AG73" t="s">
        <v>161</v>
      </c>
      <c r="AK73" t="s">
        <v>156</v>
      </c>
    </row>
    <row r="74" spans="1:37" x14ac:dyDescent="0.3">
      <c r="A74" t="s">
        <v>292</v>
      </c>
      <c r="B74" t="str">
        <f t="shared" si="1"/>
        <v>USGS-WRD-1648010-20080627</v>
      </c>
      <c r="C74">
        <v>1648010</v>
      </c>
      <c r="D74" t="s">
        <v>151</v>
      </c>
      <c r="E74" s="1">
        <v>39626</v>
      </c>
      <c r="F74" s="1" t="s">
        <v>320</v>
      </c>
      <c r="G74" s="1"/>
      <c r="H74" t="s">
        <v>153</v>
      </c>
      <c r="I74" s="1" t="str">
        <f>VLOOKUP(Z74,lookup!$A$2:$E$18,5,FALSE)</f>
        <v>dissolved</v>
      </c>
      <c r="J74" s="1" t="str">
        <f>VLOOKUP(Z74,lookup!$A$2:$E$18,3,FALSE)</f>
        <v>Fluoranthene</v>
      </c>
      <c r="K74" s="1"/>
      <c r="L74" t="str">
        <f>VLOOKUP(Z74,lookup!$A$2:$E$18,4,FALSE)</f>
        <v>ug/l</v>
      </c>
      <c r="M74">
        <v>2.1999999999999999E-2</v>
      </c>
      <c r="N74" t="s">
        <v>157</v>
      </c>
      <c r="U74">
        <v>0.08</v>
      </c>
      <c r="V74" t="s">
        <v>159</v>
      </c>
      <c r="X74" t="s">
        <v>149</v>
      </c>
      <c r="Y74" t="s">
        <v>150</v>
      </c>
      <c r="Z74">
        <v>34377</v>
      </c>
      <c r="AA74" t="s">
        <v>158</v>
      </c>
      <c r="AB74" t="s">
        <v>154</v>
      </c>
      <c r="AC74" t="s">
        <v>148</v>
      </c>
      <c r="AD74" s="2">
        <v>0.89236111111111116</v>
      </c>
      <c r="AG74" t="s">
        <v>161</v>
      </c>
      <c r="AK74" t="s">
        <v>156</v>
      </c>
    </row>
    <row r="75" spans="1:37" x14ac:dyDescent="0.3">
      <c r="A75" t="s">
        <v>292</v>
      </c>
      <c r="B75" t="str">
        <f t="shared" si="1"/>
        <v>USGS-WRD-1648010-20080627</v>
      </c>
      <c r="C75">
        <v>1648010</v>
      </c>
      <c r="D75" t="s">
        <v>151</v>
      </c>
      <c r="E75" s="1">
        <v>39626</v>
      </c>
      <c r="F75" s="1" t="s">
        <v>320</v>
      </c>
      <c r="G75" s="1"/>
      <c r="H75" t="s">
        <v>153</v>
      </c>
      <c r="I75" s="1" t="str">
        <f>VLOOKUP(Z75,lookup!$A$2:$E$18,5,FALSE)</f>
        <v>dissolved</v>
      </c>
      <c r="J75" s="1" t="str">
        <f>VLOOKUP(Z75,lookup!$A$2:$E$18,3,FALSE)</f>
        <v>Napthtalene</v>
      </c>
      <c r="K75" s="1"/>
      <c r="L75" t="str">
        <f>VLOOKUP(Z75,lookup!$A$2:$E$18,4,FALSE)</f>
        <v>ug/l</v>
      </c>
      <c r="M75">
        <v>0.1</v>
      </c>
      <c r="N75" t="s">
        <v>152</v>
      </c>
      <c r="U75">
        <v>0.1</v>
      </c>
      <c r="V75" t="s">
        <v>155</v>
      </c>
      <c r="X75" t="s">
        <v>149</v>
      </c>
      <c r="Y75" t="s">
        <v>150</v>
      </c>
      <c r="Z75">
        <v>34443</v>
      </c>
      <c r="AB75" t="s">
        <v>154</v>
      </c>
      <c r="AC75" t="s">
        <v>148</v>
      </c>
      <c r="AD75" s="2">
        <v>0.89236111111111116</v>
      </c>
      <c r="AG75" t="s">
        <v>161</v>
      </c>
      <c r="AK75" t="s">
        <v>156</v>
      </c>
    </row>
    <row r="76" spans="1:37" x14ac:dyDescent="0.3">
      <c r="A76" t="s">
        <v>292</v>
      </c>
      <c r="B76" t="str">
        <f t="shared" si="1"/>
        <v>USGS-WRD-1648010-20080627</v>
      </c>
      <c r="C76">
        <v>1648010</v>
      </c>
      <c r="D76" t="s">
        <v>151</v>
      </c>
      <c r="E76" s="1">
        <v>39626</v>
      </c>
      <c r="F76" s="1" t="s">
        <v>320</v>
      </c>
      <c r="G76" s="1"/>
      <c r="H76" t="s">
        <v>153</v>
      </c>
      <c r="I76" s="1" t="str">
        <f>VLOOKUP(Z76,lookup!$A$2:$E$18,5,FALSE)</f>
        <v>dissolved</v>
      </c>
      <c r="J76" s="1" t="str">
        <f>VLOOKUP(Z76,lookup!$A$2:$E$18,3,FALSE)</f>
        <v>Phenanthrene</v>
      </c>
      <c r="K76" s="1"/>
      <c r="L76" t="str">
        <f>VLOOKUP(Z76,lookup!$A$2:$E$18,4,FALSE)</f>
        <v>ug/l</v>
      </c>
      <c r="M76">
        <v>0.08</v>
      </c>
      <c r="N76" t="s">
        <v>152</v>
      </c>
      <c r="U76">
        <v>0.08</v>
      </c>
      <c r="V76" t="s">
        <v>159</v>
      </c>
      <c r="X76" t="s">
        <v>149</v>
      </c>
      <c r="Y76" t="s">
        <v>150</v>
      </c>
      <c r="Z76">
        <v>34462</v>
      </c>
      <c r="AB76" t="s">
        <v>154</v>
      </c>
      <c r="AC76" t="s">
        <v>148</v>
      </c>
      <c r="AD76" s="2">
        <v>0.89236111111111116</v>
      </c>
      <c r="AG76" t="s">
        <v>161</v>
      </c>
      <c r="AK76" t="s">
        <v>156</v>
      </c>
    </row>
    <row r="77" spans="1:37" x14ac:dyDescent="0.3">
      <c r="A77" t="s">
        <v>292</v>
      </c>
      <c r="B77" t="str">
        <f t="shared" si="1"/>
        <v>USGS-WRD-1648010-20080627</v>
      </c>
      <c r="C77">
        <v>1648010</v>
      </c>
      <c r="D77" t="s">
        <v>151</v>
      </c>
      <c r="E77" s="1">
        <v>39626</v>
      </c>
      <c r="F77" s="1" t="s">
        <v>320</v>
      </c>
      <c r="G77" s="1"/>
      <c r="H77" t="s">
        <v>153</v>
      </c>
      <c r="I77" s="1" t="str">
        <f>VLOOKUP(Z77,lookup!$A$2:$E$18,5,FALSE)</f>
        <v>dissolved</v>
      </c>
      <c r="J77" s="1" t="str">
        <f>VLOOKUP(Z77,lookup!$A$2:$E$18,3,FALSE)</f>
        <v>Pyrene</v>
      </c>
      <c r="K77" s="1"/>
      <c r="L77" t="str">
        <f>VLOOKUP(Z77,lookup!$A$2:$E$18,4,FALSE)</f>
        <v>ug/l</v>
      </c>
      <c r="M77">
        <v>1.6E-2</v>
      </c>
      <c r="N77" t="s">
        <v>157</v>
      </c>
      <c r="U77">
        <v>0.08</v>
      </c>
      <c r="V77" t="s">
        <v>155</v>
      </c>
      <c r="X77" t="s">
        <v>149</v>
      </c>
      <c r="Y77" t="s">
        <v>150</v>
      </c>
      <c r="Z77">
        <v>34470</v>
      </c>
      <c r="AA77" t="s">
        <v>158</v>
      </c>
      <c r="AB77" t="s">
        <v>154</v>
      </c>
      <c r="AC77" t="s">
        <v>148</v>
      </c>
      <c r="AD77" s="2">
        <v>0.89236111111111116</v>
      </c>
      <c r="AG77" t="s">
        <v>161</v>
      </c>
      <c r="AK77" t="s">
        <v>156</v>
      </c>
    </row>
    <row r="78" spans="1:37" x14ac:dyDescent="0.3">
      <c r="A78" t="s">
        <v>292</v>
      </c>
      <c r="B78" t="str">
        <f t="shared" si="1"/>
        <v>USGS-WRD-1648010-20080628</v>
      </c>
      <c r="C78">
        <v>1648010</v>
      </c>
      <c r="D78" t="s">
        <v>151</v>
      </c>
      <c r="E78" s="1">
        <v>39627</v>
      </c>
      <c r="F78" s="1" t="s">
        <v>321</v>
      </c>
      <c r="G78" s="1"/>
      <c r="H78" t="s">
        <v>166</v>
      </c>
      <c r="I78" s="1" t="str">
        <f>VLOOKUP(Z78,lookup!$A$2:$E$18,5,FALSE)</f>
        <v>total</v>
      </c>
      <c r="J78" s="1" t="str">
        <f>VLOOKUP(Z78,lookup!$A$2:$E$18,3,FALSE)</f>
        <v>Benzo[a]pyrene</v>
      </c>
      <c r="K78" s="1"/>
      <c r="L78" t="str">
        <f>VLOOKUP(Z78,lookup!$A$2:$E$18,4,FALSE)</f>
        <v>ug/l</v>
      </c>
      <c r="M78">
        <v>0.21</v>
      </c>
      <c r="N78" t="s">
        <v>157</v>
      </c>
      <c r="U78">
        <v>0.4</v>
      </c>
      <c r="V78" t="s">
        <v>159</v>
      </c>
      <c r="X78" t="s">
        <v>149</v>
      </c>
      <c r="Y78" t="s">
        <v>150</v>
      </c>
      <c r="Z78">
        <v>34247</v>
      </c>
      <c r="AA78" t="s">
        <v>168</v>
      </c>
      <c r="AB78" t="s">
        <v>154</v>
      </c>
      <c r="AC78" t="s">
        <v>148</v>
      </c>
      <c r="AD78" s="2">
        <v>5.9027777777777783E-2</v>
      </c>
      <c r="AG78" t="s">
        <v>161</v>
      </c>
      <c r="AK78" t="s">
        <v>156</v>
      </c>
    </row>
    <row r="79" spans="1:37" x14ac:dyDescent="0.3">
      <c r="A79" t="s">
        <v>292</v>
      </c>
      <c r="B79" t="str">
        <f t="shared" si="1"/>
        <v>USGS-WRD-1648010-20080628</v>
      </c>
      <c r="C79">
        <v>1648010</v>
      </c>
      <c r="D79" t="s">
        <v>151</v>
      </c>
      <c r="E79" s="1">
        <v>39627</v>
      </c>
      <c r="F79" s="1" t="s">
        <v>321</v>
      </c>
      <c r="G79" s="1"/>
      <c r="H79" t="s">
        <v>153</v>
      </c>
      <c r="I79" s="1" t="str">
        <f>VLOOKUP(Z79,lookup!$A$2:$E$18,5,FALSE)</f>
        <v>dissolved</v>
      </c>
      <c r="J79" s="1" t="str">
        <f>VLOOKUP(Z79,lookup!$A$2:$E$18,3,FALSE)</f>
        <v>Benzo[a]pyrene</v>
      </c>
      <c r="K79" s="1"/>
      <c r="L79" t="str">
        <f>VLOOKUP(Z79,lookup!$A$2:$E$18,4,FALSE)</f>
        <v>ug/l</v>
      </c>
      <c r="M79">
        <v>0.12</v>
      </c>
      <c r="N79" t="s">
        <v>152</v>
      </c>
      <c r="U79">
        <v>0.12</v>
      </c>
      <c r="V79" t="s">
        <v>155</v>
      </c>
      <c r="X79" t="s">
        <v>149</v>
      </c>
      <c r="Y79" t="s">
        <v>150</v>
      </c>
      <c r="Z79">
        <v>34248</v>
      </c>
      <c r="AB79" t="s">
        <v>154</v>
      </c>
      <c r="AC79" t="s">
        <v>148</v>
      </c>
      <c r="AD79" s="2">
        <v>5.9027777777777783E-2</v>
      </c>
      <c r="AG79" t="s">
        <v>161</v>
      </c>
      <c r="AK79" t="s">
        <v>156</v>
      </c>
    </row>
    <row r="80" spans="1:37" x14ac:dyDescent="0.3">
      <c r="A80" t="s">
        <v>292</v>
      </c>
      <c r="B80" t="str">
        <f t="shared" si="1"/>
        <v>USGS-WRD-1648010-20080628</v>
      </c>
      <c r="C80">
        <v>1648010</v>
      </c>
      <c r="D80" t="s">
        <v>151</v>
      </c>
      <c r="E80" s="1">
        <v>39627</v>
      </c>
      <c r="F80" s="1" t="s">
        <v>321</v>
      </c>
      <c r="G80" s="1"/>
      <c r="H80" t="s">
        <v>166</v>
      </c>
      <c r="I80" s="1" t="str">
        <f>VLOOKUP(Z80,lookup!$A$2:$E$18,5,FALSE)</f>
        <v>total</v>
      </c>
      <c r="J80" s="1" t="str">
        <f>VLOOKUP(Z80,lookup!$A$2:$E$18,3,FALSE)</f>
        <v>Fluoranthene</v>
      </c>
      <c r="K80" s="1"/>
      <c r="L80" t="str">
        <f>VLOOKUP(Z80,lookup!$A$2:$E$18,4,FALSE)</f>
        <v>ug/l</v>
      </c>
      <c r="M80">
        <v>0.44</v>
      </c>
      <c r="U80">
        <v>0.4</v>
      </c>
      <c r="V80" t="s">
        <v>159</v>
      </c>
      <c r="X80" t="s">
        <v>149</v>
      </c>
      <c r="Y80" t="s">
        <v>150</v>
      </c>
      <c r="Z80">
        <v>34376</v>
      </c>
      <c r="AB80" t="s">
        <v>154</v>
      </c>
      <c r="AC80" t="s">
        <v>148</v>
      </c>
      <c r="AD80" s="2">
        <v>5.9027777777777783E-2</v>
      </c>
      <c r="AG80" t="s">
        <v>161</v>
      </c>
      <c r="AK80" t="s">
        <v>156</v>
      </c>
    </row>
    <row r="81" spans="1:37" x14ac:dyDescent="0.3">
      <c r="A81" t="s">
        <v>292</v>
      </c>
      <c r="B81" t="str">
        <f t="shared" si="1"/>
        <v>USGS-WRD-1648010-20080628</v>
      </c>
      <c r="C81">
        <v>1648010</v>
      </c>
      <c r="D81" t="s">
        <v>151</v>
      </c>
      <c r="E81" s="1">
        <v>39627</v>
      </c>
      <c r="F81" s="1" t="s">
        <v>321</v>
      </c>
      <c r="G81" s="1"/>
      <c r="H81" t="s">
        <v>153</v>
      </c>
      <c r="I81" s="1" t="str">
        <f>VLOOKUP(Z81,lookup!$A$2:$E$18,5,FALSE)</f>
        <v>dissolved</v>
      </c>
      <c r="J81" s="1" t="str">
        <f>VLOOKUP(Z81,lookup!$A$2:$E$18,3,FALSE)</f>
        <v>Fluoranthene</v>
      </c>
      <c r="K81" s="1"/>
      <c r="L81" t="str">
        <f>VLOOKUP(Z81,lookup!$A$2:$E$18,4,FALSE)</f>
        <v>ug/l</v>
      </c>
      <c r="M81">
        <v>2.7E-2</v>
      </c>
      <c r="N81" t="s">
        <v>157</v>
      </c>
      <c r="U81">
        <v>0.08</v>
      </c>
      <c r="V81" t="s">
        <v>159</v>
      </c>
      <c r="X81" t="s">
        <v>149</v>
      </c>
      <c r="Y81" t="s">
        <v>150</v>
      </c>
      <c r="Z81">
        <v>34377</v>
      </c>
      <c r="AA81" t="s">
        <v>158</v>
      </c>
      <c r="AB81" t="s">
        <v>154</v>
      </c>
      <c r="AC81" t="s">
        <v>148</v>
      </c>
      <c r="AD81" s="2">
        <v>5.9027777777777783E-2</v>
      </c>
      <c r="AG81" t="s">
        <v>161</v>
      </c>
      <c r="AK81" t="s">
        <v>156</v>
      </c>
    </row>
    <row r="82" spans="1:37" x14ac:dyDescent="0.3">
      <c r="A82" t="s">
        <v>292</v>
      </c>
      <c r="B82" t="str">
        <f t="shared" si="1"/>
        <v>USGS-WRD-1648010-20080628</v>
      </c>
      <c r="C82">
        <v>1648010</v>
      </c>
      <c r="D82" t="s">
        <v>151</v>
      </c>
      <c r="E82" s="1">
        <v>39627</v>
      </c>
      <c r="F82" s="1" t="s">
        <v>321</v>
      </c>
      <c r="G82" s="1"/>
      <c r="H82" t="s">
        <v>153</v>
      </c>
      <c r="I82" s="1" t="str">
        <f>VLOOKUP(Z82,lookup!$A$2:$E$18,5,FALSE)</f>
        <v>dissolved</v>
      </c>
      <c r="J82" s="1" t="str">
        <f>VLOOKUP(Z82,lookup!$A$2:$E$18,3,FALSE)</f>
        <v>Napthtalene</v>
      </c>
      <c r="K82" s="1"/>
      <c r="L82" t="str">
        <f>VLOOKUP(Z82,lookup!$A$2:$E$18,4,FALSE)</f>
        <v>ug/l</v>
      </c>
      <c r="M82">
        <v>0.1</v>
      </c>
      <c r="N82" t="s">
        <v>152</v>
      </c>
      <c r="U82">
        <v>0.1</v>
      </c>
      <c r="V82" t="s">
        <v>155</v>
      </c>
      <c r="X82" t="s">
        <v>149</v>
      </c>
      <c r="Y82" t="s">
        <v>150</v>
      </c>
      <c r="Z82">
        <v>34443</v>
      </c>
      <c r="AB82" t="s">
        <v>154</v>
      </c>
      <c r="AC82" t="s">
        <v>148</v>
      </c>
      <c r="AD82" s="2">
        <v>5.9027777777777783E-2</v>
      </c>
      <c r="AG82" t="s">
        <v>161</v>
      </c>
      <c r="AK82" t="s">
        <v>156</v>
      </c>
    </row>
    <row r="83" spans="1:37" x14ac:dyDescent="0.3">
      <c r="A83" t="s">
        <v>292</v>
      </c>
      <c r="B83" t="str">
        <f t="shared" si="1"/>
        <v>USGS-WRD-1648010-20080628</v>
      </c>
      <c r="C83">
        <v>1648010</v>
      </c>
      <c r="D83" t="s">
        <v>151</v>
      </c>
      <c r="E83" s="1">
        <v>39627</v>
      </c>
      <c r="F83" s="1" t="s">
        <v>321</v>
      </c>
      <c r="G83" s="1"/>
      <c r="H83" t="s">
        <v>166</v>
      </c>
      <c r="I83" s="1" t="str">
        <f>VLOOKUP(Z83,lookup!$A$2:$E$18,5,FALSE)</f>
        <v>total</v>
      </c>
      <c r="J83" s="1" t="str">
        <f>VLOOKUP(Z83,lookup!$A$2:$E$18,3,FALSE)</f>
        <v>Phenanthrene</v>
      </c>
      <c r="K83" s="1"/>
      <c r="L83" t="str">
        <f>VLOOKUP(Z83,lookup!$A$2:$E$18,4,FALSE)</f>
        <v>ug/l</v>
      </c>
      <c r="M83">
        <v>0.14000000000000001</v>
      </c>
      <c r="N83" t="s">
        <v>157</v>
      </c>
      <c r="U83">
        <v>0.4</v>
      </c>
      <c r="V83" t="s">
        <v>159</v>
      </c>
      <c r="X83" t="s">
        <v>149</v>
      </c>
      <c r="Y83" t="s">
        <v>150</v>
      </c>
      <c r="Z83">
        <v>34461</v>
      </c>
      <c r="AA83" t="s">
        <v>168</v>
      </c>
      <c r="AB83" t="s">
        <v>154</v>
      </c>
      <c r="AC83" t="s">
        <v>148</v>
      </c>
      <c r="AD83" s="2">
        <v>5.9027777777777783E-2</v>
      </c>
      <c r="AG83" t="s">
        <v>161</v>
      </c>
      <c r="AK83" t="s">
        <v>156</v>
      </c>
    </row>
    <row r="84" spans="1:37" x14ac:dyDescent="0.3">
      <c r="A84" t="s">
        <v>292</v>
      </c>
      <c r="B84" t="str">
        <f t="shared" si="1"/>
        <v>USGS-WRD-1648010-20080628</v>
      </c>
      <c r="C84">
        <v>1648010</v>
      </c>
      <c r="D84" t="s">
        <v>151</v>
      </c>
      <c r="E84" s="1">
        <v>39627</v>
      </c>
      <c r="F84" s="1" t="s">
        <v>321</v>
      </c>
      <c r="G84" s="1"/>
      <c r="H84" t="s">
        <v>153</v>
      </c>
      <c r="I84" s="1" t="str">
        <f>VLOOKUP(Z84,lookup!$A$2:$E$18,5,FALSE)</f>
        <v>dissolved</v>
      </c>
      <c r="J84" s="1" t="str">
        <f>VLOOKUP(Z84,lookup!$A$2:$E$18,3,FALSE)</f>
        <v>Phenanthrene</v>
      </c>
      <c r="K84" s="1"/>
      <c r="L84" t="str">
        <f>VLOOKUP(Z84,lookup!$A$2:$E$18,4,FALSE)</f>
        <v>ug/l</v>
      </c>
      <c r="M84">
        <v>0.08</v>
      </c>
      <c r="N84" t="s">
        <v>152</v>
      </c>
      <c r="U84">
        <v>0.08</v>
      </c>
      <c r="V84" t="s">
        <v>159</v>
      </c>
      <c r="X84" t="s">
        <v>149</v>
      </c>
      <c r="Y84" t="s">
        <v>150</v>
      </c>
      <c r="Z84">
        <v>34462</v>
      </c>
      <c r="AB84" t="s">
        <v>154</v>
      </c>
      <c r="AC84" t="s">
        <v>148</v>
      </c>
      <c r="AD84" s="2">
        <v>5.9027777777777783E-2</v>
      </c>
      <c r="AG84" t="s">
        <v>161</v>
      </c>
      <c r="AK84" t="s">
        <v>156</v>
      </c>
    </row>
    <row r="85" spans="1:37" x14ac:dyDescent="0.3">
      <c r="A85" t="s">
        <v>292</v>
      </c>
      <c r="B85" t="str">
        <f t="shared" si="1"/>
        <v>USGS-WRD-1648010-20080628</v>
      </c>
      <c r="C85">
        <v>1648010</v>
      </c>
      <c r="D85" t="s">
        <v>151</v>
      </c>
      <c r="E85" s="1">
        <v>39627</v>
      </c>
      <c r="F85" s="1" t="s">
        <v>321</v>
      </c>
      <c r="G85" s="1"/>
      <c r="H85" t="s">
        <v>166</v>
      </c>
      <c r="I85" s="1" t="str">
        <f>VLOOKUP(Z85,lookup!$A$2:$E$18,5,FALSE)</f>
        <v>total</v>
      </c>
      <c r="J85" s="1" t="str">
        <f>VLOOKUP(Z85,lookup!$A$2:$E$18,3,FALSE)</f>
        <v>Pyrene</v>
      </c>
      <c r="K85" s="1"/>
      <c r="L85" t="str">
        <f>VLOOKUP(Z85,lookup!$A$2:$E$18,4,FALSE)</f>
        <v>ug/l</v>
      </c>
      <c r="M85">
        <v>0.35</v>
      </c>
      <c r="N85" t="s">
        <v>157</v>
      </c>
      <c r="U85">
        <v>0.4</v>
      </c>
      <c r="V85" t="s">
        <v>159</v>
      </c>
      <c r="X85" t="s">
        <v>149</v>
      </c>
      <c r="Y85" t="s">
        <v>150</v>
      </c>
      <c r="Z85">
        <v>34469</v>
      </c>
      <c r="AA85" t="s">
        <v>168</v>
      </c>
      <c r="AB85" t="s">
        <v>154</v>
      </c>
      <c r="AC85" t="s">
        <v>148</v>
      </c>
      <c r="AD85" s="2">
        <v>5.9027777777777783E-2</v>
      </c>
      <c r="AG85" t="s">
        <v>161</v>
      </c>
      <c r="AK85" t="s">
        <v>156</v>
      </c>
    </row>
    <row r="86" spans="1:37" x14ac:dyDescent="0.3">
      <c r="A86" t="s">
        <v>292</v>
      </c>
      <c r="B86" t="str">
        <f t="shared" si="1"/>
        <v>USGS-WRD-1648010-20080628</v>
      </c>
      <c r="C86">
        <v>1648010</v>
      </c>
      <c r="D86" t="s">
        <v>151</v>
      </c>
      <c r="E86" s="1">
        <v>39627</v>
      </c>
      <c r="F86" s="1" t="s">
        <v>321</v>
      </c>
      <c r="G86" s="1"/>
      <c r="H86" t="s">
        <v>153</v>
      </c>
      <c r="I86" s="1" t="str">
        <f>VLOOKUP(Z86,lookup!$A$2:$E$18,5,FALSE)</f>
        <v>dissolved</v>
      </c>
      <c r="J86" s="1" t="str">
        <f>VLOOKUP(Z86,lookup!$A$2:$E$18,3,FALSE)</f>
        <v>Pyrene</v>
      </c>
      <c r="K86" s="1"/>
      <c r="L86" t="str">
        <f>VLOOKUP(Z86,lookup!$A$2:$E$18,4,FALSE)</f>
        <v>ug/l</v>
      </c>
      <c r="M86">
        <v>2.1999999999999999E-2</v>
      </c>
      <c r="N86" t="s">
        <v>157</v>
      </c>
      <c r="U86">
        <v>0.08</v>
      </c>
      <c r="V86" t="s">
        <v>155</v>
      </c>
      <c r="X86" t="s">
        <v>149</v>
      </c>
      <c r="Y86" t="s">
        <v>150</v>
      </c>
      <c r="Z86">
        <v>34470</v>
      </c>
      <c r="AA86" t="s">
        <v>158</v>
      </c>
      <c r="AB86" t="s">
        <v>154</v>
      </c>
      <c r="AC86" t="s">
        <v>148</v>
      </c>
      <c r="AD86" s="2">
        <v>5.9027777777777783E-2</v>
      </c>
      <c r="AG86" t="s">
        <v>161</v>
      </c>
      <c r="AK86" t="s">
        <v>156</v>
      </c>
    </row>
    <row r="87" spans="1:37" x14ac:dyDescent="0.3">
      <c r="A87" t="s">
        <v>292</v>
      </c>
      <c r="B87" t="str">
        <f t="shared" si="1"/>
        <v>USGS-WRD-1648010-20080628</v>
      </c>
      <c r="C87">
        <v>1648010</v>
      </c>
      <c r="D87" t="s">
        <v>151</v>
      </c>
      <c r="E87" s="1">
        <v>39627</v>
      </c>
      <c r="F87" s="1" t="s">
        <v>321</v>
      </c>
      <c r="G87" s="1"/>
      <c r="H87" t="s">
        <v>166</v>
      </c>
      <c r="I87" s="1" t="str">
        <f>VLOOKUP(Z87,lookup!$A$2:$E$18,5,FALSE)</f>
        <v>total</v>
      </c>
      <c r="J87" s="1" t="str">
        <f>VLOOKUP(Z87,lookup!$A$2:$E$18,3,FALSE)</f>
        <v>Napthtalene</v>
      </c>
      <c r="K87" s="1"/>
      <c r="L87" t="str">
        <f>VLOOKUP(Z87,lookup!$A$2:$E$18,4,FALSE)</f>
        <v>ug/l</v>
      </c>
      <c r="M87">
        <v>0.4</v>
      </c>
      <c r="N87" t="s">
        <v>152</v>
      </c>
      <c r="U87">
        <v>0.4</v>
      </c>
      <c r="V87" t="s">
        <v>159</v>
      </c>
      <c r="X87" t="s">
        <v>149</v>
      </c>
      <c r="Y87" t="s">
        <v>150</v>
      </c>
      <c r="Z87">
        <v>34696</v>
      </c>
      <c r="AA87" t="s">
        <v>167</v>
      </c>
      <c r="AB87" t="s">
        <v>154</v>
      </c>
      <c r="AC87" t="s">
        <v>148</v>
      </c>
      <c r="AD87" s="2">
        <v>5.9027777777777783E-2</v>
      </c>
      <c r="AG87" t="s">
        <v>161</v>
      </c>
      <c r="AK87" t="s">
        <v>156</v>
      </c>
    </row>
    <row r="88" spans="1:37" x14ac:dyDescent="0.3">
      <c r="A88" t="s">
        <v>292</v>
      </c>
      <c r="B88" t="str">
        <f t="shared" si="1"/>
        <v>USGS-WRD-1648010-20080829</v>
      </c>
      <c r="C88">
        <v>1648010</v>
      </c>
      <c r="D88" t="s">
        <v>151</v>
      </c>
      <c r="E88" s="1">
        <v>39689</v>
      </c>
      <c r="F88" s="1" t="s">
        <v>306</v>
      </c>
      <c r="G88" s="1"/>
      <c r="H88" t="s">
        <v>166</v>
      </c>
      <c r="I88" s="1" t="str">
        <f>VLOOKUP(Z88,lookup!$A$2:$E$18,5,FALSE)</f>
        <v>total</v>
      </c>
      <c r="J88" s="1" t="str">
        <f>VLOOKUP(Z88,lookup!$A$2:$E$18,3,FALSE)</f>
        <v>Benzo[a]pyrene</v>
      </c>
      <c r="K88" s="1"/>
      <c r="L88" t="str">
        <f>VLOOKUP(Z88,lookup!$A$2:$E$18,4,FALSE)</f>
        <v>ug/l</v>
      </c>
      <c r="M88">
        <v>0.2</v>
      </c>
      <c r="N88" t="s">
        <v>152</v>
      </c>
      <c r="U88">
        <v>0.2</v>
      </c>
      <c r="V88" t="s">
        <v>159</v>
      </c>
      <c r="X88" t="s">
        <v>149</v>
      </c>
      <c r="Y88" t="s">
        <v>150</v>
      </c>
      <c r="Z88">
        <v>34247</v>
      </c>
      <c r="AB88" t="s">
        <v>154</v>
      </c>
      <c r="AC88" t="s">
        <v>148</v>
      </c>
      <c r="AD88" s="2">
        <v>0.45833333333333331</v>
      </c>
      <c r="AG88" t="s">
        <v>161</v>
      </c>
      <c r="AK88" t="s">
        <v>156</v>
      </c>
    </row>
    <row r="89" spans="1:37" x14ac:dyDescent="0.3">
      <c r="A89" t="s">
        <v>292</v>
      </c>
      <c r="B89" t="str">
        <f t="shared" si="1"/>
        <v>USGS-WRD-1648010-20080829</v>
      </c>
      <c r="C89">
        <v>1648010</v>
      </c>
      <c r="D89" t="s">
        <v>151</v>
      </c>
      <c r="E89" s="1">
        <v>39689</v>
      </c>
      <c r="F89" s="1" t="s">
        <v>306</v>
      </c>
      <c r="G89" s="1"/>
      <c r="H89" t="s">
        <v>153</v>
      </c>
      <c r="I89" s="1" t="str">
        <f>VLOOKUP(Z89,lookup!$A$2:$E$18,5,FALSE)</f>
        <v>dissolved</v>
      </c>
      <c r="J89" s="1" t="str">
        <f>VLOOKUP(Z89,lookup!$A$2:$E$18,3,FALSE)</f>
        <v>Benzo[a]pyrene</v>
      </c>
      <c r="K89" s="1"/>
      <c r="L89" t="str">
        <f>VLOOKUP(Z89,lookup!$A$2:$E$18,4,FALSE)</f>
        <v>ug/l</v>
      </c>
      <c r="M89">
        <v>0.12</v>
      </c>
      <c r="N89" t="s">
        <v>152</v>
      </c>
      <c r="U89">
        <v>0.12</v>
      </c>
      <c r="V89" t="s">
        <v>155</v>
      </c>
      <c r="X89" t="s">
        <v>149</v>
      </c>
      <c r="Y89" t="s">
        <v>150</v>
      </c>
      <c r="Z89">
        <v>34248</v>
      </c>
      <c r="AB89" t="s">
        <v>154</v>
      </c>
      <c r="AC89" t="s">
        <v>148</v>
      </c>
      <c r="AD89" s="2">
        <v>0.45833333333333331</v>
      </c>
      <c r="AG89" t="s">
        <v>161</v>
      </c>
      <c r="AK89" t="s">
        <v>156</v>
      </c>
    </row>
    <row r="90" spans="1:37" x14ac:dyDescent="0.3">
      <c r="A90" t="s">
        <v>292</v>
      </c>
      <c r="B90" t="str">
        <f t="shared" si="1"/>
        <v>USGS-WRD-1648010-20080829</v>
      </c>
      <c r="C90">
        <v>1648010</v>
      </c>
      <c r="D90" t="s">
        <v>151</v>
      </c>
      <c r="E90" s="1">
        <v>39689</v>
      </c>
      <c r="F90" s="1" t="s">
        <v>306</v>
      </c>
      <c r="G90" s="1"/>
      <c r="H90" t="s">
        <v>166</v>
      </c>
      <c r="I90" s="1" t="str">
        <f>VLOOKUP(Z90,lookup!$A$2:$E$18,5,FALSE)</f>
        <v>total</v>
      </c>
      <c r="J90" s="1" t="str">
        <f>VLOOKUP(Z90,lookup!$A$2:$E$18,3,FALSE)</f>
        <v>Fluoranthene</v>
      </c>
      <c r="K90" s="1"/>
      <c r="L90" t="str">
        <f>VLOOKUP(Z90,lookup!$A$2:$E$18,4,FALSE)</f>
        <v>ug/l</v>
      </c>
      <c r="M90">
        <v>0.17</v>
      </c>
      <c r="N90" t="s">
        <v>157</v>
      </c>
      <c r="U90">
        <v>0.2</v>
      </c>
      <c r="V90" t="s">
        <v>159</v>
      </c>
      <c r="X90" t="s">
        <v>149</v>
      </c>
      <c r="Y90" t="s">
        <v>150</v>
      </c>
      <c r="Z90">
        <v>34376</v>
      </c>
      <c r="AA90" t="s">
        <v>168</v>
      </c>
      <c r="AB90" t="s">
        <v>154</v>
      </c>
      <c r="AC90" t="s">
        <v>148</v>
      </c>
      <c r="AD90" s="2">
        <v>0.45833333333333331</v>
      </c>
      <c r="AG90" t="s">
        <v>161</v>
      </c>
      <c r="AK90" t="s">
        <v>156</v>
      </c>
    </row>
    <row r="91" spans="1:37" x14ac:dyDescent="0.3">
      <c r="A91" t="s">
        <v>292</v>
      </c>
      <c r="B91" t="str">
        <f t="shared" si="1"/>
        <v>USGS-WRD-1648010-20080829</v>
      </c>
      <c r="C91">
        <v>1648010</v>
      </c>
      <c r="D91" t="s">
        <v>151</v>
      </c>
      <c r="E91" s="1">
        <v>39689</v>
      </c>
      <c r="F91" s="1" t="s">
        <v>306</v>
      </c>
      <c r="G91" s="1"/>
      <c r="H91" t="s">
        <v>153</v>
      </c>
      <c r="I91" s="1" t="str">
        <f>VLOOKUP(Z91,lookup!$A$2:$E$18,5,FALSE)</f>
        <v>dissolved</v>
      </c>
      <c r="J91" s="1" t="str">
        <f>VLOOKUP(Z91,lookup!$A$2:$E$18,3,FALSE)</f>
        <v>Fluoranthene</v>
      </c>
      <c r="K91" s="1"/>
      <c r="L91" t="str">
        <f>VLOOKUP(Z91,lookup!$A$2:$E$18,4,FALSE)</f>
        <v>ug/l</v>
      </c>
      <c r="M91">
        <v>3.5999999999999997E-2</v>
      </c>
      <c r="N91" t="s">
        <v>157</v>
      </c>
      <c r="U91">
        <v>0.08</v>
      </c>
      <c r="V91" t="s">
        <v>159</v>
      </c>
      <c r="X91" t="s">
        <v>149</v>
      </c>
      <c r="Y91" t="s">
        <v>150</v>
      </c>
      <c r="Z91">
        <v>34377</v>
      </c>
      <c r="AA91" t="s">
        <v>158</v>
      </c>
      <c r="AB91" t="s">
        <v>154</v>
      </c>
      <c r="AC91" t="s">
        <v>148</v>
      </c>
      <c r="AD91" s="2">
        <v>0.45833333333333331</v>
      </c>
      <c r="AG91" t="s">
        <v>161</v>
      </c>
      <c r="AK91" t="s">
        <v>156</v>
      </c>
    </row>
    <row r="92" spans="1:37" x14ac:dyDescent="0.3">
      <c r="A92" t="s">
        <v>292</v>
      </c>
      <c r="B92" t="str">
        <f t="shared" si="1"/>
        <v>USGS-WRD-1648010-20080829</v>
      </c>
      <c r="C92">
        <v>1648010</v>
      </c>
      <c r="D92" t="s">
        <v>151</v>
      </c>
      <c r="E92" s="1">
        <v>39689</v>
      </c>
      <c r="F92" s="1" t="s">
        <v>306</v>
      </c>
      <c r="G92" s="1"/>
      <c r="H92" t="s">
        <v>153</v>
      </c>
      <c r="I92" s="1" t="str">
        <f>VLOOKUP(Z92,lookup!$A$2:$E$18,5,FALSE)</f>
        <v>dissolved</v>
      </c>
      <c r="J92" s="1" t="str">
        <f>VLOOKUP(Z92,lookup!$A$2:$E$18,3,FALSE)</f>
        <v>Napthtalene</v>
      </c>
      <c r="K92" s="1"/>
      <c r="L92" t="str">
        <f>VLOOKUP(Z92,lookup!$A$2:$E$18,4,FALSE)</f>
        <v>ug/l</v>
      </c>
      <c r="M92">
        <v>0.1</v>
      </c>
      <c r="N92" t="s">
        <v>152</v>
      </c>
      <c r="U92">
        <v>0.1</v>
      </c>
      <c r="V92" t="s">
        <v>155</v>
      </c>
      <c r="X92" t="s">
        <v>149</v>
      </c>
      <c r="Y92" t="s">
        <v>150</v>
      </c>
      <c r="Z92">
        <v>34443</v>
      </c>
      <c r="AB92" t="s">
        <v>154</v>
      </c>
      <c r="AC92" t="s">
        <v>148</v>
      </c>
      <c r="AD92" s="2">
        <v>0.45833333333333331</v>
      </c>
      <c r="AG92" t="s">
        <v>161</v>
      </c>
      <c r="AK92" t="s">
        <v>156</v>
      </c>
    </row>
    <row r="93" spans="1:37" x14ac:dyDescent="0.3">
      <c r="A93" t="s">
        <v>292</v>
      </c>
      <c r="B93" t="str">
        <f t="shared" si="1"/>
        <v>USGS-WRD-1648010-20080829</v>
      </c>
      <c r="C93">
        <v>1648010</v>
      </c>
      <c r="D93" t="s">
        <v>151</v>
      </c>
      <c r="E93" s="1">
        <v>39689</v>
      </c>
      <c r="F93" s="1" t="s">
        <v>306</v>
      </c>
      <c r="G93" s="1"/>
      <c r="H93" t="s">
        <v>166</v>
      </c>
      <c r="I93" s="1" t="str">
        <f>VLOOKUP(Z93,lookup!$A$2:$E$18,5,FALSE)</f>
        <v>total</v>
      </c>
      <c r="J93" s="1" t="str">
        <f>VLOOKUP(Z93,lookup!$A$2:$E$18,3,FALSE)</f>
        <v>Phenanthrene</v>
      </c>
      <c r="K93" s="1"/>
      <c r="L93" t="str">
        <f>VLOOKUP(Z93,lookup!$A$2:$E$18,4,FALSE)</f>
        <v>ug/l</v>
      </c>
      <c r="M93">
        <v>0.2</v>
      </c>
      <c r="N93" t="s">
        <v>152</v>
      </c>
      <c r="U93">
        <v>0.2</v>
      </c>
      <c r="V93" t="s">
        <v>159</v>
      </c>
      <c r="X93" t="s">
        <v>149</v>
      </c>
      <c r="Y93" t="s">
        <v>150</v>
      </c>
      <c r="Z93">
        <v>34461</v>
      </c>
      <c r="AB93" t="s">
        <v>154</v>
      </c>
      <c r="AC93" t="s">
        <v>148</v>
      </c>
      <c r="AD93" s="2">
        <v>0.45833333333333331</v>
      </c>
      <c r="AG93" t="s">
        <v>161</v>
      </c>
      <c r="AK93" t="s">
        <v>156</v>
      </c>
    </row>
    <row r="94" spans="1:37" x14ac:dyDescent="0.3">
      <c r="A94" t="s">
        <v>292</v>
      </c>
      <c r="B94" t="str">
        <f t="shared" si="1"/>
        <v>USGS-WRD-1648010-20080829</v>
      </c>
      <c r="C94">
        <v>1648010</v>
      </c>
      <c r="D94" t="s">
        <v>151</v>
      </c>
      <c r="E94" s="1">
        <v>39689</v>
      </c>
      <c r="F94" s="1" t="s">
        <v>306</v>
      </c>
      <c r="G94" s="1"/>
      <c r="H94" t="s">
        <v>153</v>
      </c>
      <c r="I94" s="1" t="str">
        <f>VLOOKUP(Z94,lookup!$A$2:$E$18,5,FALSE)</f>
        <v>dissolved</v>
      </c>
      <c r="J94" s="1" t="str">
        <f>VLOOKUP(Z94,lookup!$A$2:$E$18,3,FALSE)</f>
        <v>Phenanthrene</v>
      </c>
      <c r="K94" s="1"/>
      <c r="L94" t="str">
        <f>VLOOKUP(Z94,lookup!$A$2:$E$18,4,FALSE)</f>
        <v>ug/l</v>
      </c>
      <c r="M94">
        <v>1.9E-2</v>
      </c>
      <c r="N94" t="s">
        <v>157</v>
      </c>
      <c r="U94">
        <v>0.08</v>
      </c>
      <c r="V94" t="s">
        <v>159</v>
      </c>
      <c r="X94" t="s">
        <v>149</v>
      </c>
      <c r="Y94" t="s">
        <v>150</v>
      </c>
      <c r="Z94">
        <v>34462</v>
      </c>
      <c r="AA94" t="s">
        <v>158</v>
      </c>
      <c r="AB94" t="s">
        <v>154</v>
      </c>
      <c r="AC94" t="s">
        <v>148</v>
      </c>
      <c r="AD94" s="2">
        <v>0.45833333333333331</v>
      </c>
      <c r="AG94" t="s">
        <v>161</v>
      </c>
      <c r="AK94" t="s">
        <v>156</v>
      </c>
    </row>
    <row r="95" spans="1:37" x14ac:dyDescent="0.3">
      <c r="A95" t="s">
        <v>292</v>
      </c>
      <c r="B95" t="str">
        <f t="shared" si="1"/>
        <v>USGS-WRD-1648010-20080829</v>
      </c>
      <c r="C95">
        <v>1648010</v>
      </c>
      <c r="D95" t="s">
        <v>151</v>
      </c>
      <c r="E95" s="1">
        <v>39689</v>
      </c>
      <c r="F95" s="1" t="s">
        <v>306</v>
      </c>
      <c r="G95" s="1"/>
      <c r="H95" t="s">
        <v>166</v>
      </c>
      <c r="I95" s="1" t="str">
        <f>VLOOKUP(Z95,lookup!$A$2:$E$18,5,FALSE)</f>
        <v>total</v>
      </c>
      <c r="J95" s="1" t="str">
        <f>VLOOKUP(Z95,lookup!$A$2:$E$18,3,FALSE)</f>
        <v>Pyrene</v>
      </c>
      <c r="K95" s="1"/>
      <c r="L95" t="str">
        <f>VLOOKUP(Z95,lookup!$A$2:$E$18,4,FALSE)</f>
        <v>ug/l</v>
      </c>
      <c r="M95">
        <v>0.12</v>
      </c>
      <c r="N95" t="s">
        <v>157</v>
      </c>
      <c r="U95">
        <v>0.2</v>
      </c>
      <c r="V95" t="s">
        <v>159</v>
      </c>
      <c r="X95" t="s">
        <v>149</v>
      </c>
      <c r="Y95" t="s">
        <v>150</v>
      </c>
      <c r="Z95">
        <v>34469</v>
      </c>
      <c r="AA95" t="s">
        <v>168</v>
      </c>
      <c r="AB95" t="s">
        <v>154</v>
      </c>
      <c r="AC95" t="s">
        <v>148</v>
      </c>
      <c r="AD95" s="2">
        <v>0.45833333333333331</v>
      </c>
      <c r="AG95" t="s">
        <v>161</v>
      </c>
      <c r="AK95" t="s">
        <v>156</v>
      </c>
    </row>
    <row r="96" spans="1:37" x14ac:dyDescent="0.3">
      <c r="A96" t="s">
        <v>292</v>
      </c>
      <c r="B96" t="str">
        <f t="shared" si="1"/>
        <v>USGS-WRD-1648010-20080829</v>
      </c>
      <c r="C96">
        <v>1648010</v>
      </c>
      <c r="D96" t="s">
        <v>151</v>
      </c>
      <c r="E96" s="1">
        <v>39689</v>
      </c>
      <c r="F96" s="1" t="s">
        <v>306</v>
      </c>
      <c r="G96" s="1"/>
      <c r="H96" t="s">
        <v>153</v>
      </c>
      <c r="I96" s="1" t="str">
        <f>VLOOKUP(Z96,lookup!$A$2:$E$18,5,FALSE)</f>
        <v>dissolved</v>
      </c>
      <c r="J96" s="1" t="str">
        <f>VLOOKUP(Z96,lookup!$A$2:$E$18,3,FALSE)</f>
        <v>Pyrene</v>
      </c>
      <c r="K96" s="1"/>
      <c r="L96" t="str">
        <f>VLOOKUP(Z96,lookup!$A$2:$E$18,4,FALSE)</f>
        <v>ug/l</v>
      </c>
      <c r="M96">
        <v>2.4E-2</v>
      </c>
      <c r="N96" t="s">
        <v>157</v>
      </c>
      <c r="U96">
        <v>0.08</v>
      </c>
      <c r="V96" t="s">
        <v>155</v>
      </c>
      <c r="X96" t="s">
        <v>149</v>
      </c>
      <c r="Y96" t="s">
        <v>150</v>
      </c>
      <c r="Z96">
        <v>34470</v>
      </c>
      <c r="AA96" t="s">
        <v>158</v>
      </c>
      <c r="AB96" t="s">
        <v>154</v>
      </c>
      <c r="AC96" t="s">
        <v>148</v>
      </c>
      <c r="AD96" s="2">
        <v>0.45833333333333331</v>
      </c>
      <c r="AG96" t="s">
        <v>161</v>
      </c>
      <c r="AK96" t="s">
        <v>156</v>
      </c>
    </row>
    <row r="97" spans="1:37" x14ac:dyDescent="0.3">
      <c r="A97" t="s">
        <v>292</v>
      </c>
      <c r="B97" t="str">
        <f t="shared" si="1"/>
        <v>USGS-WRD-1648010-20080829</v>
      </c>
      <c r="C97">
        <v>1648010</v>
      </c>
      <c r="D97" t="s">
        <v>151</v>
      </c>
      <c r="E97" s="1">
        <v>39689</v>
      </c>
      <c r="F97" s="1" t="s">
        <v>306</v>
      </c>
      <c r="G97" s="1"/>
      <c r="H97" t="s">
        <v>166</v>
      </c>
      <c r="I97" s="1" t="str">
        <f>VLOOKUP(Z97,lookup!$A$2:$E$18,5,FALSE)</f>
        <v>total</v>
      </c>
      <c r="J97" s="1" t="str">
        <f>VLOOKUP(Z97,lookup!$A$2:$E$18,3,FALSE)</f>
        <v>Napthtalene</v>
      </c>
      <c r="K97" s="1"/>
      <c r="L97" t="str">
        <f>VLOOKUP(Z97,lookup!$A$2:$E$18,4,FALSE)</f>
        <v>ug/l</v>
      </c>
      <c r="M97">
        <v>0.2</v>
      </c>
      <c r="N97" t="s">
        <v>152</v>
      </c>
      <c r="U97">
        <v>0.2</v>
      </c>
      <c r="V97" t="s">
        <v>159</v>
      </c>
      <c r="X97" t="s">
        <v>149</v>
      </c>
      <c r="Y97" t="s">
        <v>150</v>
      </c>
      <c r="Z97">
        <v>34696</v>
      </c>
      <c r="AA97" t="s">
        <v>167</v>
      </c>
      <c r="AB97" t="s">
        <v>154</v>
      </c>
      <c r="AC97" t="s">
        <v>148</v>
      </c>
      <c r="AD97" s="2">
        <v>0.45833333333333331</v>
      </c>
      <c r="AG97" t="s">
        <v>161</v>
      </c>
      <c r="AK97" t="s">
        <v>156</v>
      </c>
    </row>
    <row r="98" spans="1:37" x14ac:dyDescent="0.3">
      <c r="A98" t="s">
        <v>292</v>
      </c>
      <c r="B98" t="str">
        <f t="shared" si="1"/>
        <v>USGS-WRD-1648010-20080906</v>
      </c>
      <c r="C98">
        <v>1648010</v>
      </c>
      <c r="D98" t="s">
        <v>151</v>
      </c>
      <c r="E98" s="1">
        <v>39697</v>
      </c>
      <c r="F98" s="1" t="s">
        <v>322</v>
      </c>
      <c r="G98" s="1"/>
      <c r="H98" t="s">
        <v>153</v>
      </c>
      <c r="I98" s="1" t="str">
        <f>VLOOKUP(Z98,lookup!$A$2:$E$18,5,FALSE)</f>
        <v>dissolved</v>
      </c>
      <c r="J98" s="1" t="str">
        <f>VLOOKUP(Z98,lookup!$A$2:$E$18,3,FALSE)</f>
        <v>Benzo[a]pyrene</v>
      </c>
      <c r="K98" s="1"/>
      <c r="L98" t="str">
        <f>VLOOKUP(Z98,lookup!$A$2:$E$18,4,FALSE)</f>
        <v>ug/l</v>
      </c>
      <c r="M98">
        <v>0.12</v>
      </c>
      <c r="N98" t="s">
        <v>152</v>
      </c>
      <c r="U98">
        <v>0.12</v>
      </c>
      <c r="V98" t="s">
        <v>155</v>
      </c>
      <c r="X98" t="s">
        <v>149</v>
      </c>
      <c r="Y98" t="s">
        <v>150</v>
      </c>
      <c r="Z98">
        <v>34248</v>
      </c>
      <c r="AB98" t="s">
        <v>154</v>
      </c>
      <c r="AC98" t="s">
        <v>148</v>
      </c>
      <c r="AD98" s="2">
        <v>0.13541666666666666</v>
      </c>
      <c r="AG98" t="s">
        <v>161</v>
      </c>
      <c r="AK98" t="s">
        <v>156</v>
      </c>
    </row>
    <row r="99" spans="1:37" x14ac:dyDescent="0.3">
      <c r="A99" t="s">
        <v>292</v>
      </c>
      <c r="B99" t="str">
        <f t="shared" si="1"/>
        <v>USGS-WRD-1648010-20080906</v>
      </c>
      <c r="C99">
        <v>1648010</v>
      </c>
      <c r="D99" t="s">
        <v>151</v>
      </c>
      <c r="E99" s="1">
        <v>39697</v>
      </c>
      <c r="F99" s="1" t="s">
        <v>322</v>
      </c>
      <c r="G99" s="1"/>
      <c r="H99" t="s">
        <v>153</v>
      </c>
      <c r="I99" s="1" t="str">
        <f>VLOOKUP(Z99,lookup!$A$2:$E$18,5,FALSE)</f>
        <v>dissolved</v>
      </c>
      <c r="J99" s="1" t="str">
        <f>VLOOKUP(Z99,lookup!$A$2:$E$18,3,FALSE)</f>
        <v>Fluoranthene</v>
      </c>
      <c r="K99" s="1"/>
      <c r="L99" t="str">
        <f>VLOOKUP(Z99,lookup!$A$2:$E$18,4,FALSE)</f>
        <v>ug/l</v>
      </c>
      <c r="M99">
        <v>1.0999999999999999E-2</v>
      </c>
      <c r="N99" t="s">
        <v>157</v>
      </c>
      <c r="U99">
        <v>0.08</v>
      </c>
      <c r="V99" t="s">
        <v>159</v>
      </c>
      <c r="X99" t="s">
        <v>149</v>
      </c>
      <c r="Y99" t="s">
        <v>150</v>
      </c>
      <c r="Z99">
        <v>34377</v>
      </c>
      <c r="AA99" t="s">
        <v>158</v>
      </c>
      <c r="AB99" t="s">
        <v>154</v>
      </c>
      <c r="AC99" t="s">
        <v>148</v>
      </c>
      <c r="AD99" s="2">
        <v>0.13541666666666666</v>
      </c>
      <c r="AG99" t="s">
        <v>161</v>
      </c>
      <c r="AK99" t="s">
        <v>156</v>
      </c>
    </row>
    <row r="100" spans="1:37" x14ac:dyDescent="0.3">
      <c r="A100" t="s">
        <v>292</v>
      </c>
      <c r="B100" t="str">
        <f t="shared" si="1"/>
        <v>USGS-WRD-1648010-20080906</v>
      </c>
      <c r="C100">
        <v>1648010</v>
      </c>
      <c r="D100" t="s">
        <v>151</v>
      </c>
      <c r="E100" s="1">
        <v>39697</v>
      </c>
      <c r="F100" s="1" t="s">
        <v>322</v>
      </c>
      <c r="G100" s="1"/>
      <c r="H100" t="s">
        <v>153</v>
      </c>
      <c r="I100" s="1" t="str">
        <f>VLOOKUP(Z100,lookup!$A$2:$E$18,5,FALSE)</f>
        <v>dissolved</v>
      </c>
      <c r="J100" s="1" t="str">
        <f>VLOOKUP(Z100,lookup!$A$2:$E$18,3,FALSE)</f>
        <v>Napthtalene</v>
      </c>
      <c r="K100" s="1"/>
      <c r="L100" t="str">
        <f>VLOOKUP(Z100,lookup!$A$2:$E$18,4,FALSE)</f>
        <v>ug/l</v>
      </c>
      <c r="M100">
        <v>0.1</v>
      </c>
      <c r="N100" t="s">
        <v>152</v>
      </c>
      <c r="U100">
        <v>0.1</v>
      </c>
      <c r="V100" t="s">
        <v>155</v>
      </c>
      <c r="X100" t="s">
        <v>149</v>
      </c>
      <c r="Y100" t="s">
        <v>150</v>
      </c>
      <c r="Z100">
        <v>34443</v>
      </c>
      <c r="AB100" t="s">
        <v>154</v>
      </c>
      <c r="AC100" t="s">
        <v>148</v>
      </c>
      <c r="AD100" s="2">
        <v>0.13541666666666666</v>
      </c>
      <c r="AG100" t="s">
        <v>161</v>
      </c>
      <c r="AK100" t="s">
        <v>156</v>
      </c>
    </row>
    <row r="101" spans="1:37" x14ac:dyDescent="0.3">
      <c r="A101" t="s">
        <v>292</v>
      </c>
      <c r="B101" t="str">
        <f t="shared" si="1"/>
        <v>USGS-WRD-1648010-20080906</v>
      </c>
      <c r="C101">
        <v>1648010</v>
      </c>
      <c r="D101" t="s">
        <v>151</v>
      </c>
      <c r="E101" s="1">
        <v>39697</v>
      </c>
      <c r="F101" s="1" t="s">
        <v>322</v>
      </c>
      <c r="G101" s="1"/>
      <c r="H101" t="s">
        <v>153</v>
      </c>
      <c r="I101" s="1" t="str">
        <f>VLOOKUP(Z101,lookup!$A$2:$E$18,5,FALSE)</f>
        <v>dissolved</v>
      </c>
      <c r="J101" s="1" t="str">
        <f>VLOOKUP(Z101,lookup!$A$2:$E$18,3,FALSE)</f>
        <v>Phenanthrene</v>
      </c>
      <c r="K101" s="1"/>
      <c r="L101" t="str">
        <f>VLOOKUP(Z101,lookup!$A$2:$E$18,4,FALSE)</f>
        <v>ug/l</v>
      </c>
      <c r="M101">
        <v>1.0999999999999999E-2</v>
      </c>
      <c r="N101" t="s">
        <v>157</v>
      </c>
      <c r="U101">
        <v>0.08</v>
      </c>
      <c r="V101" t="s">
        <v>159</v>
      </c>
      <c r="X101" t="s">
        <v>149</v>
      </c>
      <c r="Y101" t="s">
        <v>150</v>
      </c>
      <c r="Z101">
        <v>34462</v>
      </c>
      <c r="AA101" t="s">
        <v>158</v>
      </c>
      <c r="AB101" t="s">
        <v>154</v>
      </c>
      <c r="AC101" t="s">
        <v>148</v>
      </c>
      <c r="AD101" s="2">
        <v>0.13541666666666666</v>
      </c>
      <c r="AG101" t="s">
        <v>161</v>
      </c>
      <c r="AK101" t="s">
        <v>156</v>
      </c>
    </row>
    <row r="102" spans="1:37" x14ac:dyDescent="0.3">
      <c r="A102" t="s">
        <v>292</v>
      </c>
      <c r="B102" t="str">
        <f t="shared" si="1"/>
        <v>USGS-WRD-1648010-20080906</v>
      </c>
      <c r="C102">
        <v>1648010</v>
      </c>
      <c r="D102" t="s">
        <v>151</v>
      </c>
      <c r="E102" s="1">
        <v>39697</v>
      </c>
      <c r="F102" s="1" t="s">
        <v>322</v>
      </c>
      <c r="G102" s="1"/>
      <c r="H102" t="s">
        <v>153</v>
      </c>
      <c r="I102" s="1" t="str">
        <f>VLOOKUP(Z102,lookup!$A$2:$E$18,5,FALSE)</f>
        <v>dissolved</v>
      </c>
      <c r="J102" s="1" t="str">
        <f>VLOOKUP(Z102,lookup!$A$2:$E$18,3,FALSE)</f>
        <v>Pyrene</v>
      </c>
      <c r="K102" s="1"/>
      <c r="L102" t="str">
        <f>VLOOKUP(Z102,lookup!$A$2:$E$18,4,FALSE)</f>
        <v>ug/l</v>
      </c>
      <c r="M102">
        <v>0.01</v>
      </c>
      <c r="N102" t="s">
        <v>157</v>
      </c>
      <c r="U102">
        <v>0.08</v>
      </c>
      <c r="V102" t="s">
        <v>155</v>
      </c>
      <c r="X102" t="s">
        <v>149</v>
      </c>
      <c r="Y102" t="s">
        <v>150</v>
      </c>
      <c r="Z102">
        <v>34470</v>
      </c>
      <c r="AA102" t="s">
        <v>158</v>
      </c>
      <c r="AB102" t="s">
        <v>154</v>
      </c>
      <c r="AC102" t="s">
        <v>148</v>
      </c>
      <c r="AD102" s="2">
        <v>0.13541666666666666</v>
      </c>
      <c r="AG102" t="s">
        <v>161</v>
      </c>
      <c r="AK102" t="s">
        <v>156</v>
      </c>
    </row>
    <row r="103" spans="1:37" x14ac:dyDescent="0.3">
      <c r="A103" t="s">
        <v>292</v>
      </c>
      <c r="B103" t="str">
        <f t="shared" si="1"/>
        <v>USGS-WRD-1648010-20080906</v>
      </c>
      <c r="C103">
        <v>1648010</v>
      </c>
      <c r="D103" t="s">
        <v>151</v>
      </c>
      <c r="E103" s="1">
        <v>39697</v>
      </c>
      <c r="F103" s="1" t="s">
        <v>323</v>
      </c>
      <c r="G103" s="1"/>
      <c r="H103" t="s">
        <v>153</v>
      </c>
      <c r="I103" s="1" t="str">
        <f>VLOOKUP(Z103,lookup!$A$2:$E$18,5,FALSE)</f>
        <v>dissolved</v>
      </c>
      <c r="J103" s="1" t="str">
        <f>VLOOKUP(Z103,lookup!$A$2:$E$18,3,FALSE)</f>
        <v>Benzo[a]pyrene</v>
      </c>
      <c r="K103" s="1"/>
      <c r="L103" t="str">
        <f>VLOOKUP(Z103,lookup!$A$2:$E$18,4,FALSE)</f>
        <v>ug/l</v>
      </c>
      <c r="M103">
        <v>0.12</v>
      </c>
      <c r="N103" t="s">
        <v>152</v>
      </c>
      <c r="U103">
        <v>0.12</v>
      </c>
      <c r="V103" t="s">
        <v>155</v>
      </c>
      <c r="X103" t="s">
        <v>149</v>
      </c>
      <c r="Y103" t="s">
        <v>150</v>
      </c>
      <c r="Z103">
        <v>34248</v>
      </c>
      <c r="AB103" t="s">
        <v>154</v>
      </c>
      <c r="AC103" t="s">
        <v>148</v>
      </c>
      <c r="AD103" s="2">
        <v>0.35416666666666669</v>
      </c>
      <c r="AG103" t="s">
        <v>161</v>
      </c>
      <c r="AK103" t="s">
        <v>156</v>
      </c>
    </row>
    <row r="104" spans="1:37" x14ac:dyDescent="0.3">
      <c r="A104" t="s">
        <v>292</v>
      </c>
      <c r="B104" t="str">
        <f t="shared" si="1"/>
        <v>USGS-WRD-1648010-20080906</v>
      </c>
      <c r="C104">
        <v>1648010</v>
      </c>
      <c r="D104" t="s">
        <v>151</v>
      </c>
      <c r="E104" s="1">
        <v>39697</v>
      </c>
      <c r="F104" s="1" t="s">
        <v>323</v>
      </c>
      <c r="G104" s="1"/>
      <c r="H104" t="s">
        <v>153</v>
      </c>
      <c r="I104" s="1" t="str">
        <f>VLOOKUP(Z104,lookup!$A$2:$E$18,5,FALSE)</f>
        <v>dissolved</v>
      </c>
      <c r="J104" s="1" t="str">
        <f>VLOOKUP(Z104,lookup!$A$2:$E$18,3,FALSE)</f>
        <v>Fluoranthene</v>
      </c>
      <c r="K104" s="1"/>
      <c r="L104" t="str">
        <f>VLOOKUP(Z104,lookup!$A$2:$E$18,4,FALSE)</f>
        <v>ug/l</v>
      </c>
      <c r="M104">
        <v>1.2999999999999999E-2</v>
      </c>
      <c r="N104" t="s">
        <v>157</v>
      </c>
      <c r="U104">
        <v>0.08</v>
      </c>
      <c r="V104" t="s">
        <v>159</v>
      </c>
      <c r="X104" t="s">
        <v>149</v>
      </c>
      <c r="Y104" t="s">
        <v>150</v>
      </c>
      <c r="Z104">
        <v>34377</v>
      </c>
      <c r="AA104" t="s">
        <v>158</v>
      </c>
      <c r="AB104" t="s">
        <v>154</v>
      </c>
      <c r="AC104" t="s">
        <v>148</v>
      </c>
      <c r="AD104" s="2">
        <v>0.35416666666666669</v>
      </c>
      <c r="AG104" t="s">
        <v>161</v>
      </c>
      <c r="AK104" t="s">
        <v>156</v>
      </c>
    </row>
    <row r="105" spans="1:37" x14ac:dyDescent="0.3">
      <c r="A105" t="s">
        <v>292</v>
      </c>
      <c r="B105" t="str">
        <f t="shared" si="1"/>
        <v>USGS-WRD-1648010-20080906</v>
      </c>
      <c r="C105">
        <v>1648010</v>
      </c>
      <c r="D105" t="s">
        <v>151</v>
      </c>
      <c r="E105" s="1">
        <v>39697</v>
      </c>
      <c r="F105" s="1" t="s">
        <v>323</v>
      </c>
      <c r="G105" s="1"/>
      <c r="H105" t="s">
        <v>153</v>
      </c>
      <c r="I105" s="1" t="str">
        <f>VLOOKUP(Z105,lookup!$A$2:$E$18,5,FALSE)</f>
        <v>dissolved</v>
      </c>
      <c r="J105" s="1" t="str">
        <f>VLOOKUP(Z105,lookup!$A$2:$E$18,3,FALSE)</f>
        <v>Napthtalene</v>
      </c>
      <c r="K105" s="1"/>
      <c r="L105" t="str">
        <f>VLOOKUP(Z105,lookup!$A$2:$E$18,4,FALSE)</f>
        <v>ug/l</v>
      </c>
      <c r="M105">
        <v>2.5000000000000001E-2</v>
      </c>
      <c r="N105" t="s">
        <v>157</v>
      </c>
      <c r="U105">
        <v>0.1</v>
      </c>
      <c r="V105" t="s">
        <v>155</v>
      </c>
      <c r="X105" t="s">
        <v>149</v>
      </c>
      <c r="Y105" t="s">
        <v>150</v>
      </c>
      <c r="Z105">
        <v>34443</v>
      </c>
      <c r="AA105" t="s">
        <v>158</v>
      </c>
      <c r="AB105" t="s">
        <v>154</v>
      </c>
      <c r="AC105" t="s">
        <v>148</v>
      </c>
      <c r="AD105" s="2">
        <v>0.35416666666666669</v>
      </c>
      <c r="AG105" t="s">
        <v>161</v>
      </c>
      <c r="AK105" t="s">
        <v>156</v>
      </c>
    </row>
    <row r="106" spans="1:37" x14ac:dyDescent="0.3">
      <c r="A106" t="s">
        <v>292</v>
      </c>
      <c r="B106" t="str">
        <f t="shared" si="1"/>
        <v>USGS-WRD-1648010-20080906</v>
      </c>
      <c r="C106">
        <v>1648010</v>
      </c>
      <c r="D106" t="s">
        <v>151</v>
      </c>
      <c r="E106" s="1">
        <v>39697</v>
      </c>
      <c r="F106" s="1" t="s">
        <v>323</v>
      </c>
      <c r="G106" s="1"/>
      <c r="H106" t="s">
        <v>153</v>
      </c>
      <c r="I106" s="1" t="str">
        <f>VLOOKUP(Z106,lookup!$A$2:$E$18,5,FALSE)</f>
        <v>dissolved</v>
      </c>
      <c r="J106" s="1" t="str">
        <f>VLOOKUP(Z106,lookup!$A$2:$E$18,3,FALSE)</f>
        <v>Phenanthrene</v>
      </c>
      <c r="K106" s="1"/>
      <c r="L106" t="str">
        <f>VLOOKUP(Z106,lookup!$A$2:$E$18,4,FALSE)</f>
        <v>ug/l</v>
      </c>
      <c r="M106">
        <v>1.0999999999999999E-2</v>
      </c>
      <c r="N106" t="s">
        <v>157</v>
      </c>
      <c r="U106">
        <v>0.08</v>
      </c>
      <c r="V106" t="s">
        <v>159</v>
      </c>
      <c r="X106" t="s">
        <v>149</v>
      </c>
      <c r="Y106" t="s">
        <v>150</v>
      </c>
      <c r="Z106">
        <v>34462</v>
      </c>
      <c r="AA106" t="s">
        <v>158</v>
      </c>
      <c r="AB106" t="s">
        <v>154</v>
      </c>
      <c r="AC106" t="s">
        <v>148</v>
      </c>
      <c r="AD106" s="2">
        <v>0.35416666666666669</v>
      </c>
      <c r="AG106" t="s">
        <v>161</v>
      </c>
      <c r="AK106" t="s">
        <v>156</v>
      </c>
    </row>
    <row r="107" spans="1:37" x14ac:dyDescent="0.3">
      <c r="A107" t="s">
        <v>292</v>
      </c>
      <c r="B107" t="str">
        <f t="shared" si="1"/>
        <v>USGS-WRD-1648010-20080906</v>
      </c>
      <c r="C107">
        <v>1648010</v>
      </c>
      <c r="D107" t="s">
        <v>151</v>
      </c>
      <c r="E107" s="1">
        <v>39697</v>
      </c>
      <c r="F107" s="1" t="s">
        <v>323</v>
      </c>
      <c r="G107" s="1"/>
      <c r="H107" t="s">
        <v>153</v>
      </c>
      <c r="I107" s="1" t="str">
        <f>VLOOKUP(Z107,lookup!$A$2:$E$18,5,FALSE)</f>
        <v>dissolved</v>
      </c>
      <c r="J107" s="1" t="str">
        <f>VLOOKUP(Z107,lookup!$A$2:$E$18,3,FALSE)</f>
        <v>Pyrene</v>
      </c>
      <c r="K107" s="1"/>
      <c r="L107" t="str">
        <f>VLOOKUP(Z107,lookup!$A$2:$E$18,4,FALSE)</f>
        <v>ug/l</v>
      </c>
      <c r="M107">
        <v>1.4E-2</v>
      </c>
      <c r="N107" t="s">
        <v>157</v>
      </c>
      <c r="U107">
        <v>0.08</v>
      </c>
      <c r="V107" t="s">
        <v>155</v>
      </c>
      <c r="X107" t="s">
        <v>149</v>
      </c>
      <c r="Y107" t="s">
        <v>150</v>
      </c>
      <c r="Z107">
        <v>34470</v>
      </c>
      <c r="AA107" t="s">
        <v>158</v>
      </c>
      <c r="AB107" t="s">
        <v>154</v>
      </c>
      <c r="AC107" t="s">
        <v>148</v>
      </c>
      <c r="AD107" s="2">
        <v>0.35416666666666669</v>
      </c>
      <c r="AG107" t="s">
        <v>161</v>
      </c>
      <c r="AK107" t="s">
        <v>156</v>
      </c>
    </row>
    <row r="108" spans="1:37" x14ac:dyDescent="0.3">
      <c r="A108" t="s">
        <v>292</v>
      </c>
      <c r="B108" t="str">
        <f t="shared" si="1"/>
        <v>USGS-WRD-1648010-20080906</v>
      </c>
      <c r="C108">
        <v>1648010</v>
      </c>
      <c r="D108" t="s">
        <v>151</v>
      </c>
      <c r="E108" s="1">
        <v>39697</v>
      </c>
      <c r="F108" s="1" t="s">
        <v>315</v>
      </c>
      <c r="G108" s="1"/>
      <c r="H108" t="s">
        <v>153</v>
      </c>
      <c r="I108" s="1" t="str">
        <f>VLOOKUP(Z108,lookup!$A$2:$E$18,5,FALSE)</f>
        <v>dissolved</v>
      </c>
      <c r="J108" s="1" t="str">
        <f>VLOOKUP(Z108,lookup!$A$2:$E$18,3,FALSE)</f>
        <v>Benzo[a]pyrene</v>
      </c>
      <c r="K108" s="1"/>
      <c r="L108" t="str">
        <f>VLOOKUP(Z108,lookup!$A$2:$E$18,4,FALSE)</f>
        <v>ug/l</v>
      </c>
      <c r="M108">
        <v>0.12</v>
      </c>
      <c r="N108" t="s">
        <v>152</v>
      </c>
      <c r="U108">
        <v>0.12</v>
      </c>
      <c r="V108" t="s">
        <v>155</v>
      </c>
      <c r="X108" t="s">
        <v>149</v>
      </c>
      <c r="Y108" t="s">
        <v>150</v>
      </c>
      <c r="Z108">
        <v>34248</v>
      </c>
      <c r="AB108" t="s">
        <v>154</v>
      </c>
      <c r="AC108" t="s">
        <v>148</v>
      </c>
      <c r="AD108" s="2">
        <v>0.52083333333333337</v>
      </c>
      <c r="AG108" t="s">
        <v>161</v>
      </c>
      <c r="AK108" t="s">
        <v>156</v>
      </c>
    </row>
    <row r="109" spans="1:37" x14ac:dyDescent="0.3">
      <c r="A109" t="s">
        <v>292</v>
      </c>
      <c r="B109" t="str">
        <f t="shared" si="1"/>
        <v>USGS-WRD-1648010-20080906</v>
      </c>
      <c r="C109">
        <v>1648010</v>
      </c>
      <c r="D109" t="s">
        <v>151</v>
      </c>
      <c r="E109" s="1">
        <v>39697</v>
      </c>
      <c r="F109" s="1" t="s">
        <v>315</v>
      </c>
      <c r="G109" s="1"/>
      <c r="H109" t="s">
        <v>153</v>
      </c>
      <c r="I109" s="1" t="str">
        <f>VLOOKUP(Z109,lookup!$A$2:$E$18,5,FALSE)</f>
        <v>dissolved</v>
      </c>
      <c r="J109" s="1" t="str">
        <f>VLOOKUP(Z109,lookup!$A$2:$E$18,3,FALSE)</f>
        <v>Fluoranthene</v>
      </c>
      <c r="K109" s="1"/>
      <c r="L109" t="str">
        <f>VLOOKUP(Z109,lookup!$A$2:$E$18,4,FALSE)</f>
        <v>ug/l</v>
      </c>
      <c r="M109">
        <v>1.6E-2</v>
      </c>
      <c r="N109" t="s">
        <v>157</v>
      </c>
      <c r="U109">
        <v>0.08</v>
      </c>
      <c r="V109" t="s">
        <v>159</v>
      </c>
      <c r="X109" t="s">
        <v>149</v>
      </c>
      <c r="Y109" t="s">
        <v>150</v>
      </c>
      <c r="Z109">
        <v>34377</v>
      </c>
      <c r="AA109" t="s">
        <v>158</v>
      </c>
      <c r="AB109" t="s">
        <v>154</v>
      </c>
      <c r="AC109" t="s">
        <v>148</v>
      </c>
      <c r="AD109" s="2">
        <v>0.52083333333333337</v>
      </c>
      <c r="AG109" t="s">
        <v>161</v>
      </c>
      <c r="AK109" t="s">
        <v>156</v>
      </c>
    </row>
    <row r="110" spans="1:37" x14ac:dyDescent="0.3">
      <c r="A110" t="s">
        <v>292</v>
      </c>
      <c r="B110" t="str">
        <f t="shared" si="1"/>
        <v>USGS-WRD-1648010-20080906</v>
      </c>
      <c r="C110">
        <v>1648010</v>
      </c>
      <c r="D110" t="s">
        <v>151</v>
      </c>
      <c r="E110" s="1">
        <v>39697</v>
      </c>
      <c r="F110" s="1" t="s">
        <v>315</v>
      </c>
      <c r="G110" s="1"/>
      <c r="H110" t="s">
        <v>153</v>
      </c>
      <c r="I110" s="1" t="str">
        <f>VLOOKUP(Z110,lookup!$A$2:$E$18,5,FALSE)</f>
        <v>dissolved</v>
      </c>
      <c r="J110" s="1" t="str">
        <f>VLOOKUP(Z110,lookup!$A$2:$E$18,3,FALSE)</f>
        <v>Napthtalene</v>
      </c>
      <c r="K110" s="1"/>
      <c r="L110" t="str">
        <f>VLOOKUP(Z110,lookup!$A$2:$E$18,4,FALSE)</f>
        <v>ug/l</v>
      </c>
      <c r="M110">
        <v>1.6E-2</v>
      </c>
      <c r="N110" t="s">
        <v>157</v>
      </c>
      <c r="U110">
        <v>0.1</v>
      </c>
      <c r="V110" t="s">
        <v>155</v>
      </c>
      <c r="X110" t="s">
        <v>149</v>
      </c>
      <c r="Y110" t="s">
        <v>150</v>
      </c>
      <c r="Z110">
        <v>34443</v>
      </c>
      <c r="AA110" t="s">
        <v>158</v>
      </c>
      <c r="AB110" t="s">
        <v>154</v>
      </c>
      <c r="AC110" t="s">
        <v>148</v>
      </c>
      <c r="AD110" s="2">
        <v>0.52083333333333337</v>
      </c>
      <c r="AG110" t="s">
        <v>161</v>
      </c>
      <c r="AK110" t="s">
        <v>156</v>
      </c>
    </row>
    <row r="111" spans="1:37" x14ac:dyDescent="0.3">
      <c r="A111" t="s">
        <v>292</v>
      </c>
      <c r="B111" t="str">
        <f t="shared" si="1"/>
        <v>USGS-WRD-1648010-20080906</v>
      </c>
      <c r="C111">
        <v>1648010</v>
      </c>
      <c r="D111" t="s">
        <v>151</v>
      </c>
      <c r="E111" s="1">
        <v>39697</v>
      </c>
      <c r="F111" s="1" t="s">
        <v>315</v>
      </c>
      <c r="G111" s="1"/>
      <c r="H111" t="s">
        <v>153</v>
      </c>
      <c r="I111" s="1" t="str">
        <f>VLOOKUP(Z111,lookup!$A$2:$E$18,5,FALSE)</f>
        <v>dissolved</v>
      </c>
      <c r="J111" s="1" t="str">
        <f>VLOOKUP(Z111,lookup!$A$2:$E$18,3,FALSE)</f>
        <v>Phenanthrene</v>
      </c>
      <c r="K111" s="1"/>
      <c r="L111" t="str">
        <f>VLOOKUP(Z111,lookup!$A$2:$E$18,4,FALSE)</f>
        <v>ug/l</v>
      </c>
      <c r="M111">
        <v>0.08</v>
      </c>
      <c r="N111" t="s">
        <v>152</v>
      </c>
      <c r="U111">
        <v>0.08</v>
      </c>
      <c r="V111" t="s">
        <v>159</v>
      </c>
      <c r="X111" t="s">
        <v>149</v>
      </c>
      <c r="Y111" t="s">
        <v>150</v>
      </c>
      <c r="Z111">
        <v>34462</v>
      </c>
      <c r="AB111" t="s">
        <v>154</v>
      </c>
      <c r="AC111" t="s">
        <v>148</v>
      </c>
      <c r="AD111" s="2">
        <v>0.52083333333333337</v>
      </c>
      <c r="AG111" t="s">
        <v>161</v>
      </c>
      <c r="AK111" t="s">
        <v>156</v>
      </c>
    </row>
    <row r="112" spans="1:37" x14ac:dyDescent="0.3">
      <c r="A112" t="s">
        <v>292</v>
      </c>
      <c r="B112" t="str">
        <f t="shared" si="1"/>
        <v>USGS-WRD-1648010-20080906</v>
      </c>
      <c r="C112">
        <v>1648010</v>
      </c>
      <c r="D112" t="s">
        <v>151</v>
      </c>
      <c r="E112" s="1">
        <v>39697</v>
      </c>
      <c r="F112" s="1" t="s">
        <v>315</v>
      </c>
      <c r="G112" s="1"/>
      <c r="H112" t="s">
        <v>153</v>
      </c>
      <c r="I112" s="1" t="str">
        <f>VLOOKUP(Z112,lookup!$A$2:$E$18,5,FALSE)</f>
        <v>dissolved</v>
      </c>
      <c r="J112" s="1" t="str">
        <f>VLOOKUP(Z112,lookup!$A$2:$E$18,3,FALSE)</f>
        <v>Pyrene</v>
      </c>
      <c r="K112" s="1"/>
      <c r="L112" t="str">
        <f>VLOOKUP(Z112,lookup!$A$2:$E$18,4,FALSE)</f>
        <v>ug/l</v>
      </c>
      <c r="M112">
        <v>1.6E-2</v>
      </c>
      <c r="N112" t="s">
        <v>157</v>
      </c>
      <c r="U112">
        <v>0.08</v>
      </c>
      <c r="V112" t="s">
        <v>155</v>
      </c>
      <c r="X112" t="s">
        <v>149</v>
      </c>
      <c r="Y112" t="s">
        <v>150</v>
      </c>
      <c r="Z112">
        <v>34470</v>
      </c>
      <c r="AA112" t="s">
        <v>158</v>
      </c>
      <c r="AB112" t="s">
        <v>154</v>
      </c>
      <c r="AC112" t="s">
        <v>148</v>
      </c>
      <c r="AD112" s="2">
        <v>0.52083333333333337</v>
      </c>
      <c r="AG112" t="s">
        <v>161</v>
      </c>
      <c r="AK112" t="s">
        <v>156</v>
      </c>
    </row>
    <row r="113" spans="1:37" x14ac:dyDescent="0.3">
      <c r="A113" t="s">
        <v>292</v>
      </c>
      <c r="B113" t="str">
        <f t="shared" si="1"/>
        <v>-1648010-20080906</v>
      </c>
      <c r="C113">
        <v>1648010</v>
      </c>
      <c r="D113" t="s">
        <v>151</v>
      </c>
      <c r="E113" s="1">
        <v>39697</v>
      </c>
      <c r="F113" s="1" t="s">
        <v>324</v>
      </c>
      <c r="G113" s="1"/>
      <c r="H113" t="s">
        <v>166</v>
      </c>
      <c r="I113" s="1" t="str">
        <f>VLOOKUP(Z113,lookup!$A$2:$E$18,5,FALSE)</f>
        <v>total</v>
      </c>
      <c r="J113" s="1" t="str">
        <f>VLOOKUP(Z113,lookup!$A$2:$E$18,3,FALSE)</f>
        <v>Benzo[a]pyrene</v>
      </c>
      <c r="K113" s="1"/>
      <c r="L113" t="str">
        <f>VLOOKUP(Z113,lookup!$A$2:$E$18,4,FALSE)</f>
        <v>ug/l</v>
      </c>
      <c r="M113">
        <v>0.77</v>
      </c>
      <c r="U113">
        <v>0.2</v>
      </c>
      <c r="V113" t="s">
        <v>159</v>
      </c>
      <c r="X113" t="s">
        <v>149</v>
      </c>
      <c r="Y113" t="s">
        <v>150</v>
      </c>
      <c r="Z113">
        <v>34247</v>
      </c>
      <c r="AB113" t="s">
        <v>154</v>
      </c>
      <c r="AC113" t="s">
        <v>148</v>
      </c>
      <c r="AD113" s="2">
        <v>0.52152777777777781</v>
      </c>
      <c r="AK113" t="s">
        <v>156</v>
      </c>
    </row>
    <row r="114" spans="1:37" x14ac:dyDescent="0.3">
      <c r="A114" t="s">
        <v>292</v>
      </c>
      <c r="B114" t="str">
        <f t="shared" si="1"/>
        <v>-1648010-20080906</v>
      </c>
      <c r="C114">
        <v>1648010</v>
      </c>
      <c r="D114" t="s">
        <v>151</v>
      </c>
      <c r="E114" s="1">
        <v>39697</v>
      </c>
      <c r="F114" s="1" t="s">
        <v>324</v>
      </c>
      <c r="G114" s="1"/>
      <c r="H114" t="s">
        <v>166</v>
      </c>
      <c r="I114" s="1" t="str">
        <f>VLOOKUP(Z114,lookup!$A$2:$E$18,5,FALSE)</f>
        <v>total</v>
      </c>
      <c r="J114" s="1" t="str">
        <f>VLOOKUP(Z114,lookup!$A$2:$E$18,3,FALSE)</f>
        <v>Fluoranthene</v>
      </c>
      <c r="K114" s="1"/>
      <c r="L114" t="str">
        <f>VLOOKUP(Z114,lookup!$A$2:$E$18,4,FALSE)</f>
        <v>ug/l</v>
      </c>
      <c r="M114">
        <v>1.42</v>
      </c>
      <c r="U114">
        <v>0.2</v>
      </c>
      <c r="V114" t="s">
        <v>159</v>
      </c>
      <c r="X114" t="s">
        <v>149</v>
      </c>
      <c r="Y114" t="s">
        <v>150</v>
      </c>
      <c r="Z114">
        <v>34376</v>
      </c>
      <c r="AB114" t="s">
        <v>154</v>
      </c>
      <c r="AC114" t="s">
        <v>148</v>
      </c>
      <c r="AD114" s="2">
        <v>0.52152777777777781</v>
      </c>
      <c r="AK114" t="s">
        <v>156</v>
      </c>
    </row>
    <row r="115" spans="1:37" x14ac:dyDescent="0.3">
      <c r="A115" t="s">
        <v>292</v>
      </c>
      <c r="B115" t="str">
        <f t="shared" si="1"/>
        <v>-1648010-20080906</v>
      </c>
      <c r="C115">
        <v>1648010</v>
      </c>
      <c r="D115" t="s">
        <v>151</v>
      </c>
      <c r="E115" s="1">
        <v>39697</v>
      </c>
      <c r="F115" s="1" t="s">
        <v>324</v>
      </c>
      <c r="G115" s="1"/>
      <c r="H115" t="s">
        <v>166</v>
      </c>
      <c r="I115" s="1" t="str">
        <f>VLOOKUP(Z115,lookup!$A$2:$E$18,5,FALSE)</f>
        <v>total</v>
      </c>
      <c r="J115" s="1" t="str">
        <f>VLOOKUP(Z115,lookup!$A$2:$E$18,3,FALSE)</f>
        <v>Phenanthrene</v>
      </c>
      <c r="K115" s="1"/>
      <c r="L115" t="str">
        <f>VLOOKUP(Z115,lookup!$A$2:$E$18,4,FALSE)</f>
        <v>ug/l</v>
      </c>
      <c r="M115">
        <v>0.49</v>
      </c>
      <c r="U115">
        <v>0.2</v>
      </c>
      <c r="V115" t="s">
        <v>159</v>
      </c>
      <c r="X115" t="s">
        <v>149</v>
      </c>
      <c r="Y115" t="s">
        <v>150</v>
      </c>
      <c r="Z115">
        <v>34461</v>
      </c>
      <c r="AB115" t="s">
        <v>154</v>
      </c>
      <c r="AC115" t="s">
        <v>148</v>
      </c>
      <c r="AD115" s="2">
        <v>0.52152777777777781</v>
      </c>
      <c r="AK115" t="s">
        <v>156</v>
      </c>
    </row>
    <row r="116" spans="1:37" x14ac:dyDescent="0.3">
      <c r="A116" t="s">
        <v>292</v>
      </c>
      <c r="B116" t="str">
        <f t="shared" si="1"/>
        <v>-1648010-20080906</v>
      </c>
      <c r="C116">
        <v>1648010</v>
      </c>
      <c r="D116" t="s">
        <v>151</v>
      </c>
      <c r="E116" s="1">
        <v>39697</v>
      </c>
      <c r="F116" s="1" t="s">
        <v>324</v>
      </c>
      <c r="G116" s="1"/>
      <c r="H116" t="s">
        <v>166</v>
      </c>
      <c r="I116" s="1" t="str">
        <f>VLOOKUP(Z116,lookup!$A$2:$E$18,5,FALSE)</f>
        <v>total</v>
      </c>
      <c r="J116" s="1" t="str">
        <f>VLOOKUP(Z116,lookup!$A$2:$E$18,3,FALSE)</f>
        <v>Pyrene</v>
      </c>
      <c r="K116" s="1"/>
      <c r="L116" t="str">
        <f>VLOOKUP(Z116,lookup!$A$2:$E$18,4,FALSE)</f>
        <v>ug/l</v>
      </c>
      <c r="M116">
        <v>1.17</v>
      </c>
      <c r="U116">
        <v>0.2</v>
      </c>
      <c r="V116" t="s">
        <v>159</v>
      </c>
      <c r="X116" t="s">
        <v>149</v>
      </c>
      <c r="Y116" t="s">
        <v>150</v>
      </c>
      <c r="Z116">
        <v>34469</v>
      </c>
      <c r="AB116" t="s">
        <v>154</v>
      </c>
      <c r="AC116" t="s">
        <v>148</v>
      </c>
      <c r="AD116" s="2">
        <v>0.52152777777777781</v>
      </c>
      <c r="AK116" t="s">
        <v>156</v>
      </c>
    </row>
    <row r="117" spans="1:37" x14ac:dyDescent="0.3">
      <c r="A117" t="s">
        <v>292</v>
      </c>
      <c r="B117" t="str">
        <f t="shared" si="1"/>
        <v>-1648010-20080906</v>
      </c>
      <c r="C117">
        <v>1648010</v>
      </c>
      <c r="D117" t="s">
        <v>151</v>
      </c>
      <c r="E117" s="1">
        <v>39697</v>
      </c>
      <c r="F117" s="1" t="s">
        <v>324</v>
      </c>
      <c r="G117" s="1"/>
      <c r="H117" t="s">
        <v>166</v>
      </c>
      <c r="I117" s="1" t="str">
        <f>VLOOKUP(Z117,lookup!$A$2:$E$18,5,FALSE)</f>
        <v>total</v>
      </c>
      <c r="J117" s="1" t="str">
        <f>VLOOKUP(Z117,lookup!$A$2:$E$18,3,FALSE)</f>
        <v>Napthtalene</v>
      </c>
      <c r="K117" s="1"/>
      <c r="L117" t="str">
        <f>VLOOKUP(Z117,lookup!$A$2:$E$18,4,FALSE)</f>
        <v>ug/l</v>
      </c>
      <c r="M117">
        <v>0.2</v>
      </c>
      <c r="N117" t="s">
        <v>152</v>
      </c>
      <c r="U117">
        <v>0.2</v>
      </c>
      <c r="V117" t="s">
        <v>159</v>
      </c>
      <c r="X117" t="s">
        <v>149</v>
      </c>
      <c r="Y117" t="s">
        <v>150</v>
      </c>
      <c r="Z117">
        <v>34696</v>
      </c>
      <c r="AA117" t="s">
        <v>167</v>
      </c>
      <c r="AB117" t="s">
        <v>154</v>
      </c>
      <c r="AC117" t="s">
        <v>148</v>
      </c>
      <c r="AD117" s="2">
        <v>0.52152777777777781</v>
      </c>
      <c r="AK117" t="s">
        <v>156</v>
      </c>
    </row>
    <row r="118" spans="1:37" x14ac:dyDescent="0.3">
      <c r="A118" t="s">
        <v>292</v>
      </c>
      <c r="B118" t="str">
        <f t="shared" si="1"/>
        <v>USGS-WRD-1648010-20080906</v>
      </c>
      <c r="C118">
        <v>1648010</v>
      </c>
      <c r="D118" t="s">
        <v>151</v>
      </c>
      <c r="E118" s="1">
        <v>39697</v>
      </c>
      <c r="F118" s="1" t="s">
        <v>325</v>
      </c>
      <c r="G118" s="1"/>
      <c r="H118" t="s">
        <v>153</v>
      </c>
      <c r="I118" s="1" t="str">
        <f>VLOOKUP(Z118,lookup!$A$2:$E$18,5,FALSE)</f>
        <v>dissolved</v>
      </c>
      <c r="J118" s="1" t="str">
        <f>VLOOKUP(Z118,lookup!$A$2:$E$18,3,FALSE)</f>
        <v>Benzo[a]pyrene</v>
      </c>
      <c r="K118" s="1"/>
      <c r="L118" t="str">
        <f>VLOOKUP(Z118,lookup!$A$2:$E$18,4,FALSE)</f>
        <v>ug/l</v>
      </c>
      <c r="M118">
        <v>0.12</v>
      </c>
      <c r="N118" t="s">
        <v>152</v>
      </c>
      <c r="U118">
        <v>0.12</v>
      </c>
      <c r="V118" t="s">
        <v>155</v>
      </c>
      <c r="X118" t="s">
        <v>149</v>
      </c>
      <c r="Y118" t="s">
        <v>150</v>
      </c>
      <c r="Z118">
        <v>34248</v>
      </c>
      <c r="AB118" t="s">
        <v>154</v>
      </c>
      <c r="AC118" t="s">
        <v>148</v>
      </c>
      <c r="AD118" s="2">
        <v>0.6875</v>
      </c>
      <c r="AG118" t="s">
        <v>161</v>
      </c>
      <c r="AK118" t="s">
        <v>156</v>
      </c>
    </row>
    <row r="119" spans="1:37" x14ac:dyDescent="0.3">
      <c r="A119" t="s">
        <v>292</v>
      </c>
      <c r="B119" t="str">
        <f t="shared" si="1"/>
        <v>USGS-WRD-1648010-20080906</v>
      </c>
      <c r="C119">
        <v>1648010</v>
      </c>
      <c r="D119" t="s">
        <v>151</v>
      </c>
      <c r="E119" s="1">
        <v>39697</v>
      </c>
      <c r="F119" s="1" t="s">
        <v>325</v>
      </c>
      <c r="G119" s="1"/>
      <c r="H119" t="s">
        <v>153</v>
      </c>
      <c r="I119" s="1" t="str">
        <f>VLOOKUP(Z119,lookup!$A$2:$E$18,5,FALSE)</f>
        <v>dissolved</v>
      </c>
      <c r="J119" s="1" t="str">
        <f>VLOOKUP(Z119,lookup!$A$2:$E$18,3,FALSE)</f>
        <v>Fluoranthene</v>
      </c>
      <c r="K119" s="1"/>
      <c r="L119" t="str">
        <f>VLOOKUP(Z119,lookup!$A$2:$E$18,4,FALSE)</f>
        <v>ug/l</v>
      </c>
      <c r="M119">
        <v>2.7E-2</v>
      </c>
      <c r="N119" t="s">
        <v>157</v>
      </c>
      <c r="U119">
        <v>0.08</v>
      </c>
      <c r="V119" t="s">
        <v>159</v>
      </c>
      <c r="X119" t="s">
        <v>149</v>
      </c>
      <c r="Y119" t="s">
        <v>150</v>
      </c>
      <c r="Z119">
        <v>34377</v>
      </c>
      <c r="AA119" t="s">
        <v>158</v>
      </c>
      <c r="AB119" t="s">
        <v>154</v>
      </c>
      <c r="AC119" t="s">
        <v>148</v>
      </c>
      <c r="AD119" s="2">
        <v>0.6875</v>
      </c>
      <c r="AG119" t="s">
        <v>161</v>
      </c>
      <c r="AK119" t="s">
        <v>156</v>
      </c>
    </row>
    <row r="120" spans="1:37" x14ac:dyDescent="0.3">
      <c r="A120" t="s">
        <v>292</v>
      </c>
      <c r="B120" t="str">
        <f t="shared" si="1"/>
        <v>USGS-WRD-1648010-20080906</v>
      </c>
      <c r="C120">
        <v>1648010</v>
      </c>
      <c r="D120" t="s">
        <v>151</v>
      </c>
      <c r="E120" s="1">
        <v>39697</v>
      </c>
      <c r="F120" s="1" t="s">
        <v>325</v>
      </c>
      <c r="G120" s="1"/>
      <c r="H120" t="s">
        <v>153</v>
      </c>
      <c r="I120" s="1" t="str">
        <f>VLOOKUP(Z120,lookup!$A$2:$E$18,5,FALSE)</f>
        <v>dissolved</v>
      </c>
      <c r="J120" s="1" t="str">
        <f>VLOOKUP(Z120,lookup!$A$2:$E$18,3,FALSE)</f>
        <v>Napthtalene</v>
      </c>
      <c r="K120" s="1"/>
      <c r="L120" t="str">
        <f>VLOOKUP(Z120,lookup!$A$2:$E$18,4,FALSE)</f>
        <v>ug/l</v>
      </c>
      <c r="M120">
        <v>0.1</v>
      </c>
      <c r="N120" t="s">
        <v>152</v>
      </c>
      <c r="U120">
        <v>0.1</v>
      </c>
      <c r="V120" t="s">
        <v>155</v>
      </c>
      <c r="X120" t="s">
        <v>149</v>
      </c>
      <c r="Y120" t="s">
        <v>150</v>
      </c>
      <c r="Z120">
        <v>34443</v>
      </c>
      <c r="AB120" t="s">
        <v>154</v>
      </c>
      <c r="AC120" t="s">
        <v>148</v>
      </c>
      <c r="AD120" s="2">
        <v>0.6875</v>
      </c>
      <c r="AG120" t="s">
        <v>161</v>
      </c>
      <c r="AK120" t="s">
        <v>156</v>
      </c>
    </row>
    <row r="121" spans="1:37" x14ac:dyDescent="0.3">
      <c r="A121" t="s">
        <v>292</v>
      </c>
      <c r="B121" t="str">
        <f t="shared" si="1"/>
        <v>USGS-WRD-1648010-20080906</v>
      </c>
      <c r="C121">
        <v>1648010</v>
      </c>
      <c r="D121" t="s">
        <v>151</v>
      </c>
      <c r="E121" s="1">
        <v>39697</v>
      </c>
      <c r="F121" s="1" t="s">
        <v>325</v>
      </c>
      <c r="G121" s="1"/>
      <c r="H121" t="s">
        <v>153</v>
      </c>
      <c r="I121" s="1" t="str">
        <f>VLOOKUP(Z121,lookup!$A$2:$E$18,5,FALSE)</f>
        <v>dissolved</v>
      </c>
      <c r="J121" s="1" t="str">
        <f>VLOOKUP(Z121,lookup!$A$2:$E$18,3,FALSE)</f>
        <v>Phenanthrene</v>
      </c>
      <c r="K121" s="1"/>
      <c r="L121" t="str">
        <f>VLOOKUP(Z121,lookup!$A$2:$E$18,4,FALSE)</f>
        <v>ug/l</v>
      </c>
      <c r="M121">
        <v>2.4E-2</v>
      </c>
      <c r="N121" t="s">
        <v>157</v>
      </c>
      <c r="U121">
        <v>0.08</v>
      </c>
      <c r="V121" t="s">
        <v>159</v>
      </c>
      <c r="X121" t="s">
        <v>149</v>
      </c>
      <c r="Y121" t="s">
        <v>150</v>
      </c>
      <c r="Z121">
        <v>34462</v>
      </c>
      <c r="AA121" t="s">
        <v>158</v>
      </c>
      <c r="AB121" t="s">
        <v>154</v>
      </c>
      <c r="AC121" t="s">
        <v>148</v>
      </c>
      <c r="AD121" s="2">
        <v>0.6875</v>
      </c>
      <c r="AG121" t="s">
        <v>161</v>
      </c>
      <c r="AK121" t="s">
        <v>156</v>
      </c>
    </row>
    <row r="122" spans="1:37" x14ac:dyDescent="0.3">
      <c r="A122" t="s">
        <v>292</v>
      </c>
      <c r="B122" t="str">
        <f t="shared" si="1"/>
        <v>USGS-WRD-1648010-20080906</v>
      </c>
      <c r="C122">
        <v>1648010</v>
      </c>
      <c r="D122" t="s">
        <v>151</v>
      </c>
      <c r="E122" s="1">
        <v>39697</v>
      </c>
      <c r="F122" s="1" t="s">
        <v>325</v>
      </c>
      <c r="G122" s="1"/>
      <c r="H122" t="s">
        <v>153</v>
      </c>
      <c r="I122" s="1" t="str">
        <f>VLOOKUP(Z122,lookup!$A$2:$E$18,5,FALSE)</f>
        <v>dissolved</v>
      </c>
      <c r="J122" s="1" t="str">
        <f>VLOOKUP(Z122,lookup!$A$2:$E$18,3,FALSE)</f>
        <v>Pyrene</v>
      </c>
      <c r="K122" s="1"/>
      <c r="L122" t="str">
        <f>VLOOKUP(Z122,lookup!$A$2:$E$18,4,FALSE)</f>
        <v>ug/l</v>
      </c>
      <c r="M122">
        <v>0.02</v>
      </c>
      <c r="N122" t="s">
        <v>157</v>
      </c>
      <c r="U122">
        <v>0.08</v>
      </c>
      <c r="V122" t="s">
        <v>155</v>
      </c>
      <c r="X122" t="s">
        <v>149</v>
      </c>
      <c r="Y122" t="s">
        <v>150</v>
      </c>
      <c r="Z122">
        <v>34470</v>
      </c>
      <c r="AA122" t="s">
        <v>158</v>
      </c>
      <c r="AB122" t="s">
        <v>154</v>
      </c>
      <c r="AC122" t="s">
        <v>148</v>
      </c>
      <c r="AD122" s="2">
        <v>0.6875</v>
      </c>
      <c r="AG122" t="s">
        <v>161</v>
      </c>
      <c r="AK122" t="s">
        <v>156</v>
      </c>
    </row>
    <row r="123" spans="1:37" x14ac:dyDescent="0.3">
      <c r="A123" t="s">
        <v>292</v>
      </c>
      <c r="B123" t="str">
        <f t="shared" si="1"/>
        <v>USGSMDWC-1648010-20140327</v>
      </c>
      <c r="C123">
        <v>1648010</v>
      </c>
      <c r="D123" t="s">
        <v>151</v>
      </c>
      <c r="E123" s="1">
        <v>41725</v>
      </c>
      <c r="F123" s="1" t="s">
        <v>326</v>
      </c>
      <c r="G123" s="1"/>
      <c r="H123" t="s">
        <v>172</v>
      </c>
      <c r="I123" s="1" t="str">
        <f>VLOOKUP(Z123,lookup!$A$2:$E$18,5,FALSE)</f>
        <v>dissolved</v>
      </c>
      <c r="J123" s="1" t="str">
        <f>VLOOKUP(Z123,lookup!$A$2:$E$18,3,FALSE)</f>
        <v>Copper</v>
      </c>
      <c r="K123" s="1"/>
      <c r="L123" t="str">
        <f>VLOOKUP(Z123,lookup!$A$2:$E$18,4,FALSE)</f>
        <v>ug/l</v>
      </c>
      <c r="M123">
        <v>1.6</v>
      </c>
      <c r="U123">
        <v>0.8</v>
      </c>
      <c r="V123" t="s">
        <v>171</v>
      </c>
      <c r="X123" t="s">
        <v>149</v>
      </c>
      <c r="Y123" t="s">
        <v>150</v>
      </c>
      <c r="Z123">
        <v>1040</v>
      </c>
      <c r="AA123" t="s">
        <v>168</v>
      </c>
      <c r="AB123" t="s">
        <v>154</v>
      </c>
      <c r="AC123" t="s">
        <v>148</v>
      </c>
      <c r="AD123" s="2">
        <v>0.55208333333333337</v>
      </c>
      <c r="AG123" t="s">
        <v>169</v>
      </c>
      <c r="AK123" t="s">
        <v>156</v>
      </c>
    </row>
    <row r="124" spans="1:37" x14ac:dyDescent="0.3">
      <c r="A124" t="s">
        <v>292</v>
      </c>
      <c r="B124" t="str">
        <f t="shared" si="1"/>
        <v>USGSMDWC-1648010-20140327</v>
      </c>
      <c r="C124">
        <v>1648010</v>
      </c>
      <c r="D124" t="s">
        <v>151</v>
      </c>
      <c r="E124" s="1">
        <v>41725</v>
      </c>
      <c r="F124" s="1" t="s">
        <v>326</v>
      </c>
      <c r="G124" s="1"/>
      <c r="H124" t="s">
        <v>170</v>
      </c>
      <c r="I124" s="1" t="str">
        <f>VLOOKUP(Z124,lookup!$A$2:$E$18,5,FALSE)</f>
        <v>dissolved</v>
      </c>
      <c r="J124" s="1" t="str">
        <f>VLOOKUP(Z124,lookup!$A$2:$E$18,3,FALSE)</f>
        <v>Lead</v>
      </c>
      <c r="K124" s="1"/>
      <c r="L124" t="str">
        <f>VLOOKUP(Z124,lookup!$A$2:$E$18,4,FALSE)</f>
        <v>ug/l</v>
      </c>
      <c r="M124">
        <v>7.0999999999999994E-2</v>
      </c>
      <c r="U124">
        <v>0.04</v>
      </c>
      <c r="V124" t="s">
        <v>171</v>
      </c>
      <c r="X124" t="s">
        <v>149</v>
      </c>
      <c r="Y124" t="s">
        <v>150</v>
      </c>
      <c r="Z124">
        <v>1049</v>
      </c>
      <c r="AA124" t="s">
        <v>168</v>
      </c>
      <c r="AB124" t="s">
        <v>154</v>
      </c>
      <c r="AC124" t="s">
        <v>148</v>
      </c>
      <c r="AD124" s="2">
        <v>0.55208333333333337</v>
      </c>
      <c r="AG124" t="s">
        <v>169</v>
      </c>
      <c r="AK124" t="s">
        <v>156</v>
      </c>
    </row>
    <row r="125" spans="1:37" x14ac:dyDescent="0.3">
      <c r="A125" t="s">
        <v>292</v>
      </c>
      <c r="B125" t="str">
        <f t="shared" si="1"/>
        <v>USGSMDWC-1648010-20140327</v>
      </c>
      <c r="C125">
        <v>1648010</v>
      </c>
      <c r="D125" t="s">
        <v>151</v>
      </c>
      <c r="E125" s="1">
        <v>41725</v>
      </c>
      <c r="F125" s="1" t="s">
        <v>326</v>
      </c>
      <c r="G125" s="1"/>
      <c r="H125" t="s">
        <v>172</v>
      </c>
      <c r="I125" s="1" t="str">
        <f>VLOOKUP(Z125,lookup!$A$2:$E$18,5,FALSE)</f>
        <v>dissolved</v>
      </c>
      <c r="J125" s="1" t="str">
        <f>VLOOKUP(Z125,lookup!$A$2:$E$18,3,FALSE)</f>
        <v>Zinc</v>
      </c>
      <c r="K125" s="1"/>
      <c r="L125" t="str">
        <f>VLOOKUP(Z125,lookup!$A$2:$E$18,4,FALSE)</f>
        <v>ug/l</v>
      </c>
      <c r="M125">
        <v>2.8</v>
      </c>
      <c r="U125">
        <v>2</v>
      </c>
      <c r="V125" t="s">
        <v>171</v>
      </c>
      <c r="X125" t="s">
        <v>149</v>
      </c>
      <c r="Y125" t="s">
        <v>150</v>
      </c>
      <c r="Z125">
        <v>1090</v>
      </c>
      <c r="AA125" t="s">
        <v>168</v>
      </c>
      <c r="AB125" t="s">
        <v>154</v>
      </c>
      <c r="AC125" t="s">
        <v>148</v>
      </c>
      <c r="AD125" s="2">
        <v>0.55208333333333337</v>
      </c>
      <c r="AG125" t="s">
        <v>169</v>
      </c>
      <c r="AK125" t="s">
        <v>156</v>
      </c>
    </row>
    <row r="126" spans="1:37" x14ac:dyDescent="0.3">
      <c r="A126" t="s">
        <v>292</v>
      </c>
      <c r="B126" t="str">
        <f t="shared" si="1"/>
        <v>USGS-WRD-1648010-20140330</v>
      </c>
      <c r="C126">
        <v>1648010</v>
      </c>
      <c r="D126" t="s">
        <v>151</v>
      </c>
      <c r="E126" s="1">
        <v>41728</v>
      </c>
      <c r="F126" s="1" t="s">
        <v>315</v>
      </c>
      <c r="G126" s="1"/>
      <c r="H126" t="s">
        <v>172</v>
      </c>
      <c r="I126" s="1" t="str">
        <f>VLOOKUP(Z126,lookup!$A$2:$E$18,5,FALSE)</f>
        <v>dissolved</v>
      </c>
      <c r="J126" s="1" t="str">
        <f>VLOOKUP(Z126,lookup!$A$2:$E$18,3,FALSE)</f>
        <v>Copper</v>
      </c>
      <c r="K126" s="1"/>
      <c r="L126" t="str">
        <f>VLOOKUP(Z126,lookup!$A$2:$E$18,4,FALSE)</f>
        <v>ug/l</v>
      </c>
      <c r="M126">
        <v>2.7</v>
      </c>
      <c r="U126">
        <v>0.8</v>
      </c>
      <c r="V126" t="s">
        <v>171</v>
      </c>
      <c r="X126" t="s">
        <v>149</v>
      </c>
      <c r="Y126" t="s">
        <v>150</v>
      </c>
      <c r="Z126">
        <v>1040</v>
      </c>
      <c r="AB126" t="s">
        <v>154</v>
      </c>
      <c r="AC126" t="s">
        <v>148</v>
      </c>
      <c r="AD126" s="2">
        <v>0.52083333333333337</v>
      </c>
      <c r="AG126" t="s">
        <v>161</v>
      </c>
      <c r="AK126" t="s">
        <v>156</v>
      </c>
    </row>
    <row r="127" spans="1:37" x14ac:dyDescent="0.3">
      <c r="A127" t="s">
        <v>292</v>
      </c>
      <c r="B127" t="str">
        <f t="shared" si="1"/>
        <v>USGS-WRD-1648010-20140330</v>
      </c>
      <c r="C127">
        <v>1648010</v>
      </c>
      <c r="D127" t="s">
        <v>151</v>
      </c>
      <c r="E127" s="1">
        <v>41728</v>
      </c>
      <c r="F127" s="1" t="s">
        <v>315</v>
      </c>
      <c r="G127" s="1"/>
      <c r="H127" t="s">
        <v>170</v>
      </c>
      <c r="I127" s="1" t="str">
        <f>VLOOKUP(Z127,lookup!$A$2:$E$18,5,FALSE)</f>
        <v>dissolved</v>
      </c>
      <c r="J127" s="1" t="str">
        <f>VLOOKUP(Z127,lookup!$A$2:$E$18,3,FALSE)</f>
        <v>Lead</v>
      </c>
      <c r="K127" s="1"/>
      <c r="L127" t="str">
        <f>VLOOKUP(Z127,lookup!$A$2:$E$18,4,FALSE)</f>
        <v>ug/l</v>
      </c>
      <c r="M127">
        <v>0.434</v>
      </c>
      <c r="U127">
        <v>0.04</v>
      </c>
      <c r="V127" t="s">
        <v>171</v>
      </c>
      <c r="X127" t="s">
        <v>149</v>
      </c>
      <c r="Y127" t="s">
        <v>150</v>
      </c>
      <c r="Z127">
        <v>1049</v>
      </c>
      <c r="AB127" t="s">
        <v>154</v>
      </c>
      <c r="AC127" t="s">
        <v>148</v>
      </c>
      <c r="AD127" s="2">
        <v>0.52083333333333337</v>
      </c>
      <c r="AG127" t="s">
        <v>161</v>
      </c>
      <c r="AK127" t="s">
        <v>156</v>
      </c>
    </row>
    <row r="128" spans="1:37" x14ac:dyDescent="0.3">
      <c r="A128" t="s">
        <v>292</v>
      </c>
      <c r="B128" t="str">
        <f t="shared" si="1"/>
        <v>USGS-WRD-1648010-20140330</v>
      </c>
      <c r="C128">
        <v>1648010</v>
      </c>
      <c r="D128" t="s">
        <v>151</v>
      </c>
      <c r="E128" s="1">
        <v>41728</v>
      </c>
      <c r="F128" s="1" t="s">
        <v>315</v>
      </c>
      <c r="G128" s="1"/>
      <c r="H128" t="s">
        <v>172</v>
      </c>
      <c r="I128" s="1" t="str">
        <f>VLOOKUP(Z128,lookup!$A$2:$E$18,5,FALSE)</f>
        <v>dissolved</v>
      </c>
      <c r="J128" s="1" t="str">
        <f>VLOOKUP(Z128,lookup!$A$2:$E$18,3,FALSE)</f>
        <v>Zinc</v>
      </c>
      <c r="K128" s="1"/>
      <c r="L128" t="str">
        <f>VLOOKUP(Z128,lookup!$A$2:$E$18,4,FALSE)</f>
        <v>ug/l</v>
      </c>
      <c r="M128">
        <v>3.3</v>
      </c>
      <c r="U128">
        <v>2</v>
      </c>
      <c r="V128" t="s">
        <v>171</v>
      </c>
      <c r="X128" t="s">
        <v>149</v>
      </c>
      <c r="Y128" t="s">
        <v>150</v>
      </c>
      <c r="Z128">
        <v>1090</v>
      </c>
      <c r="AA128" t="s">
        <v>168</v>
      </c>
      <c r="AB128" t="s">
        <v>154</v>
      </c>
      <c r="AC128" t="s">
        <v>148</v>
      </c>
      <c r="AD128" s="2">
        <v>0.52083333333333337</v>
      </c>
      <c r="AG128" t="s">
        <v>161</v>
      </c>
      <c r="AK128" t="s">
        <v>156</v>
      </c>
    </row>
    <row r="129" spans="1:37" x14ac:dyDescent="0.3">
      <c r="A129" t="s">
        <v>292</v>
      </c>
      <c r="B129" t="str">
        <f t="shared" si="1"/>
        <v>USGS-1648010-20140416</v>
      </c>
      <c r="C129">
        <v>1648010</v>
      </c>
      <c r="D129" t="s">
        <v>151</v>
      </c>
      <c r="E129" s="1">
        <v>41745</v>
      </c>
      <c r="F129" s="1" t="s">
        <v>308</v>
      </c>
      <c r="G129" s="1"/>
      <c r="H129" t="s">
        <v>172</v>
      </c>
      <c r="I129" s="1" t="str">
        <f>VLOOKUP(Z129,lookup!$A$2:$E$18,5,FALSE)</f>
        <v>dissolved</v>
      </c>
      <c r="J129" s="1" t="str">
        <f>VLOOKUP(Z129,lookup!$A$2:$E$18,3,FALSE)</f>
        <v>Copper</v>
      </c>
      <c r="K129" s="1"/>
      <c r="L129" t="str">
        <f>VLOOKUP(Z129,lookup!$A$2:$E$18,4,FALSE)</f>
        <v>ug/l</v>
      </c>
      <c r="M129">
        <v>2.2000000000000002</v>
      </c>
      <c r="U129">
        <v>0.8</v>
      </c>
      <c r="V129" t="s">
        <v>171</v>
      </c>
      <c r="X129" t="s">
        <v>149</v>
      </c>
      <c r="Y129" t="s">
        <v>150</v>
      </c>
      <c r="Z129">
        <v>1040</v>
      </c>
      <c r="AB129" t="s">
        <v>154</v>
      </c>
      <c r="AC129" t="s">
        <v>148</v>
      </c>
      <c r="AD129" s="2">
        <v>0.39583333333333331</v>
      </c>
      <c r="AG129" t="s">
        <v>148</v>
      </c>
      <c r="AK129" t="s">
        <v>156</v>
      </c>
    </row>
    <row r="130" spans="1:37" x14ac:dyDescent="0.3">
      <c r="A130" t="s">
        <v>292</v>
      </c>
      <c r="B130" t="str">
        <f t="shared" ref="B130:B193" si="2">AG130&amp;"-"&amp;C130&amp;"-"&amp;TEXT(E130,"yyyymmdd")</f>
        <v>USGS-1648010-20140416</v>
      </c>
      <c r="C130">
        <v>1648010</v>
      </c>
      <c r="D130" t="s">
        <v>151</v>
      </c>
      <c r="E130" s="1">
        <v>41745</v>
      </c>
      <c r="F130" s="1" t="s">
        <v>308</v>
      </c>
      <c r="G130" s="1"/>
      <c r="H130" t="s">
        <v>170</v>
      </c>
      <c r="I130" s="1" t="str">
        <f>VLOOKUP(Z130,lookup!$A$2:$E$18,5,FALSE)</f>
        <v>dissolved</v>
      </c>
      <c r="J130" s="1" t="str">
        <f>VLOOKUP(Z130,lookup!$A$2:$E$18,3,FALSE)</f>
        <v>Lead</v>
      </c>
      <c r="K130" s="1"/>
      <c r="L130" t="str">
        <f>VLOOKUP(Z130,lookup!$A$2:$E$18,4,FALSE)</f>
        <v>ug/l</v>
      </c>
      <c r="M130">
        <v>0.28599999999999998</v>
      </c>
      <c r="U130">
        <v>0.04</v>
      </c>
      <c r="V130" t="s">
        <v>171</v>
      </c>
      <c r="X130" t="s">
        <v>149</v>
      </c>
      <c r="Y130" t="s">
        <v>150</v>
      </c>
      <c r="Z130">
        <v>1049</v>
      </c>
      <c r="AB130" t="s">
        <v>154</v>
      </c>
      <c r="AC130" t="s">
        <v>148</v>
      </c>
      <c r="AD130" s="2">
        <v>0.39583333333333331</v>
      </c>
      <c r="AG130" t="s">
        <v>148</v>
      </c>
      <c r="AK130" t="s">
        <v>156</v>
      </c>
    </row>
    <row r="131" spans="1:37" x14ac:dyDescent="0.3">
      <c r="A131" t="s">
        <v>292</v>
      </c>
      <c r="B131" t="str">
        <f t="shared" si="2"/>
        <v>USGS-1648010-20140416</v>
      </c>
      <c r="C131">
        <v>1648010</v>
      </c>
      <c r="D131" t="s">
        <v>151</v>
      </c>
      <c r="E131" s="1">
        <v>41745</v>
      </c>
      <c r="F131" s="1" t="s">
        <v>308</v>
      </c>
      <c r="G131" s="1"/>
      <c r="H131" t="s">
        <v>172</v>
      </c>
      <c r="I131" s="1" t="str">
        <f>VLOOKUP(Z131,lookup!$A$2:$E$18,5,FALSE)</f>
        <v>dissolved</v>
      </c>
      <c r="J131" s="1" t="str">
        <f>VLOOKUP(Z131,lookup!$A$2:$E$18,3,FALSE)</f>
        <v>Zinc</v>
      </c>
      <c r="K131" s="1"/>
      <c r="L131" t="str">
        <f>VLOOKUP(Z131,lookup!$A$2:$E$18,4,FALSE)</f>
        <v>ug/l</v>
      </c>
      <c r="M131">
        <v>2.7</v>
      </c>
      <c r="U131">
        <v>2</v>
      </c>
      <c r="V131" t="s">
        <v>171</v>
      </c>
      <c r="X131" t="s">
        <v>149</v>
      </c>
      <c r="Y131" t="s">
        <v>150</v>
      </c>
      <c r="Z131">
        <v>1090</v>
      </c>
      <c r="AA131" t="s">
        <v>168</v>
      </c>
      <c r="AB131" t="s">
        <v>154</v>
      </c>
      <c r="AC131" t="s">
        <v>148</v>
      </c>
      <c r="AD131" s="2">
        <v>0.39583333333333331</v>
      </c>
      <c r="AG131" t="s">
        <v>148</v>
      </c>
      <c r="AK131" t="s">
        <v>156</v>
      </c>
    </row>
    <row r="132" spans="1:37" x14ac:dyDescent="0.3">
      <c r="A132" t="s">
        <v>292</v>
      </c>
      <c r="B132" t="str">
        <f t="shared" si="2"/>
        <v>USGSMDWC-1648010-20140423</v>
      </c>
      <c r="C132">
        <v>1648010</v>
      </c>
      <c r="D132" t="s">
        <v>151</v>
      </c>
      <c r="E132" s="1">
        <v>41752</v>
      </c>
      <c r="F132" s="1" t="s">
        <v>304</v>
      </c>
      <c r="G132" s="1"/>
      <c r="H132" t="s">
        <v>172</v>
      </c>
      <c r="I132" s="1" t="str">
        <f>VLOOKUP(Z132,lookup!$A$2:$E$18,5,FALSE)</f>
        <v>dissolved</v>
      </c>
      <c r="J132" s="1" t="str">
        <f>VLOOKUP(Z132,lookup!$A$2:$E$18,3,FALSE)</f>
        <v>Copper</v>
      </c>
      <c r="K132" s="1"/>
      <c r="L132" t="str">
        <f>VLOOKUP(Z132,lookup!$A$2:$E$18,4,FALSE)</f>
        <v>ug/l</v>
      </c>
      <c r="M132">
        <v>2</v>
      </c>
      <c r="U132">
        <v>0.8</v>
      </c>
      <c r="V132" t="s">
        <v>171</v>
      </c>
      <c r="X132" t="s">
        <v>149</v>
      </c>
      <c r="Y132" t="s">
        <v>150</v>
      </c>
      <c r="Z132">
        <v>1040</v>
      </c>
      <c r="AB132" t="s">
        <v>154</v>
      </c>
      <c r="AC132" t="s">
        <v>148</v>
      </c>
      <c r="AD132" s="2">
        <v>0.47916666666666669</v>
      </c>
      <c r="AG132" t="s">
        <v>169</v>
      </c>
      <c r="AK132" t="s">
        <v>156</v>
      </c>
    </row>
    <row r="133" spans="1:37" x14ac:dyDescent="0.3">
      <c r="A133" t="s">
        <v>292</v>
      </c>
      <c r="B133" t="str">
        <f t="shared" si="2"/>
        <v>USGSMDWC-1648010-20140423</v>
      </c>
      <c r="C133">
        <v>1648010</v>
      </c>
      <c r="D133" t="s">
        <v>151</v>
      </c>
      <c r="E133" s="1">
        <v>41752</v>
      </c>
      <c r="F133" s="1" t="s">
        <v>304</v>
      </c>
      <c r="G133" s="1"/>
      <c r="H133" t="s">
        <v>170</v>
      </c>
      <c r="I133" s="1" t="str">
        <f>VLOOKUP(Z133,lookup!$A$2:$E$18,5,FALSE)</f>
        <v>dissolved</v>
      </c>
      <c r="J133" s="1" t="str">
        <f>VLOOKUP(Z133,lookup!$A$2:$E$18,3,FALSE)</f>
        <v>Lead</v>
      </c>
      <c r="K133" s="1"/>
      <c r="L133" t="str">
        <f>VLOOKUP(Z133,lookup!$A$2:$E$18,4,FALSE)</f>
        <v>ug/l</v>
      </c>
      <c r="M133">
        <v>0.156</v>
      </c>
      <c r="U133">
        <v>0.04</v>
      </c>
      <c r="V133" t="s">
        <v>171</v>
      </c>
      <c r="X133" t="s">
        <v>149</v>
      </c>
      <c r="Y133" t="s">
        <v>150</v>
      </c>
      <c r="Z133">
        <v>1049</v>
      </c>
      <c r="AB133" t="s">
        <v>154</v>
      </c>
      <c r="AC133" t="s">
        <v>148</v>
      </c>
      <c r="AD133" s="2">
        <v>0.47916666666666669</v>
      </c>
      <c r="AG133" t="s">
        <v>169</v>
      </c>
      <c r="AK133" t="s">
        <v>156</v>
      </c>
    </row>
    <row r="134" spans="1:37" x14ac:dyDescent="0.3">
      <c r="A134" t="s">
        <v>292</v>
      </c>
      <c r="B134" t="str">
        <f t="shared" si="2"/>
        <v>USGSMDWC-1648010-20140423</v>
      </c>
      <c r="C134">
        <v>1648010</v>
      </c>
      <c r="D134" t="s">
        <v>151</v>
      </c>
      <c r="E134" s="1">
        <v>41752</v>
      </c>
      <c r="F134" s="1" t="s">
        <v>304</v>
      </c>
      <c r="G134" s="1"/>
      <c r="H134" t="s">
        <v>172</v>
      </c>
      <c r="I134" s="1" t="str">
        <f>VLOOKUP(Z134,lookup!$A$2:$E$18,5,FALSE)</f>
        <v>dissolved</v>
      </c>
      <c r="J134" s="1" t="str">
        <f>VLOOKUP(Z134,lookup!$A$2:$E$18,3,FALSE)</f>
        <v>Zinc</v>
      </c>
      <c r="K134" s="1"/>
      <c r="L134" t="str">
        <f>VLOOKUP(Z134,lookup!$A$2:$E$18,4,FALSE)</f>
        <v>ug/l</v>
      </c>
      <c r="M134">
        <v>2.5</v>
      </c>
      <c r="U134">
        <v>2</v>
      </c>
      <c r="V134" t="s">
        <v>171</v>
      </c>
      <c r="X134" t="s">
        <v>149</v>
      </c>
      <c r="Y134" t="s">
        <v>150</v>
      </c>
      <c r="Z134">
        <v>1090</v>
      </c>
      <c r="AA134" t="s">
        <v>168</v>
      </c>
      <c r="AB134" t="s">
        <v>154</v>
      </c>
      <c r="AC134" t="s">
        <v>148</v>
      </c>
      <c r="AD134" s="2">
        <v>0.47916666666666669</v>
      </c>
      <c r="AG134" t="s">
        <v>169</v>
      </c>
      <c r="AK134" t="s">
        <v>156</v>
      </c>
    </row>
    <row r="135" spans="1:37" x14ac:dyDescent="0.3">
      <c r="A135" t="s">
        <v>292</v>
      </c>
      <c r="B135" t="str">
        <f t="shared" si="2"/>
        <v>-1648010-20140430</v>
      </c>
      <c r="C135">
        <v>1648010</v>
      </c>
      <c r="D135" t="s">
        <v>151</v>
      </c>
      <c r="E135" s="1">
        <v>41759</v>
      </c>
      <c r="F135" s="1" t="s">
        <v>327</v>
      </c>
      <c r="G135" s="1"/>
      <c r="H135" t="s">
        <v>172</v>
      </c>
      <c r="I135" s="1" t="str">
        <f>VLOOKUP(Z135,lookup!$A$2:$E$18,5,FALSE)</f>
        <v>dissolved</v>
      </c>
      <c r="J135" s="1" t="str">
        <f>VLOOKUP(Z135,lookup!$A$2:$E$18,3,FALSE)</f>
        <v>Copper</v>
      </c>
      <c r="K135" s="1"/>
      <c r="L135" t="str">
        <f>VLOOKUP(Z135,lookup!$A$2:$E$18,4,FALSE)</f>
        <v>ug/l</v>
      </c>
      <c r="M135">
        <v>4.2</v>
      </c>
      <c r="U135">
        <v>0.8</v>
      </c>
      <c r="V135" t="s">
        <v>171</v>
      </c>
      <c r="X135" t="s">
        <v>149</v>
      </c>
      <c r="Y135" t="s">
        <v>150</v>
      </c>
      <c r="Z135">
        <v>1040</v>
      </c>
      <c r="AB135" t="s">
        <v>154</v>
      </c>
      <c r="AC135" t="s">
        <v>148</v>
      </c>
      <c r="AD135" s="2">
        <v>0.44791666666666669</v>
      </c>
      <c r="AK135" t="s">
        <v>156</v>
      </c>
    </row>
    <row r="136" spans="1:37" x14ac:dyDescent="0.3">
      <c r="A136" t="s">
        <v>292</v>
      </c>
      <c r="B136" t="str">
        <f t="shared" si="2"/>
        <v>-1648010-20140430</v>
      </c>
      <c r="C136">
        <v>1648010</v>
      </c>
      <c r="D136" t="s">
        <v>151</v>
      </c>
      <c r="E136" s="1">
        <v>41759</v>
      </c>
      <c r="F136" s="1" t="s">
        <v>327</v>
      </c>
      <c r="G136" s="1"/>
      <c r="H136" t="s">
        <v>170</v>
      </c>
      <c r="I136" s="1" t="str">
        <f>VLOOKUP(Z136,lookup!$A$2:$E$18,5,FALSE)</f>
        <v>dissolved</v>
      </c>
      <c r="J136" s="1" t="str">
        <f>VLOOKUP(Z136,lookup!$A$2:$E$18,3,FALSE)</f>
        <v>Lead</v>
      </c>
      <c r="K136" s="1"/>
      <c r="L136" t="str">
        <f>VLOOKUP(Z136,lookup!$A$2:$E$18,4,FALSE)</f>
        <v>ug/l</v>
      </c>
      <c r="M136">
        <v>0.69499999999999995</v>
      </c>
      <c r="U136">
        <v>0.04</v>
      </c>
      <c r="V136" t="s">
        <v>171</v>
      </c>
      <c r="X136" t="s">
        <v>149</v>
      </c>
      <c r="Y136" t="s">
        <v>150</v>
      </c>
      <c r="Z136">
        <v>1049</v>
      </c>
      <c r="AB136" t="s">
        <v>154</v>
      </c>
      <c r="AC136" t="s">
        <v>148</v>
      </c>
      <c r="AD136" s="2">
        <v>0.44791666666666669</v>
      </c>
      <c r="AK136" t="s">
        <v>156</v>
      </c>
    </row>
    <row r="137" spans="1:37" x14ac:dyDescent="0.3">
      <c r="A137" t="s">
        <v>292</v>
      </c>
      <c r="B137" t="str">
        <f t="shared" si="2"/>
        <v>-1648010-20140430</v>
      </c>
      <c r="C137">
        <v>1648010</v>
      </c>
      <c r="D137" t="s">
        <v>151</v>
      </c>
      <c r="E137" s="1">
        <v>41759</v>
      </c>
      <c r="F137" s="1" t="s">
        <v>327</v>
      </c>
      <c r="G137" s="1"/>
      <c r="H137" t="s">
        <v>172</v>
      </c>
      <c r="I137" s="1" t="str">
        <f>VLOOKUP(Z137,lookup!$A$2:$E$18,5,FALSE)</f>
        <v>dissolved</v>
      </c>
      <c r="J137" s="1" t="str">
        <f>VLOOKUP(Z137,lookup!$A$2:$E$18,3,FALSE)</f>
        <v>Zinc</v>
      </c>
      <c r="K137" s="1"/>
      <c r="L137" t="str">
        <f>VLOOKUP(Z137,lookup!$A$2:$E$18,4,FALSE)</f>
        <v>ug/l</v>
      </c>
      <c r="M137">
        <v>4.3</v>
      </c>
      <c r="U137">
        <v>2</v>
      </c>
      <c r="V137" t="s">
        <v>171</v>
      </c>
      <c r="X137" t="s">
        <v>149</v>
      </c>
      <c r="Y137" t="s">
        <v>150</v>
      </c>
      <c r="Z137">
        <v>1090</v>
      </c>
      <c r="AB137" t="s">
        <v>154</v>
      </c>
      <c r="AC137" t="s">
        <v>148</v>
      </c>
      <c r="AD137" s="2">
        <v>0.44791666666666669</v>
      </c>
      <c r="AK137" t="s">
        <v>156</v>
      </c>
    </row>
    <row r="138" spans="1:37" x14ac:dyDescent="0.3">
      <c r="A138" t="s">
        <v>292</v>
      </c>
      <c r="B138" t="str">
        <f t="shared" si="2"/>
        <v>USGSMDWC-1648010-20140501</v>
      </c>
      <c r="C138">
        <v>1648010</v>
      </c>
      <c r="D138" t="s">
        <v>151</v>
      </c>
      <c r="E138" s="1">
        <v>41760</v>
      </c>
      <c r="F138" s="1" t="s">
        <v>316</v>
      </c>
      <c r="G138" s="1"/>
      <c r="H138" t="s">
        <v>172</v>
      </c>
      <c r="I138" s="1" t="str">
        <f>VLOOKUP(Z138,lookup!$A$2:$E$18,5,FALSE)</f>
        <v>dissolved</v>
      </c>
      <c r="J138" s="1" t="str">
        <f>VLOOKUP(Z138,lookup!$A$2:$E$18,3,FALSE)</f>
        <v>Copper</v>
      </c>
      <c r="K138" s="1"/>
      <c r="L138" t="str">
        <f>VLOOKUP(Z138,lookup!$A$2:$E$18,4,FALSE)</f>
        <v>ug/l</v>
      </c>
      <c r="M138">
        <v>3.1</v>
      </c>
      <c r="U138">
        <v>0.8</v>
      </c>
      <c r="V138" t="s">
        <v>171</v>
      </c>
      <c r="X138" t="s">
        <v>149</v>
      </c>
      <c r="Y138" t="s">
        <v>150</v>
      </c>
      <c r="Z138">
        <v>1040</v>
      </c>
      <c r="AB138" t="s">
        <v>154</v>
      </c>
      <c r="AC138" t="s">
        <v>148</v>
      </c>
      <c r="AD138" s="2">
        <v>0.40625</v>
      </c>
      <c r="AG138" t="s">
        <v>169</v>
      </c>
      <c r="AK138" t="s">
        <v>156</v>
      </c>
    </row>
    <row r="139" spans="1:37" x14ac:dyDescent="0.3">
      <c r="A139" t="s">
        <v>292</v>
      </c>
      <c r="B139" t="str">
        <f t="shared" si="2"/>
        <v>USGSMDWC-1648010-20140501</v>
      </c>
      <c r="C139">
        <v>1648010</v>
      </c>
      <c r="D139" t="s">
        <v>151</v>
      </c>
      <c r="E139" s="1">
        <v>41760</v>
      </c>
      <c r="F139" s="1" t="s">
        <v>316</v>
      </c>
      <c r="G139" s="1"/>
      <c r="H139" t="s">
        <v>170</v>
      </c>
      <c r="I139" s="1" t="str">
        <f>VLOOKUP(Z139,lookup!$A$2:$E$18,5,FALSE)</f>
        <v>dissolved</v>
      </c>
      <c r="J139" s="1" t="str">
        <f>VLOOKUP(Z139,lookup!$A$2:$E$18,3,FALSE)</f>
        <v>Lead</v>
      </c>
      <c r="K139" s="1"/>
      <c r="L139" t="str">
        <f>VLOOKUP(Z139,lookup!$A$2:$E$18,4,FALSE)</f>
        <v>ug/l</v>
      </c>
      <c r="M139">
        <v>0.64300000000000002</v>
      </c>
      <c r="U139">
        <v>0.04</v>
      </c>
      <c r="V139" t="s">
        <v>171</v>
      </c>
      <c r="X139" t="s">
        <v>149</v>
      </c>
      <c r="Y139" t="s">
        <v>150</v>
      </c>
      <c r="Z139">
        <v>1049</v>
      </c>
      <c r="AB139" t="s">
        <v>154</v>
      </c>
      <c r="AC139" t="s">
        <v>148</v>
      </c>
      <c r="AD139" s="2">
        <v>0.40625</v>
      </c>
      <c r="AG139" t="s">
        <v>169</v>
      </c>
      <c r="AK139" t="s">
        <v>156</v>
      </c>
    </row>
    <row r="140" spans="1:37" x14ac:dyDescent="0.3">
      <c r="A140" t="s">
        <v>292</v>
      </c>
      <c r="B140" t="str">
        <f t="shared" si="2"/>
        <v>USGSMDWC-1648010-20140501</v>
      </c>
      <c r="C140">
        <v>1648010</v>
      </c>
      <c r="D140" t="s">
        <v>151</v>
      </c>
      <c r="E140" s="1">
        <v>41760</v>
      </c>
      <c r="F140" s="1" t="s">
        <v>316</v>
      </c>
      <c r="G140" s="1"/>
      <c r="H140" t="s">
        <v>172</v>
      </c>
      <c r="I140" s="1" t="str">
        <f>VLOOKUP(Z140,lookup!$A$2:$E$18,5,FALSE)</f>
        <v>dissolved</v>
      </c>
      <c r="J140" s="1" t="str">
        <f>VLOOKUP(Z140,lookup!$A$2:$E$18,3,FALSE)</f>
        <v>Zinc</v>
      </c>
      <c r="K140" s="1"/>
      <c r="L140" t="str">
        <f>VLOOKUP(Z140,lookup!$A$2:$E$18,4,FALSE)</f>
        <v>ug/l</v>
      </c>
      <c r="M140">
        <v>2.7</v>
      </c>
      <c r="U140">
        <v>2</v>
      </c>
      <c r="V140" t="s">
        <v>171</v>
      </c>
      <c r="X140" t="s">
        <v>149</v>
      </c>
      <c r="Y140" t="s">
        <v>150</v>
      </c>
      <c r="Z140">
        <v>1090</v>
      </c>
      <c r="AA140" t="s">
        <v>168</v>
      </c>
      <c r="AB140" t="s">
        <v>154</v>
      </c>
      <c r="AC140" t="s">
        <v>148</v>
      </c>
      <c r="AD140" s="2">
        <v>0.40625</v>
      </c>
      <c r="AG140" t="s">
        <v>169</v>
      </c>
      <c r="AK140" t="s">
        <v>156</v>
      </c>
    </row>
    <row r="141" spans="1:37" x14ac:dyDescent="0.3">
      <c r="A141" t="s">
        <v>292</v>
      </c>
      <c r="B141" t="str">
        <f t="shared" si="2"/>
        <v>USGSMDWC-1648010-20140516</v>
      </c>
      <c r="C141">
        <v>1648010</v>
      </c>
      <c r="D141" t="s">
        <v>151</v>
      </c>
      <c r="E141" s="1">
        <v>41775</v>
      </c>
      <c r="F141" s="1" t="s">
        <v>328</v>
      </c>
      <c r="G141" s="1"/>
      <c r="H141" t="s">
        <v>172</v>
      </c>
      <c r="I141" s="1" t="str">
        <f>VLOOKUP(Z141,lookup!$A$2:$E$18,5,FALSE)</f>
        <v>dissolved</v>
      </c>
      <c r="J141" s="1" t="str">
        <f>VLOOKUP(Z141,lookup!$A$2:$E$18,3,FALSE)</f>
        <v>Copper</v>
      </c>
      <c r="K141" s="1"/>
      <c r="L141" t="str">
        <f>VLOOKUP(Z141,lookup!$A$2:$E$18,4,FALSE)</f>
        <v>ug/l</v>
      </c>
      <c r="M141">
        <v>4.4000000000000004</v>
      </c>
      <c r="U141">
        <v>0.8</v>
      </c>
      <c r="V141" t="s">
        <v>171</v>
      </c>
      <c r="X141" t="s">
        <v>149</v>
      </c>
      <c r="Y141" t="s">
        <v>150</v>
      </c>
      <c r="Z141">
        <v>1040</v>
      </c>
      <c r="AB141" t="s">
        <v>154</v>
      </c>
      <c r="AC141" t="s">
        <v>148</v>
      </c>
      <c r="AD141" s="2">
        <v>0.38541666666666669</v>
      </c>
      <c r="AG141" t="s">
        <v>169</v>
      </c>
      <c r="AK141" t="s">
        <v>156</v>
      </c>
    </row>
    <row r="142" spans="1:37" x14ac:dyDescent="0.3">
      <c r="A142" t="s">
        <v>292</v>
      </c>
      <c r="B142" t="str">
        <f t="shared" si="2"/>
        <v>USGSMDWC-1648010-20140516</v>
      </c>
      <c r="C142">
        <v>1648010</v>
      </c>
      <c r="D142" t="s">
        <v>151</v>
      </c>
      <c r="E142" s="1">
        <v>41775</v>
      </c>
      <c r="F142" s="1" t="s">
        <v>328</v>
      </c>
      <c r="G142" s="1"/>
      <c r="H142" t="s">
        <v>170</v>
      </c>
      <c r="I142" s="1" t="str">
        <f>VLOOKUP(Z142,lookup!$A$2:$E$18,5,FALSE)</f>
        <v>dissolved</v>
      </c>
      <c r="J142" s="1" t="str">
        <f>VLOOKUP(Z142,lookup!$A$2:$E$18,3,FALSE)</f>
        <v>Lead</v>
      </c>
      <c r="K142" s="1"/>
      <c r="L142" t="str">
        <f>VLOOKUP(Z142,lookup!$A$2:$E$18,4,FALSE)</f>
        <v>ug/l</v>
      </c>
      <c r="M142">
        <v>0.85599999999999998</v>
      </c>
      <c r="U142">
        <v>0.04</v>
      </c>
      <c r="V142" t="s">
        <v>171</v>
      </c>
      <c r="X142" t="s">
        <v>149</v>
      </c>
      <c r="Y142" t="s">
        <v>150</v>
      </c>
      <c r="Z142">
        <v>1049</v>
      </c>
      <c r="AB142" t="s">
        <v>154</v>
      </c>
      <c r="AC142" t="s">
        <v>148</v>
      </c>
      <c r="AD142" s="2">
        <v>0.38541666666666669</v>
      </c>
      <c r="AG142" t="s">
        <v>169</v>
      </c>
      <c r="AK142" t="s">
        <v>156</v>
      </c>
    </row>
    <row r="143" spans="1:37" x14ac:dyDescent="0.3">
      <c r="A143" t="s">
        <v>292</v>
      </c>
      <c r="B143" t="str">
        <f t="shared" si="2"/>
        <v>USGSMDWC-1648010-20140516</v>
      </c>
      <c r="C143">
        <v>1648010</v>
      </c>
      <c r="D143" t="s">
        <v>151</v>
      </c>
      <c r="E143" s="1">
        <v>41775</v>
      </c>
      <c r="F143" s="1" t="s">
        <v>328</v>
      </c>
      <c r="G143" s="1"/>
      <c r="H143" t="s">
        <v>172</v>
      </c>
      <c r="I143" s="1" t="str">
        <f>VLOOKUP(Z143,lookup!$A$2:$E$18,5,FALSE)</f>
        <v>dissolved</v>
      </c>
      <c r="J143" s="1" t="str">
        <f>VLOOKUP(Z143,lookup!$A$2:$E$18,3,FALSE)</f>
        <v>Zinc</v>
      </c>
      <c r="K143" s="1"/>
      <c r="L143" t="str">
        <f>VLOOKUP(Z143,lookup!$A$2:$E$18,4,FALSE)</f>
        <v>ug/l</v>
      </c>
      <c r="M143">
        <v>3.9</v>
      </c>
      <c r="U143">
        <v>2</v>
      </c>
      <c r="V143" t="s">
        <v>171</v>
      </c>
      <c r="X143" t="s">
        <v>149</v>
      </c>
      <c r="Y143" t="s">
        <v>150</v>
      </c>
      <c r="Z143">
        <v>1090</v>
      </c>
      <c r="AA143" t="s">
        <v>168</v>
      </c>
      <c r="AB143" t="s">
        <v>154</v>
      </c>
      <c r="AC143" t="s">
        <v>148</v>
      </c>
      <c r="AD143" s="2">
        <v>0.38541666666666669</v>
      </c>
      <c r="AG143" t="s">
        <v>169</v>
      </c>
      <c r="AK143" t="s">
        <v>156</v>
      </c>
    </row>
    <row r="144" spans="1:37" x14ac:dyDescent="0.3">
      <c r="A144" t="s">
        <v>292</v>
      </c>
      <c r="B144" t="str">
        <f t="shared" si="2"/>
        <v>USGSMDWC-1648010-20140528</v>
      </c>
      <c r="C144">
        <v>1648010</v>
      </c>
      <c r="D144" t="s">
        <v>151</v>
      </c>
      <c r="E144" s="1">
        <v>41787</v>
      </c>
      <c r="F144" s="1" t="s">
        <v>312</v>
      </c>
      <c r="G144" s="1"/>
      <c r="H144" t="s">
        <v>172</v>
      </c>
      <c r="I144" s="1" t="str">
        <f>VLOOKUP(Z144,lookup!$A$2:$E$18,5,FALSE)</f>
        <v>dissolved</v>
      </c>
      <c r="J144" s="1" t="str">
        <f>VLOOKUP(Z144,lookup!$A$2:$E$18,3,FALSE)</f>
        <v>Copper</v>
      </c>
      <c r="K144" s="1"/>
      <c r="L144" t="str">
        <f>VLOOKUP(Z144,lookup!$A$2:$E$18,4,FALSE)</f>
        <v>ug/l</v>
      </c>
      <c r="M144">
        <v>3.9</v>
      </c>
      <c r="U144">
        <v>0.8</v>
      </c>
      <c r="V144" t="s">
        <v>171</v>
      </c>
      <c r="X144" t="s">
        <v>149</v>
      </c>
      <c r="Y144" t="s">
        <v>150</v>
      </c>
      <c r="Z144">
        <v>1040</v>
      </c>
      <c r="AB144" t="s">
        <v>154</v>
      </c>
      <c r="AC144" t="s">
        <v>148</v>
      </c>
      <c r="AD144" s="2">
        <v>0.5</v>
      </c>
      <c r="AG144" t="s">
        <v>169</v>
      </c>
      <c r="AK144" t="s">
        <v>156</v>
      </c>
    </row>
    <row r="145" spans="1:37" x14ac:dyDescent="0.3">
      <c r="A145" t="s">
        <v>292</v>
      </c>
      <c r="B145" t="str">
        <f t="shared" si="2"/>
        <v>USGSMDWC-1648010-20140528</v>
      </c>
      <c r="C145">
        <v>1648010</v>
      </c>
      <c r="D145" t="s">
        <v>151</v>
      </c>
      <c r="E145" s="1">
        <v>41787</v>
      </c>
      <c r="F145" s="1" t="s">
        <v>312</v>
      </c>
      <c r="G145" s="1"/>
      <c r="H145" t="s">
        <v>170</v>
      </c>
      <c r="I145" s="1" t="str">
        <f>VLOOKUP(Z145,lookup!$A$2:$E$18,5,FALSE)</f>
        <v>dissolved</v>
      </c>
      <c r="J145" s="1" t="str">
        <f>VLOOKUP(Z145,lookup!$A$2:$E$18,3,FALSE)</f>
        <v>Lead</v>
      </c>
      <c r="K145" s="1"/>
      <c r="L145" t="str">
        <f>VLOOKUP(Z145,lookup!$A$2:$E$18,4,FALSE)</f>
        <v>ug/l</v>
      </c>
      <c r="M145">
        <v>0.438</v>
      </c>
      <c r="U145">
        <v>0.04</v>
      </c>
      <c r="V145" t="s">
        <v>171</v>
      </c>
      <c r="X145" t="s">
        <v>149</v>
      </c>
      <c r="Y145" t="s">
        <v>150</v>
      </c>
      <c r="Z145">
        <v>1049</v>
      </c>
      <c r="AB145" t="s">
        <v>154</v>
      </c>
      <c r="AC145" t="s">
        <v>148</v>
      </c>
      <c r="AD145" s="2">
        <v>0.5</v>
      </c>
      <c r="AG145" t="s">
        <v>169</v>
      </c>
      <c r="AK145" t="s">
        <v>156</v>
      </c>
    </row>
    <row r="146" spans="1:37" x14ac:dyDescent="0.3">
      <c r="A146" t="s">
        <v>292</v>
      </c>
      <c r="B146" t="str">
        <f t="shared" si="2"/>
        <v>USGSMDWC-1648010-20140528</v>
      </c>
      <c r="C146">
        <v>1648010</v>
      </c>
      <c r="D146" t="s">
        <v>151</v>
      </c>
      <c r="E146" s="1">
        <v>41787</v>
      </c>
      <c r="F146" s="1" t="s">
        <v>312</v>
      </c>
      <c r="G146" s="1"/>
      <c r="H146" t="s">
        <v>172</v>
      </c>
      <c r="I146" s="1" t="str">
        <f>VLOOKUP(Z146,lookup!$A$2:$E$18,5,FALSE)</f>
        <v>dissolved</v>
      </c>
      <c r="J146" s="1" t="str">
        <f>VLOOKUP(Z146,lookup!$A$2:$E$18,3,FALSE)</f>
        <v>Zinc</v>
      </c>
      <c r="K146" s="1"/>
      <c r="L146" t="str">
        <f>VLOOKUP(Z146,lookup!$A$2:$E$18,4,FALSE)</f>
        <v>ug/l</v>
      </c>
      <c r="M146">
        <v>2.2999999999999998</v>
      </c>
      <c r="U146">
        <v>2</v>
      </c>
      <c r="V146" t="s">
        <v>171</v>
      </c>
      <c r="X146" t="s">
        <v>149</v>
      </c>
      <c r="Y146" t="s">
        <v>150</v>
      </c>
      <c r="Z146">
        <v>1090</v>
      </c>
      <c r="AA146" t="s">
        <v>168</v>
      </c>
      <c r="AB146" t="s">
        <v>154</v>
      </c>
      <c r="AC146" t="s">
        <v>148</v>
      </c>
      <c r="AD146" s="2">
        <v>0.5</v>
      </c>
      <c r="AG146" t="s">
        <v>169</v>
      </c>
      <c r="AK146" t="s">
        <v>156</v>
      </c>
    </row>
    <row r="147" spans="1:37" x14ac:dyDescent="0.3">
      <c r="A147" t="s">
        <v>292</v>
      </c>
      <c r="B147" t="str">
        <f t="shared" si="2"/>
        <v>USGS-WRD-1648010-20140625</v>
      </c>
      <c r="C147">
        <v>1648010</v>
      </c>
      <c r="D147" t="s">
        <v>151</v>
      </c>
      <c r="E147" s="1">
        <v>41815</v>
      </c>
      <c r="F147" s="1" t="s">
        <v>314</v>
      </c>
      <c r="G147" s="1"/>
      <c r="H147" t="s">
        <v>172</v>
      </c>
      <c r="I147" s="1" t="str">
        <f>VLOOKUP(Z147,lookup!$A$2:$E$18,5,FALSE)</f>
        <v>dissolved</v>
      </c>
      <c r="J147" s="1" t="str">
        <f>VLOOKUP(Z147,lookup!$A$2:$E$18,3,FALSE)</f>
        <v>Copper</v>
      </c>
      <c r="K147" s="1"/>
      <c r="L147" t="str">
        <f>VLOOKUP(Z147,lookup!$A$2:$E$18,4,FALSE)</f>
        <v>ug/l</v>
      </c>
      <c r="M147">
        <v>1.8</v>
      </c>
      <c r="U147">
        <v>0.8</v>
      </c>
      <c r="V147" t="s">
        <v>171</v>
      </c>
      <c r="X147" t="s">
        <v>149</v>
      </c>
      <c r="Y147" t="s">
        <v>150</v>
      </c>
      <c r="Z147">
        <v>1040</v>
      </c>
      <c r="AB147" t="s">
        <v>154</v>
      </c>
      <c r="AC147" t="s">
        <v>148</v>
      </c>
      <c r="AD147" s="2">
        <v>0.375</v>
      </c>
      <c r="AG147" t="s">
        <v>161</v>
      </c>
      <c r="AK147" t="s">
        <v>156</v>
      </c>
    </row>
    <row r="148" spans="1:37" x14ac:dyDescent="0.3">
      <c r="A148" t="s">
        <v>292</v>
      </c>
      <c r="B148" t="str">
        <f t="shared" si="2"/>
        <v>USGS-WRD-1648010-20140625</v>
      </c>
      <c r="C148">
        <v>1648010</v>
      </c>
      <c r="D148" t="s">
        <v>151</v>
      </c>
      <c r="E148" s="1">
        <v>41815</v>
      </c>
      <c r="F148" s="1" t="s">
        <v>314</v>
      </c>
      <c r="G148" s="1"/>
      <c r="H148" t="s">
        <v>170</v>
      </c>
      <c r="I148" s="1" t="str">
        <f>VLOOKUP(Z148,lookup!$A$2:$E$18,5,FALSE)</f>
        <v>dissolved</v>
      </c>
      <c r="J148" s="1" t="str">
        <f>VLOOKUP(Z148,lookup!$A$2:$E$18,3,FALSE)</f>
        <v>Lead</v>
      </c>
      <c r="K148" s="1"/>
      <c r="L148" t="str">
        <f>VLOOKUP(Z148,lookup!$A$2:$E$18,4,FALSE)</f>
        <v>ug/l</v>
      </c>
      <c r="M148">
        <v>9.9000000000000005E-2</v>
      </c>
      <c r="U148">
        <v>0.04</v>
      </c>
      <c r="V148" t="s">
        <v>171</v>
      </c>
      <c r="X148" t="s">
        <v>149</v>
      </c>
      <c r="Y148" t="s">
        <v>150</v>
      </c>
      <c r="Z148">
        <v>1049</v>
      </c>
      <c r="AB148" t="s">
        <v>154</v>
      </c>
      <c r="AC148" t="s">
        <v>148</v>
      </c>
      <c r="AD148" s="2">
        <v>0.375</v>
      </c>
      <c r="AG148" t="s">
        <v>161</v>
      </c>
      <c r="AK148" t="s">
        <v>156</v>
      </c>
    </row>
    <row r="149" spans="1:37" x14ac:dyDescent="0.3">
      <c r="A149" t="s">
        <v>292</v>
      </c>
      <c r="B149" t="str">
        <f t="shared" si="2"/>
        <v>USGS-WRD-1648010-20140625</v>
      </c>
      <c r="C149">
        <v>1648010</v>
      </c>
      <c r="D149" t="s">
        <v>151</v>
      </c>
      <c r="E149" s="1">
        <v>41815</v>
      </c>
      <c r="F149" s="1" t="s">
        <v>314</v>
      </c>
      <c r="G149" s="1"/>
      <c r="H149" t="s">
        <v>172</v>
      </c>
      <c r="I149" s="1" t="str">
        <f>VLOOKUP(Z149,lookup!$A$2:$E$18,5,FALSE)</f>
        <v>dissolved</v>
      </c>
      <c r="J149" s="1" t="str">
        <f>VLOOKUP(Z149,lookup!$A$2:$E$18,3,FALSE)</f>
        <v>Zinc</v>
      </c>
      <c r="K149" s="1"/>
      <c r="L149" t="str">
        <f>VLOOKUP(Z149,lookup!$A$2:$E$18,4,FALSE)</f>
        <v>ug/l</v>
      </c>
      <c r="M149">
        <v>2</v>
      </c>
      <c r="N149" t="s">
        <v>152</v>
      </c>
      <c r="U149">
        <v>2</v>
      </c>
      <c r="V149" t="s">
        <v>171</v>
      </c>
      <c r="X149" t="s">
        <v>149</v>
      </c>
      <c r="Y149" t="s">
        <v>150</v>
      </c>
      <c r="Z149">
        <v>1090</v>
      </c>
      <c r="AB149" t="s">
        <v>154</v>
      </c>
      <c r="AC149" t="s">
        <v>148</v>
      </c>
      <c r="AD149" s="2">
        <v>0.375</v>
      </c>
      <c r="AG149" t="s">
        <v>161</v>
      </c>
      <c r="AK149" t="s">
        <v>156</v>
      </c>
    </row>
    <row r="150" spans="1:37" x14ac:dyDescent="0.3">
      <c r="A150" t="s">
        <v>292</v>
      </c>
      <c r="B150" t="str">
        <f t="shared" si="2"/>
        <v>USGS-WRD-1648010-20140723</v>
      </c>
      <c r="C150">
        <v>1648010</v>
      </c>
      <c r="D150" t="s">
        <v>151</v>
      </c>
      <c r="E150" s="1">
        <v>41843</v>
      </c>
      <c r="F150" s="1" t="s">
        <v>329</v>
      </c>
      <c r="G150" s="1"/>
      <c r="H150" t="s">
        <v>172</v>
      </c>
      <c r="I150" s="1" t="str">
        <f>VLOOKUP(Z150,lookup!$A$2:$E$18,5,FALSE)</f>
        <v>dissolved</v>
      </c>
      <c r="J150" s="1" t="str">
        <f>VLOOKUP(Z150,lookup!$A$2:$E$18,3,FALSE)</f>
        <v>Copper</v>
      </c>
      <c r="K150" s="1"/>
      <c r="L150" t="str">
        <f>VLOOKUP(Z150,lookup!$A$2:$E$18,4,FALSE)</f>
        <v>ug/l</v>
      </c>
      <c r="M150">
        <v>2</v>
      </c>
      <c r="U150">
        <v>0.8</v>
      </c>
      <c r="V150" t="s">
        <v>171</v>
      </c>
      <c r="X150" t="s">
        <v>149</v>
      </c>
      <c r="Y150" t="s">
        <v>150</v>
      </c>
      <c r="Z150">
        <v>1040</v>
      </c>
      <c r="AB150" t="s">
        <v>154</v>
      </c>
      <c r="AC150" t="s">
        <v>148</v>
      </c>
      <c r="AD150" s="2">
        <v>0.5625</v>
      </c>
      <c r="AG150" t="s">
        <v>161</v>
      </c>
      <c r="AK150" t="s">
        <v>156</v>
      </c>
    </row>
    <row r="151" spans="1:37" x14ac:dyDescent="0.3">
      <c r="A151" t="s">
        <v>292</v>
      </c>
      <c r="B151" t="str">
        <f t="shared" si="2"/>
        <v>USGS-WRD-1648010-20140723</v>
      </c>
      <c r="C151">
        <v>1648010</v>
      </c>
      <c r="D151" t="s">
        <v>151</v>
      </c>
      <c r="E151" s="1">
        <v>41843</v>
      </c>
      <c r="F151" s="1" t="s">
        <v>329</v>
      </c>
      <c r="G151" s="1"/>
      <c r="H151" t="s">
        <v>170</v>
      </c>
      <c r="I151" s="1" t="str">
        <f>VLOOKUP(Z151,lookup!$A$2:$E$18,5,FALSE)</f>
        <v>dissolved</v>
      </c>
      <c r="J151" s="1" t="str">
        <f>VLOOKUP(Z151,lookup!$A$2:$E$18,3,FALSE)</f>
        <v>Lead</v>
      </c>
      <c r="K151" s="1"/>
      <c r="L151" t="str">
        <f>VLOOKUP(Z151,lookup!$A$2:$E$18,4,FALSE)</f>
        <v>ug/l</v>
      </c>
      <c r="M151">
        <v>0.10299999999999999</v>
      </c>
      <c r="U151">
        <v>0.04</v>
      </c>
      <c r="V151" t="s">
        <v>171</v>
      </c>
      <c r="X151" t="s">
        <v>149</v>
      </c>
      <c r="Y151" t="s">
        <v>150</v>
      </c>
      <c r="Z151">
        <v>1049</v>
      </c>
      <c r="AB151" t="s">
        <v>154</v>
      </c>
      <c r="AC151" t="s">
        <v>148</v>
      </c>
      <c r="AD151" s="2">
        <v>0.5625</v>
      </c>
      <c r="AG151" t="s">
        <v>161</v>
      </c>
      <c r="AK151" t="s">
        <v>156</v>
      </c>
    </row>
    <row r="152" spans="1:37" x14ac:dyDescent="0.3">
      <c r="A152" t="s">
        <v>292</v>
      </c>
      <c r="B152" t="str">
        <f t="shared" si="2"/>
        <v>USGS-WRD-1648010-20140723</v>
      </c>
      <c r="C152">
        <v>1648010</v>
      </c>
      <c r="D152" t="s">
        <v>151</v>
      </c>
      <c r="E152" s="1">
        <v>41843</v>
      </c>
      <c r="F152" s="1" t="s">
        <v>329</v>
      </c>
      <c r="G152" s="1"/>
      <c r="H152" t="s">
        <v>172</v>
      </c>
      <c r="I152" s="1" t="str">
        <f>VLOOKUP(Z152,lookup!$A$2:$E$18,5,FALSE)</f>
        <v>dissolved</v>
      </c>
      <c r="J152" s="1" t="str">
        <f>VLOOKUP(Z152,lookup!$A$2:$E$18,3,FALSE)</f>
        <v>Zinc</v>
      </c>
      <c r="K152" s="1"/>
      <c r="L152" t="str">
        <f>VLOOKUP(Z152,lookup!$A$2:$E$18,4,FALSE)</f>
        <v>ug/l</v>
      </c>
      <c r="M152">
        <v>2</v>
      </c>
      <c r="N152" t="s">
        <v>152</v>
      </c>
      <c r="U152">
        <v>2</v>
      </c>
      <c r="V152" t="s">
        <v>171</v>
      </c>
      <c r="X152" t="s">
        <v>149</v>
      </c>
      <c r="Y152" t="s">
        <v>150</v>
      </c>
      <c r="Z152">
        <v>1090</v>
      </c>
      <c r="AB152" t="s">
        <v>154</v>
      </c>
      <c r="AC152" t="s">
        <v>148</v>
      </c>
      <c r="AD152" s="2">
        <v>0.5625</v>
      </c>
      <c r="AG152" t="s">
        <v>161</v>
      </c>
      <c r="AK152" t="s">
        <v>156</v>
      </c>
    </row>
    <row r="153" spans="1:37" x14ac:dyDescent="0.3">
      <c r="A153" t="s">
        <v>292</v>
      </c>
      <c r="B153" t="str">
        <f t="shared" si="2"/>
        <v>USGS-WRD-1648010-20140812</v>
      </c>
      <c r="C153">
        <v>1648010</v>
      </c>
      <c r="D153" t="s">
        <v>151</v>
      </c>
      <c r="E153" s="1">
        <v>41863</v>
      </c>
      <c r="F153" s="1" t="s">
        <v>315</v>
      </c>
      <c r="G153" s="1"/>
      <c r="H153" t="s">
        <v>172</v>
      </c>
      <c r="I153" s="1" t="str">
        <f>VLOOKUP(Z153,lookup!$A$2:$E$18,5,FALSE)</f>
        <v>dissolved</v>
      </c>
      <c r="J153" s="1" t="str">
        <f>VLOOKUP(Z153,lookup!$A$2:$E$18,3,FALSE)</f>
        <v>Copper</v>
      </c>
      <c r="K153" s="1"/>
      <c r="L153" t="str">
        <f>VLOOKUP(Z153,lookup!$A$2:$E$18,4,FALSE)</f>
        <v>ug/l</v>
      </c>
      <c r="M153">
        <v>3.1</v>
      </c>
      <c r="U153">
        <v>0.8</v>
      </c>
      <c r="V153" t="s">
        <v>171</v>
      </c>
      <c r="X153" t="s">
        <v>149</v>
      </c>
      <c r="Y153" t="s">
        <v>150</v>
      </c>
      <c r="Z153">
        <v>1040</v>
      </c>
      <c r="AB153" t="s">
        <v>154</v>
      </c>
      <c r="AC153" t="s">
        <v>148</v>
      </c>
      <c r="AD153" s="2">
        <v>0.52083333333333337</v>
      </c>
      <c r="AG153" t="s">
        <v>161</v>
      </c>
      <c r="AK153" t="s">
        <v>156</v>
      </c>
    </row>
    <row r="154" spans="1:37" x14ac:dyDescent="0.3">
      <c r="A154" t="s">
        <v>292</v>
      </c>
      <c r="B154" t="str">
        <f t="shared" si="2"/>
        <v>USGS-WRD-1648010-20140812</v>
      </c>
      <c r="C154">
        <v>1648010</v>
      </c>
      <c r="D154" t="s">
        <v>151</v>
      </c>
      <c r="E154" s="1">
        <v>41863</v>
      </c>
      <c r="F154" s="1" t="s">
        <v>315</v>
      </c>
      <c r="G154" s="1"/>
      <c r="H154" t="s">
        <v>170</v>
      </c>
      <c r="I154" s="1" t="str">
        <f>VLOOKUP(Z154,lookup!$A$2:$E$18,5,FALSE)</f>
        <v>dissolved</v>
      </c>
      <c r="J154" s="1" t="str">
        <f>VLOOKUP(Z154,lookup!$A$2:$E$18,3,FALSE)</f>
        <v>Lead</v>
      </c>
      <c r="K154" s="1"/>
      <c r="L154" t="str">
        <f>VLOOKUP(Z154,lookup!$A$2:$E$18,4,FALSE)</f>
        <v>ug/l</v>
      </c>
      <c r="M154">
        <v>0.58799999999999997</v>
      </c>
      <c r="U154">
        <v>0.04</v>
      </c>
      <c r="V154" t="s">
        <v>171</v>
      </c>
      <c r="X154" t="s">
        <v>149</v>
      </c>
      <c r="Y154" t="s">
        <v>150</v>
      </c>
      <c r="Z154">
        <v>1049</v>
      </c>
      <c r="AB154" t="s">
        <v>154</v>
      </c>
      <c r="AC154" t="s">
        <v>148</v>
      </c>
      <c r="AD154" s="2">
        <v>0.52083333333333337</v>
      </c>
      <c r="AG154" t="s">
        <v>161</v>
      </c>
      <c r="AK154" t="s">
        <v>156</v>
      </c>
    </row>
    <row r="155" spans="1:37" x14ac:dyDescent="0.3">
      <c r="A155" t="s">
        <v>292</v>
      </c>
      <c r="B155" t="str">
        <f t="shared" si="2"/>
        <v>USGS-WRD-1648010-20140812</v>
      </c>
      <c r="C155">
        <v>1648010</v>
      </c>
      <c r="D155" t="s">
        <v>151</v>
      </c>
      <c r="E155" s="1">
        <v>41863</v>
      </c>
      <c r="F155" s="1" t="s">
        <v>315</v>
      </c>
      <c r="G155" s="1"/>
      <c r="H155" t="s">
        <v>172</v>
      </c>
      <c r="I155" s="1" t="str">
        <f>VLOOKUP(Z155,lookup!$A$2:$E$18,5,FALSE)</f>
        <v>dissolved</v>
      </c>
      <c r="J155" s="1" t="str">
        <f>VLOOKUP(Z155,lookup!$A$2:$E$18,3,FALSE)</f>
        <v>Zinc</v>
      </c>
      <c r="K155" s="1"/>
      <c r="L155" t="str">
        <f>VLOOKUP(Z155,lookup!$A$2:$E$18,4,FALSE)</f>
        <v>ug/l</v>
      </c>
      <c r="M155">
        <v>2.4</v>
      </c>
      <c r="U155">
        <v>2</v>
      </c>
      <c r="V155" t="s">
        <v>171</v>
      </c>
      <c r="X155" t="s">
        <v>149</v>
      </c>
      <c r="Y155" t="s">
        <v>150</v>
      </c>
      <c r="Z155">
        <v>1090</v>
      </c>
      <c r="AA155" t="s">
        <v>168</v>
      </c>
      <c r="AB155" t="s">
        <v>154</v>
      </c>
      <c r="AC155" t="s">
        <v>148</v>
      </c>
      <c r="AD155" s="2">
        <v>0.52083333333333337</v>
      </c>
      <c r="AG155" t="s">
        <v>161</v>
      </c>
      <c r="AK155" t="s">
        <v>156</v>
      </c>
    </row>
    <row r="156" spans="1:37" x14ac:dyDescent="0.3">
      <c r="A156" t="s">
        <v>292</v>
      </c>
      <c r="B156" t="str">
        <f t="shared" si="2"/>
        <v>USGS-WRD-1648010-20140826</v>
      </c>
      <c r="C156">
        <v>1648010</v>
      </c>
      <c r="D156" t="s">
        <v>151</v>
      </c>
      <c r="E156" s="1">
        <v>41877</v>
      </c>
      <c r="F156" s="1" t="s">
        <v>302</v>
      </c>
      <c r="G156" s="1"/>
      <c r="H156" t="s">
        <v>172</v>
      </c>
      <c r="I156" s="1" t="str">
        <f>VLOOKUP(Z156,lookup!$A$2:$E$18,5,FALSE)</f>
        <v>dissolved</v>
      </c>
      <c r="J156" s="1" t="str">
        <f>VLOOKUP(Z156,lookup!$A$2:$E$18,3,FALSE)</f>
        <v>Copper</v>
      </c>
      <c r="K156" s="1"/>
      <c r="L156" t="str">
        <f>VLOOKUP(Z156,lookup!$A$2:$E$18,4,FALSE)</f>
        <v>ug/l</v>
      </c>
      <c r="M156">
        <v>2.4</v>
      </c>
      <c r="U156">
        <v>0.8</v>
      </c>
      <c r="V156" t="s">
        <v>171</v>
      </c>
      <c r="X156" t="s">
        <v>149</v>
      </c>
      <c r="Y156" t="s">
        <v>150</v>
      </c>
      <c r="Z156">
        <v>1040</v>
      </c>
      <c r="AB156" t="s">
        <v>154</v>
      </c>
      <c r="AC156" t="s">
        <v>148</v>
      </c>
      <c r="AD156" s="2">
        <v>0.46875</v>
      </c>
      <c r="AG156" t="s">
        <v>161</v>
      </c>
      <c r="AK156" t="s">
        <v>156</v>
      </c>
    </row>
    <row r="157" spans="1:37" x14ac:dyDescent="0.3">
      <c r="A157" t="s">
        <v>292</v>
      </c>
      <c r="B157" t="str">
        <f t="shared" si="2"/>
        <v>USGS-WRD-1648010-20140826</v>
      </c>
      <c r="C157">
        <v>1648010</v>
      </c>
      <c r="D157" t="s">
        <v>151</v>
      </c>
      <c r="E157" s="1">
        <v>41877</v>
      </c>
      <c r="F157" s="1" t="s">
        <v>302</v>
      </c>
      <c r="G157" s="1"/>
      <c r="H157" t="s">
        <v>170</v>
      </c>
      <c r="I157" s="1" t="str">
        <f>VLOOKUP(Z157,lookup!$A$2:$E$18,5,FALSE)</f>
        <v>dissolved</v>
      </c>
      <c r="J157" s="1" t="str">
        <f>VLOOKUP(Z157,lookup!$A$2:$E$18,3,FALSE)</f>
        <v>Lead</v>
      </c>
      <c r="K157" s="1"/>
      <c r="L157" t="str">
        <f>VLOOKUP(Z157,lookup!$A$2:$E$18,4,FALSE)</f>
        <v>ug/l</v>
      </c>
      <c r="M157">
        <v>0.127</v>
      </c>
      <c r="U157">
        <v>0.04</v>
      </c>
      <c r="V157" t="s">
        <v>171</v>
      </c>
      <c r="X157" t="s">
        <v>149</v>
      </c>
      <c r="Y157" t="s">
        <v>150</v>
      </c>
      <c r="Z157">
        <v>1049</v>
      </c>
      <c r="AB157" t="s">
        <v>154</v>
      </c>
      <c r="AC157" t="s">
        <v>148</v>
      </c>
      <c r="AD157" s="2">
        <v>0.46875</v>
      </c>
      <c r="AG157" t="s">
        <v>161</v>
      </c>
      <c r="AK157" t="s">
        <v>156</v>
      </c>
    </row>
    <row r="158" spans="1:37" x14ac:dyDescent="0.3">
      <c r="A158" t="s">
        <v>292</v>
      </c>
      <c r="B158" t="str">
        <f t="shared" si="2"/>
        <v>USGS-WRD-1648010-20140826</v>
      </c>
      <c r="C158">
        <v>1648010</v>
      </c>
      <c r="D158" t="s">
        <v>151</v>
      </c>
      <c r="E158" s="1">
        <v>41877</v>
      </c>
      <c r="F158" s="1" t="s">
        <v>302</v>
      </c>
      <c r="G158" s="1"/>
      <c r="H158" t="s">
        <v>172</v>
      </c>
      <c r="I158" s="1" t="str">
        <f>VLOOKUP(Z158,lookup!$A$2:$E$18,5,FALSE)</f>
        <v>dissolved</v>
      </c>
      <c r="J158" s="1" t="str">
        <f>VLOOKUP(Z158,lookup!$A$2:$E$18,3,FALSE)</f>
        <v>Zinc</v>
      </c>
      <c r="K158" s="1"/>
      <c r="L158" t="str">
        <f>VLOOKUP(Z158,lookup!$A$2:$E$18,4,FALSE)</f>
        <v>ug/l</v>
      </c>
      <c r="M158">
        <v>2</v>
      </c>
      <c r="N158" t="s">
        <v>152</v>
      </c>
      <c r="U158">
        <v>2</v>
      </c>
      <c r="V158" t="s">
        <v>171</v>
      </c>
      <c r="X158" t="s">
        <v>149</v>
      </c>
      <c r="Y158" t="s">
        <v>150</v>
      </c>
      <c r="Z158">
        <v>1090</v>
      </c>
      <c r="AB158" t="s">
        <v>154</v>
      </c>
      <c r="AC158" t="s">
        <v>148</v>
      </c>
      <c r="AD158" s="2">
        <v>0.46875</v>
      </c>
      <c r="AG158" t="s">
        <v>161</v>
      </c>
      <c r="AK158" t="s">
        <v>156</v>
      </c>
    </row>
    <row r="159" spans="1:37" x14ac:dyDescent="0.3">
      <c r="A159" t="s">
        <v>292</v>
      </c>
      <c r="B159" t="str">
        <f t="shared" si="2"/>
        <v>USGS-WRD-1648010-20140924</v>
      </c>
      <c r="C159">
        <v>1648010</v>
      </c>
      <c r="D159" t="s">
        <v>151</v>
      </c>
      <c r="E159" s="1">
        <v>41906</v>
      </c>
      <c r="F159" s="1" t="s">
        <v>326</v>
      </c>
      <c r="G159" s="1"/>
      <c r="H159" t="s">
        <v>172</v>
      </c>
      <c r="I159" s="1" t="str">
        <f>VLOOKUP(Z159,lookup!$A$2:$E$18,5,FALSE)</f>
        <v>dissolved</v>
      </c>
      <c r="J159" s="1" t="str">
        <f>VLOOKUP(Z159,lookup!$A$2:$E$18,3,FALSE)</f>
        <v>Copper</v>
      </c>
      <c r="K159" s="1"/>
      <c r="L159" t="str">
        <f>VLOOKUP(Z159,lookup!$A$2:$E$18,4,FALSE)</f>
        <v>ug/l</v>
      </c>
      <c r="M159">
        <v>1.7</v>
      </c>
      <c r="U159">
        <v>0.8</v>
      </c>
      <c r="V159" t="s">
        <v>171</v>
      </c>
      <c r="X159" t="s">
        <v>149</v>
      </c>
      <c r="Y159" t="s">
        <v>150</v>
      </c>
      <c r="Z159">
        <v>1040</v>
      </c>
      <c r="AB159" t="s">
        <v>154</v>
      </c>
      <c r="AC159" t="s">
        <v>148</v>
      </c>
      <c r="AD159" s="2">
        <v>0.55208333333333337</v>
      </c>
      <c r="AG159" t="s">
        <v>161</v>
      </c>
      <c r="AK159" t="s">
        <v>156</v>
      </c>
    </row>
    <row r="160" spans="1:37" x14ac:dyDescent="0.3">
      <c r="A160" t="s">
        <v>292</v>
      </c>
      <c r="B160" t="str">
        <f t="shared" si="2"/>
        <v>USGS-WRD-1648010-20140924</v>
      </c>
      <c r="C160">
        <v>1648010</v>
      </c>
      <c r="D160" t="s">
        <v>151</v>
      </c>
      <c r="E160" s="1">
        <v>41906</v>
      </c>
      <c r="F160" s="1" t="s">
        <v>326</v>
      </c>
      <c r="G160" s="1"/>
      <c r="H160" t="s">
        <v>170</v>
      </c>
      <c r="I160" s="1" t="str">
        <f>VLOOKUP(Z160,lookup!$A$2:$E$18,5,FALSE)</f>
        <v>dissolved</v>
      </c>
      <c r="J160" s="1" t="str">
        <f>VLOOKUP(Z160,lookup!$A$2:$E$18,3,FALSE)</f>
        <v>Lead</v>
      </c>
      <c r="K160" s="1"/>
      <c r="L160" t="str">
        <f>VLOOKUP(Z160,lookup!$A$2:$E$18,4,FALSE)</f>
        <v>ug/l</v>
      </c>
      <c r="M160">
        <v>6.4000000000000001E-2</v>
      </c>
      <c r="U160">
        <v>0.04</v>
      </c>
      <c r="V160" t="s">
        <v>171</v>
      </c>
      <c r="X160" t="s">
        <v>149</v>
      </c>
      <c r="Y160" t="s">
        <v>150</v>
      </c>
      <c r="Z160">
        <v>1049</v>
      </c>
      <c r="AA160" t="s">
        <v>168</v>
      </c>
      <c r="AB160" t="s">
        <v>154</v>
      </c>
      <c r="AC160" t="s">
        <v>148</v>
      </c>
      <c r="AD160" s="2">
        <v>0.55208333333333337</v>
      </c>
      <c r="AG160" t="s">
        <v>161</v>
      </c>
      <c r="AK160" t="s">
        <v>156</v>
      </c>
    </row>
    <row r="161" spans="1:37" x14ac:dyDescent="0.3">
      <c r="A161" t="s">
        <v>292</v>
      </c>
      <c r="B161" t="str">
        <f t="shared" si="2"/>
        <v>USGS-WRD-1648010-20140924</v>
      </c>
      <c r="C161">
        <v>1648010</v>
      </c>
      <c r="D161" t="s">
        <v>151</v>
      </c>
      <c r="E161" s="1">
        <v>41906</v>
      </c>
      <c r="F161" s="1" t="s">
        <v>326</v>
      </c>
      <c r="G161" s="1"/>
      <c r="H161" t="s">
        <v>172</v>
      </c>
      <c r="I161" s="1" t="str">
        <f>VLOOKUP(Z161,lookup!$A$2:$E$18,5,FALSE)</f>
        <v>dissolved</v>
      </c>
      <c r="J161" s="1" t="str">
        <f>VLOOKUP(Z161,lookup!$A$2:$E$18,3,FALSE)</f>
        <v>Zinc</v>
      </c>
      <c r="K161" s="1"/>
      <c r="L161" t="str">
        <f>VLOOKUP(Z161,lookup!$A$2:$E$18,4,FALSE)</f>
        <v>ug/l</v>
      </c>
      <c r="M161">
        <v>2</v>
      </c>
      <c r="N161" t="s">
        <v>152</v>
      </c>
      <c r="U161">
        <v>2</v>
      </c>
      <c r="V161" t="s">
        <v>171</v>
      </c>
      <c r="X161" t="s">
        <v>149</v>
      </c>
      <c r="Y161" t="s">
        <v>150</v>
      </c>
      <c r="Z161">
        <v>1090</v>
      </c>
      <c r="AB161" t="s">
        <v>154</v>
      </c>
      <c r="AC161" t="s">
        <v>148</v>
      </c>
      <c r="AD161" s="2">
        <v>0.55208333333333337</v>
      </c>
      <c r="AG161" t="s">
        <v>161</v>
      </c>
      <c r="AK161" t="s">
        <v>156</v>
      </c>
    </row>
    <row r="162" spans="1:37" x14ac:dyDescent="0.3">
      <c r="A162" t="s">
        <v>292</v>
      </c>
      <c r="B162" t="str">
        <f t="shared" si="2"/>
        <v>USGSMDWC-1648010-20140925</v>
      </c>
      <c r="C162">
        <v>1648010</v>
      </c>
      <c r="D162" t="s">
        <v>151</v>
      </c>
      <c r="E162" s="1">
        <v>41907</v>
      </c>
      <c r="F162" s="1" t="s">
        <v>328</v>
      </c>
      <c r="G162" s="1"/>
      <c r="H162" t="s">
        <v>172</v>
      </c>
      <c r="I162" s="1" t="str">
        <f>VLOOKUP(Z162,lookup!$A$2:$E$18,5,FALSE)</f>
        <v>dissolved</v>
      </c>
      <c r="J162" s="1" t="str">
        <f>VLOOKUP(Z162,lookup!$A$2:$E$18,3,FALSE)</f>
        <v>Copper</v>
      </c>
      <c r="K162" s="1"/>
      <c r="L162" t="str">
        <f>VLOOKUP(Z162,lookup!$A$2:$E$18,4,FALSE)</f>
        <v>ug/l</v>
      </c>
      <c r="M162">
        <v>4.4000000000000004</v>
      </c>
      <c r="U162">
        <v>0.8</v>
      </c>
      <c r="V162" t="s">
        <v>171</v>
      </c>
      <c r="X162" t="s">
        <v>149</v>
      </c>
      <c r="Y162" t="s">
        <v>150</v>
      </c>
      <c r="Z162">
        <v>1040</v>
      </c>
      <c r="AB162" t="s">
        <v>154</v>
      </c>
      <c r="AC162" t="s">
        <v>148</v>
      </c>
      <c r="AD162" s="2">
        <v>0.38541666666666669</v>
      </c>
      <c r="AG162" t="s">
        <v>169</v>
      </c>
      <c r="AK162" t="s">
        <v>156</v>
      </c>
    </row>
    <row r="163" spans="1:37" x14ac:dyDescent="0.3">
      <c r="A163" t="s">
        <v>292</v>
      </c>
      <c r="B163" t="str">
        <f t="shared" si="2"/>
        <v>USGSMDWC-1648010-20140925</v>
      </c>
      <c r="C163">
        <v>1648010</v>
      </c>
      <c r="D163" t="s">
        <v>151</v>
      </c>
      <c r="E163" s="1">
        <v>41907</v>
      </c>
      <c r="F163" s="1" t="s">
        <v>328</v>
      </c>
      <c r="G163" s="1"/>
      <c r="H163" t="s">
        <v>170</v>
      </c>
      <c r="I163" s="1" t="str">
        <f>VLOOKUP(Z163,lookup!$A$2:$E$18,5,FALSE)</f>
        <v>dissolved</v>
      </c>
      <c r="J163" s="1" t="str">
        <f>VLOOKUP(Z163,lookup!$A$2:$E$18,3,FALSE)</f>
        <v>Lead</v>
      </c>
      <c r="K163" s="1"/>
      <c r="L163" t="str">
        <f>VLOOKUP(Z163,lookup!$A$2:$E$18,4,FALSE)</f>
        <v>ug/l</v>
      </c>
      <c r="M163">
        <v>0.3</v>
      </c>
      <c r="U163">
        <v>0.04</v>
      </c>
      <c r="V163" t="s">
        <v>171</v>
      </c>
      <c r="X163" t="s">
        <v>149</v>
      </c>
      <c r="Y163" t="s">
        <v>150</v>
      </c>
      <c r="Z163">
        <v>1049</v>
      </c>
      <c r="AB163" t="s">
        <v>154</v>
      </c>
      <c r="AC163" t="s">
        <v>148</v>
      </c>
      <c r="AD163" s="2">
        <v>0.38541666666666669</v>
      </c>
      <c r="AG163" t="s">
        <v>169</v>
      </c>
      <c r="AK163" t="s">
        <v>156</v>
      </c>
    </row>
    <row r="164" spans="1:37" x14ac:dyDescent="0.3">
      <c r="A164" t="s">
        <v>292</v>
      </c>
      <c r="B164" t="str">
        <f t="shared" si="2"/>
        <v>USGSMDWC-1648010-20140925</v>
      </c>
      <c r="C164">
        <v>1648010</v>
      </c>
      <c r="D164" t="s">
        <v>151</v>
      </c>
      <c r="E164" s="1">
        <v>41907</v>
      </c>
      <c r="F164" s="1" t="s">
        <v>328</v>
      </c>
      <c r="G164" s="1"/>
      <c r="H164" t="s">
        <v>172</v>
      </c>
      <c r="I164" s="1" t="str">
        <f>VLOOKUP(Z164,lookup!$A$2:$E$18,5,FALSE)</f>
        <v>dissolved</v>
      </c>
      <c r="J164" s="1" t="str">
        <f>VLOOKUP(Z164,lookup!$A$2:$E$18,3,FALSE)</f>
        <v>Zinc</v>
      </c>
      <c r="K164" s="1"/>
      <c r="L164" t="str">
        <f>VLOOKUP(Z164,lookup!$A$2:$E$18,4,FALSE)</f>
        <v>ug/l</v>
      </c>
      <c r="M164">
        <v>4.5</v>
      </c>
      <c r="U164">
        <v>2</v>
      </c>
      <c r="V164" t="s">
        <v>171</v>
      </c>
      <c r="X164" t="s">
        <v>149</v>
      </c>
      <c r="Y164" t="s">
        <v>150</v>
      </c>
      <c r="Z164">
        <v>1090</v>
      </c>
      <c r="AB164" t="s">
        <v>154</v>
      </c>
      <c r="AC164" t="s">
        <v>148</v>
      </c>
      <c r="AD164" s="2">
        <v>0.38541666666666669</v>
      </c>
      <c r="AG164" t="s">
        <v>169</v>
      </c>
      <c r="AK164" t="s">
        <v>156</v>
      </c>
    </row>
    <row r="165" spans="1:37" x14ac:dyDescent="0.3">
      <c r="A165" t="s">
        <v>292</v>
      </c>
      <c r="B165" t="str">
        <f t="shared" si="2"/>
        <v>USGS-WRD-1648010-20141015</v>
      </c>
      <c r="C165">
        <v>1648010</v>
      </c>
      <c r="D165" t="s">
        <v>151</v>
      </c>
      <c r="E165" s="1">
        <v>41927</v>
      </c>
      <c r="F165" s="1" t="s">
        <v>325</v>
      </c>
      <c r="G165" s="1"/>
      <c r="H165" t="s">
        <v>172</v>
      </c>
      <c r="I165" s="1" t="str">
        <f>VLOOKUP(Z165,lookup!$A$2:$E$18,5,FALSE)</f>
        <v>dissolved</v>
      </c>
      <c r="J165" s="1" t="str">
        <f>VLOOKUP(Z165,lookup!$A$2:$E$18,3,FALSE)</f>
        <v>Copper</v>
      </c>
      <c r="K165" s="1"/>
      <c r="L165" t="str">
        <f>VLOOKUP(Z165,lookup!$A$2:$E$18,4,FALSE)</f>
        <v>ug/l</v>
      </c>
      <c r="M165">
        <v>3.9</v>
      </c>
      <c r="U165">
        <v>0.8</v>
      </c>
      <c r="V165" t="s">
        <v>173</v>
      </c>
      <c r="X165" t="s">
        <v>149</v>
      </c>
      <c r="Y165" t="s">
        <v>150</v>
      </c>
      <c r="Z165">
        <v>1040</v>
      </c>
      <c r="AB165" t="s">
        <v>154</v>
      </c>
      <c r="AC165" t="s">
        <v>148</v>
      </c>
      <c r="AD165" s="2">
        <v>0.6875</v>
      </c>
      <c r="AG165" t="s">
        <v>161</v>
      </c>
      <c r="AK165" t="s">
        <v>156</v>
      </c>
    </row>
    <row r="166" spans="1:37" x14ac:dyDescent="0.3">
      <c r="A166" t="s">
        <v>292</v>
      </c>
      <c r="B166" t="str">
        <f t="shared" si="2"/>
        <v>USGS-WRD-1648010-20141015</v>
      </c>
      <c r="C166">
        <v>1648010</v>
      </c>
      <c r="D166" t="s">
        <v>151</v>
      </c>
      <c r="E166" s="1">
        <v>41927</v>
      </c>
      <c r="F166" s="1" t="s">
        <v>325</v>
      </c>
      <c r="G166" s="1"/>
      <c r="H166" t="s">
        <v>170</v>
      </c>
      <c r="I166" s="1" t="str">
        <f>VLOOKUP(Z166,lookup!$A$2:$E$18,5,FALSE)</f>
        <v>dissolved</v>
      </c>
      <c r="J166" s="1" t="str">
        <f>VLOOKUP(Z166,lookup!$A$2:$E$18,3,FALSE)</f>
        <v>Lead</v>
      </c>
      <c r="K166" s="1"/>
      <c r="L166" t="str">
        <f>VLOOKUP(Z166,lookup!$A$2:$E$18,4,FALSE)</f>
        <v>ug/l</v>
      </c>
      <c r="M166">
        <v>0.54800000000000004</v>
      </c>
      <c r="U166">
        <v>0.04</v>
      </c>
      <c r="V166" t="s">
        <v>173</v>
      </c>
      <c r="X166" t="s">
        <v>149</v>
      </c>
      <c r="Y166" t="s">
        <v>150</v>
      </c>
      <c r="Z166">
        <v>1049</v>
      </c>
      <c r="AB166" t="s">
        <v>154</v>
      </c>
      <c r="AC166" t="s">
        <v>148</v>
      </c>
      <c r="AD166" s="2">
        <v>0.6875</v>
      </c>
      <c r="AG166" t="s">
        <v>161</v>
      </c>
      <c r="AK166" t="s">
        <v>156</v>
      </c>
    </row>
    <row r="167" spans="1:37" x14ac:dyDescent="0.3">
      <c r="A167" t="s">
        <v>292</v>
      </c>
      <c r="B167" t="str">
        <f t="shared" si="2"/>
        <v>USGS-WRD-1648010-20141015</v>
      </c>
      <c r="C167">
        <v>1648010</v>
      </c>
      <c r="D167" t="s">
        <v>151</v>
      </c>
      <c r="E167" s="1">
        <v>41927</v>
      </c>
      <c r="F167" s="1" t="s">
        <v>325</v>
      </c>
      <c r="G167" s="1"/>
      <c r="H167" t="s">
        <v>172</v>
      </c>
      <c r="I167" s="1" t="str">
        <f>VLOOKUP(Z167,lookup!$A$2:$E$18,5,FALSE)</f>
        <v>dissolved</v>
      </c>
      <c r="J167" s="1" t="str">
        <f>VLOOKUP(Z167,lookup!$A$2:$E$18,3,FALSE)</f>
        <v>Zinc</v>
      </c>
      <c r="K167" s="1"/>
      <c r="L167" t="str">
        <f>VLOOKUP(Z167,lookup!$A$2:$E$18,4,FALSE)</f>
        <v>ug/l</v>
      </c>
      <c r="M167">
        <v>3</v>
      </c>
      <c r="U167">
        <v>2</v>
      </c>
      <c r="V167" t="s">
        <v>173</v>
      </c>
      <c r="X167" t="s">
        <v>149</v>
      </c>
      <c r="Y167" t="s">
        <v>150</v>
      </c>
      <c r="Z167">
        <v>1090</v>
      </c>
      <c r="AA167" t="s">
        <v>168</v>
      </c>
      <c r="AB167" t="s">
        <v>154</v>
      </c>
      <c r="AC167" t="s">
        <v>148</v>
      </c>
      <c r="AD167" s="2">
        <v>0.6875</v>
      </c>
      <c r="AG167" t="s">
        <v>161</v>
      </c>
      <c r="AK167" t="s">
        <v>156</v>
      </c>
    </row>
    <row r="168" spans="1:37" x14ac:dyDescent="0.3">
      <c r="A168" t="s">
        <v>292</v>
      </c>
      <c r="B168" t="str">
        <f t="shared" si="2"/>
        <v>USGS-WRD-1648010-20141022</v>
      </c>
      <c r="C168">
        <v>1648010</v>
      </c>
      <c r="D168" t="s">
        <v>151</v>
      </c>
      <c r="E168" s="1">
        <v>41934</v>
      </c>
      <c r="F168" s="1" t="s">
        <v>330</v>
      </c>
      <c r="G168" s="1"/>
      <c r="H168" t="s">
        <v>172</v>
      </c>
      <c r="I168" s="1" t="str">
        <f>VLOOKUP(Z168,lookup!$A$2:$E$18,5,FALSE)</f>
        <v>dissolved</v>
      </c>
      <c r="J168" s="1" t="str">
        <f>VLOOKUP(Z168,lookup!$A$2:$E$18,3,FALSE)</f>
        <v>Copper</v>
      </c>
      <c r="K168" s="1"/>
      <c r="L168" t="str">
        <f>VLOOKUP(Z168,lookup!$A$2:$E$18,4,FALSE)</f>
        <v>ug/l</v>
      </c>
      <c r="M168">
        <v>5.3</v>
      </c>
      <c r="U168">
        <v>0.8</v>
      </c>
      <c r="V168" t="s">
        <v>173</v>
      </c>
      <c r="X168" t="s">
        <v>149</v>
      </c>
      <c r="Y168" t="s">
        <v>150</v>
      </c>
      <c r="Z168">
        <v>1040</v>
      </c>
      <c r="AB168" t="s">
        <v>154</v>
      </c>
      <c r="AC168" t="s">
        <v>148</v>
      </c>
      <c r="AD168" s="2">
        <v>0.53125</v>
      </c>
      <c r="AG168" t="s">
        <v>161</v>
      </c>
      <c r="AK168" t="s">
        <v>156</v>
      </c>
    </row>
    <row r="169" spans="1:37" x14ac:dyDescent="0.3">
      <c r="A169" t="s">
        <v>292</v>
      </c>
      <c r="B169" t="str">
        <f t="shared" si="2"/>
        <v>USGS-WRD-1648010-20141022</v>
      </c>
      <c r="C169">
        <v>1648010</v>
      </c>
      <c r="D169" t="s">
        <v>151</v>
      </c>
      <c r="E169" s="1">
        <v>41934</v>
      </c>
      <c r="F169" s="1" t="s">
        <v>330</v>
      </c>
      <c r="G169" s="1"/>
      <c r="H169" t="s">
        <v>170</v>
      </c>
      <c r="I169" s="1" t="str">
        <f>VLOOKUP(Z169,lookup!$A$2:$E$18,5,FALSE)</f>
        <v>dissolved</v>
      </c>
      <c r="J169" s="1" t="str">
        <f>VLOOKUP(Z169,lookup!$A$2:$E$18,3,FALSE)</f>
        <v>Lead</v>
      </c>
      <c r="K169" s="1"/>
      <c r="L169" t="str">
        <f>VLOOKUP(Z169,lookup!$A$2:$E$18,4,FALSE)</f>
        <v>ug/l</v>
      </c>
      <c r="M169">
        <v>0.48499999999999999</v>
      </c>
      <c r="U169">
        <v>0.04</v>
      </c>
      <c r="V169" t="s">
        <v>173</v>
      </c>
      <c r="X169" t="s">
        <v>149</v>
      </c>
      <c r="Y169" t="s">
        <v>150</v>
      </c>
      <c r="Z169">
        <v>1049</v>
      </c>
      <c r="AB169" t="s">
        <v>154</v>
      </c>
      <c r="AC169" t="s">
        <v>148</v>
      </c>
      <c r="AD169" s="2">
        <v>0.53125</v>
      </c>
      <c r="AG169" t="s">
        <v>161</v>
      </c>
      <c r="AK169" t="s">
        <v>156</v>
      </c>
    </row>
    <row r="170" spans="1:37" x14ac:dyDescent="0.3">
      <c r="A170" t="s">
        <v>292</v>
      </c>
      <c r="B170" t="str">
        <f t="shared" si="2"/>
        <v>USGS-WRD-1648010-20141022</v>
      </c>
      <c r="C170">
        <v>1648010</v>
      </c>
      <c r="D170" t="s">
        <v>151</v>
      </c>
      <c r="E170" s="1">
        <v>41934</v>
      </c>
      <c r="F170" s="1" t="s">
        <v>330</v>
      </c>
      <c r="G170" s="1"/>
      <c r="H170" t="s">
        <v>172</v>
      </c>
      <c r="I170" s="1" t="str">
        <f>VLOOKUP(Z170,lookup!$A$2:$E$18,5,FALSE)</f>
        <v>dissolved</v>
      </c>
      <c r="J170" s="1" t="str">
        <f>VLOOKUP(Z170,lookup!$A$2:$E$18,3,FALSE)</f>
        <v>Zinc</v>
      </c>
      <c r="K170" s="1"/>
      <c r="L170" t="str">
        <f>VLOOKUP(Z170,lookup!$A$2:$E$18,4,FALSE)</f>
        <v>ug/l</v>
      </c>
      <c r="M170">
        <v>4.7</v>
      </c>
      <c r="U170">
        <v>2</v>
      </c>
      <c r="V170" t="s">
        <v>173</v>
      </c>
      <c r="X170" t="s">
        <v>149</v>
      </c>
      <c r="Y170" t="s">
        <v>150</v>
      </c>
      <c r="Z170">
        <v>1090</v>
      </c>
      <c r="AB170" t="s">
        <v>154</v>
      </c>
      <c r="AC170" t="s">
        <v>148</v>
      </c>
      <c r="AD170" s="2">
        <v>0.53125</v>
      </c>
      <c r="AG170" t="s">
        <v>161</v>
      </c>
      <c r="AK170" t="s">
        <v>156</v>
      </c>
    </row>
    <row r="171" spans="1:37" x14ac:dyDescent="0.3">
      <c r="A171" t="s">
        <v>292</v>
      </c>
      <c r="B171" t="str">
        <f t="shared" si="2"/>
        <v>USGS-WRD-1648010-20141029</v>
      </c>
      <c r="C171">
        <v>1648010</v>
      </c>
      <c r="D171" t="s">
        <v>151</v>
      </c>
      <c r="E171" s="1">
        <v>41941</v>
      </c>
      <c r="F171" s="1" t="s">
        <v>331</v>
      </c>
      <c r="G171" s="1"/>
      <c r="H171" t="s">
        <v>172</v>
      </c>
      <c r="I171" s="1" t="str">
        <f>VLOOKUP(Z171,lookup!$A$2:$E$18,5,FALSE)</f>
        <v>dissolved</v>
      </c>
      <c r="J171" s="1" t="str">
        <f>VLOOKUP(Z171,lookup!$A$2:$E$18,3,FALSE)</f>
        <v>Copper</v>
      </c>
      <c r="K171" s="1"/>
      <c r="L171" t="str">
        <f>VLOOKUP(Z171,lookup!$A$2:$E$18,4,FALSE)</f>
        <v>ug/l</v>
      </c>
      <c r="M171">
        <v>2</v>
      </c>
      <c r="U171">
        <v>0.8</v>
      </c>
      <c r="V171" t="s">
        <v>173</v>
      </c>
      <c r="X171" t="s">
        <v>149</v>
      </c>
      <c r="Y171" t="s">
        <v>150</v>
      </c>
      <c r="Z171">
        <v>1040</v>
      </c>
      <c r="AB171" t="s">
        <v>154</v>
      </c>
      <c r="AC171" t="s">
        <v>148</v>
      </c>
      <c r="AD171" s="2">
        <v>0.4375</v>
      </c>
      <c r="AG171" t="s">
        <v>161</v>
      </c>
      <c r="AK171" t="s">
        <v>156</v>
      </c>
    </row>
    <row r="172" spans="1:37" x14ac:dyDescent="0.3">
      <c r="A172" t="s">
        <v>292</v>
      </c>
      <c r="B172" t="str">
        <f t="shared" si="2"/>
        <v>USGS-WRD-1648010-20141029</v>
      </c>
      <c r="C172">
        <v>1648010</v>
      </c>
      <c r="D172" t="s">
        <v>151</v>
      </c>
      <c r="E172" s="1">
        <v>41941</v>
      </c>
      <c r="F172" s="1" t="s">
        <v>331</v>
      </c>
      <c r="G172" s="1"/>
      <c r="H172" t="s">
        <v>170</v>
      </c>
      <c r="I172" s="1" t="str">
        <f>VLOOKUP(Z172,lookup!$A$2:$E$18,5,FALSE)</f>
        <v>dissolved</v>
      </c>
      <c r="J172" s="1" t="str">
        <f>VLOOKUP(Z172,lookup!$A$2:$E$18,3,FALSE)</f>
        <v>Lead</v>
      </c>
      <c r="K172" s="1"/>
      <c r="L172" t="str">
        <f>VLOOKUP(Z172,lookup!$A$2:$E$18,4,FALSE)</f>
        <v>ug/l</v>
      </c>
      <c r="M172">
        <v>0.04</v>
      </c>
      <c r="N172" t="s">
        <v>152</v>
      </c>
      <c r="U172">
        <v>0.04</v>
      </c>
      <c r="V172" t="s">
        <v>173</v>
      </c>
      <c r="X172" t="s">
        <v>149</v>
      </c>
      <c r="Y172" t="s">
        <v>150</v>
      </c>
      <c r="Z172">
        <v>1049</v>
      </c>
      <c r="AB172" t="s">
        <v>154</v>
      </c>
      <c r="AC172" t="s">
        <v>148</v>
      </c>
      <c r="AD172" s="2">
        <v>0.4375</v>
      </c>
      <c r="AG172" t="s">
        <v>161</v>
      </c>
      <c r="AK172" t="s">
        <v>156</v>
      </c>
    </row>
    <row r="173" spans="1:37" x14ac:dyDescent="0.3">
      <c r="A173" t="s">
        <v>292</v>
      </c>
      <c r="B173" t="str">
        <f t="shared" si="2"/>
        <v>USGS-WRD-1648010-20141029</v>
      </c>
      <c r="C173">
        <v>1648010</v>
      </c>
      <c r="D173" t="s">
        <v>151</v>
      </c>
      <c r="E173" s="1">
        <v>41941</v>
      </c>
      <c r="F173" s="1" t="s">
        <v>331</v>
      </c>
      <c r="G173" s="1"/>
      <c r="H173" t="s">
        <v>172</v>
      </c>
      <c r="I173" s="1" t="str">
        <f>VLOOKUP(Z173,lookup!$A$2:$E$18,5,FALSE)</f>
        <v>dissolved</v>
      </c>
      <c r="J173" s="1" t="str">
        <f>VLOOKUP(Z173,lookup!$A$2:$E$18,3,FALSE)</f>
        <v>Zinc</v>
      </c>
      <c r="K173" s="1"/>
      <c r="L173" t="str">
        <f>VLOOKUP(Z173,lookup!$A$2:$E$18,4,FALSE)</f>
        <v>ug/l</v>
      </c>
      <c r="M173">
        <v>2</v>
      </c>
      <c r="N173" t="s">
        <v>152</v>
      </c>
      <c r="U173">
        <v>2</v>
      </c>
      <c r="V173" t="s">
        <v>173</v>
      </c>
      <c r="X173" t="s">
        <v>149</v>
      </c>
      <c r="Y173" t="s">
        <v>150</v>
      </c>
      <c r="Z173">
        <v>1090</v>
      </c>
      <c r="AB173" t="s">
        <v>154</v>
      </c>
      <c r="AC173" t="s">
        <v>148</v>
      </c>
      <c r="AD173" s="2">
        <v>0.4375</v>
      </c>
      <c r="AG173" t="s">
        <v>161</v>
      </c>
      <c r="AK173" t="s">
        <v>156</v>
      </c>
    </row>
    <row r="174" spans="1:37" x14ac:dyDescent="0.3">
      <c r="A174" t="s">
        <v>292</v>
      </c>
      <c r="B174" t="str">
        <f t="shared" si="2"/>
        <v>USGS-WRD-1648010-20141106</v>
      </c>
      <c r="C174">
        <v>1648010</v>
      </c>
      <c r="D174" t="s">
        <v>151</v>
      </c>
      <c r="E174" s="1">
        <v>41949</v>
      </c>
      <c r="F174" s="1" t="s">
        <v>332</v>
      </c>
      <c r="G174" s="1"/>
      <c r="H174" t="s">
        <v>172</v>
      </c>
      <c r="I174" s="1" t="str">
        <f>VLOOKUP(Z174,lookup!$A$2:$E$18,5,FALSE)</f>
        <v>dissolved</v>
      </c>
      <c r="J174" s="1" t="str">
        <f>VLOOKUP(Z174,lookup!$A$2:$E$18,3,FALSE)</f>
        <v>Copper</v>
      </c>
      <c r="K174" s="1"/>
      <c r="L174" t="str">
        <f>VLOOKUP(Z174,lookup!$A$2:$E$18,4,FALSE)</f>
        <v>ug/l</v>
      </c>
      <c r="M174">
        <v>3.6</v>
      </c>
      <c r="U174">
        <v>0.8</v>
      </c>
      <c r="V174" t="s">
        <v>173</v>
      </c>
      <c r="X174" t="s">
        <v>149</v>
      </c>
      <c r="Y174" t="s">
        <v>150</v>
      </c>
      <c r="Z174">
        <v>1040</v>
      </c>
      <c r="AB174" t="s">
        <v>154</v>
      </c>
      <c r="AC174" t="s">
        <v>148</v>
      </c>
      <c r="AD174" s="2">
        <v>0.51041666666666663</v>
      </c>
      <c r="AG174" t="s">
        <v>161</v>
      </c>
      <c r="AK174" t="s">
        <v>156</v>
      </c>
    </row>
    <row r="175" spans="1:37" x14ac:dyDescent="0.3">
      <c r="A175" t="s">
        <v>292</v>
      </c>
      <c r="B175" t="str">
        <f t="shared" si="2"/>
        <v>USGS-WRD-1648010-20141106</v>
      </c>
      <c r="C175">
        <v>1648010</v>
      </c>
      <c r="D175" t="s">
        <v>151</v>
      </c>
      <c r="E175" s="1">
        <v>41949</v>
      </c>
      <c r="F175" s="1" t="s">
        <v>332</v>
      </c>
      <c r="G175" s="1"/>
      <c r="H175" t="s">
        <v>170</v>
      </c>
      <c r="I175" s="1" t="str">
        <f>VLOOKUP(Z175,lookup!$A$2:$E$18,5,FALSE)</f>
        <v>dissolved</v>
      </c>
      <c r="J175" s="1" t="str">
        <f>VLOOKUP(Z175,lookup!$A$2:$E$18,3,FALSE)</f>
        <v>Lead</v>
      </c>
      <c r="K175" s="1"/>
      <c r="L175" t="str">
        <f>VLOOKUP(Z175,lookup!$A$2:$E$18,4,FALSE)</f>
        <v>ug/l</v>
      </c>
      <c r="M175">
        <v>0.17899999999999999</v>
      </c>
      <c r="U175">
        <v>0.04</v>
      </c>
      <c r="V175" t="s">
        <v>173</v>
      </c>
      <c r="X175" t="s">
        <v>149</v>
      </c>
      <c r="Y175" t="s">
        <v>150</v>
      </c>
      <c r="Z175">
        <v>1049</v>
      </c>
      <c r="AB175" t="s">
        <v>154</v>
      </c>
      <c r="AC175" t="s">
        <v>148</v>
      </c>
      <c r="AD175" s="2">
        <v>0.51041666666666663</v>
      </c>
      <c r="AG175" t="s">
        <v>161</v>
      </c>
      <c r="AK175" t="s">
        <v>156</v>
      </c>
    </row>
    <row r="176" spans="1:37" x14ac:dyDescent="0.3">
      <c r="A176" t="s">
        <v>292</v>
      </c>
      <c r="B176" t="str">
        <f t="shared" si="2"/>
        <v>USGS-WRD-1648010-20141106</v>
      </c>
      <c r="C176">
        <v>1648010</v>
      </c>
      <c r="D176" t="s">
        <v>151</v>
      </c>
      <c r="E176" s="1">
        <v>41949</v>
      </c>
      <c r="F176" s="1" t="s">
        <v>332</v>
      </c>
      <c r="G176" s="1"/>
      <c r="H176" t="s">
        <v>172</v>
      </c>
      <c r="I176" s="1" t="str">
        <f>VLOOKUP(Z176,lookup!$A$2:$E$18,5,FALSE)</f>
        <v>dissolved</v>
      </c>
      <c r="J176" s="1" t="str">
        <f>VLOOKUP(Z176,lookup!$A$2:$E$18,3,FALSE)</f>
        <v>Zinc</v>
      </c>
      <c r="K176" s="1"/>
      <c r="L176" t="str">
        <f>VLOOKUP(Z176,lookup!$A$2:$E$18,4,FALSE)</f>
        <v>ug/l</v>
      </c>
      <c r="M176">
        <v>5.2</v>
      </c>
      <c r="U176">
        <v>2</v>
      </c>
      <c r="V176" t="s">
        <v>173</v>
      </c>
      <c r="X176" t="s">
        <v>149</v>
      </c>
      <c r="Y176" t="s">
        <v>150</v>
      </c>
      <c r="Z176">
        <v>1090</v>
      </c>
      <c r="AB176" t="s">
        <v>154</v>
      </c>
      <c r="AC176" t="s">
        <v>148</v>
      </c>
      <c r="AD176" s="2">
        <v>0.51041666666666663</v>
      </c>
      <c r="AG176" t="s">
        <v>161</v>
      </c>
      <c r="AK176" t="s">
        <v>156</v>
      </c>
    </row>
    <row r="177" spans="1:37" x14ac:dyDescent="0.3">
      <c r="A177" t="s">
        <v>292</v>
      </c>
      <c r="B177" t="str">
        <f t="shared" si="2"/>
        <v>USGS-WRD-1648010-20141117</v>
      </c>
      <c r="C177">
        <v>1648010</v>
      </c>
      <c r="D177" t="s">
        <v>151</v>
      </c>
      <c r="E177" s="1">
        <v>41960</v>
      </c>
      <c r="F177" s="1" t="s">
        <v>333</v>
      </c>
      <c r="G177" s="1"/>
      <c r="H177" t="s">
        <v>172</v>
      </c>
      <c r="I177" s="1" t="str">
        <f>VLOOKUP(Z177,lookup!$A$2:$E$18,5,FALSE)</f>
        <v>dissolved</v>
      </c>
      <c r="J177" s="1" t="str">
        <f>VLOOKUP(Z177,lookup!$A$2:$E$18,3,FALSE)</f>
        <v>Copper</v>
      </c>
      <c r="K177" s="1"/>
      <c r="L177" t="str">
        <f>VLOOKUP(Z177,lookup!$A$2:$E$18,4,FALSE)</f>
        <v>ug/l</v>
      </c>
      <c r="M177">
        <v>4.5999999999999996</v>
      </c>
      <c r="U177">
        <v>0.8</v>
      </c>
      <c r="V177" t="s">
        <v>173</v>
      </c>
      <c r="X177" t="s">
        <v>149</v>
      </c>
      <c r="Y177" t="s">
        <v>150</v>
      </c>
      <c r="Z177">
        <v>1040</v>
      </c>
      <c r="AB177" t="s">
        <v>154</v>
      </c>
      <c r="AC177" t="s">
        <v>148</v>
      </c>
      <c r="AD177" s="2">
        <v>0.64583333333333337</v>
      </c>
      <c r="AG177" t="s">
        <v>161</v>
      </c>
      <c r="AK177" t="s">
        <v>156</v>
      </c>
    </row>
    <row r="178" spans="1:37" x14ac:dyDescent="0.3">
      <c r="A178" t="s">
        <v>292</v>
      </c>
      <c r="B178" t="str">
        <f t="shared" si="2"/>
        <v>USGS-WRD-1648010-20141117</v>
      </c>
      <c r="C178">
        <v>1648010</v>
      </c>
      <c r="D178" t="s">
        <v>151</v>
      </c>
      <c r="E178" s="1">
        <v>41960</v>
      </c>
      <c r="F178" s="1" t="s">
        <v>333</v>
      </c>
      <c r="G178" s="1"/>
      <c r="H178" t="s">
        <v>170</v>
      </c>
      <c r="I178" s="1" t="str">
        <f>VLOOKUP(Z178,lookup!$A$2:$E$18,5,FALSE)</f>
        <v>dissolved</v>
      </c>
      <c r="J178" s="1" t="str">
        <f>VLOOKUP(Z178,lookup!$A$2:$E$18,3,FALSE)</f>
        <v>Lead</v>
      </c>
      <c r="K178" s="1"/>
      <c r="L178" t="str">
        <f>VLOOKUP(Z178,lookup!$A$2:$E$18,4,FALSE)</f>
        <v>ug/l</v>
      </c>
      <c r="M178">
        <v>0.37</v>
      </c>
      <c r="U178">
        <v>0.04</v>
      </c>
      <c r="V178" t="s">
        <v>173</v>
      </c>
      <c r="X178" t="s">
        <v>149</v>
      </c>
      <c r="Y178" t="s">
        <v>150</v>
      </c>
      <c r="Z178">
        <v>1049</v>
      </c>
      <c r="AB178" t="s">
        <v>154</v>
      </c>
      <c r="AC178" t="s">
        <v>148</v>
      </c>
      <c r="AD178" s="2">
        <v>0.64583333333333337</v>
      </c>
      <c r="AG178" t="s">
        <v>161</v>
      </c>
      <c r="AK178" t="s">
        <v>156</v>
      </c>
    </row>
    <row r="179" spans="1:37" x14ac:dyDescent="0.3">
      <c r="A179" t="s">
        <v>292</v>
      </c>
      <c r="B179" t="str">
        <f t="shared" si="2"/>
        <v>USGS-WRD-1648010-20141117</v>
      </c>
      <c r="C179">
        <v>1648010</v>
      </c>
      <c r="D179" t="s">
        <v>151</v>
      </c>
      <c r="E179" s="1">
        <v>41960</v>
      </c>
      <c r="F179" s="1" t="s">
        <v>333</v>
      </c>
      <c r="G179" s="1"/>
      <c r="H179" t="s">
        <v>172</v>
      </c>
      <c r="I179" s="1" t="str">
        <f>VLOOKUP(Z179,lookup!$A$2:$E$18,5,FALSE)</f>
        <v>dissolved</v>
      </c>
      <c r="J179" s="1" t="str">
        <f>VLOOKUP(Z179,lookup!$A$2:$E$18,3,FALSE)</f>
        <v>Zinc</v>
      </c>
      <c r="K179" s="1"/>
      <c r="L179" t="str">
        <f>VLOOKUP(Z179,lookup!$A$2:$E$18,4,FALSE)</f>
        <v>ug/l</v>
      </c>
      <c r="M179">
        <v>5.6</v>
      </c>
      <c r="U179">
        <v>2</v>
      </c>
      <c r="V179" t="s">
        <v>173</v>
      </c>
      <c r="X179" t="s">
        <v>149</v>
      </c>
      <c r="Y179" t="s">
        <v>150</v>
      </c>
      <c r="Z179">
        <v>1090</v>
      </c>
      <c r="AB179" t="s">
        <v>154</v>
      </c>
      <c r="AC179" t="s">
        <v>148</v>
      </c>
      <c r="AD179" s="2">
        <v>0.64583333333333337</v>
      </c>
      <c r="AG179" t="s">
        <v>161</v>
      </c>
      <c r="AK179" t="s">
        <v>156</v>
      </c>
    </row>
    <row r="180" spans="1:37" x14ac:dyDescent="0.3">
      <c r="A180" t="s">
        <v>292</v>
      </c>
      <c r="B180" t="str">
        <f t="shared" si="2"/>
        <v>USGS-WRD-1648010-20141126</v>
      </c>
      <c r="C180">
        <v>1648010</v>
      </c>
      <c r="D180" t="s">
        <v>151</v>
      </c>
      <c r="E180" s="1">
        <v>41969</v>
      </c>
      <c r="F180" s="1" t="s">
        <v>314</v>
      </c>
      <c r="G180" s="1"/>
      <c r="H180" t="s">
        <v>172</v>
      </c>
      <c r="I180" s="1" t="str">
        <f>VLOOKUP(Z180,lookup!$A$2:$E$18,5,FALSE)</f>
        <v>dissolved</v>
      </c>
      <c r="J180" s="1" t="str">
        <f>VLOOKUP(Z180,lookup!$A$2:$E$18,3,FALSE)</f>
        <v>Copper</v>
      </c>
      <c r="K180" s="1"/>
      <c r="L180" t="str">
        <f>VLOOKUP(Z180,lookup!$A$2:$E$18,4,FALSE)</f>
        <v>ug/l</v>
      </c>
      <c r="M180">
        <v>3.8</v>
      </c>
      <c r="U180">
        <v>0.8</v>
      </c>
      <c r="V180" t="s">
        <v>173</v>
      </c>
      <c r="X180" t="s">
        <v>149</v>
      </c>
      <c r="Y180" t="s">
        <v>150</v>
      </c>
      <c r="Z180">
        <v>1040</v>
      </c>
      <c r="AB180" t="s">
        <v>154</v>
      </c>
      <c r="AC180" t="s">
        <v>148</v>
      </c>
      <c r="AD180" s="2">
        <v>0.375</v>
      </c>
      <c r="AG180" t="s">
        <v>161</v>
      </c>
      <c r="AK180" t="s">
        <v>156</v>
      </c>
    </row>
    <row r="181" spans="1:37" x14ac:dyDescent="0.3">
      <c r="A181" t="s">
        <v>292</v>
      </c>
      <c r="B181" t="str">
        <f t="shared" si="2"/>
        <v>USGS-WRD-1648010-20141126</v>
      </c>
      <c r="C181">
        <v>1648010</v>
      </c>
      <c r="D181" t="s">
        <v>151</v>
      </c>
      <c r="E181" s="1">
        <v>41969</v>
      </c>
      <c r="F181" s="1" t="s">
        <v>314</v>
      </c>
      <c r="G181" s="1"/>
      <c r="H181" t="s">
        <v>170</v>
      </c>
      <c r="I181" s="1" t="str">
        <f>VLOOKUP(Z181,lookup!$A$2:$E$18,5,FALSE)</f>
        <v>dissolved</v>
      </c>
      <c r="J181" s="1" t="str">
        <f>VLOOKUP(Z181,lookup!$A$2:$E$18,3,FALSE)</f>
        <v>Lead</v>
      </c>
      <c r="K181" s="1"/>
      <c r="L181" t="str">
        <f>VLOOKUP(Z181,lookup!$A$2:$E$18,4,FALSE)</f>
        <v>ug/l</v>
      </c>
      <c r="M181">
        <v>0.63100000000000001</v>
      </c>
      <c r="U181">
        <v>0.04</v>
      </c>
      <c r="V181" t="s">
        <v>173</v>
      </c>
      <c r="X181" t="s">
        <v>149</v>
      </c>
      <c r="Y181" t="s">
        <v>150</v>
      </c>
      <c r="Z181">
        <v>1049</v>
      </c>
      <c r="AB181" t="s">
        <v>154</v>
      </c>
      <c r="AC181" t="s">
        <v>148</v>
      </c>
      <c r="AD181" s="2">
        <v>0.375</v>
      </c>
      <c r="AG181" t="s">
        <v>161</v>
      </c>
      <c r="AK181" t="s">
        <v>156</v>
      </c>
    </row>
    <row r="182" spans="1:37" x14ac:dyDescent="0.3">
      <c r="A182" t="s">
        <v>292</v>
      </c>
      <c r="B182" t="str">
        <f t="shared" si="2"/>
        <v>USGS-WRD-1648010-20141126</v>
      </c>
      <c r="C182">
        <v>1648010</v>
      </c>
      <c r="D182" t="s">
        <v>151</v>
      </c>
      <c r="E182" s="1">
        <v>41969</v>
      </c>
      <c r="F182" s="1" t="s">
        <v>314</v>
      </c>
      <c r="G182" s="1"/>
      <c r="H182" t="s">
        <v>172</v>
      </c>
      <c r="I182" s="1" t="str">
        <f>VLOOKUP(Z182,lookup!$A$2:$E$18,5,FALSE)</f>
        <v>dissolved</v>
      </c>
      <c r="J182" s="1" t="str">
        <f>VLOOKUP(Z182,lookup!$A$2:$E$18,3,FALSE)</f>
        <v>Zinc</v>
      </c>
      <c r="K182" s="1"/>
      <c r="L182" t="str">
        <f>VLOOKUP(Z182,lookup!$A$2:$E$18,4,FALSE)</f>
        <v>ug/l</v>
      </c>
      <c r="M182">
        <v>6.5</v>
      </c>
      <c r="U182">
        <v>2</v>
      </c>
      <c r="V182" t="s">
        <v>173</v>
      </c>
      <c r="X182" t="s">
        <v>149</v>
      </c>
      <c r="Y182" t="s">
        <v>150</v>
      </c>
      <c r="Z182">
        <v>1090</v>
      </c>
      <c r="AB182" t="s">
        <v>154</v>
      </c>
      <c r="AC182" t="s">
        <v>148</v>
      </c>
      <c r="AD182" s="2">
        <v>0.375</v>
      </c>
      <c r="AG182" t="s">
        <v>161</v>
      </c>
      <c r="AK182" t="s">
        <v>156</v>
      </c>
    </row>
    <row r="183" spans="1:37" x14ac:dyDescent="0.3">
      <c r="A183" t="s">
        <v>292</v>
      </c>
      <c r="B183" t="str">
        <f t="shared" si="2"/>
        <v>USGS-WRD-1648010-20141218</v>
      </c>
      <c r="C183">
        <v>1648010</v>
      </c>
      <c r="D183" t="s">
        <v>151</v>
      </c>
      <c r="E183" s="1">
        <v>41991</v>
      </c>
      <c r="F183" s="1" t="s">
        <v>314</v>
      </c>
      <c r="G183" s="1"/>
      <c r="H183" t="s">
        <v>172</v>
      </c>
      <c r="I183" s="1" t="str">
        <f>VLOOKUP(Z183,lookup!$A$2:$E$18,5,FALSE)</f>
        <v>dissolved</v>
      </c>
      <c r="J183" s="1" t="str">
        <f>VLOOKUP(Z183,lookup!$A$2:$E$18,3,FALSE)</f>
        <v>Copper</v>
      </c>
      <c r="K183" s="1"/>
      <c r="L183" t="str">
        <f>VLOOKUP(Z183,lookup!$A$2:$E$18,4,FALSE)</f>
        <v>ug/l</v>
      </c>
      <c r="M183">
        <v>2.2000000000000002</v>
      </c>
      <c r="U183">
        <v>0.8</v>
      </c>
      <c r="V183" t="s">
        <v>173</v>
      </c>
      <c r="X183" t="s">
        <v>149</v>
      </c>
      <c r="Y183" t="s">
        <v>150</v>
      </c>
      <c r="Z183">
        <v>1040</v>
      </c>
      <c r="AB183" t="s">
        <v>154</v>
      </c>
      <c r="AC183" t="s">
        <v>148</v>
      </c>
      <c r="AD183" s="2">
        <v>0.375</v>
      </c>
      <c r="AG183" t="s">
        <v>161</v>
      </c>
      <c r="AK183" t="s">
        <v>156</v>
      </c>
    </row>
    <row r="184" spans="1:37" x14ac:dyDescent="0.3">
      <c r="A184" t="s">
        <v>292</v>
      </c>
      <c r="B184" t="str">
        <f t="shared" si="2"/>
        <v>USGS-WRD-1648010-20141218</v>
      </c>
      <c r="C184">
        <v>1648010</v>
      </c>
      <c r="D184" t="s">
        <v>151</v>
      </c>
      <c r="E184" s="1">
        <v>41991</v>
      </c>
      <c r="F184" s="1" t="s">
        <v>314</v>
      </c>
      <c r="G184" s="1"/>
      <c r="H184" t="s">
        <v>170</v>
      </c>
      <c r="I184" s="1" t="str">
        <f>VLOOKUP(Z184,lookup!$A$2:$E$18,5,FALSE)</f>
        <v>dissolved</v>
      </c>
      <c r="J184" s="1" t="str">
        <f>VLOOKUP(Z184,lookup!$A$2:$E$18,3,FALSE)</f>
        <v>Lead</v>
      </c>
      <c r="K184" s="1"/>
      <c r="L184" t="str">
        <f>VLOOKUP(Z184,lookup!$A$2:$E$18,4,FALSE)</f>
        <v>ug/l</v>
      </c>
      <c r="M184">
        <v>0.222</v>
      </c>
      <c r="U184">
        <v>0.04</v>
      </c>
      <c r="V184" t="s">
        <v>173</v>
      </c>
      <c r="X184" t="s">
        <v>149</v>
      </c>
      <c r="Y184" t="s">
        <v>150</v>
      </c>
      <c r="Z184">
        <v>1049</v>
      </c>
      <c r="AB184" t="s">
        <v>154</v>
      </c>
      <c r="AC184" t="s">
        <v>148</v>
      </c>
      <c r="AD184" s="2">
        <v>0.375</v>
      </c>
      <c r="AG184" t="s">
        <v>161</v>
      </c>
      <c r="AK184" t="s">
        <v>156</v>
      </c>
    </row>
    <row r="185" spans="1:37" x14ac:dyDescent="0.3">
      <c r="A185" t="s">
        <v>292</v>
      </c>
      <c r="B185" t="str">
        <f t="shared" si="2"/>
        <v>USGS-WRD-1648010-20141218</v>
      </c>
      <c r="C185">
        <v>1648010</v>
      </c>
      <c r="D185" t="s">
        <v>151</v>
      </c>
      <c r="E185" s="1">
        <v>41991</v>
      </c>
      <c r="F185" s="1" t="s">
        <v>314</v>
      </c>
      <c r="G185" s="1"/>
      <c r="H185" t="s">
        <v>172</v>
      </c>
      <c r="I185" s="1" t="str">
        <f>VLOOKUP(Z185,lookup!$A$2:$E$18,5,FALSE)</f>
        <v>dissolved</v>
      </c>
      <c r="J185" s="1" t="str">
        <f>VLOOKUP(Z185,lookup!$A$2:$E$18,3,FALSE)</f>
        <v>Zinc</v>
      </c>
      <c r="K185" s="1"/>
      <c r="L185" t="str">
        <f>VLOOKUP(Z185,lookup!$A$2:$E$18,4,FALSE)</f>
        <v>ug/l</v>
      </c>
      <c r="M185">
        <v>3.8</v>
      </c>
      <c r="U185">
        <v>2</v>
      </c>
      <c r="V185" t="s">
        <v>173</v>
      </c>
      <c r="X185" t="s">
        <v>149</v>
      </c>
      <c r="Y185" t="s">
        <v>150</v>
      </c>
      <c r="Z185">
        <v>1090</v>
      </c>
      <c r="AA185" t="s">
        <v>168</v>
      </c>
      <c r="AB185" t="s">
        <v>154</v>
      </c>
      <c r="AC185" t="s">
        <v>148</v>
      </c>
      <c r="AD185" s="2">
        <v>0.375</v>
      </c>
      <c r="AG185" t="s">
        <v>161</v>
      </c>
      <c r="AK185" t="s">
        <v>156</v>
      </c>
    </row>
    <row r="186" spans="1:37" x14ac:dyDescent="0.3">
      <c r="A186" t="s">
        <v>292</v>
      </c>
      <c r="B186" t="str">
        <f t="shared" si="2"/>
        <v>USGS-WRD-1648010-20150129</v>
      </c>
      <c r="C186">
        <v>1648010</v>
      </c>
      <c r="D186" t="s">
        <v>151</v>
      </c>
      <c r="E186" s="1">
        <v>42033</v>
      </c>
      <c r="F186" s="1" t="s">
        <v>334</v>
      </c>
      <c r="G186" s="1"/>
      <c r="H186" t="s">
        <v>172</v>
      </c>
      <c r="I186" s="1" t="str">
        <f>VLOOKUP(Z186,lookup!$A$2:$E$18,5,FALSE)</f>
        <v>dissolved</v>
      </c>
      <c r="J186" s="1" t="str">
        <f>VLOOKUP(Z186,lookup!$A$2:$E$18,3,FALSE)</f>
        <v>Copper</v>
      </c>
      <c r="K186" s="1"/>
      <c r="L186" t="str">
        <f>VLOOKUP(Z186,lookup!$A$2:$E$18,4,FALSE)</f>
        <v>ug/l</v>
      </c>
      <c r="M186">
        <v>2.8</v>
      </c>
      <c r="U186">
        <v>0.8</v>
      </c>
      <c r="V186" t="s">
        <v>173</v>
      </c>
      <c r="X186" t="s">
        <v>149</v>
      </c>
      <c r="Y186" t="s">
        <v>150</v>
      </c>
      <c r="Z186">
        <v>1040</v>
      </c>
      <c r="AB186" t="s">
        <v>154</v>
      </c>
      <c r="AC186" t="s">
        <v>148</v>
      </c>
      <c r="AD186" s="2">
        <v>0.61458333333333337</v>
      </c>
      <c r="AG186" t="s">
        <v>161</v>
      </c>
      <c r="AK186" t="s">
        <v>156</v>
      </c>
    </row>
    <row r="187" spans="1:37" x14ac:dyDescent="0.3">
      <c r="A187" t="s">
        <v>292</v>
      </c>
      <c r="B187" t="str">
        <f t="shared" si="2"/>
        <v>USGS-WRD-1648010-20150129</v>
      </c>
      <c r="C187">
        <v>1648010</v>
      </c>
      <c r="D187" t="s">
        <v>151</v>
      </c>
      <c r="E187" s="1">
        <v>42033</v>
      </c>
      <c r="F187" s="1" t="s">
        <v>334</v>
      </c>
      <c r="G187" s="1"/>
      <c r="H187" t="s">
        <v>170</v>
      </c>
      <c r="I187" s="1" t="str">
        <f>VLOOKUP(Z187,lookup!$A$2:$E$18,5,FALSE)</f>
        <v>dissolved</v>
      </c>
      <c r="J187" s="1" t="str">
        <f>VLOOKUP(Z187,lookup!$A$2:$E$18,3,FALSE)</f>
        <v>Lead</v>
      </c>
      <c r="K187" s="1"/>
      <c r="L187" t="str">
        <f>VLOOKUP(Z187,lookup!$A$2:$E$18,4,FALSE)</f>
        <v>ug/l</v>
      </c>
      <c r="M187">
        <v>0.13500000000000001</v>
      </c>
      <c r="U187">
        <v>0.04</v>
      </c>
      <c r="V187" t="s">
        <v>173</v>
      </c>
      <c r="X187" t="s">
        <v>149</v>
      </c>
      <c r="Y187" t="s">
        <v>150</v>
      </c>
      <c r="Z187">
        <v>1049</v>
      </c>
      <c r="AB187" t="s">
        <v>154</v>
      </c>
      <c r="AC187" t="s">
        <v>148</v>
      </c>
      <c r="AD187" s="2">
        <v>0.61458333333333337</v>
      </c>
      <c r="AG187" t="s">
        <v>161</v>
      </c>
      <c r="AK187" t="s">
        <v>156</v>
      </c>
    </row>
    <row r="188" spans="1:37" x14ac:dyDescent="0.3">
      <c r="A188" t="s">
        <v>292</v>
      </c>
      <c r="B188" t="str">
        <f t="shared" si="2"/>
        <v>USGS-WRD-1648010-20150129</v>
      </c>
      <c r="C188">
        <v>1648010</v>
      </c>
      <c r="D188" t="s">
        <v>151</v>
      </c>
      <c r="E188" s="1">
        <v>42033</v>
      </c>
      <c r="F188" s="1" t="s">
        <v>334</v>
      </c>
      <c r="G188" s="1"/>
      <c r="H188" t="s">
        <v>172</v>
      </c>
      <c r="I188" s="1" t="str">
        <f>VLOOKUP(Z188,lookup!$A$2:$E$18,5,FALSE)</f>
        <v>dissolved</v>
      </c>
      <c r="J188" s="1" t="str">
        <f>VLOOKUP(Z188,lookup!$A$2:$E$18,3,FALSE)</f>
        <v>Zinc</v>
      </c>
      <c r="K188" s="1"/>
      <c r="L188" t="str">
        <f>VLOOKUP(Z188,lookup!$A$2:$E$18,4,FALSE)</f>
        <v>ug/l</v>
      </c>
      <c r="M188">
        <v>6.3</v>
      </c>
      <c r="U188">
        <v>2</v>
      </c>
      <c r="V188" t="s">
        <v>173</v>
      </c>
      <c r="X188" t="s">
        <v>149</v>
      </c>
      <c r="Y188" t="s">
        <v>150</v>
      </c>
      <c r="Z188">
        <v>1090</v>
      </c>
      <c r="AB188" t="s">
        <v>154</v>
      </c>
      <c r="AC188" t="s">
        <v>148</v>
      </c>
      <c r="AD188" s="2">
        <v>0.61458333333333337</v>
      </c>
      <c r="AG188" t="s">
        <v>161</v>
      </c>
      <c r="AK188" t="s">
        <v>156</v>
      </c>
    </row>
    <row r="189" spans="1:37" x14ac:dyDescent="0.3">
      <c r="A189" t="s">
        <v>292</v>
      </c>
      <c r="B189" t="str">
        <f t="shared" si="2"/>
        <v>USGS-WRD-1648010-20150310</v>
      </c>
      <c r="C189">
        <v>1648010</v>
      </c>
      <c r="D189" t="s">
        <v>151</v>
      </c>
      <c r="E189" s="1">
        <v>42073</v>
      </c>
      <c r="F189" s="1" t="s">
        <v>328</v>
      </c>
      <c r="G189" s="1"/>
      <c r="H189" t="s">
        <v>172</v>
      </c>
      <c r="I189" s="1" t="str">
        <f>VLOOKUP(Z189,lookup!$A$2:$E$18,5,FALSE)</f>
        <v>dissolved</v>
      </c>
      <c r="J189" s="1" t="str">
        <f>VLOOKUP(Z189,lookup!$A$2:$E$18,3,FALSE)</f>
        <v>Copper</v>
      </c>
      <c r="K189" s="1"/>
      <c r="L189" t="str">
        <f>VLOOKUP(Z189,lookup!$A$2:$E$18,4,FALSE)</f>
        <v>ug/l</v>
      </c>
      <c r="M189">
        <v>2.5</v>
      </c>
      <c r="U189">
        <v>0.8</v>
      </c>
      <c r="V189" t="s">
        <v>173</v>
      </c>
      <c r="X189" t="s">
        <v>149</v>
      </c>
      <c r="Y189" t="s">
        <v>150</v>
      </c>
      <c r="Z189">
        <v>1040</v>
      </c>
      <c r="AB189" t="s">
        <v>154</v>
      </c>
      <c r="AC189" t="s">
        <v>148</v>
      </c>
      <c r="AD189" s="2">
        <v>0.38541666666666669</v>
      </c>
      <c r="AG189" t="s">
        <v>161</v>
      </c>
      <c r="AK189" t="s">
        <v>156</v>
      </c>
    </row>
    <row r="190" spans="1:37" x14ac:dyDescent="0.3">
      <c r="A190" t="s">
        <v>292</v>
      </c>
      <c r="B190" t="str">
        <f t="shared" si="2"/>
        <v>USGS-WRD-1648010-20150310</v>
      </c>
      <c r="C190">
        <v>1648010</v>
      </c>
      <c r="D190" t="s">
        <v>151</v>
      </c>
      <c r="E190" s="1">
        <v>42073</v>
      </c>
      <c r="F190" s="1" t="s">
        <v>328</v>
      </c>
      <c r="G190" s="1"/>
      <c r="H190" t="s">
        <v>170</v>
      </c>
      <c r="I190" s="1" t="str">
        <f>VLOOKUP(Z190,lookup!$A$2:$E$18,5,FALSE)</f>
        <v>dissolved</v>
      </c>
      <c r="J190" s="1" t="str">
        <f>VLOOKUP(Z190,lookup!$A$2:$E$18,3,FALSE)</f>
        <v>Lead</v>
      </c>
      <c r="K190" s="1"/>
      <c r="L190" t="str">
        <f>VLOOKUP(Z190,lookup!$A$2:$E$18,4,FALSE)</f>
        <v>ug/l</v>
      </c>
      <c r="M190">
        <v>0.215</v>
      </c>
      <c r="U190">
        <v>0.04</v>
      </c>
      <c r="V190" t="s">
        <v>173</v>
      </c>
      <c r="X190" t="s">
        <v>149</v>
      </c>
      <c r="Y190" t="s">
        <v>150</v>
      </c>
      <c r="Z190">
        <v>1049</v>
      </c>
      <c r="AB190" t="s">
        <v>154</v>
      </c>
      <c r="AC190" t="s">
        <v>148</v>
      </c>
      <c r="AD190" s="2">
        <v>0.38541666666666669</v>
      </c>
      <c r="AG190" t="s">
        <v>161</v>
      </c>
      <c r="AK190" t="s">
        <v>156</v>
      </c>
    </row>
    <row r="191" spans="1:37" x14ac:dyDescent="0.3">
      <c r="A191" t="s">
        <v>292</v>
      </c>
      <c r="B191" t="str">
        <f t="shared" si="2"/>
        <v>USGS-WRD-1648010-20150310</v>
      </c>
      <c r="C191">
        <v>1648010</v>
      </c>
      <c r="D191" t="s">
        <v>151</v>
      </c>
      <c r="E191" s="1">
        <v>42073</v>
      </c>
      <c r="F191" s="1" t="s">
        <v>328</v>
      </c>
      <c r="G191" s="1"/>
      <c r="H191" t="s">
        <v>172</v>
      </c>
      <c r="I191" s="1" t="str">
        <f>VLOOKUP(Z191,lookup!$A$2:$E$18,5,FALSE)</f>
        <v>dissolved</v>
      </c>
      <c r="J191" s="1" t="str">
        <f>VLOOKUP(Z191,lookup!$A$2:$E$18,3,FALSE)</f>
        <v>Zinc</v>
      </c>
      <c r="K191" s="1"/>
      <c r="L191" t="str">
        <f>VLOOKUP(Z191,lookup!$A$2:$E$18,4,FALSE)</f>
        <v>ug/l</v>
      </c>
      <c r="M191">
        <v>4.5</v>
      </c>
      <c r="U191">
        <v>2</v>
      </c>
      <c r="V191" t="s">
        <v>173</v>
      </c>
      <c r="X191" t="s">
        <v>149</v>
      </c>
      <c r="Y191" t="s">
        <v>150</v>
      </c>
      <c r="Z191">
        <v>1090</v>
      </c>
      <c r="AB191" t="s">
        <v>154</v>
      </c>
      <c r="AC191" t="s">
        <v>148</v>
      </c>
      <c r="AD191" s="2">
        <v>0.38541666666666669</v>
      </c>
      <c r="AG191" t="s">
        <v>161</v>
      </c>
      <c r="AK191" t="s">
        <v>156</v>
      </c>
    </row>
    <row r="192" spans="1:37" x14ac:dyDescent="0.3">
      <c r="A192" t="s">
        <v>292</v>
      </c>
      <c r="B192" t="str">
        <f t="shared" si="2"/>
        <v>USGSMDWC-1648010-20150311</v>
      </c>
      <c r="C192">
        <v>1648010</v>
      </c>
      <c r="D192" t="s">
        <v>151</v>
      </c>
      <c r="E192" s="1">
        <v>42074</v>
      </c>
      <c r="F192" s="1" t="s">
        <v>313</v>
      </c>
      <c r="G192" s="1"/>
      <c r="H192" t="s">
        <v>172</v>
      </c>
      <c r="I192" s="1" t="str">
        <f>VLOOKUP(Z192,lookup!$A$2:$E$18,5,FALSE)</f>
        <v>dissolved</v>
      </c>
      <c r="J192" s="1" t="str">
        <f>VLOOKUP(Z192,lookup!$A$2:$E$18,3,FALSE)</f>
        <v>Copper</v>
      </c>
      <c r="K192" s="1"/>
      <c r="L192" t="str">
        <f>VLOOKUP(Z192,lookup!$A$2:$E$18,4,FALSE)</f>
        <v>ug/l</v>
      </c>
      <c r="M192">
        <v>3.6</v>
      </c>
      <c r="U192">
        <v>0.8</v>
      </c>
      <c r="V192" t="s">
        <v>173</v>
      </c>
      <c r="X192" t="s">
        <v>149</v>
      </c>
      <c r="Y192" t="s">
        <v>150</v>
      </c>
      <c r="Z192">
        <v>1040</v>
      </c>
      <c r="AB192" t="s">
        <v>154</v>
      </c>
      <c r="AC192" t="s">
        <v>148</v>
      </c>
      <c r="AD192" s="2">
        <v>0.41666666666666669</v>
      </c>
      <c r="AG192" t="s">
        <v>169</v>
      </c>
      <c r="AK192" t="s">
        <v>156</v>
      </c>
    </row>
    <row r="193" spans="1:37" x14ac:dyDescent="0.3">
      <c r="A193" t="s">
        <v>292</v>
      </c>
      <c r="B193" t="str">
        <f t="shared" si="2"/>
        <v>USGSMDWC-1648010-20150311</v>
      </c>
      <c r="C193">
        <v>1648010</v>
      </c>
      <c r="D193" t="s">
        <v>151</v>
      </c>
      <c r="E193" s="1">
        <v>42074</v>
      </c>
      <c r="F193" s="1" t="s">
        <v>313</v>
      </c>
      <c r="G193" s="1"/>
      <c r="H193" t="s">
        <v>170</v>
      </c>
      <c r="I193" s="1" t="str">
        <f>VLOOKUP(Z193,lookup!$A$2:$E$18,5,FALSE)</f>
        <v>dissolved</v>
      </c>
      <c r="J193" s="1" t="str">
        <f>VLOOKUP(Z193,lookup!$A$2:$E$18,3,FALSE)</f>
        <v>Lead</v>
      </c>
      <c r="K193" s="1"/>
      <c r="L193" t="str">
        <f>VLOOKUP(Z193,lookup!$A$2:$E$18,4,FALSE)</f>
        <v>ug/l</v>
      </c>
      <c r="M193">
        <v>0.30299999999999999</v>
      </c>
      <c r="U193">
        <v>0.04</v>
      </c>
      <c r="V193" t="s">
        <v>173</v>
      </c>
      <c r="X193" t="s">
        <v>149</v>
      </c>
      <c r="Y193" t="s">
        <v>150</v>
      </c>
      <c r="Z193">
        <v>1049</v>
      </c>
      <c r="AB193" t="s">
        <v>154</v>
      </c>
      <c r="AC193" t="s">
        <v>148</v>
      </c>
      <c r="AD193" s="2">
        <v>0.41666666666666669</v>
      </c>
      <c r="AG193" t="s">
        <v>169</v>
      </c>
      <c r="AK193" t="s">
        <v>156</v>
      </c>
    </row>
    <row r="194" spans="1:37" x14ac:dyDescent="0.3">
      <c r="A194" t="s">
        <v>292</v>
      </c>
      <c r="B194" t="str">
        <f t="shared" ref="B194:B257" si="3">AG194&amp;"-"&amp;C194&amp;"-"&amp;TEXT(E194,"yyyymmdd")</f>
        <v>USGSMDWC-1648010-20150311</v>
      </c>
      <c r="C194">
        <v>1648010</v>
      </c>
      <c r="D194" t="s">
        <v>151</v>
      </c>
      <c r="E194" s="1">
        <v>42074</v>
      </c>
      <c r="F194" s="1" t="s">
        <v>313</v>
      </c>
      <c r="G194" s="1"/>
      <c r="H194" t="s">
        <v>172</v>
      </c>
      <c r="I194" s="1" t="str">
        <f>VLOOKUP(Z194,lookup!$A$2:$E$18,5,FALSE)</f>
        <v>dissolved</v>
      </c>
      <c r="J194" s="1" t="str">
        <f>VLOOKUP(Z194,lookup!$A$2:$E$18,3,FALSE)</f>
        <v>Zinc</v>
      </c>
      <c r="K194" s="1"/>
      <c r="L194" t="str">
        <f>VLOOKUP(Z194,lookup!$A$2:$E$18,4,FALSE)</f>
        <v>ug/l</v>
      </c>
      <c r="M194">
        <v>4.5</v>
      </c>
      <c r="U194">
        <v>2</v>
      </c>
      <c r="V194" t="s">
        <v>173</v>
      </c>
      <c r="X194" t="s">
        <v>149</v>
      </c>
      <c r="Y194" t="s">
        <v>150</v>
      </c>
      <c r="Z194">
        <v>1090</v>
      </c>
      <c r="AB194" t="s">
        <v>154</v>
      </c>
      <c r="AC194" t="s">
        <v>148</v>
      </c>
      <c r="AD194" s="2">
        <v>0.41666666666666669</v>
      </c>
      <c r="AG194" t="s">
        <v>169</v>
      </c>
      <c r="AK194" t="s">
        <v>156</v>
      </c>
    </row>
    <row r="195" spans="1:37" x14ac:dyDescent="0.3">
      <c r="A195" t="s">
        <v>292</v>
      </c>
      <c r="B195" t="str">
        <f t="shared" si="3"/>
        <v>USGS-WRD-1648010-20150324</v>
      </c>
      <c r="C195">
        <v>1648010</v>
      </c>
      <c r="D195" t="s">
        <v>151</v>
      </c>
      <c r="E195" s="1">
        <v>42087</v>
      </c>
      <c r="F195" s="1" t="s">
        <v>313</v>
      </c>
      <c r="G195" s="1"/>
      <c r="H195" t="s">
        <v>172</v>
      </c>
      <c r="I195" s="1" t="str">
        <f>VLOOKUP(Z195,lookup!$A$2:$E$18,5,FALSE)</f>
        <v>dissolved</v>
      </c>
      <c r="J195" s="1" t="str">
        <f>VLOOKUP(Z195,lookup!$A$2:$E$18,3,FALSE)</f>
        <v>Copper</v>
      </c>
      <c r="K195" s="1"/>
      <c r="L195" t="str">
        <f>VLOOKUP(Z195,lookup!$A$2:$E$18,4,FALSE)</f>
        <v>ug/l</v>
      </c>
      <c r="M195">
        <v>1.6</v>
      </c>
      <c r="U195">
        <v>0.8</v>
      </c>
      <c r="V195" t="s">
        <v>173</v>
      </c>
      <c r="X195" t="s">
        <v>149</v>
      </c>
      <c r="Y195" t="s">
        <v>150</v>
      </c>
      <c r="Z195">
        <v>1040</v>
      </c>
      <c r="AB195" t="s">
        <v>154</v>
      </c>
      <c r="AC195" t="s">
        <v>148</v>
      </c>
      <c r="AD195" s="2">
        <v>0.41666666666666669</v>
      </c>
      <c r="AG195" t="s">
        <v>161</v>
      </c>
      <c r="AK195" t="s">
        <v>156</v>
      </c>
    </row>
    <row r="196" spans="1:37" x14ac:dyDescent="0.3">
      <c r="A196" t="s">
        <v>292</v>
      </c>
      <c r="B196" t="str">
        <f t="shared" si="3"/>
        <v>USGS-WRD-1648010-20150324</v>
      </c>
      <c r="C196">
        <v>1648010</v>
      </c>
      <c r="D196" t="s">
        <v>151</v>
      </c>
      <c r="E196" s="1">
        <v>42087</v>
      </c>
      <c r="F196" s="1" t="s">
        <v>313</v>
      </c>
      <c r="G196" s="1"/>
      <c r="H196" t="s">
        <v>170</v>
      </c>
      <c r="I196" s="1" t="str">
        <f>VLOOKUP(Z196,lookup!$A$2:$E$18,5,FALSE)</f>
        <v>dissolved</v>
      </c>
      <c r="J196" s="1" t="str">
        <f>VLOOKUP(Z196,lookup!$A$2:$E$18,3,FALSE)</f>
        <v>Lead</v>
      </c>
      <c r="K196" s="1"/>
      <c r="L196" t="str">
        <f>VLOOKUP(Z196,lookup!$A$2:$E$18,4,FALSE)</f>
        <v>ug/l</v>
      </c>
      <c r="M196">
        <v>9.4E-2</v>
      </c>
      <c r="U196">
        <v>0.04</v>
      </c>
      <c r="V196" t="s">
        <v>173</v>
      </c>
      <c r="X196" t="s">
        <v>149</v>
      </c>
      <c r="Y196" t="s">
        <v>150</v>
      </c>
      <c r="Z196">
        <v>1049</v>
      </c>
      <c r="AB196" t="s">
        <v>154</v>
      </c>
      <c r="AC196" t="s">
        <v>148</v>
      </c>
      <c r="AD196" s="2">
        <v>0.41666666666666669</v>
      </c>
      <c r="AG196" t="s">
        <v>161</v>
      </c>
      <c r="AK196" t="s">
        <v>156</v>
      </c>
    </row>
    <row r="197" spans="1:37" x14ac:dyDescent="0.3">
      <c r="A197" t="s">
        <v>292</v>
      </c>
      <c r="B197" t="str">
        <f t="shared" si="3"/>
        <v>USGS-WRD-1648010-20150324</v>
      </c>
      <c r="C197">
        <v>1648010</v>
      </c>
      <c r="D197" t="s">
        <v>151</v>
      </c>
      <c r="E197" s="1">
        <v>42087</v>
      </c>
      <c r="F197" s="1" t="s">
        <v>313</v>
      </c>
      <c r="G197" s="1"/>
      <c r="H197" t="s">
        <v>172</v>
      </c>
      <c r="I197" s="1" t="str">
        <f>VLOOKUP(Z197,lookup!$A$2:$E$18,5,FALSE)</f>
        <v>dissolved</v>
      </c>
      <c r="J197" s="1" t="str">
        <f>VLOOKUP(Z197,lookup!$A$2:$E$18,3,FALSE)</f>
        <v>Zinc</v>
      </c>
      <c r="K197" s="1"/>
      <c r="L197" t="str">
        <f>VLOOKUP(Z197,lookup!$A$2:$E$18,4,FALSE)</f>
        <v>ug/l</v>
      </c>
      <c r="M197">
        <v>2.7</v>
      </c>
      <c r="U197">
        <v>2</v>
      </c>
      <c r="V197" t="s">
        <v>173</v>
      </c>
      <c r="X197" t="s">
        <v>149</v>
      </c>
      <c r="Y197" t="s">
        <v>150</v>
      </c>
      <c r="Z197">
        <v>1090</v>
      </c>
      <c r="AA197" t="s">
        <v>168</v>
      </c>
      <c r="AB197" t="s">
        <v>154</v>
      </c>
      <c r="AC197" t="s">
        <v>148</v>
      </c>
      <c r="AD197" s="2">
        <v>0.41666666666666669</v>
      </c>
      <c r="AG197" t="s">
        <v>161</v>
      </c>
      <c r="AK197" t="s">
        <v>156</v>
      </c>
    </row>
    <row r="198" spans="1:37" x14ac:dyDescent="0.3">
      <c r="A198" t="s">
        <v>292</v>
      </c>
      <c r="B198" t="str">
        <f t="shared" si="3"/>
        <v>USGS-WRD-1648010-20150420</v>
      </c>
      <c r="C198">
        <v>1648010</v>
      </c>
      <c r="D198" t="s">
        <v>151</v>
      </c>
      <c r="E198" s="1">
        <v>42114</v>
      </c>
      <c r="F198" s="1" t="s">
        <v>335</v>
      </c>
      <c r="G198" s="1"/>
      <c r="H198" t="s">
        <v>172</v>
      </c>
      <c r="I198" s="1" t="str">
        <f>VLOOKUP(Z198,lookup!$A$2:$E$18,5,FALSE)</f>
        <v>dissolved</v>
      </c>
      <c r="J198" s="1" t="str">
        <f>VLOOKUP(Z198,lookup!$A$2:$E$18,3,FALSE)</f>
        <v>Copper</v>
      </c>
      <c r="K198" s="1"/>
      <c r="L198" t="str">
        <f>VLOOKUP(Z198,lookup!$A$2:$E$18,4,FALSE)</f>
        <v>ug/l</v>
      </c>
      <c r="M198">
        <v>3.5</v>
      </c>
      <c r="U198">
        <v>0.8</v>
      </c>
      <c r="V198" t="s">
        <v>173</v>
      </c>
      <c r="X198" t="s">
        <v>149</v>
      </c>
      <c r="Y198" t="s">
        <v>150</v>
      </c>
      <c r="Z198">
        <v>1040</v>
      </c>
      <c r="AB198" t="s">
        <v>154</v>
      </c>
      <c r="AC198" t="s">
        <v>148</v>
      </c>
      <c r="AD198" s="2">
        <v>0.34375</v>
      </c>
      <c r="AG198" t="s">
        <v>161</v>
      </c>
      <c r="AK198" t="s">
        <v>156</v>
      </c>
    </row>
    <row r="199" spans="1:37" x14ac:dyDescent="0.3">
      <c r="A199" t="s">
        <v>292</v>
      </c>
      <c r="B199" t="str">
        <f t="shared" si="3"/>
        <v>USGS-WRD-1648010-20150420</v>
      </c>
      <c r="C199">
        <v>1648010</v>
      </c>
      <c r="D199" t="s">
        <v>151</v>
      </c>
      <c r="E199" s="1">
        <v>42114</v>
      </c>
      <c r="F199" s="1" t="s">
        <v>335</v>
      </c>
      <c r="G199" s="1"/>
      <c r="H199" t="s">
        <v>170</v>
      </c>
      <c r="I199" s="1" t="str">
        <f>VLOOKUP(Z199,lookup!$A$2:$E$18,5,FALSE)</f>
        <v>dissolved</v>
      </c>
      <c r="J199" s="1" t="str">
        <f>VLOOKUP(Z199,lookup!$A$2:$E$18,3,FALSE)</f>
        <v>Lead</v>
      </c>
      <c r="K199" s="1"/>
      <c r="L199" t="str">
        <f>VLOOKUP(Z199,lookup!$A$2:$E$18,4,FALSE)</f>
        <v>ug/l</v>
      </c>
      <c r="M199">
        <v>0.57899999999999996</v>
      </c>
      <c r="U199">
        <v>0.04</v>
      </c>
      <c r="V199" t="s">
        <v>173</v>
      </c>
      <c r="X199" t="s">
        <v>149</v>
      </c>
      <c r="Y199" t="s">
        <v>150</v>
      </c>
      <c r="Z199">
        <v>1049</v>
      </c>
      <c r="AB199" t="s">
        <v>154</v>
      </c>
      <c r="AC199" t="s">
        <v>148</v>
      </c>
      <c r="AD199" s="2">
        <v>0.34375</v>
      </c>
      <c r="AG199" t="s">
        <v>161</v>
      </c>
      <c r="AK199" t="s">
        <v>156</v>
      </c>
    </row>
    <row r="200" spans="1:37" x14ac:dyDescent="0.3">
      <c r="A200" t="s">
        <v>292</v>
      </c>
      <c r="B200" t="str">
        <f t="shared" si="3"/>
        <v>USGS-WRD-1648010-20150420</v>
      </c>
      <c r="C200">
        <v>1648010</v>
      </c>
      <c r="D200" t="s">
        <v>151</v>
      </c>
      <c r="E200" s="1">
        <v>42114</v>
      </c>
      <c r="F200" s="1" t="s">
        <v>335</v>
      </c>
      <c r="G200" s="1"/>
      <c r="H200" t="s">
        <v>172</v>
      </c>
      <c r="I200" s="1" t="str">
        <f>VLOOKUP(Z200,lookup!$A$2:$E$18,5,FALSE)</f>
        <v>dissolved</v>
      </c>
      <c r="J200" s="1" t="str">
        <f>VLOOKUP(Z200,lookup!$A$2:$E$18,3,FALSE)</f>
        <v>Zinc</v>
      </c>
      <c r="K200" s="1"/>
      <c r="L200" t="str">
        <f>VLOOKUP(Z200,lookup!$A$2:$E$18,4,FALSE)</f>
        <v>ug/l</v>
      </c>
      <c r="M200">
        <v>3</v>
      </c>
      <c r="U200">
        <v>2</v>
      </c>
      <c r="V200" t="s">
        <v>173</v>
      </c>
      <c r="X200" t="s">
        <v>149</v>
      </c>
      <c r="Y200" t="s">
        <v>150</v>
      </c>
      <c r="Z200">
        <v>1090</v>
      </c>
      <c r="AA200" t="s">
        <v>168</v>
      </c>
      <c r="AB200" t="s">
        <v>154</v>
      </c>
      <c r="AC200" t="s">
        <v>148</v>
      </c>
      <c r="AD200" s="2">
        <v>0.34375</v>
      </c>
      <c r="AG200" t="s">
        <v>161</v>
      </c>
      <c r="AK200" t="s">
        <v>156</v>
      </c>
    </row>
    <row r="201" spans="1:37" x14ac:dyDescent="0.3">
      <c r="A201" t="s">
        <v>292</v>
      </c>
      <c r="B201" t="str">
        <f t="shared" si="3"/>
        <v>USGS-WRD-1648010-20150430</v>
      </c>
      <c r="C201">
        <v>1648010</v>
      </c>
      <c r="D201" t="s">
        <v>151</v>
      </c>
      <c r="E201" s="1">
        <v>42124</v>
      </c>
      <c r="F201" s="1" t="s">
        <v>335</v>
      </c>
      <c r="G201" s="1"/>
      <c r="H201" t="s">
        <v>172</v>
      </c>
      <c r="I201" s="1" t="str">
        <f>VLOOKUP(Z201,lookup!$A$2:$E$18,5,FALSE)</f>
        <v>dissolved</v>
      </c>
      <c r="J201" s="1" t="str">
        <f>VLOOKUP(Z201,lookup!$A$2:$E$18,3,FALSE)</f>
        <v>Copper</v>
      </c>
      <c r="K201" s="1"/>
      <c r="L201" t="str">
        <f>VLOOKUP(Z201,lookup!$A$2:$E$18,4,FALSE)</f>
        <v>ug/l</v>
      </c>
      <c r="M201">
        <v>1.9</v>
      </c>
      <c r="U201">
        <v>0.8</v>
      </c>
      <c r="V201" t="s">
        <v>173</v>
      </c>
      <c r="X201" t="s">
        <v>149</v>
      </c>
      <c r="Y201" t="s">
        <v>150</v>
      </c>
      <c r="Z201">
        <v>1040</v>
      </c>
      <c r="AB201" t="s">
        <v>154</v>
      </c>
      <c r="AC201" t="s">
        <v>148</v>
      </c>
      <c r="AD201" s="2">
        <v>0.34375</v>
      </c>
      <c r="AG201" t="s">
        <v>161</v>
      </c>
      <c r="AK201" t="s">
        <v>156</v>
      </c>
    </row>
    <row r="202" spans="1:37" x14ac:dyDescent="0.3">
      <c r="A202" t="s">
        <v>292</v>
      </c>
      <c r="B202" t="str">
        <f t="shared" si="3"/>
        <v>USGS-WRD-1648010-20150430</v>
      </c>
      <c r="C202">
        <v>1648010</v>
      </c>
      <c r="D202" t="s">
        <v>151</v>
      </c>
      <c r="E202" s="1">
        <v>42124</v>
      </c>
      <c r="F202" s="1" t="s">
        <v>335</v>
      </c>
      <c r="G202" s="1"/>
      <c r="H202" t="s">
        <v>170</v>
      </c>
      <c r="I202" s="1" t="str">
        <f>VLOOKUP(Z202,lookup!$A$2:$E$18,5,FALSE)</f>
        <v>dissolved</v>
      </c>
      <c r="J202" s="1" t="str">
        <f>VLOOKUP(Z202,lookup!$A$2:$E$18,3,FALSE)</f>
        <v>Lead</v>
      </c>
      <c r="K202" s="1"/>
      <c r="L202" t="str">
        <f>VLOOKUP(Z202,lookup!$A$2:$E$18,4,FALSE)</f>
        <v>ug/l</v>
      </c>
      <c r="M202">
        <v>0.08</v>
      </c>
      <c r="U202">
        <v>0.04</v>
      </c>
      <c r="V202" t="s">
        <v>173</v>
      </c>
      <c r="X202" t="s">
        <v>149</v>
      </c>
      <c r="Y202" t="s">
        <v>150</v>
      </c>
      <c r="Z202">
        <v>1049</v>
      </c>
      <c r="AA202" t="s">
        <v>168</v>
      </c>
      <c r="AB202" t="s">
        <v>154</v>
      </c>
      <c r="AC202" t="s">
        <v>148</v>
      </c>
      <c r="AD202" s="2">
        <v>0.34375</v>
      </c>
      <c r="AG202" t="s">
        <v>161</v>
      </c>
      <c r="AK202" t="s">
        <v>156</v>
      </c>
    </row>
    <row r="203" spans="1:37" x14ac:dyDescent="0.3">
      <c r="A203" t="s">
        <v>292</v>
      </c>
      <c r="B203" t="str">
        <f t="shared" si="3"/>
        <v>USGS-WRD-1648010-20150430</v>
      </c>
      <c r="C203">
        <v>1648010</v>
      </c>
      <c r="D203" t="s">
        <v>151</v>
      </c>
      <c r="E203" s="1">
        <v>42124</v>
      </c>
      <c r="F203" s="1" t="s">
        <v>335</v>
      </c>
      <c r="G203" s="1"/>
      <c r="H203" t="s">
        <v>172</v>
      </c>
      <c r="I203" s="1" t="str">
        <f>VLOOKUP(Z203,lookup!$A$2:$E$18,5,FALSE)</f>
        <v>dissolved</v>
      </c>
      <c r="J203" s="1" t="str">
        <f>VLOOKUP(Z203,lookup!$A$2:$E$18,3,FALSE)</f>
        <v>Zinc</v>
      </c>
      <c r="K203" s="1"/>
      <c r="L203" t="str">
        <f>VLOOKUP(Z203,lookup!$A$2:$E$18,4,FALSE)</f>
        <v>ug/l</v>
      </c>
      <c r="M203">
        <v>2</v>
      </c>
      <c r="N203" t="s">
        <v>152</v>
      </c>
      <c r="U203">
        <v>2</v>
      </c>
      <c r="V203" t="s">
        <v>173</v>
      </c>
      <c r="X203" t="s">
        <v>149</v>
      </c>
      <c r="Y203" t="s">
        <v>150</v>
      </c>
      <c r="Z203">
        <v>1090</v>
      </c>
      <c r="AB203" t="s">
        <v>154</v>
      </c>
      <c r="AC203" t="s">
        <v>148</v>
      </c>
      <c r="AD203" s="2">
        <v>0.34375</v>
      </c>
      <c r="AG203" t="s">
        <v>161</v>
      </c>
      <c r="AK203" t="s">
        <v>156</v>
      </c>
    </row>
    <row r="204" spans="1:37" x14ac:dyDescent="0.3">
      <c r="A204" t="s">
        <v>292</v>
      </c>
      <c r="B204" t="str">
        <f t="shared" si="3"/>
        <v>USGS-WRD-1648010-20150519</v>
      </c>
      <c r="C204">
        <v>1648010</v>
      </c>
      <c r="D204" t="s">
        <v>151</v>
      </c>
      <c r="E204" s="1">
        <v>42143</v>
      </c>
      <c r="F204" s="1" t="s">
        <v>316</v>
      </c>
      <c r="G204" s="1"/>
      <c r="H204" t="s">
        <v>172</v>
      </c>
      <c r="I204" s="1" t="str">
        <f>VLOOKUP(Z204,lookup!$A$2:$E$18,5,FALSE)</f>
        <v>dissolved</v>
      </c>
      <c r="J204" s="1" t="str">
        <f>VLOOKUP(Z204,lookup!$A$2:$E$18,3,FALSE)</f>
        <v>Copper</v>
      </c>
      <c r="K204" s="1"/>
      <c r="L204" t="str">
        <f>VLOOKUP(Z204,lookup!$A$2:$E$18,4,FALSE)</f>
        <v>ug/l</v>
      </c>
      <c r="M204">
        <v>4.3</v>
      </c>
      <c r="U204">
        <v>0.8</v>
      </c>
      <c r="V204" t="s">
        <v>173</v>
      </c>
      <c r="X204" t="s">
        <v>149</v>
      </c>
      <c r="Y204" t="s">
        <v>150</v>
      </c>
      <c r="Z204">
        <v>1040</v>
      </c>
      <c r="AB204" t="s">
        <v>154</v>
      </c>
      <c r="AC204" t="s">
        <v>148</v>
      </c>
      <c r="AD204" s="2">
        <v>0.40625</v>
      </c>
      <c r="AG204" t="s">
        <v>161</v>
      </c>
      <c r="AK204" t="s">
        <v>156</v>
      </c>
    </row>
    <row r="205" spans="1:37" x14ac:dyDescent="0.3">
      <c r="A205" t="s">
        <v>292</v>
      </c>
      <c r="B205" t="str">
        <f t="shared" si="3"/>
        <v>USGS-WRD-1648010-20150519</v>
      </c>
      <c r="C205">
        <v>1648010</v>
      </c>
      <c r="D205" t="s">
        <v>151</v>
      </c>
      <c r="E205" s="1">
        <v>42143</v>
      </c>
      <c r="F205" s="1" t="s">
        <v>316</v>
      </c>
      <c r="G205" s="1"/>
      <c r="H205" t="s">
        <v>170</v>
      </c>
      <c r="I205" s="1" t="str">
        <f>VLOOKUP(Z205,lookup!$A$2:$E$18,5,FALSE)</f>
        <v>dissolved</v>
      </c>
      <c r="J205" s="1" t="str">
        <f>VLOOKUP(Z205,lookup!$A$2:$E$18,3,FALSE)</f>
        <v>Lead</v>
      </c>
      <c r="K205" s="1"/>
      <c r="L205" t="str">
        <f>VLOOKUP(Z205,lookup!$A$2:$E$18,4,FALSE)</f>
        <v>ug/l</v>
      </c>
      <c r="M205">
        <v>0.39900000000000002</v>
      </c>
      <c r="U205">
        <v>0.04</v>
      </c>
      <c r="V205" t="s">
        <v>173</v>
      </c>
      <c r="X205" t="s">
        <v>149</v>
      </c>
      <c r="Y205" t="s">
        <v>150</v>
      </c>
      <c r="Z205">
        <v>1049</v>
      </c>
      <c r="AB205" t="s">
        <v>154</v>
      </c>
      <c r="AC205" t="s">
        <v>148</v>
      </c>
      <c r="AD205" s="2">
        <v>0.40625</v>
      </c>
      <c r="AG205" t="s">
        <v>161</v>
      </c>
      <c r="AK205" t="s">
        <v>156</v>
      </c>
    </row>
    <row r="206" spans="1:37" x14ac:dyDescent="0.3">
      <c r="A206" t="s">
        <v>292</v>
      </c>
      <c r="B206" t="str">
        <f t="shared" si="3"/>
        <v>USGS-WRD-1648010-20150519</v>
      </c>
      <c r="C206">
        <v>1648010</v>
      </c>
      <c r="D206" t="s">
        <v>151</v>
      </c>
      <c r="E206" s="1">
        <v>42143</v>
      </c>
      <c r="F206" s="1" t="s">
        <v>316</v>
      </c>
      <c r="G206" s="1"/>
      <c r="H206" t="s">
        <v>172</v>
      </c>
      <c r="I206" s="1" t="str">
        <f>VLOOKUP(Z206,lookup!$A$2:$E$18,5,FALSE)</f>
        <v>dissolved</v>
      </c>
      <c r="J206" s="1" t="str">
        <f>VLOOKUP(Z206,lookup!$A$2:$E$18,3,FALSE)</f>
        <v>Zinc</v>
      </c>
      <c r="K206" s="1"/>
      <c r="L206" t="str">
        <f>VLOOKUP(Z206,lookup!$A$2:$E$18,4,FALSE)</f>
        <v>ug/l</v>
      </c>
      <c r="M206">
        <v>2</v>
      </c>
      <c r="N206" t="s">
        <v>152</v>
      </c>
      <c r="U206">
        <v>2</v>
      </c>
      <c r="V206" t="s">
        <v>173</v>
      </c>
      <c r="X206" t="s">
        <v>149</v>
      </c>
      <c r="Y206" t="s">
        <v>150</v>
      </c>
      <c r="Z206">
        <v>1090</v>
      </c>
      <c r="AB206" t="s">
        <v>154</v>
      </c>
      <c r="AC206" t="s">
        <v>148</v>
      </c>
      <c r="AD206" s="2">
        <v>0.40625</v>
      </c>
      <c r="AG206" t="s">
        <v>161</v>
      </c>
      <c r="AK206" t="s">
        <v>156</v>
      </c>
    </row>
    <row r="207" spans="1:37" x14ac:dyDescent="0.3">
      <c r="A207" t="s">
        <v>292</v>
      </c>
      <c r="B207" t="str">
        <f t="shared" si="3"/>
        <v>USGS-WRD-1648010-20150528</v>
      </c>
      <c r="C207">
        <v>1648010</v>
      </c>
      <c r="D207" t="s">
        <v>151</v>
      </c>
      <c r="E207" s="1">
        <v>42152</v>
      </c>
      <c r="F207" s="1" t="s">
        <v>313</v>
      </c>
      <c r="G207" s="1"/>
      <c r="H207" t="s">
        <v>172</v>
      </c>
      <c r="I207" s="1" t="str">
        <f>VLOOKUP(Z207,lookup!$A$2:$E$18,5,FALSE)</f>
        <v>dissolved</v>
      </c>
      <c r="J207" s="1" t="str">
        <f>VLOOKUP(Z207,lookup!$A$2:$E$18,3,FALSE)</f>
        <v>Copper</v>
      </c>
      <c r="K207" s="1"/>
      <c r="L207" t="str">
        <f>VLOOKUP(Z207,lookup!$A$2:$E$18,4,FALSE)</f>
        <v>ug/l</v>
      </c>
      <c r="M207">
        <v>3.3</v>
      </c>
      <c r="U207">
        <v>0.8</v>
      </c>
      <c r="V207" t="s">
        <v>173</v>
      </c>
      <c r="X207" t="s">
        <v>149</v>
      </c>
      <c r="Y207" t="s">
        <v>150</v>
      </c>
      <c r="Z207">
        <v>1040</v>
      </c>
      <c r="AB207" t="s">
        <v>154</v>
      </c>
      <c r="AC207" t="s">
        <v>148</v>
      </c>
      <c r="AD207" s="2">
        <v>0.41666666666666669</v>
      </c>
      <c r="AG207" t="s">
        <v>161</v>
      </c>
      <c r="AK207" t="s">
        <v>156</v>
      </c>
    </row>
    <row r="208" spans="1:37" x14ac:dyDescent="0.3">
      <c r="A208" t="s">
        <v>292</v>
      </c>
      <c r="B208" t="str">
        <f t="shared" si="3"/>
        <v>USGS-WRD-1648010-20150528</v>
      </c>
      <c r="C208">
        <v>1648010</v>
      </c>
      <c r="D208" t="s">
        <v>151</v>
      </c>
      <c r="E208" s="1">
        <v>42152</v>
      </c>
      <c r="F208" s="1" t="s">
        <v>313</v>
      </c>
      <c r="G208" s="1"/>
      <c r="H208" t="s">
        <v>170</v>
      </c>
      <c r="I208" s="1" t="str">
        <f>VLOOKUP(Z208,lookup!$A$2:$E$18,5,FALSE)</f>
        <v>dissolved</v>
      </c>
      <c r="J208" s="1" t="str">
        <f>VLOOKUP(Z208,lookup!$A$2:$E$18,3,FALSE)</f>
        <v>Lead</v>
      </c>
      <c r="K208" s="1"/>
      <c r="L208" t="str">
        <f>VLOOKUP(Z208,lookup!$A$2:$E$18,4,FALSE)</f>
        <v>ug/l</v>
      </c>
      <c r="M208">
        <v>0.188</v>
      </c>
      <c r="U208">
        <v>0.04</v>
      </c>
      <c r="V208" t="s">
        <v>173</v>
      </c>
      <c r="X208" t="s">
        <v>149</v>
      </c>
      <c r="Y208" t="s">
        <v>150</v>
      </c>
      <c r="Z208">
        <v>1049</v>
      </c>
      <c r="AB208" t="s">
        <v>154</v>
      </c>
      <c r="AC208" t="s">
        <v>148</v>
      </c>
      <c r="AD208" s="2">
        <v>0.41666666666666669</v>
      </c>
      <c r="AG208" t="s">
        <v>161</v>
      </c>
      <c r="AK208" t="s">
        <v>156</v>
      </c>
    </row>
    <row r="209" spans="1:37" x14ac:dyDescent="0.3">
      <c r="A209" t="s">
        <v>292</v>
      </c>
      <c r="B209" t="str">
        <f t="shared" si="3"/>
        <v>USGS-WRD-1648010-20150528</v>
      </c>
      <c r="C209">
        <v>1648010</v>
      </c>
      <c r="D209" t="s">
        <v>151</v>
      </c>
      <c r="E209" s="1">
        <v>42152</v>
      </c>
      <c r="F209" s="1" t="s">
        <v>313</v>
      </c>
      <c r="G209" s="1"/>
      <c r="H209" t="s">
        <v>172</v>
      </c>
      <c r="I209" s="1" t="str">
        <f>VLOOKUP(Z209,lookup!$A$2:$E$18,5,FALSE)</f>
        <v>dissolved</v>
      </c>
      <c r="J209" s="1" t="str">
        <f>VLOOKUP(Z209,lookup!$A$2:$E$18,3,FALSE)</f>
        <v>Zinc</v>
      </c>
      <c r="K209" s="1"/>
      <c r="L209" t="str">
        <f>VLOOKUP(Z209,lookup!$A$2:$E$18,4,FALSE)</f>
        <v>ug/l</v>
      </c>
      <c r="M209">
        <v>2.9</v>
      </c>
      <c r="U209">
        <v>2</v>
      </c>
      <c r="V209" t="s">
        <v>173</v>
      </c>
      <c r="X209" t="s">
        <v>149</v>
      </c>
      <c r="Y209" t="s">
        <v>150</v>
      </c>
      <c r="Z209">
        <v>1090</v>
      </c>
      <c r="AA209" t="s">
        <v>168</v>
      </c>
      <c r="AB209" t="s">
        <v>154</v>
      </c>
      <c r="AC209" t="s">
        <v>148</v>
      </c>
      <c r="AD209" s="2">
        <v>0.41666666666666669</v>
      </c>
      <c r="AG209" t="s">
        <v>161</v>
      </c>
      <c r="AK209" t="s">
        <v>156</v>
      </c>
    </row>
    <row r="210" spans="1:37" x14ac:dyDescent="0.3">
      <c r="A210" t="s">
        <v>292</v>
      </c>
      <c r="B210" t="str">
        <f t="shared" si="3"/>
        <v>USGS-WRD-1648010-20150602</v>
      </c>
      <c r="C210">
        <v>1648010</v>
      </c>
      <c r="D210" t="s">
        <v>151</v>
      </c>
      <c r="E210" s="1">
        <v>42157</v>
      </c>
      <c r="F210" s="1" t="s">
        <v>336</v>
      </c>
      <c r="G210" s="1"/>
      <c r="H210" t="s">
        <v>172</v>
      </c>
      <c r="I210" s="1" t="str">
        <f>VLOOKUP(Z210,lookup!$A$2:$E$18,5,FALSE)</f>
        <v>dissolved</v>
      </c>
      <c r="J210" s="1" t="str">
        <f>VLOOKUP(Z210,lookup!$A$2:$E$18,3,FALSE)</f>
        <v>Copper</v>
      </c>
      <c r="K210" s="1"/>
      <c r="L210" t="str">
        <f>VLOOKUP(Z210,lookup!$A$2:$E$18,4,FALSE)</f>
        <v>ug/l</v>
      </c>
      <c r="M210">
        <v>5.4</v>
      </c>
      <c r="U210">
        <v>0.8</v>
      </c>
      <c r="V210" t="s">
        <v>173</v>
      </c>
      <c r="X210" t="s">
        <v>149</v>
      </c>
      <c r="Y210" t="s">
        <v>150</v>
      </c>
      <c r="Z210">
        <v>1040</v>
      </c>
      <c r="AB210" t="s">
        <v>154</v>
      </c>
      <c r="AC210" t="s">
        <v>148</v>
      </c>
      <c r="AD210" s="2">
        <v>0.36458333333333331</v>
      </c>
      <c r="AG210" t="s">
        <v>161</v>
      </c>
      <c r="AK210" t="s">
        <v>156</v>
      </c>
    </row>
    <row r="211" spans="1:37" x14ac:dyDescent="0.3">
      <c r="A211" t="s">
        <v>292</v>
      </c>
      <c r="B211" t="str">
        <f t="shared" si="3"/>
        <v>USGS-WRD-1648010-20150602</v>
      </c>
      <c r="C211">
        <v>1648010</v>
      </c>
      <c r="D211" t="s">
        <v>151</v>
      </c>
      <c r="E211" s="1">
        <v>42157</v>
      </c>
      <c r="F211" s="1" t="s">
        <v>336</v>
      </c>
      <c r="G211" s="1"/>
      <c r="H211" t="s">
        <v>170</v>
      </c>
      <c r="I211" s="1" t="str">
        <f>VLOOKUP(Z211,lookup!$A$2:$E$18,5,FALSE)</f>
        <v>dissolved</v>
      </c>
      <c r="J211" s="1" t="str">
        <f>VLOOKUP(Z211,lookup!$A$2:$E$18,3,FALSE)</f>
        <v>Lead</v>
      </c>
      <c r="K211" s="1"/>
      <c r="L211" t="str">
        <f>VLOOKUP(Z211,lookup!$A$2:$E$18,4,FALSE)</f>
        <v>ug/l</v>
      </c>
      <c r="M211">
        <v>0.27800000000000002</v>
      </c>
      <c r="U211">
        <v>0.04</v>
      </c>
      <c r="V211" t="s">
        <v>173</v>
      </c>
      <c r="X211" t="s">
        <v>149</v>
      </c>
      <c r="Y211" t="s">
        <v>150</v>
      </c>
      <c r="Z211">
        <v>1049</v>
      </c>
      <c r="AB211" t="s">
        <v>154</v>
      </c>
      <c r="AC211" t="s">
        <v>148</v>
      </c>
      <c r="AD211" s="2">
        <v>0.36458333333333331</v>
      </c>
      <c r="AG211" t="s">
        <v>161</v>
      </c>
      <c r="AK211" t="s">
        <v>156</v>
      </c>
    </row>
    <row r="212" spans="1:37" x14ac:dyDescent="0.3">
      <c r="A212" t="s">
        <v>292</v>
      </c>
      <c r="B212" t="str">
        <f t="shared" si="3"/>
        <v>USGS-WRD-1648010-20150602</v>
      </c>
      <c r="C212">
        <v>1648010</v>
      </c>
      <c r="D212" t="s">
        <v>151</v>
      </c>
      <c r="E212" s="1">
        <v>42157</v>
      </c>
      <c r="F212" s="1" t="s">
        <v>336</v>
      </c>
      <c r="G212" s="1"/>
      <c r="H212" t="s">
        <v>172</v>
      </c>
      <c r="I212" s="1" t="str">
        <f>VLOOKUP(Z212,lookup!$A$2:$E$18,5,FALSE)</f>
        <v>dissolved</v>
      </c>
      <c r="J212" s="1" t="str">
        <f>VLOOKUP(Z212,lookup!$A$2:$E$18,3,FALSE)</f>
        <v>Zinc</v>
      </c>
      <c r="K212" s="1"/>
      <c r="L212" t="str">
        <f>VLOOKUP(Z212,lookup!$A$2:$E$18,4,FALSE)</f>
        <v>ug/l</v>
      </c>
      <c r="M212">
        <v>2.8</v>
      </c>
      <c r="U212">
        <v>2</v>
      </c>
      <c r="V212" t="s">
        <v>173</v>
      </c>
      <c r="X212" t="s">
        <v>149</v>
      </c>
      <c r="Y212" t="s">
        <v>150</v>
      </c>
      <c r="Z212">
        <v>1090</v>
      </c>
      <c r="AA212" t="s">
        <v>168</v>
      </c>
      <c r="AB212" t="s">
        <v>154</v>
      </c>
      <c r="AC212" t="s">
        <v>148</v>
      </c>
      <c r="AD212" s="2">
        <v>0.36458333333333331</v>
      </c>
      <c r="AG212" t="s">
        <v>161</v>
      </c>
      <c r="AK212" t="s">
        <v>156</v>
      </c>
    </row>
    <row r="213" spans="1:37" x14ac:dyDescent="0.3">
      <c r="A213" t="s">
        <v>292</v>
      </c>
      <c r="B213" t="str">
        <f t="shared" si="3"/>
        <v>USGS-WRD-1648010-20150624</v>
      </c>
      <c r="C213">
        <v>1648010</v>
      </c>
      <c r="D213" t="s">
        <v>151</v>
      </c>
      <c r="E213" s="1">
        <v>42179</v>
      </c>
      <c r="F213" s="1" t="s">
        <v>336</v>
      </c>
      <c r="G213" s="1"/>
      <c r="H213" t="s">
        <v>172</v>
      </c>
      <c r="I213" s="1" t="str">
        <f>VLOOKUP(Z213,lookup!$A$2:$E$18,5,FALSE)</f>
        <v>dissolved</v>
      </c>
      <c r="J213" s="1" t="str">
        <f>VLOOKUP(Z213,lookup!$A$2:$E$18,3,FALSE)</f>
        <v>Copper</v>
      </c>
      <c r="K213" s="1"/>
      <c r="L213" t="str">
        <f>VLOOKUP(Z213,lookup!$A$2:$E$18,4,FALSE)</f>
        <v>ug/l</v>
      </c>
      <c r="M213">
        <v>3.4</v>
      </c>
      <c r="U213">
        <v>0.8</v>
      </c>
      <c r="V213" t="s">
        <v>173</v>
      </c>
      <c r="X213" t="s">
        <v>149</v>
      </c>
      <c r="Y213" t="s">
        <v>150</v>
      </c>
      <c r="Z213">
        <v>1040</v>
      </c>
      <c r="AB213" t="s">
        <v>154</v>
      </c>
      <c r="AC213" t="s">
        <v>148</v>
      </c>
      <c r="AD213" s="2">
        <v>0.36458333333333331</v>
      </c>
      <c r="AG213" t="s">
        <v>161</v>
      </c>
      <c r="AK213" t="s">
        <v>156</v>
      </c>
    </row>
    <row r="214" spans="1:37" x14ac:dyDescent="0.3">
      <c r="A214" t="s">
        <v>292</v>
      </c>
      <c r="B214" t="str">
        <f t="shared" si="3"/>
        <v>USGS-WRD-1648010-20150624</v>
      </c>
      <c r="C214">
        <v>1648010</v>
      </c>
      <c r="D214" t="s">
        <v>151</v>
      </c>
      <c r="E214" s="1">
        <v>42179</v>
      </c>
      <c r="F214" s="1" t="s">
        <v>336</v>
      </c>
      <c r="G214" s="1"/>
      <c r="H214" t="s">
        <v>170</v>
      </c>
      <c r="I214" s="1" t="str">
        <f>VLOOKUP(Z214,lookup!$A$2:$E$18,5,FALSE)</f>
        <v>dissolved</v>
      </c>
      <c r="J214" s="1" t="str">
        <f>VLOOKUP(Z214,lookup!$A$2:$E$18,3,FALSE)</f>
        <v>Lead</v>
      </c>
      <c r="K214" s="1"/>
      <c r="L214" t="str">
        <f>VLOOKUP(Z214,lookup!$A$2:$E$18,4,FALSE)</f>
        <v>ug/l</v>
      </c>
      <c r="M214">
        <v>0.36699999999999999</v>
      </c>
      <c r="U214">
        <v>0.04</v>
      </c>
      <c r="V214" t="s">
        <v>173</v>
      </c>
      <c r="X214" t="s">
        <v>149</v>
      </c>
      <c r="Y214" t="s">
        <v>150</v>
      </c>
      <c r="Z214">
        <v>1049</v>
      </c>
      <c r="AB214" t="s">
        <v>154</v>
      </c>
      <c r="AC214" t="s">
        <v>148</v>
      </c>
      <c r="AD214" s="2">
        <v>0.36458333333333331</v>
      </c>
      <c r="AG214" t="s">
        <v>161</v>
      </c>
      <c r="AK214" t="s">
        <v>156</v>
      </c>
    </row>
    <row r="215" spans="1:37" x14ac:dyDescent="0.3">
      <c r="A215" t="s">
        <v>292</v>
      </c>
      <c r="B215" t="str">
        <f t="shared" si="3"/>
        <v>USGS-WRD-1648010-20150624</v>
      </c>
      <c r="C215">
        <v>1648010</v>
      </c>
      <c r="D215" t="s">
        <v>151</v>
      </c>
      <c r="E215" s="1">
        <v>42179</v>
      </c>
      <c r="F215" s="1" t="s">
        <v>336</v>
      </c>
      <c r="G215" s="1"/>
      <c r="H215" t="s">
        <v>172</v>
      </c>
      <c r="I215" s="1" t="str">
        <f>VLOOKUP(Z215,lookup!$A$2:$E$18,5,FALSE)</f>
        <v>dissolved</v>
      </c>
      <c r="J215" s="1" t="str">
        <f>VLOOKUP(Z215,lookup!$A$2:$E$18,3,FALSE)</f>
        <v>Zinc</v>
      </c>
      <c r="K215" s="1"/>
      <c r="L215" t="str">
        <f>VLOOKUP(Z215,lookup!$A$2:$E$18,4,FALSE)</f>
        <v>ug/l</v>
      </c>
      <c r="M215">
        <v>2</v>
      </c>
      <c r="N215" t="s">
        <v>152</v>
      </c>
      <c r="U215">
        <v>2</v>
      </c>
      <c r="V215" t="s">
        <v>173</v>
      </c>
      <c r="X215" t="s">
        <v>149</v>
      </c>
      <c r="Y215" t="s">
        <v>150</v>
      </c>
      <c r="Z215">
        <v>1090</v>
      </c>
      <c r="AB215" t="s">
        <v>154</v>
      </c>
      <c r="AC215" t="s">
        <v>148</v>
      </c>
      <c r="AD215" s="2">
        <v>0.36458333333333331</v>
      </c>
      <c r="AG215" t="s">
        <v>161</v>
      </c>
      <c r="AK215" t="s">
        <v>156</v>
      </c>
    </row>
    <row r="216" spans="1:37" x14ac:dyDescent="0.3">
      <c r="A216" t="s">
        <v>292</v>
      </c>
      <c r="B216" t="str">
        <f t="shared" si="3"/>
        <v>USGSMDWC-1648010-20150729</v>
      </c>
      <c r="C216">
        <v>1648010</v>
      </c>
      <c r="D216" t="s">
        <v>151</v>
      </c>
      <c r="E216" s="1">
        <v>42214</v>
      </c>
      <c r="F216" s="1" t="s">
        <v>304</v>
      </c>
      <c r="G216" s="1"/>
      <c r="H216" t="s">
        <v>172</v>
      </c>
      <c r="I216" s="1" t="str">
        <f>VLOOKUP(Z216,lookup!$A$2:$E$18,5,FALSE)</f>
        <v>dissolved</v>
      </c>
      <c r="J216" s="1" t="str">
        <f>VLOOKUP(Z216,lookup!$A$2:$E$18,3,FALSE)</f>
        <v>Copper</v>
      </c>
      <c r="K216" s="1"/>
      <c r="L216" t="str">
        <f>VLOOKUP(Z216,lookup!$A$2:$E$18,4,FALSE)</f>
        <v>ug/l</v>
      </c>
      <c r="M216">
        <v>5.9</v>
      </c>
      <c r="U216">
        <v>0.8</v>
      </c>
      <c r="V216" t="s">
        <v>173</v>
      </c>
      <c r="X216" t="s">
        <v>149</v>
      </c>
      <c r="Y216" t="s">
        <v>150</v>
      </c>
      <c r="Z216">
        <v>1040</v>
      </c>
      <c r="AB216" t="s">
        <v>154</v>
      </c>
      <c r="AC216" t="s">
        <v>148</v>
      </c>
      <c r="AD216" s="2">
        <v>0.47916666666666669</v>
      </c>
      <c r="AG216" t="s">
        <v>169</v>
      </c>
      <c r="AK216" t="s">
        <v>156</v>
      </c>
    </row>
    <row r="217" spans="1:37" x14ac:dyDescent="0.3">
      <c r="A217" t="s">
        <v>292</v>
      </c>
      <c r="B217" t="str">
        <f t="shared" si="3"/>
        <v>USGSMDWC-1648010-20150729</v>
      </c>
      <c r="C217">
        <v>1648010</v>
      </c>
      <c r="D217" t="s">
        <v>151</v>
      </c>
      <c r="E217" s="1">
        <v>42214</v>
      </c>
      <c r="F217" s="1" t="s">
        <v>304</v>
      </c>
      <c r="G217" s="1"/>
      <c r="H217" t="s">
        <v>170</v>
      </c>
      <c r="I217" s="1" t="str">
        <f>VLOOKUP(Z217,lookup!$A$2:$E$18,5,FALSE)</f>
        <v>dissolved</v>
      </c>
      <c r="J217" s="1" t="str">
        <f>VLOOKUP(Z217,lookup!$A$2:$E$18,3,FALSE)</f>
        <v>Lead</v>
      </c>
      <c r="K217" s="1"/>
      <c r="L217" t="str">
        <f>VLOOKUP(Z217,lookup!$A$2:$E$18,4,FALSE)</f>
        <v>ug/l</v>
      </c>
      <c r="M217">
        <v>0.24199999999999999</v>
      </c>
      <c r="U217">
        <v>0.04</v>
      </c>
      <c r="V217" t="s">
        <v>173</v>
      </c>
      <c r="X217" t="s">
        <v>149</v>
      </c>
      <c r="Y217" t="s">
        <v>150</v>
      </c>
      <c r="Z217">
        <v>1049</v>
      </c>
      <c r="AB217" t="s">
        <v>154</v>
      </c>
      <c r="AC217" t="s">
        <v>148</v>
      </c>
      <c r="AD217" s="2">
        <v>0.47916666666666669</v>
      </c>
      <c r="AG217" t="s">
        <v>169</v>
      </c>
      <c r="AK217" t="s">
        <v>156</v>
      </c>
    </row>
    <row r="218" spans="1:37" x14ac:dyDescent="0.3">
      <c r="A218" t="s">
        <v>292</v>
      </c>
      <c r="B218" t="str">
        <f t="shared" si="3"/>
        <v>USGSMDWC-1648010-20150729</v>
      </c>
      <c r="C218">
        <v>1648010</v>
      </c>
      <c r="D218" t="s">
        <v>151</v>
      </c>
      <c r="E218" s="1">
        <v>42214</v>
      </c>
      <c r="F218" s="1" t="s">
        <v>304</v>
      </c>
      <c r="G218" s="1"/>
      <c r="H218" t="s">
        <v>172</v>
      </c>
      <c r="I218" s="1" t="str">
        <f>VLOOKUP(Z218,lookup!$A$2:$E$18,5,FALSE)</f>
        <v>dissolved</v>
      </c>
      <c r="J218" s="1" t="str">
        <f>VLOOKUP(Z218,lookup!$A$2:$E$18,3,FALSE)</f>
        <v>Zinc</v>
      </c>
      <c r="K218" s="1"/>
      <c r="L218" t="str">
        <f>VLOOKUP(Z218,lookup!$A$2:$E$18,4,FALSE)</f>
        <v>ug/l</v>
      </c>
      <c r="M218">
        <v>2</v>
      </c>
      <c r="N218" t="s">
        <v>152</v>
      </c>
      <c r="U218">
        <v>2</v>
      </c>
      <c r="V218" t="s">
        <v>173</v>
      </c>
      <c r="X218" t="s">
        <v>149</v>
      </c>
      <c r="Y218" t="s">
        <v>150</v>
      </c>
      <c r="Z218">
        <v>1090</v>
      </c>
      <c r="AB218" t="s">
        <v>154</v>
      </c>
      <c r="AC218" t="s">
        <v>148</v>
      </c>
      <c r="AD218" s="2">
        <v>0.47916666666666669</v>
      </c>
      <c r="AG218" t="s">
        <v>169</v>
      </c>
      <c r="AK218" t="s">
        <v>156</v>
      </c>
    </row>
    <row r="219" spans="1:37" x14ac:dyDescent="0.3">
      <c r="A219" t="s">
        <v>292</v>
      </c>
      <c r="B219" t="str">
        <f t="shared" si="3"/>
        <v>USGSMDWC-1648010-20150827</v>
      </c>
      <c r="C219">
        <v>1648010</v>
      </c>
      <c r="D219" t="s">
        <v>151</v>
      </c>
      <c r="E219" s="1">
        <v>42243</v>
      </c>
      <c r="F219" s="1" t="s">
        <v>337</v>
      </c>
      <c r="G219" s="1"/>
      <c r="H219" t="s">
        <v>172</v>
      </c>
      <c r="I219" s="1" t="str">
        <f>VLOOKUP(Z219,lookup!$A$2:$E$18,5,FALSE)</f>
        <v>dissolved</v>
      </c>
      <c r="J219" s="1" t="str">
        <f>VLOOKUP(Z219,lookup!$A$2:$E$18,3,FALSE)</f>
        <v>Copper</v>
      </c>
      <c r="K219" s="1"/>
      <c r="L219" t="str">
        <f>VLOOKUP(Z219,lookup!$A$2:$E$18,4,FALSE)</f>
        <v>ug/l</v>
      </c>
      <c r="M219">
        <v>3.5</v>
      </c>
      <c r="U219">
        <v>0.8</v>
      </c>
      <c r="V219" t="s">
        <v>173</v>
      </c>
      <c r="X219" t="s">
        <v>149</v>
      </c>
      <c r="Y219" t="s">
        <v>150</v>
      </c>
      <c r="Z219">
        <v>1040</v>
      </c>
      <c r="AB219" t="s">
        <v>154</v>
      </c>
      <c r="AC219" t="s">
        <v>148</v>
      </c>
      <c r="AD219" s="2">
        <v>0.57291666666666663</v>
      </c>
      <c r="AG219" t="s">
        <v>169</v>
      </c>
      <c r="AK219" t="s">
        <v>156</v>
      </c>
    </row>
    <row r="220" spans="1:37" x14ac:dyDescent="0.3">
      <c r="A220" t="s">
        <v>292</v>
      </c>
      <c r="B220" t="str">
        <f t="shared" si="3"/>
        <v>USGSMDWC-1648010-20150827</v>
      </c>
      <c r="C220">
        <v>1648010</v>
      </c>
      <c r="D220" t="s">
        <v>151</v>
      </c>
      <c r="E220" s="1">
        <v>42243</v>
      </c>
      <c r="F220" s="1" t="s">
        <v>337</v>
      </c>
      <c r="G220" s="1"/>
      <c r="H220" t="s">
        <v>170</v>
      </c>
      <c r="I220" s="1" t="str">
        <f>VLOOKUP(Z220,lookup!$A$2:$E$18,5,FALSE)</f>
        <v>dissolved</v>
      </c>
      <c r="J220" s="1" t="str">
        <f>VLOOKUP(Z220,lookup!$A$2:$E$18,3,FALSE)</f>
        <v>Lead</v>
      </c>
      <c r="K220" s="1"/>
      <c r="L220" t="str">
        <f>VLOOKUP(Z220,lookup!$A$2:$E$18,4,FALSE)</f>
        <v>ug/l</v>
      </c>
      <c r="M220">
        <v>9.0999999999999998E-2</v>
      </c>
      <c r="U220">
        <v>0.04</v>
      </c>
      <c r="V220" t="s">
        <v>173</v>
      </c>
      <c r="X220" t="s">
        <v>149</v>
      </c>
      <c r="Y220" t="s">
        <v>150</v>
      </c>
      <c r="Z220">
        <v>1049</v>
      </c>
      <c r="AB220" t="s">
        <v>154</v>
      </c>
      <c r="AC220" t="s">
        <v>148</v>
      </c>
      <c r="AD220" s="2">
        <v>0.57291666666666663</v>
      </c>
      <c r="AG220" t="s">
        <v>169</v>
      </c>
      <c r="AK220" t="s">
        <v>156</v>
      </c>
    </row>
    <row r="221" spans="1:37" x14ac:dyDescent="0.3">
      <c r="A221" t="s">
        <v>292</v>
      </c>
      <c r="B221" t="str">
        <f t="shared" si="3"/>
        <v>USGSMDWC-1648010-20150827</v>
      </c>
      <c r="C221">
        <v>1648010</v>
      </c>
      <c r="D221" t="s">
        <v>151</v>
      </c>
      <c r="E221" s="1">
        <v>42243</v>
      </c>
      <c r="F221" s="1" t="s">
        <v>337</v>
      </c>
      <c r="G221" s="1"/>
      <c r="H221" t="s">
        <v>172</v>
      </c>
      <c r="I221" s="1" t="str">
        <f>VLOOKUP(Z221,lookup!$A$2:$E$18,5,FALSE)</f>
        <v>dissolved</v>
      </c>
      <c r="J221" s="1" t="str">
        <f>VLOOKUP(Z221,lookup!$A$2:$E$18,3,FALSE)</f>
        <v>Zinc</v>
      </c>
      <c r="K221" s="1"/>
      <c r="L221" t="str">
        <f>VLOOKUP(Z221,lookup!$A$2:$E$18,4,FALSE)</f>
        <v>ug/l</v>
      </c>
      <c r="M221">
        <v>2</v>
      </c>
      <c r="N221" t="s">
        <v>152</v>
      </c>
      <c r="U221">
        <v>2</v>
      </c>
      <c r="V221" t="s">
        <v>173</v>
      </c>
      <c r="X221" t="s">
        <v>149</v>
      </c>
      <c r="Y221" t="s">
        <v>150</v>
      </c>
      <c r="Z221">
        <v>1090</v>
      </c>
      <c r="AB221" t="s">
        <v>154</v>
      </c>
      <c r="AC221" t="s">
        <v>148</v>
      </c>
      <c r="AD221" s="2">
        <v>0.57291666666666663</v>
      </c>
      <c r="AG221" t="s">
        <v>169</v>
      </c>
      <c r="AK221" t="s">
        <v>156</v>
      </c>
    </row>
    <row r="222" spans="1:37" x14ac:dyDescent="0.3">
      <c r="A222" t="s">
        <v>292</v>
      </c>
      <c r="B222" t="str">
        <f t="shared" si="3"/>
        <v>USGS-WRD-1648010-20150916</v>
      </c>
      <c r="C222">
        <v>1648010</v>
      </c>
      <c r="D222" t="s">
        <v>151</v>
      </c>
      <c r="E222" s="1">
        <v>42263</v>
      </c>
      <c r="F222" s="1" t="s">
        <v>307</v>
      </c>
      <c r="G222" s="1"/>
      <c r="H222" t="s">
        <v>172</v>
      </c>
      <c r="I222" s="1" t="str">
        <f>VLOOKUP(Z222,lookup!$A$2:$E$18,5,FALSE)</f>
        <v>dissolved</v>
      </c>
      <c r="J222" s="1" t="str">
        <f>VLOOKUP(Z222,lookup!$A$2:$E$18,3,FALSE)</f>
        <v>Copper</v>
      </c>
      <c r="K222" s="1"/>
      <c r="L222" t="str">
        <f>VLOOKUP(Z222,lookup!$A$2:$E$18,4,FALSE)</f>
        <v>ug/l</v>
      </c>
      <c r="M222">
        <v>3.5</v>
      </c>
      <c r="U222">
        <v>0.8</v>
      </c>
      <c r="V222" t="s">
        <v>173</v>
      </c>
      <c r="X222" t="s">
        <v>149</v>
      </c>
      <c r="Y222" t="s">
        <v>150</v>
      </c>
      <c r="Z222">
        <v>1040</v>
      </c>
      <c r="AB222" t="s">
        <v>154</v>
      </c>
      <c r="AC222" t="s">
        <v>148</v>
      </c>
      <c r="AD222" s="2">
        <v>0.48958333333333331</v>
      </c>
      <c r="AG222" t="s">
        <v>161</v>
      </c>
      <c r="AK222" t="s">
        <v>156</v>
      </c>
    </row>
    <row r="223" spans="1:37" x14ac:dyDescent="0.3">
      <c r="A223" t="s">
        <v>292</v>
      </c>
      <c r="B223" t="str">
        <f t="shared" si="3"/>
        <v>USGS-WRD-1648010-20150916</v>
      </c>
      <c r="C223">
        <v>1648010</v>
      </c>
      <c r="D223" t="s">
        <v>151</v>
      </c>
      <c r="E223" s="1">
        <v>42263</v>
      </c>
      <c r="F223" s="1" t="s">
        <v>307</v>
      </c>
      <c r="G223" s="1"/>
      <c r="H223" t="s">
        <v>170</v>
      </c>
      <c r="I223" s="1" t="str">
        <f>VLOOKUP(Z223,lookup!$A$2:$E$18,5,FALSE)</f>
        <v>dissolved</v>
      </c>
      <c r="J223" s="1" t="str">
        <f>VLOOKUP(Z223,lookup!$A$2:$E$18,3,FALSE)</f>
        <v>Lead</v>
      </c>
      <c r="K223" s="1"/>
      <c r="L223" t="str">
        <f>VLOOKUP(Z223,lookup!$A$2:$E$18,4,FALSE)</f>
        <v>ug/l</v>
      </c>
      <c r="M223">
        <v>0.129</v>
      </c>
      <c r="U223">
        <v>0.04</v>
      </c>
      <c r="V223" t="s">
        <v>173</v>
      </c>
      <c r="X223" t="s">
        <v>149</v>
      </c>
      <c r="Y223" t="s">
        <v>150</v>
      </c>
      <c r="Z223">
        <v>1049</v>
      </c>
      <c r="AB223" t="s">
        <v>154</v>
      </c>
      <c r="AC223" t="s">
        <v>148</v>
      </c>
      <c r="AD223" s="2">
        <v>0.48958333333333331</v>
      </c>
      <c r="AG223" t="s">
        <v>161</v>
      </c>
      <c r="AK223" t="s">
        <v>156</v>
      </c>
    </row>
    <row r="224" spans="1:37" x14ac:dyDescent="0.3">
      <c r="A224" t="s">
        <v>292</v>
      </c>
      <c r="B224" t="str">
        <f t="shared" si="3"/>
        <v>USGS-WRD-1648010-20150916</v>
      </c>
      <c r="C224">
        <v>1648010</v>
      </c>
      <c r="D224" t="s">
        <v>151</v>
      </c>
      <c r="E224" s="1">
        <v>42263</v>
      </c>
      <c r="F224" s="1" t="s">
        <v>307</v>
      </c>
      <c r="G224" s="1"/>
      <c r="H224" t="s">
        <v>172</v>
      </c>
      <c r="I224" s="1" t="str">
        <f>VLOOKUP(Z224,lookup!$A$2:$E$18,5,FALSE)</f>
        <v>dissolved</v>
      </c>
      <c r="J224" s="1" t="str">
        <f>VLOOKUP(Z224,lookup!$A$2:$E$18,3,FALSE)</f>
        <v>Zinc</v>
      </c>
      <c r="K224" s="1"/>
      <c r="L224" t="str">
        <f>VLOOKUP(Z224,lookup!$A$2:$E$18,4,FALSE)</f>
        <v>ug/l</v>
      </c>
      <c r="M224">
        <v>2</v>
      </c>
      <c r="N224" t="s">
        <v>152</v>
      </c>
      <c r="U224">
        <v>2</v>
      </c>
      <c r="V224" t="s">
        <v>173</v>
      </c>
      <c r="X224" t="s">
        <v>149</v>
      </c>
      <c r="Y224" t="s">
        <v>150</v>
      </c>
      <c r="Z224">
        <v>1090</v>
      </c>
      <c r="AB224" t="s">
        <v>154</v>
      </c>
      <c r="AC224" t="s">
        <v>148</v>
      </c>
      <c r="AD224" s="2">
        <v>0.48958333333333331</v>
      </c>
      <c r="AG224" t="s">
        <v>161</v>
      </c>
      <c r="AK224" t="s">
        <v>156</v>
      </c>
    </row>
    <row r="225" spans="1:37" x14ac:dyDescent="0.3">
      <c r="A225" t="s">
        <v>292</v>
      </c>
      <c r="B225" t="str">
        <f t="shared" si="3"/>
        <v>USGS-WRD-1648010-20151026</v>
      </c>
      <c r="C225">
        <v>1648010</v>
      </c>
      <c r="D225" t="s">
        <v>151</v>
      </c>
      <c r="E225" s="1">
        <v>42303</v>
      </c>
      <c r="F225" s="1" t="s">
        <v>304</v>
      </c>
      <c r="G225" s="1"/>
      <c r="H225" t="s">
        <v>172</v>
      </c>
      <c r="I225" s="1" t="str">
        <f>VLOOKUP(Z225,lookup!$A$2:$E$18,5,FALSE)</f>
        <v>dissolved</v>
      </c>
      <c r="J225" s="1" t="str">
        <f>VLOOKUP(Z225,lookup!$A$2:$E$18,3,FALSE)</f>
        <v>Copper</v>
      </c>
      <c r="K225" s="1"/>
      <c r="L225" t="str">
        <f>VLOOKUP(Z225,lookup!$A$2:$E$18,4,FALSE)</f>
        <v>ug/l</v>
      </c>
      <c r="M225">
        <v>1.8</v>
      </c>
      <c r="U225">
        <v>0.8</v>
      </c>
      <c r="V225" t="s">
        <v>173</v>
      </c>
      <c r="X225" t="s">
        <v>149</v>
      </c>
      <c r="Y225" t="s">
        <v>150</v>
      </c>
      <c r="Z225">
        <v>1040</v>
      </c>
      <c r="AB225" t="s">
        <v>154</v>
      </c>
      <c r="AC225" t="s">
        <v>148</v>
      </c>
      <c r="AD225" s="2">
        <v>0.47916666666666669</v>
      </c>
      <c r="AG225" t="s">
        <v>161</v>
      </c>
      <c r="AK225" t="s">
        <v>156</v>
      </c>
    </row>
    <row r="226" spans="1:37" x14ac:dyDescent="0.3">
      <c r="A226" t="s">
        <v>292</v>
      </c>
      <c r="B226" t="str">
        <f t="shared" si="3"/>
        <v>USGS-WRD-1648010-20151026</v>
      </c>
      <c r="C226">
        <v>1648010</v>
      </c>
      <c r="D226" t="s">
        <v>151</v>
      </c>
      <c r="E226" s="1">
        <v>42303</v>
      </c>
      <c r="F226" s="1" t="s">
        <v>304</v>
      </c>
      <c r="G226" s="1"/>
      <c r="H226" t="s">
        <v>170</v>
      </c>
      <c r="I226" s="1" t="str">
        <f>VLOOKUP(Z226,lookup!$A$2:$E$18,5,FALSE)</f>
        <v>dissolved</v>
      </c>
      <c r="J226" s="1" t="str">
        <f>VLOOKUP(Z226,lookup!$A$2:$E$18,3,FALSE)</f>
        <v>Lead</v>
      </c>
      <c r="K226" s="1"/>
      <c r="L226" t="str">
        <f>VLOOKUP(Z226,lookup!$A$2:$E$18,4,FALSE)</f>
        <v>ug/l</v>
      </c>
      <c r="M226">
        <v>0.04</v>
      </c>
      <c r="N226" t="s">
        <v>152</v>
      </c>
      <c r="U226">
        <v>0.04</v>
      </c>
      <c r="V226" t="s">
        <v>173</v>
      </c>
      <c r="X226" t="s">
        <v>149</v>
      </c>
      <c r="Y226" t="s">
        <v>150</v>
      </c>
      <c r="Z226">
        <v>1049</v>
      </c>
      <c r="AB226" t="s">
        <v>154</v>
      </c>
      <c r="AC226" t="s">
        <v>148</v>
      </c>
      <c r="AD226" s="2">
        <v>0.47916666666666669</v>
      </c>
      <c r="AG226" t="s">
        <v>161</v>
      </c>
      <c r="AK226" t="s">
        <v>156</v>
      </c>
    </row>
    <row r="227" spans="1:37" x14ac:dyDescent="0.3">
      <c r="A227" t="s">
        <v>292</v>
      </c>
      <c r="B227" t="str">
        <f t="shared" si="3"/>
        <v>USGS-WRD-1648010-20151026</v>
      </c>
      <c r="C227">
        <v>1648010</v>
      </c>
      <c r="D227" t="s">
        <v>151</v>
      </c>
      <c r="E227" s="1">
        <v>42303</v>
      </c>
      <c r="F227" s="1" t="s">
        <v>304</v>
      </c>
      <c r="G227" s="1"/>
      <c r="H227" t="s">
        <v>172</v>
      </c>
      <c r="I227" s="1" t="str">
        <f>VLOOKUP(Z227,lookup!$A$2:$E$18,5,FALSE)</f>
        <v>dissolved</v>
      </c>
      <c r="J227" s="1" t="str">
        <f>VLOOKUP(Z227,lookup!$A$2:$E$18,3,FALSE)</f>
        <v>Zinc</v>
      </c>
      <c r="K227" s="1"/>
      <c r="L227" t="str">
        <f>VLOOKUP(Z227,lookup!$A$2:$E$18,4,FALSE)</f>
        <v>ug/l</v>
      </c>
      <c r="M227">
        <v>2</v>
      </c>
      <c r="N227" t="s">
        <v>152</v>
      </c>
      <c r="U227">
        <v>2</v>
      </c>
      <c r="V227" t="s">
        <v>173</v>
      </c>
      <c r="X227" t="s">
        <v>149</v>
      </c>
      <c r="Y227" t="s">
        <v>150</v>
      </c>
      <c r="Z227">
        <v>1090</v>
      </c>
      <c r="AB227" t="s">
        <v>154</v>
      </c>
      <c r="AC227" t="s">
        <v>148</v>
      </c>
      <c r="AD227" s="2">
        <v>0.47916666666666669</v>
      </c>
      <c r="AG227" t="s">
        <v>161</v>
      </c>
      <c r="AK227" t="s">
        <v>156</v>
      </c>
    </row>
    <row r="228" spans="1:37" x14ac:dyDescent="0.3">
      <c r="A228" t="s">
        <v>292</v>
      </c>
      <c r="B228" t="str">
        <f t="shared" si="3"/>
        <v>USGS-WRD-1648010-20151110</v>
      </c>
      <c r="C228">
        <v>1648010</v>
      </c>
      <c r="D228" t="s">
        <v>151</v>
      </c>
      <c r="E228" s="1">
        <v>42318</v>
      </c>
      <c r="F228" s="1" t="s">
        <v>315</v>
      </c>
      <c r="G228" s="1"/>
      <c r="H228" t="s">
        <v>172</v>
      </c>
      <c r="I228" s="1" t="str">
        <f>VLOOKUP(Z228,lookup!$A$2:$E$18,5,FALSE)</f>
        <v>dissolved</v>
      </c>
      <c r="J228" s="1" t="str">
        <f>VLOOKUP(Z228,lookup!$A$2:$E$18,3,FALSE)</f>
        <v>Copper</v>
      </c>
      <c r="K228" s="1"/>
      <c r="L228" t="str">
        <f>VLOOKUP(Z228,lookup!$A$2:$E$18,4,FALSE)</f>
        <v>ug/l</v>
      </c>
      <c r="M228">
        <v>4.0999999999999996</v>
      </c>
      <c r="U228">
        <v>0.8</v>
      </c>
      <c r="V228" t="s">
        <v>173</v>
      </c>
      <c r="X228" t="s">
        <v>149</v>
      </c>
      <c r="Y228" t="s">
        <v>150</v>
      </c>
      <c r="Z228">
        <v>1040</v>
      </c>
      <c r="AB228" t="s">
        <v>154</v>
      </c>
      <c r="AC228" t="s">
        <v>148</v>
      </c>
      <c r="AD228" s="2">
        <v>0.52083333333333337</v>
      </c>
      <c r="AG228" t="s">
        <v>161</v>
      </c>
      <c r="AK228" t="s">
        <v>156</v>
      </c>
    </row>
    <row r="229" spans="1:37" x14ac:dyDescent="0.3">
      <c r="A229" t="s">
        <v>292</v>
      </c>
      <c r="B229" t="str">
        <f t="shared" si="3"/>
        <v>USGS-WRD-1648010-20151110</v>
      </c>
      <c r="C229">
        <v>1648010</v>
      </c>
      <c r="D229" t="s">
        <v>151</v>
      </c>
      <c r="E229" s="1">
        <v>42318</v>
      </c>
      <c r="F229" s="1" t="s">
        <v>315</v>
      </c>
      <c r="G229" s="1"/>
      <c r="H229" t="s">
        <v>170</v>
      </c>
      <c r="I229" s="1" t="str">
        <f>VLOOKUP(Z229,lookup!$A$2:$E$18,5,FALSE)</f>
        <v>dissolved</v>
      </c>
      <c r="J229" s="1" t="str">
        <f>VLOOKUP(Z229,lookup!$A$2:$E$18,3,FALSE)</f>
        <v>Lead</v>
      </c>
      <c r="K229" s="1"/>
      <c r="L229" t="str">
        <f>VLOOKUP(Z229,lookup!$A$2:$E$18,4,FALSE)</f>
        <v>ug/l</v>
      </c>
      <c r="M229">
        <v>0.53300000000000003</v>
      </c>
      <c r="U229">
        <v>0.04</v>
      </c>
      <c r="V229" t="s">
        <v>173</v>
      </c>
      <c r="X229" t="s">
        <v>149</v>
      </c>
      <c r="Y229" t="s">
        <v>150</v>
      </c>
      <c r="Z229">
        <v>1049</v>
      </c>
      <c r="AB229" t="s">
        <v>154</v>
      </c>
      <c r="AC229" t="s">
        <v>148</v>
      </c>
      <c r="AD229" s="2">
        <v>0.52083333333333337</v>
      </c>
      <c r="AG229" t="s">
        <v>161</v>
      </c>
      <c r="AK229" t="s">
        <v>156</v>
      </c>
    </row>
    <row r="230" spans="1:37" x14ac:dyDescent="0.3">
      <c r="A230" t="s">
        <v>292</v>
      </c>
      <c r="B230" t="str">
        <f t="shared" si="3"/>
        <v>USGS-WRD-1648010-20151110</v>
      </c>
      <c r="C230">
        <v>1648010</v>
      </c>
      <c r="D230" t="s">
        <v>151</v>
      </c>
      <c r="E230" s="1">
        <v>42318</v>
      </c>
      <c r="F230" s="1" t="s">
        <v>315</v>
      </c>
      <c r="G230" s="1"/>
      <c r="H230" t="s">
        <v>172</v>
      </c>
      <c r="I230" s="1" t="str">
        <f>VLOOKUP(Z230,lookup!$A$2:$E$18,5,FALSE)</f>
        <v>dissolved</v>
      </c>
      <c r="J230" s="1" t="str">
        <f>VLOOKUP(Z230,lookup!$A$2:$E$18,3,FALSE)</f>
        <v>Zinc</v>
      </c>
      <c r="K230" s="1"/>
      <c r="L230" t="str">
        <f>VLOOKUP(Z230,lookup!$A$2:$E$18,4,FALSE)</f>
        <v>ug/l</v>
      </c>
      <c r="M230">
        <v>4.2</v>
      </c>
      <c r="U230">
        <v>2</v>
      </c>
      <c r="V230" t="s">
        <v>173</v>
      </c>
      <c r="X230" t="s">
        <v>149</v>
      </c>
      <c r="Y230" t="s">
        <v>150</v>
      </c>
      <c r="Z230">
        <v>1090</v>
      </c>
      <c r="AB230" t="s">
        <v>154</v>
      </c>
      <c r="AC230" t="s">
        <v>148</v>
      </c>
      <c r="AD230" s="2">
        <v>0.52083333333333337</v>
      </c>
      <c r="AG230" t="s">
        <v>161</v>
      </c>
      <c r="AK230" t="s">
        <v>156</v>
      </c>
    </row>
    <row r="231" spans="1:37" x14ac:dyDescent="0.3">
      <c r="A231" t="s">
        <v>292</v>
      </c>
      <c r="B231" t="str">
        <f t="shared" si="3"/>
        <v>USGS-WRD-1648010-20151123</v>
      </c>
      <c r="C231">
        <v>1648010</v>
      </c>
      <c r="D231" t="s">
        <v>151</v>
      </c>
      <c r="E231" s="1">
        <v>42331</v>
      </c>
      <c r="F231" s="1" t="s">
        <v>306</v>
      </c>
      <c r="G231" s="1"/>
      <c r="H231" t="s">
        <v>172</v>
      </c>
      <c r="I231" s="1" t="str">
        <f>VLOOKUP(Z231,lookup!$A$2:$E$18,5,FALSE)</f>
        <v>dissolved</v>
      </c>
      <c r="J231" s="1" t="str">
        <f>VLOOKUP(Z231,lookup!$A$2:$E$18,3,FALSE)</f>
        <v>Copper</v>
      </c>
      <c r="K231" s="1"/>
      <c r="L231" t="str">
        <f>VLOOKUP(Z231,lookup!$A$2:$E$18,4,FALSE)</f>
        <v>ug/l</v>
      </c>
      <c r="M231">
        <v>1.8</v>
      </c>
      <c r="U231">
        <v>0.8</v>
      </c>
      <c r="V231" t="s">
        <v>173</v>
      </c>
      <c r="X231" t="s">
        <v>149</v>
      </c>
      <c r="Y231" t="s">
        <v>150</v>
      </c>
      <c r="Z231">
        <v>1040</v>
      </c>
      <c r="AB231" t="s">
        <v>154</v>
      </c>
      <c r="AC231" t="s">
        <v>148</v>
      </c>
      <c r="AD231" s="2">
        <v>0.45833333333333331</v>
      </c>
      <c r="AG231" t="s">
        <v>161</v>
      </c>
      <c r="AK231" t="s">
        <v>156</v>
      </c>
    </row>
    <row r="232" spans="1:37" x14ac:dyDescent="0.3">
      <c r="A232" t="s">
        <v>292</v>
      </c>
      <c r="B232" t="str">
        <f t="shared" si="3"/>
        <v>USGS-WRD-1648010-20151123</v>
      </c>
      <c r="C232">
        <v>1648010</v>
      </c>
      <c r="D232" t="s">
        <v>151</v>
      </c>
      <c r="E232" s="1">
        <v>42331</v>
      </c>
      <c r="F232" s="1" t="s">
        <v>306</v>
      </c>
      <c r="G232" s="1"/>
      <c r="H232" t="s">
        <v>170</v>
      </c>
      <c r="I232" s="1" t="str">
        <f>VLOOKUP(Z232,lookup!$A$2:$E$18,5,FALSE)</f>
        <v>dissolved</v>
      </c>
      <c r="J232" s="1" t="str">
        <f>VLOOKUP(Z232,lookup!$A$2:$E$18,3,FALSE)</f>
        <v>Lead</v>
      </c>
      <c r="K232" s="1"/>
      <c r="L232" t="str">
        <f>VLOOKUP(Z232,lookup!$A$2:$E$18,4,FALSE)</f>
        <v>ug/l</v>
      </c>
      <c r="M232">
        <v>7.8E-2</v>
      </c>
      <c r="U232">
        <v>0.04</v>
      </c>
      <c r="V232" t="s">
        <v>173</v>
      </c>
      <c r="X232" t="s">
        <v>149</v>
      </c>
      <c r="Y232" t="s">
        <v>150</v>
      </c>
      <c r="Z232">
        <v>1049</v>
      </c>
      <c r="AA232" t="s">
        <v>168</v>
      </c>
      <c r="AB232" t="s">
        <v>154</v>
      </c>
      <c r="AC232" t="s">
        <v>148</v>
      </c>
      <c r="AD232" s="2">
        <v>0.45833333333333331</v>
      </c>
      <c r="AG232" t="s">
        <v>161</v>
      </c>
      <c r="AK232" t="s">
        <v>156</v>
      </c>
    </row>
    <row r="233" spans="1:37" x14ac:dyDescent="0.3">
      <c r="A233" t="s">
        <v>292</v>
      </c>
      <c r="B233" t="str">
        <f t="shared" si="3"/>
        <v>USGS-WRD-1648010-20151123</v>
      </c>
      <c r="C233">
        <v>1648010</v>
      </c>
      <c r="D233" t="s">
        <v>151</v>
      </c>
      <c r="E233" s="1">
        <v>42331</v>
      </c>
      <c r="F233" s="1" t="s">
        <v>306</v>
      </c>
      <c r="G233" s="1"/>
      <c r="H233" t="s">
        <v>172</v>
      </c>
      <c r="I233" s="1" t="str">
        <f>VLOOKUP(Z233,lookup!$A$2:$E$18,5,FALSE)</f>
        <v>dissolved</v>
      </c>
      <c r="J233" s="1" t="str">
        <f>VLOOKUP(Z233,lookup!$A$2:$E$18,3,FALSE)</f>
        <v>Zinc</v>
      </c>
      <c r="K233" s="1"/>
      <c r="L233" t="str">
        <f>VLOOKUP(Z233,lookup!$A$2:$E$18,4,FALSE)</f>
        <v>ug/l</v>
      </c>
      <c r="M233">
        <v>2</v>
      </c>
      <c r="N233" t="s">
        <v>152</v>
      </c>
      <c r="U233">
        <v>2</v>
      </c>
      <c r="V233" t="s">
        <v>173</v>
      </c>
      <c r="X233" t="s">
        <v>149</v>
      </c>
      <c r="Y233" t="s">
        <v>150</v>
      </c>
      <c r="Z233">
        <v>1090</v>
      </c>
      <c r="AB233" t="s">
        <v>154</v>
      </c>
      <c r="AC233" t="s">
        <v>148</v>
      </c>
      <c r="AD233" s="2">
        <v>0.45833333333333331</v>
      </c>
      <c r="AG233" t="s">
        <v>161</v>
      </c>
      <c r="AK233" t="s">
        <v>156</v>
      </c>
    </row>
    <row r="234" spans="1:37" x14ac:dyDescent="0.3">
      <c r="A234" t="s">
        <v>292</v>
      </c>
      <c r="B234" t="str">
        <f t="shared" si="3"/>
        <v>USGS-WRD-1648010-20151202</v>
      </c>
      <c r="C234">
        <v>1648010</v>
      </c>
      <c r="D234" t="s">
        <v>151</v>
      </c>
      <c r="E234" s="1">
        <v>42340</v>
      </c>
      <c r="F234" s="1" t="s">
        <v>315</v>
      </c>
      <c r="G234" s="1"/>
      <c r="H234" t="s">
        <v>172</v>
      </c>
      <c r="I234" s="1" t="str">
        <f>VLOOKUP(Z234,lookup!$A$2:$E$18,5,FALSE)</f>
        <v>dissolved</v>
      </c>
      <c r="J234" s="1" t="str">
        <f>VLOOKUP(Z234,lookup!$A$2:$E$18,3,FALSE)</f>
        <v>Copper</v>
      </c>
      <c r="K234" s="1"/>
      <c r="L234" t="str">
        <f>VLOOKUP(Z234,lookup!$A$2:$E$18,4,FALSE)</f>
        <v>ug/l</v>
      </c>
      <c r="M234">
        <v>2.7</v>
      </c>
      <c r="U234">
        <v>0.8</v>
      </c>
      <c r="V234" t="s">
        <v>173</v>
      </c>
      <c r="X234" t="s">
        <v>149</v>
      </c>
      <c r="Y234" t="s">
        <v>150</v>
      </c>
      <c r="Z234">
        <v>1040</v>
      </c>
      <c r="AB234" t="s">
        <v>154</v>
      </c>
      <c r="AC234" t="s">
        <v>148</v>
      </c>
      <c r="AD234" s="2">
        <v>0.52083333333333337</v>
      </c>
      <c r="AG234" t="s">
        <v>161</v>
      </c>
      <c r="AK234" t="s">
        <v>156</v>
      </c>
    </row>
    <row r="235" spans="1:37" x14ac:dyDescent="0.3">
      <c r="A235" t="s">
        <v>292</v>
      </c>
      <c r="B235" t="str">
        <f t="shared" si="3"/>
        <v>USGS-WRD-1648010-20151202</v>
      </c>
      <c r="C235">
        <v>1648010</v>
      </c>
      <c r="D235" t="s">
        <v>151</v>
      </c>
      <c r="E235" s="1">
        <v>42340</v>
      </c>
      <c r="F235" s="1" t="s">
        <v>315</v>
      </c>
      <c r="G235" s="1"/>
      <c r="H235" t="s">
        <v>170</v>
      </c>
      <c r="I235" s="1" t="str">
        <f>VLOOKUP(Z235,lookup!$A$2:$E$18,5,FALSE)</f>
        <v>dissolved</v>
      </c>
      <c r="J235" s="1" t="str">
        <f>VLOOKUP(Z235,lookup!$A$2:$E$18,3,FALSE)</f>
        <v>Lead</v>
      </c>
      <c r="K235" s="1"/>
      <c r="L235" t="str">
        <f>VLOOKUP(Z235,lookup!$A$2:$E$18,4,FALSE)</f>
        <v>ug/l</v>
      </c>
      <c r="M235">
        <v>0.20599999999999999</v>
      </c>
      <c r="U235">
        <v>0.04</v>
      </c>
      <c r="V235" t="s">
        <v>173</v>
      </c>
      <c r="X235" t="s">
        <v>149</v>
      </c>
      <c r="Y235" t="s">
        <v>150</v>
      </c>
      <c r="Z235">
        <v>1049</v>
      </c>
      <c r="AB235" t="s">
        <v>154</v>
      </c>
      <c r="AC235" t="s">
        <v>148</v>
      </c>
      <c r="AD235" s="2">
        <v>0.52083333333333337</v>
      </c>
      <c r="AG235" t="s">
        <v>161</v>
      </c>
      <c r="AK235" t="s">
        <v>156</v>
      </c>
    </row>
    <row r="236" spans="1:37" x14ac:dyDescent="0.3">
      <c r="A236" t="s">
        <v>292</v>
      </c>
      <c r="B236" t="str">
        <f t="shared" si="3"/>
        <v>USGS-WRD-1648010-20151202</v>
      </c>
      <c r="C236">
        <v>1648010</v>
      </c>
      <c r="D236" t="s">
        <v>151</v>
      </c>
      <c r="E236" s="1">
        <v>42340</v>
      </c>
      <c r="F236" s="1" t="s">
        <v>315</v>
      </c>
      <c r="G236" s="1"/>
      <c r="H236" t="s">
        <v>172</v>
      </c>
      <c r="I236" s="1" t="str">
        <f>VLOOKUP(Z236,lookup!$A$2:$E$18,5,FALSE)</f>
        <v>dissolved</v>
      </c>
      <c r="J236" s="1" t="str">
        <f>VLOOKUP(Z236,lookup!$A$2:$E$18,3,FALSE)</f>
        <v>Zinc</v>
      </c>
      <c r="K236" s="1"/>
      <c r="L236" t="str">
        <f>VLOOKUP(Z236,lookup!$A$2:$E$18,4,FALSE)</f>
        <v>ug/l</v>
      </c>
      <c r="M236">
        <v>2</v>
      </c>
      <c r="U236">
        <v>2</v>
      </c>
      <c r="V236" t="s">
        <v>173</v>
      </c>
      <c r="X236" t="s">
        <v>149</v>
      </c>
      <c r="Y236" t="s">
        <v>150</v>
      </c>
      <c r="Z236">
        <v>1090</v>
      </c>
      <c r="AA236" t="s">
        <v>168</v>
      </c>
      <c r="AB236" t="s">
        <v>154</v>
      </c>
      <c r="AC236" t="s">
        <v>148</v>
      </c>
      <c r="AD236" s="2">
        <v>0.52083333333333337</v>
      </c>
      <c r="AG236" t="s">
        <v>161</v>
      </c>
      <c r="AK236" t="s">
        <v>156</v>
      </c>
    </row>
    <row r="237" spans="1:37" x14ac:dyDescent="0.3">
      <c r="A237" t="s">
        <v>292</v>
      </c>
      <c r="B237" t="str">
        <f t="shared" si="3"/>
        <v>USGS-WRD-1648010-20151214</v>
      </c>
      <c r="C237">
        <v>1648010</v>
      </c>
      <c r="D237" t="s">
        <v>151</v>
      </c>
      <c r="E237" s="1">
        <v>42352</v>
      </c>
      <c r="F237" s="1" t="s">
        <v>313</v>
      </c>
      <c r="G237" s="1"/>
      <c r="H237" t="s">
        <v>172</v>
      </c>
      <c r="I237" s="1" t="str">
        <f>VLOOKUP(Z237,lookup!$A$2:$E$18,5,FALSE)</f>
        <v>dissolved</v>
      </c>
      <c r="J237" s="1" t="str">
        <f>VLOOKUP(Z237,lookup!$A$2:$E$18,3,FALSE)</f>
        <v>Copper</v>
      </c>
      <c r="K237" s="1"/>
      <c r="L237" t="str">
        <f>VLOOKUP(Z237,lookup!$A$2:$E$18,4,FALSE)</f>
        <v>ug/l</v>
      </c>
      <c r="M237">
        <v>1.3</v>
      </c>
      <c r="U237">
        <v>0.8</v>
      </c>
      <c r="V237" t="s">
        <v>173</v>
      </c>
      <c r="X237" t="s">
        <v>149</v>
      </c>
      <c r="Y237" t="s">
        <v>150</v>
      </c>
      <c r="Z237">
        <v>1040</v>
      </c>
      <c r="AA237" t="s">
        <v>168</v>
      </c>
      <c r="AB237" t="s">
        <v>154</v>
      </c>
      <c r="AC237" t="s">
        <v>148</v>
      </c>
      <c r="AD237" s="2">
        <v>0.41666666666666669</v>
      </c>
      <c r="AG237" t="s">
        <v>161</v>
      </c>
      <c r="AK237" t="s">
        <v>156</v>
      </c>
    </row>
    <row r="238" spans="1:37" x14ac:dyDescent="0.3">
      <c r="A238" t="s">
        <v>292</v>
      </c>
      <c r="B238" t="str">
        <f t="shared" si="3"/>
        <v>USGS-WRD-1648010-20151214</v>
      </c>
      <c r="C238">
        <v>1648010</v>
      </c>
      <c r="D238" t="s">
        <v>151</v>
      </c>
      <c r="E238" s="1">
        <v>42352</v>
      </c>
      <c r="F238" s="1" t="s">
        <v>313</v>
      </c>
      <c r="G238" s="1"/>
      <c r="H238" t="s">
        <v>170</v>
      </c>
      <c r="I238" s="1" t="str">
        <f>VLOOKUP(Z238,lookup!$A$2:$E$18,5,FALSE)</f>
        <v>dissolved</v>
      </c>
      <c r="J238" s="1" t="str">
        <f>VLOOKUP(Z238,lookup!$A$2:$E$18,3,FALSE)</f>
        <v>Lead</v>
      </c>
      <c r="K238" s="1"/>
      <c r="L238" t="str">
        <f>VLOOKUP(Z238,lookup!$A$2:$E$18,4,FALSE)</f>
        <v>ug/l</v>
      </c>
      <c r="M238">
        <v>0.04</v>
      </c>
      <c r="N238" t="s">
        <v>152</v>
      </c>
      <c r="U238">
        <v>0.04</v>
      </c>
      <c r="V238" t="s">
        <v>173</v>
      </c>
      <c r="X238" t="s">
        <v>149</v>
      </c>
      <c r="Y238" t="s">
        <v>150</v>
      </c>
      <c r="Z238">
        <v>1049</v>
      </c>
      <c r="AB238" t="s">
        <v>154</v>
      </c>
      <c r="AC238" t="s">
        <v>148</v>
      </c>
      <c r="AD238" s="2">
        <v>0.41666666666666669</v>
      </c>
      <c r="AG238" t="s">
        <v>161</v>
      </c>
      <c r="AK238" t="s">
        <v>156</v>
      </c>
    </row>
    <row r="239" spans="1:37" x14ac:dyDescent="0.3">
      <c r="A239" t="s">
        <v>292</v>
      </c>
      <c r="B239" t="str">
        <f t="shared" si="3"/>
        <v>USGS-WRD-1648010-20151214</v>
      </c>
      <c r="C239">
        <v>1648010</v>
      </c>
      <c r="D239" t="s">
        <v>151</v>
      </c>
      <c r="E239" s="1">
        <v>42352</v>
      </c>
      <c r="F239" s="1" t="s">
        <v>313</v>
      </c>
      <c r="G239" s="1"/>
      <c r="H239" t="s">
        <v>172</v>
      </c>
      <c r="I239" s="1" t="str">
        <f>VLOOKUP(Z239,lookup!$A$2:$E$18,5,FALSE)</f>
        <v>dissolved</v>
      </c>
      <c r="J239" s="1" t="str">
        <f>VLOOKUP(Z239,lookup!$A$2:$E$18,3,FALSE)</f>
        <v>Zinc</v>
      </c>
      <c r="K239" s="1"/>
      <c r="L239" t="str">
        <f>VLOOKUP(Z239,lookup!$A$2:$E$18,4,FALSE)</f>
        <v>ug/l</v>
      </c>
      <c r="M239">
        <v>2</v>
      </c>
      <c r="N239" t="s">
        <v>152</v>
      </c>
      <c r="U239">
        <v>2</v>
      </c>
      <c r="V239" t="s">
        <v>173</v>
      </c>
      <c r="X239" t="s">
        <v>149</v>
      </c>
      <c r="Y239" t="s">
        <v>150</v>
      </c>
      <c r="Z239">
        <v>1090</v>
      </c>
      <c r="AB239" t="s">
        <v>154</v>
      </c>
      <c r="AC239" t="s">
        <v>148</v>
      </c>
      <c r="AD239" s="2">
        <v>0.41666666666666669</v>
      </c>
      <c r="AG239" t="s">
        <v>161</v>
      </c>
      <c r="AK239" t="s">
        <v>156</v>
      </c>
    </row>
    <row r="240" spans="1:37" x14ac:dyDescent="0.3">
      <c r="A240" t="s">
        <v>292</v>
      </c>
      <c r="B240" t="str">
        <f t="shared" si="3"/>
        <v>USGS-WRD-1648010-20160128</v>
      </c>
      <c r="C240">
        <v>1648010</v>
      </c>
      <c r="D240" t="s">
        <v>151</v>
      </c>
      <c r="E240" s="1">
        <v>42397</v>
      </c>
      <c r="F240" s="1" t="s">
        <v>304</v>
      </c>
      <c r="G240" s="1"/>
      <c r="H240" t="s">
        <v>172</v>
      </c>
      <c r="I240" s="1" t="str">
        <f>VLOOKUP(Z240,lookup!$A$2:$E$18,5,FALSE)</f>
        <v>dissolved</v>
      </c>
      <c r="J240" s="1" t="str">
        <f>VLOOKUP(Z240,lookup!$A$2:$E$18,3,FALSE)</f>
        <v>Copper</v>
      </c>
      <c r="K240" s="1"/>
      <c r="L240" t="str">
        <f>VLOOKUP(Z240,lookup!$A$2:$E$18,4,FALSE)</f>
        <v>ug/l</v>
      </c>
      <c r="M240">
        <v>2.2000000000000002</v>
      </c>
      <c r="U240">
        <v>0.8</v>
      </c>
      <c r="V240" t="s">
        <v>173</v>
      </c>
      <c r="X240" t="s">
        <v>149</v>
      </c>
      <c r="Y240" t="s">
        <v>150</v>
      </c>
      <c r="Z240">
        <v>1040</v>
      </c>
      <c r="AA240" t="s">
        <v>175</v>
      </c>
      <c r="AB240" t="s">
        <v>154</v>
      </c>
      <c r="AC240" t="s">
        <v>148</v>
      </c>
      <c r="AD240" s="2">
        <v>0.47916666666666669</v>
      </c>
      <c r="AG240" t="s">
        <v>161</v>
      </c>
      <c r="AK240" t="s">
        <v>156</v>
      </c>
    </row>
    <row r="241" spans="1:37" x14ac:dyDescent="0.3">
      <c r="A241" t="s">
        <v>292</v>
      </c>
      <c r="B241" t="str">
        <f t="shared" si="3"/>
        <v>USGS-WRD-1648010-20160128</v>
      </c>
      <c r="C241">
        <v>1648010</v>
      </c>
      <c r="D241" t="s">
        <v>151</v>
      </c>
      <c r="E241" s="1">
        <v>42397</v>
      </c>
      <c r="F241" s="1" t="s">
        <v>304</v>
      </c>
      <c r="G241" s="1"/>
      <c r="H241" t="s">
        <v>170</v>
      </c>
      <c r="I241" s="1" t="str">
        <f>VLOOKUP(Z241,lookup!$A$2:$E$18,5,FALSE)</f>
        <v>dissolved</v>
      </c>
      <c r="J241" s="1" t="str">
        <f>VLOOKUP(Z241,lookup!$A$2:$E$18,3,FALSE)</f>
        <v>Lead</v>
      </c>
      <c r="K241" s="1"/>
      <c r="L241" t="str">
        <f>VLOOKUP(Z241,lookup!$A$2:$E$18,4,FALSE)</f>
        <v>ug/l</v>
      </c>
      <c r="M241">
        <v>0.08</v>
      </c>
      <c r="N241" t="s">
        <v>152</v>
      </c>
      <c r="U241">
        <v>0.04</v>
      </c>
      <c r="V241" t="s">
        <v>173</v>
      </c>
      <c r="X241" t="s">
        <v>149</v>
      </c>
      <c r="Y241" t="s">
        <v>150</v>
      </c>
      <c r="Z241">
        <v>1049</v>
      </c>
      <c r="AA241" t="s">
        <v>174</v>
      </c>
      <c r="AB241" t="s">
        <v>154</v>
      </c>
      <c r="AC241" t="s">
        <v>148</v>
      </c>
      <c r="AD241" s="2">
        <v>0.47916666666666669</v>
      </c>
      <c r="AG241" t="s">
        <v>161</v>
      </c>
      <c r="AK241" t="s">
        <v>156</v>
      </c>
    </row>
    <row r="242" spans="1:37" x14ac:dyDescent="0.3">
      <c r="A242" t="s">
        <v>292</v>
      </c>
      <c r="B242" t="str">
        <f t="shared" si="3"/>
        <v>USGS-WRD-1648010-20160128</v>
      </c>
      <c r="C242">
        <v>1648010</v>
      </c>
      <c r="D242" t="s">
        <v>151</v>
      </c>
      <c r="E242" s="1">
        <v>42397</v>
      </c>
      <c r="F242" s="1" t="s">
        <v>304</v>
      </c>
      <c r="G242" s="1"/>
      <c r="H242" t="s">
        <v>172</v>
      </c>
      <c r="I242" s="1" t="str">
        <f>VLOOKUP(Z242,lookup!$A$2:$E$18,5,FALSE)</f>
        <v>dissolved</v>
      </c>
      <c r="J242" s="1" t="str">
        <f>VLOOKUP(Z242,lookup!$A$2:$E$18,3,FALSE)</f>
        <v>Zinc</v>
      </c>
      <c r="K242" s="1"/>
      <c r="L242" t="str">
        <f>VLOOKUP(Z242,lookup!$A$2:$E$18,4,FALSE)</f>
        <v>ug/l</v>
      </c>
      <c r="M242">
        <v>7</v>
      </c>
      <c r="U242">
        <v>2</v>
      </c>
      <c r="V242" t="s">
        <v>173</v>
      </c>
      <c r="X242" t="s">
        <v>149</v>
      </c>
      <c r="Y242" t="s">
        <v>150</v>
      </c>
      <c r="Z242">
        <v>1090</v>
      </c>
      <c r="AA242" t="s">
        <v>175</v>
      </c>
      <c r="AB242" t="s">
        <v>154</v>
      </c>
      <c r="AC242" t="s">
        <v>148</v>
      </c>
      <c r="AD242" s="2">
        <v>0.47916666666666669</v>
      </c>
      <c r="AG242" t="s">
        <v>161</v>
      </c>
      <c r="AK242" t="s">
        <v>156</v>
      </c>
    </row>
    <row r="243" spans="1:37" x14ac:dyDescent="0.3">
      <c r="A243" t="s">
        <v>292</v>
      </c>
      <c r="B243" t="str">
        <f t="shared" si="3"/>
        <v>USGS-WRD-1648010-20160224</v>
      </c>
      <c r="C243">
        <v>1648010</v>
      </c>
      <c r="D243" t="s">
        <v>151</v>
      </c>
      <c r="E243" s="1">
        <v>42424</v>
      </c>
      <c r="F243" s="1" t="s">
        <v>338</v>
      </c>
      <c r="G243" s="1"/>
      <c r="H243" t="s">
        <v>172</v>
      </c>
      <c r="I243" s="1" t="str">
        <f>VLOOKUP(Z243,lookup!$A$2:$E$18,5,FALSE)</f>
        <v>dissolved</v>
      </c>
      <c r="J243" s="1" t="str">
        <f>VLOOKUP(Z243,lookup!$A$2:$E$18,3,FALSE)</f>
        <v>Copper</v>
      </c>
      <c r="K243" s="1"/>
      <c r="L243" t="str">
        <f>VLOOKUP(Z243,lookup!$A$2:$E$18,4,FALSE)</f>
        <v>ug/l</v>
      </c>
      <c r="M243">
        <v>3.2</v>
      </c>
      <c r="U243">
        <v>0.8</v>
      </c>
      <c r="V243" t="s">
        <v>173</v>
      </c>
      <c r="X243" t="s">
        <v>149</v>
      </c>
      <c r="Y243" t="s">
        <v>150</v>
      </c>
      <c r="Z243">
        <v>1040</v>
      </c>
      <c r="AB243" t="s">
        <v>154</v>
      </c>
      <c r="AC243" t="s">
        <v>148</v>
      </c>
      <c r="AD243" s="2">
        <v>0.58333333333333337</v>
      </c>
      <c r="AG243" t="s">
        <v>161</v>
      </c>
      <c r="AK243" t="s">
        <v>156</v>
      </c>
    </row>
    <row r="244" spans="1:37" x14ac:dyDescent="0.3">
      <c r="A244" t="s">
        <v>292</v>
      </c>
      <c r="B244" t="str">
        <f t="shared" si="3"/>
        <v>USGS-WRD-1648010-20160224</v>
      </c>
      <c r="C244">
        <v>1648010</v>
      </c>
      <c r="D244" t="s">
        <v>151</v>
      </c>
      <c r="E244" s="1">
        <v>42424</v>
      </c>
      <c r="F244" s="1" t="s">
        <v>338</v>
      </c>
      <c r="G244" s="1"/>
      <c r="H244" t="s">
        <v>170</v>
      </c>
      <c r="I244" s="1" t="str">
        <f>VLOOKUP(Z244,lookup!$A$2:$E$18,5,FALSE)</f>
        <v>dissolved</v>
      </c>
      <c r="J244" s="1" t="str">
        <f>VLOOKUP(Z244,lookup!$A$2:$E$18,3,FALSE)</f>
        <v>Lead</v>
      </c>
      <c r="K244" s="1"/>
      <c r="L244" t="str">
        <f>VLOOKUP(Z244,lookup!$A$2:$E$18,4,FALSE)</f>
        <v>ug/l</v>
      </c>
      <c r="M244">
        <v>0.22800000000000001</v>
      </c>
      <c r="U244">
        <v>0.04</v>
      </c>
      <c r="V244" t="s">
        <v>173</v>
      </c>
      <c r="X244" t="s">
        <v>149</v>
      </c>
      <c r="Y244" t="s">
        <v>150</v>
      </c>
      <c r="Z244">
        <v>1049</v>
      </c>
      <c r="AB244" t="s">
        <v>154</v>
      </c>
      <c r="AC244" t="s">
        <v>148</v>
      </c>
      <c r="AD244" s="2">
        <v>0.58333333333333337</v>
      </c>
      <c r="AG244" t="s">
        <v>161</v>
      </c>
      <c r="AK244" t="s">
        <v>156</v>
      </c>
    </row>
    <row r="245" spans="1:37" x14ac:dyDescent="0.3">
      <c r="A245" t="s">
        <v>292</v>
      </c>
      <c r="B245" t="str">
        <f t="shared" si="3"/>
        <v>USGS-WRD-1648010-20160224</v>
      </c>
      <c r="C245">
        <v>1648010</v>
      </c>
      <c r="D245" t="s">
        <v>151</v>
      </c>
      <c r="E245" s="1">
        <v>42424</v>
      </c>
      <c r="F245" s="1" t="s">
        <v>338</v>
      </c>
      <c r="G245" s="1"/>
      <c r="H245" t="s">
        <v>172</v>
      </c>
      <c r="I245" s="1" t="str">
        <f>VLOOKUP(Z245,lookup!$A$2:$E$18,5,FALSE)</f>
        <v>dissolved</v>
      </c>
      <c r="J245" s="1" t="str">
        <f>VLOOKUP(Z245,lookup!$A$2:$E$18,3,FALSE)</f>
        <v>Zinc</v>
      </c>
      <c r="K245" s="1"/>
      <c r="L245" t="str">
        <f>VLOOKUP(Z245,lookup!$A$2:$E$18,4,FALSE)</f>
        <v>ug/l</v>
      </c>
      <c r="M245">
        <v>4.5</v>
      </c>
      <c r="U245">
        <v>2</v>
      </c>
      <c r="V245" t="s">
        <v>173</v>
      </c>
      <c r="X245" t="s">
        <v>149</v>
      </c>
      <c r="Y245" t="s">
        <v>150</v>
      </c>
      <c r="Z245">
        <v>1090</v>
      </c>
      <c r="AB245" t="s">
        <v>154</v>
      </c>
      <c r="AC245" t="s">
        <v>148</v>
      </c>
      <c r="AD245" s="2">
        <v>0.58333333333333337</v>
      </c>
      <c r="AG245" t="s">
        <v>161</v>
      </c>
      <c r="AK245" t="s">
        <v>156</v>
      </c>
    </row>
    <row r="246" spans="1:37" x14ac:dyDescent="0.3">
      <c r="A246" t="s">
        <v>292</v>
      </c>
      <c r="B246" t="str">
        <f t="shared" si="3"/>
        <v>USGS-WRD-1648010-20160322</v>
      </c>
      <c r="C246">
        <v>1648010</v>
      </c>
      <c r="D246" t="s">
        <v>151</v>
      </c>
      <c r="E246" s="1">
        <v>42451</v>
      </c>
      <c r="F246" s="1" t="s">
        <v>308</v>
      </c>
      <c r="G246" s="1"/>
      <c r="H246" t="s">
        <v>172</v>
      </c>
      <c r="I246" s="1" t="str">
        <f>VLOOKUP(Z246,lookup!$A$2:$E$18,5,FALSE)</f>
        <v>dissolved</v>
      </c>
      <c r="J246" s="1" t="str">
        <f>VLOOKUP(Z246,lookup!$A$2:$E$18,3,FALSE)</f>
        <v>Copper</v>
      </c>
      <c r="K246" s="1"/>
      <c r="L246" t="str">
        <f>VLOOKUP(Z246,lookup!$A$2:$E$18,4,FALSE)</f>
        <v>ug/l</v>
      </c>
      <c r="M246">
        <v>1.5</v>
      </c>
      <c r="U246">
        <v>0.8</v>
      </c>
      <c r="V246" t="s">
        <v>173</v>
      </c>
      <c r="X246" t="s">
        <v>149</v>
      </c>
      <c r="Y246" t="s">
        <v>150</v>
      </c>
      <c r="Z246">
        <v>1040</v>
      </c>
      <c r="AA246" t="s">
        <v>168</v>
      </c>
      <c r="AB246" t="s">
        <v>154</v>
      </c>
      <c r="AC246" t="s">
        <v>148</v>
      </c>
      <c r="AD246" s="2">
        <v>0.39583333333333331</v>
      </c>
      <c r="AG246" t="s">
        <v>161</v>
      </c>
      <c r="AK246" t="s">
        <v>156</v>
      </c>
    </row>
    <row r="247" spans="1:37" x14ac:dyDescent="0.3">
      <c r="A247" t="s">
        <v>292</v>
      </c>
      <c r="B247" t="str">
        <f t="shared" si="3"/>
        <v>USGS-WRD-1648010-20160322</v>
      </c>
      <c r="C247">
        <v>1648010</v>
      </c>
      <c r="D247" t="s">
        <v>151</v>
      </c>
      <c r="E247" s="1">
        <v>42451</v>
      </c>
      <c r="F247" s="1" t="s">
        <v>308</v>
      </c>
      <c r="G247" s="1"/>
      <c r="H247" t="s">
        <v>170</v>
      </c>
      <c r="I247" s="1" t="str">
        <f>VLOOKUP(Z247,lookup!$A$2:$E$18,5,FALSE)</f>
        <v>dissolved</v>
      </c>
      <c r="J247" s="1" t="str">
        <f>VLOOKUP(Z247,lookup!$A$2:$E$18,3,FALSE)</f>
        <v>Lead</v>
      </c>
      <c r="K247" s="1"/>
      <c r="L247" t="str">
        <f>VLOOKUP(Z247,lookup!$A$2:$E$18,4,FALSE)</f>
        <v>ug/l</v>
      </c>
      <c r="M247">
        <v>5.7000000000000002E-2</v>
      </c>
      <c r="U247">
        <v>0.04</v>
      </c>
      <c r="V247" t="s">
        <v>173</v>
      </c>
      <c r="X247" t="s">
        <v>149</v>
      </c>
      <c r="Y247" t="s">
        <v>150</v>
      </c>
      <c r="Z247">
        <v>1049</v>
      </c>
      <c r="AA247" t="s">
        <v>168</v>
      </c>
      <c r="AB247" t="s">
        <v>154</v>
      </c>
      <c r="AC247" t="s">
        <v>148</v>
      </c>
      <c r="AD247" s="2">
        <v>0.39583333333333331</v>
      </c>
      <c r="AG247" t="s">
        <v>161</v>
      </c>
      <c r="AK247" t="s">
        <v>156</v>
      </c>
    </row>
    <row r="248" spans="1:37" x14ac:dyDescent="0.3">
      <c r="A248" t="s">
        <v>292</v>
      </c>
      <c r="B248" t="str">
        <f t="shared" si="3"/>
        <v>USGS-WRD-1648010-20160322</v>
      </c>
      <c r="C248">
        <v>1648010</v>
      </c>
      <c r="D248" t="s">
        <v>151</v>
      </c>
      <c r="E248" s="1">
        <v>42451</v>
      </c>
      <c r="F248" s="1" t="s">
        <v>308</v>
      </c>
      <c r="G248" s="1"/>
      <c r="H248" t="s">
        <v>172</v>
      </c>
      <c r="I248" s="1" t="str">
        <f>VLOOKUP(Z248,lookup!$A$2:$E$18,5,FALSE)</f>
        <v>dissolved</v>
      </c>
      <c r="J248" s="1" t="str">
        <f>VLOOKUP(Z248,lookup!$A$2:$E$18,3,FALSE)</f>
        <v>Zinc</v>
      </c>
      <c r="K248" s="1"/>
      <c r="L248" t="str">
        <f>VLOOKUP(Z248,lookup!$A$2:$E$18,4,FALSE)</f>
        <v>ug/l</v>
      </c>
      <c r="M248">
        <v>2</v>
      </c>
      <c r="N248" t="s">
        <v>152</v>
      </c>
      <c r="U248">
        <v>2</v>
      </c>
      <c r="V248" t="s">
        <v>173</v>
      </c>
      <c r="X248" t="s">
        <v>149</v>
      </c>
      <c r="Y248" t="s">
        <v>150</v>
      </c>
      <c r="Z248">
        <v>1090</v>
      </c>
      <c r="AB248" t="s">
        <v>154</v>
      </c>
      <c r="AC248" t="s">
        <v>148</v>
      </c>
      <c r="AD248" s="2">
        <v>0.39583333333333331</v>
      </c>
      <c r="AG248" t="s">
        <v>161</v>
      </c>
      <c r="AK248" t="s">
        <v>156</v>
      </c>
    </row>
    <row r="249" spans="1:37" x14ac:dyDescent="0.3">
      <c r="A249" t="s">
        <v>292</v>
      </c>
      <c r="B249" t="str">
        <f t="shared" si="3"/>
        <v>USGS-WRD-1648010-20160426</v>
      </c>
      <c r="C249">
        <v>1648010</v>
      </c>
      <c r="D249" t="s">
        <v>151</v>
      </c>
      <c r="E249" s="1">
        <v>42486</v>
      </c>
      <c r="F249" s="1" t="s">
        <v>314</v>
      </c>
      <c r="G249" s="1"/>
      <c r="H249" t="s">
        <v>172</v>
      </c>
      <c r="I249" s="1" t="str">
        <f>VLOOKUP(Z249,lookup!$A$2:$E$18,5,FALSE)</f>
        <v>dissolved</v>
      </c>
      <c r="J249" s="1" t="str">
        <f>VLOOKUP(Z249,lookup!$A$2:$E$18,3,FALSE)</f>
        <v>Copper</v>
      </c>
      <c r="K249" s="1"/>
      <c r="L249" t="str">
        <f>VLOOKUP(Z249,lookup!$A$2:$E$18,4,FALSE)</f>
        <v>ug/l</v>
      </c>
      <c r="M249">
        <v>2</v>
      </c>
      <c r="U249">
        <v>0.8</v>
      </c>
      <c r="V249" t="s">
        <v>173</v>
      </c>
      <c r="X249" t="s">
        <v>149</v>
      </c>
      <c r="Y249" t="s">
        <v>150</v>
      </c>
      <c r="Z249">
        <v>1040</v>
      </c>
      <c r="AB249" t="s">
        <v>154</v>
      </c>
      <c r="AC249" t="s">
        <v>148</v>
      </c>
      <c r="AD249" s="2">
        <v>0.375</v>
      </c>
      <c r="AG249" t="s">
        <v>161</v>
      </c>
      <c r="AK249" t="s">
        <v>156</v>
      </c>
    </row>
    <row r="250" spans="1:37" x14ac:dyDescent="0.3">
      <c r="A250" t="s">
        <v>292</v>
      </c>
      <c r="B250" t="str">
        <f t="shared" si="3"/>
        <v>USGS-WRD-1648010-20160426</v>
      </c>
      <c r="C250">
        <v>1648010</v>
      </c>
      <c r="D250" t="s">
        <v>151</v>
      </c>
      <c r="E250" s="1">
        <v>42486</v>
      </c>
      <c r="F250" s="1" t="s">
        <v>314</v>
      </c>
      <c r="G250" s="1"/>
      <c r="H250" t="s">
        <v>170</v>
      </c>
      <c r="I250" s="1" t="str">
        <f>VLOOKUP(Z250,lookup!$A$2:$E$18,5,FALSE)</f>
        <v>dissolved</v>
      </c>
      <c r="J250" s="1" t="str">
        <f>VLOOKUP(Z250,lookup!$A$2:$E$18,3,FALSE)</f>
        <v>Lead</v>
      </c>
      <c r="K250" s="1"/>
      <c r="L250" t="str">
        <f>VLOOKUP(Z250,lookup!$A$2:$E$18,4,FALSE)</f>
        <v>ug/l</v>
      </c>
      <c r="M250">
        <v>5.7000000000000002E-2</v>
      </c>
      <c r="U250">
        <v>0.04</v>
      </c>
      <c r="V250" t="s">
        <v>173</v>
      </c>
      <c r="X250" t="s">
        <v>149</v>
      </c>
      <c r="Y250" t="s">
        <v>150</v>
      </c>
      <c r="Z250">
        <v>1049</v>
      </c>
      <c r="AA250" t="s">
        <v>168</v>
      </c>
      <c r="AB250" t="s">
        <v>154</v>
      </c>
      <c r="AC250" t="s">
        <v>148</v>
      </c>
      <c r="AD250" s="2">
        <v>0.375</v>
      </c>
      <c r="AG250" t="s">
        <v>161</v>
      </c>
      <c r="AK250" t="s">
        <v>156</v>
      </c>
    </row>
    <row r="251" spans="1:37" x14ac:dyDescent="0.3">
      <c r="A251" t="s">
        <v>292</v>
      </c>
      <c r="B251" t="str">
        <f t="shared" si="3"/>
        <v>USGS-WRD-1648010-20160426</v>
      </c>
      <c r="C251">
        <v>1648010</v>
      </c>
      <c r="D251" t="s">
        <v>151</v>
      </c>
      <c r="E251" s="1">
        <v>42486</v>
      </c>
      <c r="F251" s="1" t="s">
        <v>314</v>
      </c>
      <c r="G251" s="1"/>
      <c r="H251" t="s">
        <v>172</v>
      </c>
      <c r="I251" s="1" t="str">
        <f>VLOOKUP(Z251,lookup!$A$2:$E$18,5,FALSE)</f>
        <v>dissolved</v>
      </c>
      <c r="J251" s="1" t="str">
        <f>VLOOKUP(Z251,lookup!$A$2:$E$18,3,FALSE)</f>
        <v>Zinc</v>
      </c>
      <c r="K251" s="1"/>
      <c r="L251" t="str">
        <f>VLOOKUP(Z251,lookup!$A$2:$E$18,4,FALSE)</f>
        <v>ug/l</v>
      </c>
      <c r="M251">
        <v>2</v>
      </c>
      <c r="N251" t="s">
        <v>152</v>
      </c>
      <c r="U251">
        <v>2</v>
      </c>
      <c r="V251" t="s">
        <v>173</v>
      </c>
      <c r="X251" t="s">
        <v>149</v>
      </c>
      <c r="Y251" t="s">
        <v>150</v>
      </c>
      <c r="Z251">
        <v>1090</v>
      </c>
      <c r="AB251" t="s">
        <v>154</v>
      </c>
      <c r="AC251" t="s">
        <v>148</v>
      </c>
      <c r="AD251" s="2">
        <v>0.375</v>
      </c>
      <c r="AG251" t="s">
        <v>161</v>
      </c>
      <c r="AK251" t="s">
        <v>156</v>
      </c>
    </row>
    <row r="252" spans="1:37" x14ac:dyDescent="0.3">
      <c r="A252" t="s">
        <v>292</v>
      </c>
      <c r="B252" t="str">
        <f t="shared" si="3"/>
        <v>USGS-WRD-1648010-20160523</v>
      </c>
      <c r="C252">
        <v>1648010</v>
      </c>
      <c r="D252" t="s">
        <v>151</v>
      </c>
      <c r="E252" s="1">
        <v>42513</v>
      </c>
      <c r="F252" s="1" t="s">
        <v>339</v>
      </c>
      <c r="G252" s="1"/>
      <c r="H252" t="s">
        <v>172</v>
      </c>
      <c r="I252" s="1" t="str">
        <f>VLOOKUP(Z252,lookup!$A$2:$E$18,5,FALSE)</f>
        <v>dissolved</v>
      </c>
      <c r="J252" s="1" t="str">
        <f>VLOOKUP(Z252,lookup!$A$2:$E$18,3,FALSE)</f>
        <v>Copper</v>
      </c>
      <c r="K252" s="1"/>
      <c r="L252" t="str">
        <f>VLOOKUP(Z252,lookup!$A$2:$E$18,4,FALSE)</f>
        <v>ug/l</v>
      </c>
      <c r="M252">
        <v>2.8</v>
      </c>
      <c r="U252">
        <v>0.8</v>
      </c>
      <c r="V252" t="s">
        <v>173</v>
      </c>
      <c r="X252" t="s">
        <v>149</v>
      </c>
      <c r="Y252" t="s">
        <v>150</v>
      </c>
      <c r="Z252">
        <v>1040</v>
      </c>
      <c r="AB252" t="s">
        <v>154</v>
      </c>
      <c r="AC252" t="s">
        <v>148</v>
      </c>
      <c r="AD252" s="2">
        <v>0.42708333333333331</v>
      </c>
      <c r="AG252" t="s">
        <v>161</v>
      </c>
      <c r="AK252" t="s">
        <v>156</v>
      </c>
    </row>
    <row r="253" spans="1:37" x14ac:dyDescent="0.3">
      <c r="A253" t="s">
        <v>292</v>
      </c>
      <c r="B253" t="str">
        <f t="shared" si="3"/>
        <v>USGS-WRD-1648010-20160523</v>
      </c>
      <c r="C253">
        <v>1648010</v>
      </c>
      <c r="D253" t="s">
        <v>151</v>
      </c>
      <c r="E253" s="1">
        <v>42513</v>
      </c>
      <c r="F253" s="1" t="s">
        <v>339</v>
      </c>
      <c r="G253" s="1"/>
      <c r="H253" t="s">
        <v>170</v>
      </c>
      <c r="I253" s="1" t="str">
        <f>VLOOKUP(Z253,lookup!$A$2:$E$18,5,FALSE)</f>
        <v>dissolved</v>
      </c>
      <c r="J253" s="1" t="str">
        <f>VLOOKUP(Z253,lookup!$A$2:$E$18,3,FALSE)</f>
        <v>Lead</v>
      </c>
      <c r="K253" s="1"/>
      <c r="L253" t="str">
        <f>VLOOKUP(Z253,lookup!$A$2:$E$18,4,FALSE)</f>
        <v>ug/l</v>
      </c>
      <c r="M253">
        <v>0.16200000000000001</v>
      </c>
      <c r="U253">
        <v>0.04</v>
      </c>
      <c r="V253" t="s">
        <v>173</v>
      </c>
      <c r="X253" t="s">
        <v>149</v>
      </c>
      <c r="Y253" t="s">
        <v>150</v>
      </c>
      <c r="Z253">
        <v>1049</v>
      </c>
      <c r="AB253" t="s">
        <v>154</v>
      </c>
      <c r="AC253" t="s">
        <v>148</v>
      </c>
      <c r="AD253" s="2">
        <v>0.42708333333333331</v>
      </c>
      <c r="AG253" t="s">
        <v>161</v>
      </c>
      <c r="AK253" t="s">
        <v>156</v>
      </c>
    </row>
    <row r="254" spans="1:37" x14ac:dyDescent="0.3">
      <c r="A254" t="s">
        <v>292</v>
      </c>
      <c r="B254" t="str">
        <f t="shared" si="3"/>
        <v>USGS-WRD-1648010-20160523</v>
      </c>
      <c r="C254">
        <v>1648010</v>
      </c>
      <c r="D254" t="s">
        <v>151</v>
      </c>
      <c r="E254" s="1">
        <v>42513</v>
      </c>
      <c r="F254" s="1" t="s">
        <v>339</v>
      </c>
      <c r="G254" s="1"/>
      <c r="H254" t="s">
        <v>172</v>
      </c>
      <c r="I254" s="1" t="str">
        <f>VLOOKUP(Z254,lookup!$A$2:$E$18,5,FALSE)</f>
        <v>dissolved</v>
      </c>
      <c r="J254" s="1" t="str">
        <f>VLOOKUP(Z254,lookup!$A$2:$E$18,3,FALSE)</f>
        <v>Zinc</v>
      </c>
      <c r="K254" s="1"/>
      <c r="L254" t="str">
        <f>VLOOKUP(Z254,lookup!$A$2:$E$18,4,FALSE)</f>
        <v>ug/l</v>
      </c>
      <c r="M254">
        <v>2</v>
      </c>
      <c r="N254" t="s">
        <v>152</v>
      </c>
      <c r="U254">
        <v>2</v>
      </c>
      <c r="V254" t="s">
        <v>173</v>
      </c>
      <c r="X254" t="s">
        <v>149</v>
      </c>
      <c r="Y254" t="s">
        <v>150</v>
      </c>
      <c r="Z254">
        <v>1090</v>
      </c>
      <c r="AB254" t="s">
        <v>154</v>
      </c>
      <c r="AC254" t="s">
        <v>148</v>
      </c>
      <c r="AD254" s="2">
        <v>0.42708333333333331</v>
      </c>
      <c r="AG254" t="s">
        <v>161</v>
      </c>
      <c r="AK254" t="s">
        <v>156</v>
      </c>
    </row>
    <row r="255" spans="1:37" x14ac:dyDescent="0.3">
      <c r="A255" t="s">
        <v>292</v>
      </c>
      <c r="B255" t="str">
        <f t="shared" si="3"/>
        <v>USGS-WRD-1648010-20160617</v>
      </c>
      <c r="C255">
        <v>1648010</v>
      </c>
      <c r="D255" t="s">
        <v>151</v>
      </c>
      <c r="E255" s="1">
        <v>42538</v>
      </c>
      <c r="F255" s="1" t="s">
        <v>335</v>
      </c>
      <c r="G255" s="1"/>
      <c r="H255" t="s">
        <v>172</v>
      </c>
      <c r="I255" s="1" t="str">
        <f>VLOOKUP(Z255,lookup!$A$2:$E$18,5,FALSE)</f>
        <v>dissolved</v>
      </c>
      <c r="J255" s="1" t="str">
        <f>VLOOKUP(Z255,lookup!$A$2:$E$18,3,FALSE)</f>
        <v>Copper</v>
      </c>
      <c r="K255" s="1"/>
      <c r="L255" t="str">
        <f>VLOOKUP(Z255,lookup!$A$2:$E$18,4,FALSE)</f>
        <v>ug/l</v>
      </c>
      <c r="M255">
        <v>3.5</v>
      </c>
      <c r="U255">
        <v>0.8</v>
      </c>
      <c r="V255" t="s">
        <v>173</v>
      </c>
      <c r="X255" t="s">
        <v>149</v>
      </c>
      <c r="Y255" t="s">
        <v>150</v>
      </c>
      <c r="Z255">
        <v>1040</v>
      </c>
      <c r="AB255" t="s">
        <v>154</v>
      </c>
      <c r="AC255" t="s">
        <v>148</v>
      </c>
      <c r="AD255" s="2">
        <v>0.34375</v>
      </c>
      <c r="AG255" t="s">
        <v>161</v>
      </c>
      <c r="AK255" t="s">
        <v>156</v>
      </c>
    </row>
    <row r="256" spans="1:37" x14ac:dyDescent="0.3">
      <c r="A256" t="s">
        <v>292</v>
      </c>
      <c r="B256" t="str">
        <f t="shared" si="3"/>
        <v>USGS-WRD-1648010-20160617</v>
      </c>
      <c r="C256">
        <v>1648010</v>
      </c>
      <c r="D256" t="s">
        <v>151</v>
      </c>
      <c r="E256" s="1">
        <v>42538</v>
      </c>
      <c r="F256" s="1" t="s">
        <v>335</v>
      </c>
      <c r="G256" s="1"/>
      <c r="H256" t="s">
        <v>170</v>
      </c>
      <c r="I256" s="1" t="str">
        <f>VLOOKUP(Z256,lookup!$A$2:$E$18,5,FALSE)</f>
        <v>dissolved</v>
      </c>
      <c r="J256" s="1" t="str">
        <f>VLOOKUP(Z256,lookup!$A$2:$E$18,3,FALSE)</f>
        <v>Lead</v>
      </c>
      <c r="K256" s="1"/>
      <c r="L256" t="str">
        <f>VLOOKUP(Z256,lookup!$A$2:$E$18,4,FALSE)</f>
        <v>ug/l</v>
      </c>
      <c r="M256">
        <v>0.21</v>
      </c>
      <c r="U256">
        <v>0.04</v>
      </c>
      <c r="V256" t="s">
        <v>173</v>
      </c>
      <c r="X256" t="s">
        <v>149</v>
      </c>
      <c r="Y256" t="s">
        <v>150</v>
      </c>
      <c r="Z256">
        <v>1049</v>
      </c>
      <c r="AB256" t="s">
        <v>154</v>
      </c>
      <c r="AC256" t="s">
        <v>148</v>
      </c>
      <c r="AD256" s="2">
        <v>0.34375</v>
      </c>
      <c r="AG256" t="s">
        <v>161</v>
      </c>
      <c r="AK256" t="s">
        <v>156</v>
      </c>
    </row>
    <row r="257" spans="1:37" x14ac:dyDescent="0.3">
      <c r="A257" t="s">
        <v>292</v>
      </c>
      <c r="B257" t="str">
        <f t="shared" si="3"/>
        <v>USGS-WRD-1648010-20160617</v>
      </c>
      <c r="C257">
        <v>1648010</v>
      </c>
      <c r="D257" t="s">
        <v>151</v>
      </c>
      <c r="E257" s="1">
        <v>42538</v>
      </c>
      <c r="F257" s="1" t="s">
        <v>335</v>
      </c>
      <c r="G257" s="1"/>
      <c r="H257" t="s">
        <v>172</v>
      </c>
      <c r="I257" s="1" t="str">
        <f>VLOOKUP(Z257,lookup!$A$2:$E$18,5,FALSE)</f>
        <v>dissolved</v>
      </c>
      <c r="J257" s="1" t="str">
        <f>VLOOKUP(Z257,lookup!$A$2:$E$18,3,FALSE)</f>
        <v>Zinc</v>
      </c>
      <c r="K257" s="1"/>
      <c r="L257" t="str">
        <f>VLOOKUP(Z257,lookup!$A$2:$E$18,4,FALSE)</f>
        <v>ug/l</v>
      </c>
      <c r="M257">
        <v>2.2000000000000002</v>
      </c>
      <c r="U257">
        <v>2</v>
      </c>
      <c r="V257" t="s">
        <v>173</v>
      </c>
      <c r="X257" t="s">
        <v>149</v>
      </c>
      <c r="Y257" t="s">
        <v>150</v>
      </c>
      <c r="Z257">
        <v>1090</v>
      </c>
      <c r="AA257" t="s">
        <v>168</v>
      </c>
      <c r="AB257" t="s">
        <v>154</v>
      </c>
      <c r="AC257" t="s">
        <v>148</v>
      </c>
      <c r="AD257" s="2">
        <v>0.34375</v>
      </c>
      <c r="AG257" t="s">
        <v>161</v>
      </c>
      <c r="AK257" t="s">
        <v>156</v>
      </c>
    </row>
    <row r="258" spans="1:37" x14ac:dyDescent="0.3">
      <c r="A258" t="s">
        <v>292</v>
      </c>
      <c r="B258" t="str">
        <f t="shared" ref="B258:B321" si="4">AG258&amp;"-"&amp;C258&amp;"-"&amp;TEXT(E258,"yyyymmdd")</f>
        <v>USGS-WRD-1648010-20160622</v>
      </c>
      <c r="C258">
        <v>1648010</v>
      </c>
      <c r="D258" t="s">
        <v>151</v>
      </c>
      <c r="E258" s="1">
        <v>42543</v>
      </c>
      <c r="F258" s="1" t="s">
        <v>336</v>
      </c>
      <c r="G258" s="1"/>
      <c r="H258" t="s">
        <v>172</v>
      </c>
      <c r="I258" s="1" t="str">
        <f>VLOOKUP(Z258,lookup!$A$2:$E$18,5,FALSE)</f>
        <v>dissolved</v>
      </c>
      <c r="J258" s="1" t="str">
        <f>VLOOKUP(Z258,lookup!$A$2:$E$18,3,FALSE)</f>
        <v>Copper</v>
      </c>
      <c r="K258" s="1"/>
      <c r="L258" t="str">
        <f>VLOOKUP(Z258,lookup!$A$2:$E$18,4,FALSE)</f>
        <v>ug/l</v>
      </c>
      <c r="M258">
        <v>3.3</v>
      </c>
      <c r="U258">
        <v>0.8</v>
      </c>
      <c r="V258" t="s">
        <v>173</v>
      </c>
      <c r="X258" t="s">
        <v>149</v>
      </c>
      <c r="Y258" t="s">
        <v>150</v>
      </c>
      <c r="Z258">
        <v>1040</v>
      </c>
      <c r="AB258" t="s">
        <v>154</v>
      </c>
      <c r="AC258" t="s">
        <v>148</v>
      </c>
      <c r="AD258" s="2">
        <v>0.36458333333333331</v>
      </c>
      <c r="AG258" t="s">
        <v>161</v>
      </c>
      <c r="AK258" t="s">
        <v>156</v>
      </c>
    </row>
    <row r="259" spans="1:37" x14ac:dyDescent="0.3">
      <c r="A259" t="s">
        <v>292</v>
      </c>
      <c r="B259" t="str">
        <f t="shared" si="4"/>
        <v>USGS-WRD-1648010-20160622</v>
      </c>
      <c r="C259">
        <v>1648010</v>
      </c>
      <c r="D259" t="s">
        <v>151</v>
      </c>
      <c r="E259" s="1">
        <v>42543</v>
      </c>
      <c r="F259" s="1" t="s">
        <v>336</v>
      </c>
      <c r="G259" s="1"/>
      <c r="H259" t="s">
        <v>170</v>
      </c>
      <c r="I259" s="1" t="str">
        <f>VLOOKUP(Z259,lookup!$A$2:$E$18,5,FALSE)</f>
        <v>dissolved</v>
      </c>
      <c r="J259" s="1" t="str">
        <f>VLOOKUP(Z259,lookup!$A$2:$E$18,3,FALSE)</f>
        <v>Lead</v>
      </c>
      <c r="K259" s="1"/>
      <c r="L259" t="str">
        <f>VLOOKUP(Z259,lookup!$A$2:$E$18,4,FALSE)</f>
        <v>ug/l</v>
      </c>
      <c r="M259">
        <v>0.222</v>
      </c>
      <c r="U259">
        <v>0.04</v>
      </c>
      <c r="V259" t="s">
        <v>173</v>
      </c>
      <c r="X259" t="s">
        <v>149</v>
      </c>
      <c r="Y259" t="s">
        <v>150</v>
      </c>
      <c r="Z259">
        <v>1049</v>
      </c>
      <c r="AB259" t="s">
        <v>154</v>
      </c>
      <c r="AC259" t="s">
        <v>148</v>
      </c>
      <c r="AD259" s="2">
        <v>0.36458333333333331</v>
      </c>
      <c r="AG259" t="s">
        <v>161</v>
      </c>
      <c r="AK259" t="s">
        <v>156</v>
      </c>
    </row>
    <row r="260" spans="1:37" x14ac:dyDescent="0.3">
      <c r="A260" t="s">
        <v>292</v>
      </c>
      <c r="B260" t="str">
        <f t="shared" si="4"/>
        <v>USGS-WRD-1648010-20160622</v>
      </c>
      <c r="C260">
        <v>1648010</v>
      </c>
      <c r="D260" t="s">
        <v>151</v>
      </c>
      <c r="E260" s="1">
        <v>42543</v>
      </c>
      <c r="F260" s="1" t="s">
        <v>336</v>
      </c>
      <c r="G260" s="1"/>
      <c r="H260" t="s">
        <v>172</v>
      </c>
      <c r="I260" s="1" t="str">
        <f>VLOOKUP(Z260,lookup!$A$2:$E$18,5,FALSE)</f>
        <v>dissolved</v>
      </c>
      <c r="J260" s="1" t="str">
        <f>VLOOKUP(Z260,lookup!$A$2:$E$18,3,FALSE)</f>
        <v>Zinc</v>
      </c>
      <c r="K260" s="1"/>
      <c r="L260" t="str">
        <f>VLOOKUP(Z260,lookup!$A$2:$E$18,4,FALSE)</f>
        <v>ug/l</v>
      </c>
      <c r="M260">
        <v>2</v>
      </c>
      <c r="N260" t="s">
        <v>152</v>
      </c>
      <c r="U260">
        <v>2</v>
      </c>
      <c r="V260" t="s">
        <v>173</v>
      </c>
      <c r="X260" t="s">
        <v>149</v>
      </c>
      <c r="Y260" t="s">
        <v>150</v>
      </c>
      <c r="Z260">
        <v>1090</v>
      </c>
      <c r="AB260" t="s">
        <v>154</v>
      </c>
      <c r="AC260" t="s">
        <v>148</v>
      </c>
      <c r="AD260" s="2">
        <v>0.36458333333333331</v>
      </c>
      <c r="AG260" t="s">
        <v>161</v>
      </c>
      <c r="AK260" t="s">
        <v>156</v>
      </c>
    </row>
    <row r="261" spans="1:37" x14ac:dyDescent="0.3">
      <c r="A261" t="s">
        <v>292</v>
      </c>
      <c r="B261" t="str">
        <f t="shared" si="4"/>
        <v>USGS-WRD-1648010-20160623</v>
      </c>
      <c r="C261">
        <v>1648010</v>
      </c>
      <c r="D261" t="s">
        <v>151</v>
      </c>
      <c r="E261" s="1">
        <v>42544</v>
      </c>
      <c r="F261" s="1" t="s">
        <v>313</v>
      </c>
      <c r="G261" s="1"/>
      <c r="H261" t="s">
        <v>172</v>
      </c>
      <c r="I261" s="1" t="str">
        <f>VLOOKUP(Z261,lookup!$A$2:$E$18,5,FALSE)</f>
        <v>dissolved</v>
      </c>
      <c r="J261" s="1" t="str">
        <f>VLOOKUP(Z261,lookup!$A$2:$E$18,3,FALSE)</f>
        <v>Copper</v>
      </c>
      <c r="K261" s="1"/>
      <c r="L261" t="str">
        <f>VLOOKUP(Z261,lookup!$A$2:$E$18,4,FALSE)</f>
        <v>ug/l</v>
      </c>
      <c r="M261">
        <v>3.2</v>
      </c>
      <c r="U261">
        <v>0.8</v>
      </c>
      <c r="V261" t="s">
        <v>173</v>
      </c>
      <c r="X261" t="s">
        <v>149</v>
      </c>
      <c r="Y261" t="s">
        <v>150</v>
      </c>
      <c r="Z261">
        <v>1040</v>
      </c>
      <c r="AB261" t="s">
        <v>154</v>
      </c>
      <c r="AC261" t="s">
        <v>148</v>
      </c>
      <c r="AD261" s="2">
        <v>0.41666666666666669</v>
      </c>
      <c r="AG261" t="s">
        <v>161</v>
      </c>
      <c r="AK261" t="s">
        <v>156</v>
      </c>
    </row>
    <row r="262" spans="1:37" x14ac:dyDescent="0.3">
      <c r="A262" t="s">
        <v>292</v>
      </c>
      <c r="B262" t="str">
        <f t="shared" si="4"/>
        <v>USGS-WRD-1648010-20160623</v>
      </c>
      <c r="C262">
        <v>1648010</v>
      </c>
      <c r="D262" t="s">
        <v>151</v>
      </c>
      <c r="E262" s="1">
        <v>42544</v>
      </c>
      <c r="F262" s="1" t="s">
        <v>313</v>
      </c>
      <c r="G262" s="1"/>
      <c r="H262" t="s">
        <v>170</v>
      </c>
      <c r="I262" s="1" t="str">
        <f>VLOOKUP(Z262,lookup!$A$2:$E$18,5,FALSE)</f>
        <v>dissolved</v>
      </c>
      <c r="J262" s="1" t="str">
        <f>VLOOKUP(Z262,lookup!$A$2:$E$18,3,FALSE)</f>
        <v>Lead</v>
      </c>
      <c r="K262" s="1"/>
      <c r="L262" t="str">
        <f>VLOOKUP(Z262,lookup!$A$2:$E$18,4,FALSE)</f>
        <v>ug/l</v>
      </c>
      <c r="M262">
        <v>0.17899999999999999</v>
      </c>
      <c r="U262">
        <v>0.04</v>
      </c>
      <c r="V262" t="s">
        <v>173</v>
      </c>
      <c r="X262" t="s">
        <v>149</v>
      </c>
      <c r="Y262" t="s">
        <v>150</v>
      </c>
      <c r="Z262">
        <v>1049</v>
      </c>
      <c r="AB262" t="s">
        <v>154</v>
      </c>
      <c r="AC262" t="s">
        <v>148</v>
      </c>
      <c r="AD262" s="2">
        <v>0.41666666666666669</v>
      </c>
      <c r="AG262" t="s">
        <v>161</v>
      </c>
      <c r="AK262" t="s">
        <v>156</v>
      </c>
    </row>
    <row r="263" spans="1:37" x14ac:dyDescent="0.3">
      <c r="A263" t="s">
        <v>292</v>
      </c>
      <c r="B263" t="str">
        <f t="shared" si="4"/>
        <v>USGS-WRD-1648010-20160623</v>
      </c>
      <c r="C263">
        <v>1648010</v>
      </c>
      <c r="D263" t="s">
        <v>151</v>
      </c>
      <c r="E263" s="1">
        <v>42544</v>
      </c>
      <c r="F263" s="1" t="s">
        <v>313</v>
      </c>
      <c r="G263" s="1"/>
      <c r="H263" t="s">
        <v>172</v>
      </c>
      <c r="I263" s="1" t="str">
        <f>VLOOKUP(Z263,lookup!$A$2:$E$18,5,FALSE)</f>
        <v>dissolved</v>
      </c>
      <c r="J263" s="1" t="str">
        <f>VLOOKUP(Z263,lookup!$A$2:$E$18,3,FALSE)</f>
        <v>Zinc</v>
      </c>
      <c r="K263" s="1"/>
      <c r="L263" t="str">
        <f>VLOOKUP(Z263,lookup!$A$2:$E$18,4,FALSE)</f>
        <v>ug/l</v>
      </c>
      <c r="M263">
        <v>2</v>
      </c>
      <c r="N263" t="s">
        <v>152</v>
      </c>
      <c r="U263">
        <v>2</v>
      </c>
      <c r="V263" t="s">
        <v>173</v>
      </c>
      <c r="X263" t="s">
        <v>149</v>
      </c>
      <c r="Y263" t="s">
        <v>150</v>
      </c>
      <c r="Z263">
        <v>1090</v>
      </c>
      <c r="AB263" t="s">
        <v>154</v>
      </c>
      <c r="AC263" t="s">
        <v>148</v>
      </c>
      <c r="AD263" s="2">
        <v>0.41666666666666669</v>
      </c>
      <c r="AG263" t="s">
        <v>161</v>
      </c>
      <c r="AK263" t="s">
        <v>156</v>
      </c>
    </row>
    <row r="264" spans="1:37" x14ac:dyDescent="0.3">
      <c r="A264" t="s">
        <v>292</v>
      </c>
      <c r="B264" t="str">
        <f t="shared" si="4"/>
        <v>USGS-WRD-1648010-20160628</v>
      </c>
      <c r="C264">
        <v>1648010</v>
      </c>
      <c r="D264" t="s">
        <v>151</v>
      </c>
      <c r="E264" s="1">
        <v>42549</v>
      </c>
      <c r="F264" s="1" t="s">
        <v>327</v>
      </c>
      <c r="G264" s="1"/>
      <c r="H264" t="s">
        <v>172</v>
      </c>
      <c r="I264" s="1" t="str">
        <f>VLOOKUP(Z264,lookup!$A$2:$E$18,5,FALSE)</f>
        <v>dissolved</v>
      </c>
      <c r="J264" s="1" t="str">
        <f>VLOOKUP(Z264,lookup!$A$2:$E$18,3,FALSE)</f>
        <v>Copper</v>
      </c>
      <c r="K264" s="1"/>
      <c r="L264" t="str">
        <f>VLOOKUP(Z264,lookup!$A$2:$E$18,4,FALSE)</f>
        <v>ug/l</v>
      </c>
      <c r="M264">
        <v>2.6</v>
      </c>
      <c r="U264">
        <v>0.8</v>
      </c>
      <c r="V264" t="s">
        <v>173</v>
      </c>
      <c r="X264" t="s">
        <v>149</v>
      </c>
      <c r="Y264" t="s">
        <v>150</v>
      </c>
      <c r="Z264">
        <v>1040</v>
      </c>
      <c r="AB264" t="s">
        <v>154</v>
      </c>
      <c r="AC264" t="s">
        <v>148</v>
      </c>
      <c r="AD264" s="2">
        <v>0.44791666666666669</v>
      </c>
      <c r="AG264" t="s">
        <v>161</v>
      </c>
      <c r="AK264" t="s">
        <v>156</v>
      </c>
    </row>
    <row r="265" spans="1:37" x14ac:dyDescent="0.3">
      <c r="A265" t="s">
        <v>292</v>
      </c>
      <c r="B265" t="str">
        <f t="shared" si="4"/>
        <v>USGS-WRD-1648010-20160628</v>
      </c>
      <c r="C265">
        <v>1648010</v>
      </c>
      <c r="D265" t="s">
        <v>151</v>
      </c>
      <c r="E265" s="1">
        <v>42549</v>
      </c>
      <c r="F265" s="1" t="s">
        <v>327</v>
      </c>
      <c r="G265" s="1"/>
      <c r="H265" t="s">
        <v>170</v>
      </c>
      <c r="I265" s="1" t="str">
        <f>VLOOKUP(Z265,lookup!$A$2:$E$18,5,FALSE)</f>
        <v>dissolved</v>
      </c>
      <c r="J265" s="1" t="str">
        <f>VLOOKUP(Z265,lookup!$A$2:$E$18,3,FALSE)</f>
        <v>Lead</v>
      </c>
      <c r="K265" s="1"/>
      <c r="L265" t="str">
        <f>VLOOKUP(Z265,lookup!$A$2:$E$18,4,FALSE)</f>
        <v>ug/l</v>
      </c>
      <c r="M265">
        <v>0.18</v>
      </c>
      <c r="U265">
        <v>0.04</v>
      </c>
      <c r="V265" t="s">
        <v>173</v>
      </c>
      <c r="X265" t="s">
        <v>149</v>
      </c>
      <c r="Y265" t="s">
        <v>150</v>
      </c>
      <c r="Z265">
        <v>1049</v>
      </c>
      <c r="AB265" t="s">
        <v>154</v>
      </c>
      <c r="AC265" t="s">
        <v>148</v>
      </c>
      <c r="AD265" s="2">
        <v>0.44791666666666669</v>
      </c>
      <c r="AG265" t="s">
        <v>161</v>
      </c>
      <c r="AK265" t="s">
        <v>156</v>
      </c>
    </row>
    <row r="266" spans="1:37" x14ac:dyDescent="0.3">
      <c r="A266" t="s">
        <v>292</v>
      </c>
      <c r="B266" t="str">
        <f t="shared" si="4"/>
        <v>USGS-WRD-1648010-20160628</v>
      </c>
      <c r="C266">
        <v>1648010</v>
      </c>
      <c r="D266" t="s">
        <v>151</v>
      </c>
      <c r="E266" s="1">
        <v>42549</v>
      </c>
      <c r="F266" s="1" t="s">
        <v>327</v>
      </c>
      <c r="G266" s="1"/>
      <c r="H266" t="s">
        <v>172</v>
      </c>
      <c r="I266" s="1" t="str">
        <f>VLOOKUP(Z266,lookup!$A$2:$E$18,5,FALSE)</f>
        <v>dissolved</v>
      </c>
      <c r="J266" s="1" t="str">
        <f>VLOOKUP(Z266,lookup!$A$2:$E$18,3,FALSE)</f>
        <v>Zinc</v>
      </c>
      <c r="K266" s="1"/>
      <c r="L266" t="str">
        <f>VLOOKUP(Z266,lookup!$A$2:$E$18,4,FALSE)</f>
        <v>ug/l</v>
      </c>
      <c r="M266">
        <v>2</v>
      </c>
      <c r="N266" t="s">
        <v>152</v>
      </c>
      <c r="U266">
        <v>2</v>
      </c>
      <c r="V266" t="s">
        <v>173</v>
      </c>
      <c r="X266" t="s">
        <v>149</v>
      </c>
      <c r="Y266" t="s">
        <v>150</v>
      </c>
      <c r="Z266">
        <v>1090</v>
      </c>
      <c r="AB266" t="s">
        <v>154</v>
      </c>
      <c r="AC266" t="s">
        <v>148</v>
      </c>
      <c r="AD266" s="2">
        <v>0.44791666666666669</v>
      </c>
      <c r="AG266" t="s">
        <v>161</v>
      </c>
      <c r="AK266" t="s">
        <v>156</v>
      </c>
    </row>
    <row r="267" spans="1:37" x14ac:dyDescent="0.3">
      <c r="A267" t="s">
        <v>292</v>
      </c>
      <c r="B267" t="str">
        <f t="shared" si="4"/>
        <v>USGS-WRD-1648010-20160628</v>
      </c>
      <c r="C267">
        <v>1648010</v>
      </c>
      <c r="D267" t="s">
        <v>151</v>
      </c>
      <c r="E267" s="1">
        <v>42549</v>
      </c>
      <c r="F267" s="1" t="s">
        <v>327</v>
      </c>
      <c r="G267" s="1"/>
      <c r="I267" s="1" t="str">
        <f>VLOOKUP(Z267,lookup!$A$2:$E$18,5,FALSE)</f>
        <v>total</v>
      </c>
      <c r="J267" s="1" t="str">
        <f>VLOOKUP(Z267,lookup!$A$2:$E$18,3,FALSE)</f>
        <v>Mercury</v>
      </c>
      <c r="K267" s="1"/>
      <c r="L267" t="str">
        <f>VLOOKUP(Z267,lookup!$A$2:$E$18,4,FALSE)</f>
        <v>ng/l</v>
      </c>
      <c r="M267">
        <v>1.75</v>
      </c>
      <c r="U267">
        <v>0.17</v>
      </c>
      <c r="V267" t="s">
        <v>165</v>
      </c>
      <c r="X267" t="s">
        <v>149</v>
      </c>
      <c r="Y267" t="s">
        <v>150</v>
      </c>
      <c r="Z267">
        <v>50286</v>
      </c>
      <c r="AB267" t="s">
        <v>154</v>
      </c>
      <c r="AC267" t="s">
        <v>148</v>
      </c>
      <c r="AD267" s="2">
        <v>0.44791666666666669</v>
      </c>
      <c r="AG267" t="s">
        <v>161</v>
      </c>
      <c r="AK267" t="s">
        <v>230</v>
      </c>
    </row>
    <row r="268" spans="1:37" x14ac:dyDescent="0.3">
      <c r="A268" t="s">
        <v>292</v>
      </c>
      <c r="B268" t="str">
        <f t="shared" si="4"/>
        <v>USGS-WRD-1648010-20160705</v>
      </c>
      <c r="C268">
        <v>1648010</v>
      </c>
      <c r="D268" t="s">
        <v>151</v>
      </c>
      <c r="E268" s="1">
        <v>42556</v>
      </c>
      <c r="F268" s="1" t="s">
        <v>316</v>
      </c>
      <c r="G268" s="1"/>
      <c r="H268" t="s">
        <v>172</v>
      </c>
      <c r="I268" s="1" t="str">
        <f>VLOOKUP(Z268,lookup!$A$2:$E$18,5,FALSE)</f>
        <v>dissolved</v>
      </c>
      <c r="J268" s="1" t="str">
        <f>VLOOKUP(Z268,lookup!$A$2:$E$18,3,FALSE)</f>
        <v>Copper</v>
      </c>
      <c r="K268" s="1"/>
      <c r="L268" t="str">
        <f>VLOOKUP(Z268,lookup!$A$2:$E$18,4,FALSE)</f>
        <v>ug/l</v>
      </c>
      <c r="M268">
        <v>3.2</v>
      </c>
      <c r="U268">
        <v>0.8</v>
      </c>
      <c r="V268" t="s">
        <v>173</v>
      </c>
      <c r="X268" t="s">
        <v>149</v>
      </c>
      <c r="Y268" t="s">
        <v>150</v>
      </c>
      <c r="Z268">
        <v>1040</v>
      </c>
      <c r="AB268" t="s">
        <v>154</v>
      </c>
      <c r="AC268" t="s">
        <v>148</v>
      </c>
      <c r="AD268" s="2">
        <v>0.40625</v>
      </c>
      <c r="AG268" t="s">
        <v>161</v>
      </c>
      <c r="AK268" t="s">
        <v>156</v>
      </c>
    </row>
    <row r="269" spans="1:37" x14ac:dyDescent="0.3">
      <c r="A269" t="s">
        <v>292</v>
      </c>
      <c r="B269" t="str">
        <f t="shared" si="4"/>
        <v>USGS-WRD-1648010-20160705</v>
      </c>
      <c r="C269">
        <v>1648010</v>
      </c>
      <c r="D269" t="s">
        <v>151</v>
      </c>
      <c r="E269" s="1">
        <v>42556</v>
      </c>
      <c r="F269" s="1" t="s">
        <v>316</v>
      </c>
      <c r="G269" s="1"/>
      <c r="H269" t="s">
        <v>170</v>
      </c>
      <c r="I269" s="1" t="str">
        <f>VLOOKUP(Z269,lookup!$A$2:$E$18,5,FALSE)</f>
        <v>dissolved</v>
      </c>
      <c r="J269" s="1" t="str">
        <f>VLOOKUP(Z269,lookup!$A$2:$E$18,3,FALSE)</f>
        <v>Lead</v>
      </c>
      <c r="K269" s="1"/>
      <c r="L269" t="str">
        <f>VLOOKUP(Z269,lookup!$A$2:$E$18,4,FALSE)</f>
        <v>ug/l</v>
      </c>
      <c r="M269">
        <v>0.30499999999999999</v>
      </c>
      <c r="U269">
        <v>0.04</v>
      </c>
      <c r="V269" t="s">
        <v>173</v>
      </c>
      <c r="X269" t="s">
        <v>149</v>
      </c>
      <c r="Y269" t="s">
        <v>150</v>
      </c>
      <c r="Z269">
        <v>1049</v>
      </c>
      <c r="AB269" t="s">
        <v>154</v>
      </c>
      <c r="AC269" t="s">
        <v>148</v>
      </c>
      <c r="AD269" s="2">
        <v>0.40625</v>
      </c>
      <c r="AG269" t="s">
        <v>161</v>
      </c>
      <c r="AK269" t="s">
        <v>156</v>
      </c>
    </row>
    <row r="270" spans="1:37" x14ac:dyDescent="0.3">
      <c r="A270" t="s">
        <v>292</v>
      </c>
      <c r="B270" t="str">
        <f t="shared" si="4"/>
        <v>USGS-WRD-1648010-20160705</v>
      </c>
      <c r="C270">
        <v>1648010</v>
      </c>
      <c r="D270" t="s">
        <v>151</v>
      </c>
      <c r="E270" s="1">
        <v>42556</v>
      </c>
      <c r="F270" s="1" t="s">
        <v>316</v>
      </c>
      <c r="G270" s="1"/>
      <c r="H270" t="s">
        <v>172</v>
      </c>
      <c r="I270" s="1" t="str">
        <f>VLOOKUP(Z270,lookup!$A$2:$E$18,5,FALSE)</f>
        <v>dissolved</v>
      </c>
      <c r="J270" s="1" t="str">
        <f>VLOOKUP(Z270,lookup!$A$2:$E$18,3,FALSE)</f>
        <v>Zinc</v>
      </c>
      <c r="K270" s="1"/>
      <c r="L270" t="str">
        <f>VLOOKUP(Z270,lookup!$A$2:$E$18,4,FALSE)</f>
        <v>ug/l</v>
      </c>
      <c r="M270">
        <v>2</v>
      </c>
      <c r="N270" t="s">
        <v>152</v>
      </c>
      <c r="U270">
        <v>2</v>
      </c>
      <c r="V270" t="s">
        <v>173</v>
      </c>
      <c r="X270" t="s">
        <v>149</v>
      </c>
      <c r="Y270" t="s">
        <v>150</v>
      </c>
      <c r="Z270">
        <v>1090</v>
      </c>
      <c r="AB270" t="s">
        <v>154</v>
      </c>
      <c r="AC270" t="s">
        <v>148</v>
      </c>
      <c r="AD270" s="2">
        <v>0.40625</v>
      </c>
      <c r="AG270" t="s">
        <v>161</v>
      </c>
      <c r="AK270" t="s">
        <v>156</v>
      </c>
    </row>
    <row r="271" spans="1:37" x14ac:dyDescent="0.3">
      <c r="A271" t="s">
        <v>292</v>
      </c>
      <c r="B271" t="str">
        <f t="shared" si="4"/>
        <v>USGS-WRD-1648010-20160705</v>
      </c>
      <c r="C271">
        <v>1648010</v>
      </c>
      <c r="D271" t="s">
        <v>151</v>
      </c>
      <c r="E271" s="1">
        <v>42556</v>
      </c>
      <c r="F271" s="1" t="s">
        <v>316</v>
      </c>
      <c r="G271" s="1"/>
      <c r="I271" s="1" t="str">
        <f>VLOOKUP(Z271,lookup!$A$2:$E$18,5,FALSE)</f>
        <v>total</v>
      </c>
      <c r="J271" s="1" t="str">
        <f>VLOOKUP(Z271,lookup!$A$2:$E$18,3,FALSE)</f>
        <v>Mercury</v>
      </c>
      <c r="K271" s="1"/>
      <c r="L271" t="str">
        <f>VLOOKUP(Z271,lookup!$A$2:$E$18,4,FALSE)</f>
        <v>ng/l</v>
      </c>
      <c r="M271">
        <v>18.3</v>
      </c>
      <c r="U271">
        <v>0.17</v>
      </c>
      <c r="V271" t="s">
        <v>165</v>
      </c>
      <c r="X271" t="s">
        <v>149</v>
      </c>
      <c r="Y271" t="s">
        <v>150</v>
      </c>
      <c r="Z271">
        <v>50286</v>
      </c>
      <c r="AB271" t="s">
        <v>154</v>
      </c>
      <c r="AC271" t="s">
        <v>148</v>
      </c>
      <c r="AD271" s="2">
        <v>0.40625</v>
      </c>
      <c r="AG271" t="s">
        <v>161</v>
      </c>
      <c r="AK271" t="s">
        <v>230</v>
      </c>
    </row>
    <row r="272" spans="1:37" x14ac:dyDescent="0.3">
      <c r="A272" t="s">
        <v>292</v>
      </c>
      <c r="B272" t="str">
        <f t="shared" si="4"/>
        <v>USGS-WRD-1648010-20160727</v>
      </c>
      <c r="C272">
        <v>1648010</v>
      </c>
      <c r="D272" t="s">
        <v>151</v>
      </c>
      <c r="E272" s="1">
        <v>42578</v>
      </c>
      <c r="F272" s="1" t="s">
        <v>314</v>
      </c>
      <c r="G272" s="1"/>
      <c r="H272" t="s">
        <v>172</v>
      </c>
      <c r="I272" s="1" t="str">
        <f>VLOOKUP(Z272,lookup!$A$2:$E$18,5,FALSE)</f>
        <v>dissolved</v>
      </c>
      <c r="J272" s="1" t="str">
        <f>VLOOKUP(Z272,lookup!$A$2:$E$18,3,FALSE)</f>
        <v>Copper</v>
      </c>
      <c r="K272" s="1"/>
      <c r="L272" t="str">
        <f>VLOOKUP(Z272,lookup!$A$2:$E$18,4,FALSE)</f>
        <v>ug/l</v>
      </c>
      <c r="M272">
        <v>0.2</v>
      </c>
      <c r="N272" t="s">
        <v>152</v>
      </c>
      <c r="U272">
        <v>0.2</v>
      </c>
      <c r="V272" t="s">
        <v>176</v>
      </c>
      <c r="X272" t="s">
        <v>149</v>
      </c>
      <c r="Y272" t="s">
        <v>150</v>
      </c>
      <c r="Z272">
        <v>1040</v>
      </c>
      <c r="AB272" t="s">
        <v>154</v>
      </c>
      <c r="AC272" t="s">
        <v>148</v>
      </c>
      <c r="AD272" s="2">
        <v>0.375</v>
      </c>
      <c r="AG272" t="s">
        <v>161</v>
      </c>
      <c r="AK272" t="s">
        <v>156</v>
      </c>
    </row>
    <row r="273" spans="1:37" x14ac:dyDescent="0.3">
      <c r="A273" t="s">
        <v>292</v>
      </c>
      <c r="B273" t="str">
        <f t="shared" si="4"/>
        <v>USGS-WRD-1648010-20160727</v>
      </c>
      <c r="C273">
        <v>1648010</v>
      </c>
      <c r="D273" t="s">
        <v>151</v>
      </c>
      <c r="E273" s="1">
        <v>42578</v>
      </c>
      <c r="F273" s="1" t="s">
        <v>314</v>
      </c>
      <c r="G273" s="1"/>
      <c r="H273" t="s">
        <v>170</v>
      </c>
      <c r="I273" s="1" t="str">
        <f>VLOOKUP(Z273,lookup!$A$2:$E$18,5,FALSE)</f>
        <v>dissolved</v>
      </c>
      <c r="J273" s="1" t="str">
        <f>VLOOKUP(Z273,lookup!$A$2:$E$18,3,FALSE)</f>
        <v>Lead</v>
      </c>
      <c r="K273" s="1"/>
      <c r="L273" t="str">
        <f>VLOOKUP(Z273,lookup!$A$2:$E$18,4,FALSE)</f>
        <v>ug/l</v>
      </c>
      <c r="M273">
        <v>0.02</v>
      </c>
      <c r="N273" t="s">
        <v>152</v>
      </c>
      <c r="U273">
        <v>0.02</v>
      </c>
      <c r="V273" t="s">
        <v>176</v>
      </c>
      <c r="X273" t="s">
        <v>149</v>
      </c>
      <c r="Y273" t="s">
        <v>150</v>
      </c>
      <c r="Z273">
        <v>1049</v>
      </c>
      <c r="AB273" t="s">
        <v>154</v>
      </c>
      <c r="AC273" t="s">
        <v>148</v>
      </c>
      <c r="AD273" s="2">
        <v>0.375</v>
      </c>
      <c r="AG273" t="s">
        <v>161</v>
      </c>
      <c r="AK273" t="s">
        <v>156</v>
      </c>
    </row>
    <row r="274" spans="1:37" x14ac:dyDescent="0.3">
      <c r="A274" t="s">
        <v>292</v>
      </c>
      <c r="B274" t="str">
        <f t="shared" si="4"/>
        <v>USGS-WRD-1648010-20160727</v>
      </c>
      <c r="C274">
        <v>1648010</v>
      </c>
      <c r="D274" t="s">
        <v>151</v>
      </c>
      <c r="E274" s="1">
        <v>42578</v>
      </c>
      <c r="F274" s="1" t="s">
        <v>314</v>
      </c>
      <c r="G274" s="1"/>
      <c r="H274" t="s">
        <v>172</v>
      </c>
      <c r="I274" s="1" t="str">
        <f>VLOOKUP(Z274,lookup!$A$2:$E$18,5,FALSE)</f>
        <v>dissolved</v>
      </c>
      <c r="J274" s="1" t="str">
        <f>VLOOKUP(Z274,lookup!$A$2:$E$18,3,FALSE)</f>
        <v>Zinc</v>
      </c>
      <c r="K274" s="1"/>
      <c r="L274" t="str">
        <f>VLOOKUP(Z274,lookup!$A$2:$E$18,4,FALSE)</f>
        <v>ug/l</v>
      </c>
      <c r="M274">
        <v>2</v>
      </c>
      <c r="N274" t="s">
        <v>152</v>
      </c>
      <c r="U274">
        <v>2</v>
      </c>
      <c r="V274" t="s">
        <v>176</v>
      </c>
      <c r="X274" t="s">
        <v>149</v>
      </c>
      <c r="Y274" t="s">
        <v>150</v>
      </c>
      <c r="Z274">
        <v>1090</v>
      </c>
      <c r="AB274" t="s">
        <v>154</v>
      </c>
      <c r="AC274" t="s">
        <v>148</v>
      </c>
      <c r="AD274" s="2">
        <v>0.375</v>
      </c>
      <c r="AG274" t="s">
        <v>161</v>
      </c>
      <c r="AK274" t="s">
        <v>156</v>
      </c>
    </row>
    <row r="275" spans="1:37" x14ac:dyDescent="0.3">
      <c r="A275" t="s">
        <v>292</v>
      </c>
      <c r="B275" t="str">
        <f t="shared" si="4"/>
        <v>USGS-WRD-1648010-20160727</v>
      </c>
      <c r="C275">
        <v>1648010</v>
      </c>
      <c r="D275" t="s">
        <v>151</v>
      </c>
      <c r="E275" s="1">
        <v>42578</v>
      </c>
      <c r="F275" s="1" t="s">
        <v>314</v>
      </c>
      <c r="G275" s="1"/>
      <c r="I275" s="1" t="str">
        <f>VLOOKUP(Z275,lookup!$A$2:$E$18,5,FALSE)</f>
        <v>total</v>
      </c>
      <c r="J275" s="1" t="str">
        <f>VLOOKUP(Z275,lookup!$A$2:$E$18,3,FALSE)</f>
        <v>Mercury</v>
      </c>
      <c r="K275" s="1"/>
      <c r="L275" t="str">
        <f>VLOOKUP(Z275,lookup!$A$2:$E$18,4,FALSE)</f>
        <v>ng/l</v>
      </c>
      <c r="M275">
        <v>1.01</v>
      </c>
      <c r="U275">
        <v>0.17</v>
      </c>
      <c r="V275" t="s">
        <v>165</v>
      </c>
      <c r="X275" t="s">
        <v>149</v>
      </c>
      <c r="Y275" t="s">
        <v>150</v>
      </c>
      <c r="Z275">
        <v>50286</v>
      </c>
      <c r="AB275" t="s">
        <v>154</v>
      </c>
      <c r="AC275" t="s">
        <v>148</v>
      </c>
      <c r="AD275" s="2">
        <v>0.375</v>
      </c>
      <c r="AG275" t="s">
        <v>161</v>
      </c>
      <c r="AK275" t="s">
        <v>230</v>
      </c>
    </row>
    <row r="276" spans="1:37" x14ac:dyDescent="0.3">
      <c r="A276" t="s">
        <v>292</v>
      </c>
      <c r="B276" t="str">
        <f t="shared" si="4"/>
        <v>USGS-WRD-1648010-20160729</v>
      </c>
      <c r="C276">
        <v>1648010</v>
      </c>
      <c r="D276" t="s">
        <v>151</v>
      </c>
      <c r="E276" s="1">
        <v>42580</v>
      </c>
      <c r="F276" s="1" t="s">
        <v>302</v>
      </c>
      <c r="G276" s="1"/>
      <c r="H276" t="s">
        <v>172</v>
      </c>
      <c r="I276" s="1" t="str">
        <f>VLOOKUP(Z276,lookup!$A$2:$E$18,5,FALSE)</f>
        <v>dissolved</v>
      </c>
      <c r="J276" s="1" t="str">
        <f>VLOOKUP(Z276,lookup!$A$2:$E$18,3,FALSE)</f>
        <v>Copper</v>
      </c>
      <c r="K276" s="1"/>
      <c r="L276" t="str">
        <f>VLOOKUP(Z276,lookup!$A$2:$E$18,4,FALSE)</f>
        <v>ug/l</v>
      </c>
      <c r="M276">
        <v>3.2</v>
      </c>
      <c r="U276">
        <v>0.8</v>
      </c>
      <c r="V276" t="s">
        <v>173</v>
      </c>
      <c r="X276" t="s">
        <v>149</v>
      </c>
      <c r="Y276" t="s">
        <v>150</v>
      </c>
      <c r="Z276">
        <v>1040</v>
      </c>
      <c r="AB276" t="s">
        <v>154</v>
      </c>
      <c r="AC276" t="s">
        <v>148</v>
      </c>
      <c r="AD276" s="2">
        <v>0.46875</v>
      </c>
      <c r="AG276" t="s">
        <v>161</v>
      </c>
      <c r="AK276" t="s">
        <v>156</v>
      </c>
    </row>
    <row r="277" spans="1:37" x14ac:dyDescent="0.3">
      <c r="A277" t="s">
        <v>292</v>
      </c>
      <c r="B277" t="str">
        <f t="shared" si="4"/>
        <v>USGS-WRD-1648010-20160729</v>
      </c>
      <c r="C277">
        <v>1648010</v>
      </c>
      <c r="D277" t="s">
        <v>151</v>
      </c>
      <c r="E277" s="1">
        <v>42580</v>
      </c>
      <c r="F277" s="1" t="s">
        <v>302</v>
      </c>
      <c r="G277" s="1"/>
      <c r="H277" t="s">
        <v>170</v>
      </c>
      <c r="I277" s="1" t="str">
        <f>VLOOKUP(Z277,lookup!$A$2:$E$18,5,FALSE)</f>
        <v>dissolved</v>
      </c>
      <c r="J277" s="1" t="str">
        <f>VLOOKUP(Z277,lookup!$A$2:$E$18,3,FALSE)</f>
        <v>Lead</v>
      </c>
      <c r="K277" s="1"/>
      <c r="L277" t="str">
        <f>VLOOKUP(Z277,lookup!$A$2:$E$18,4,FALSE)</f>
        <v>ug/l</v>
      </c>
      <c r="M277">
        <v>0.33800000000000002</v>
      </c>
      <c r="U277">
        <v>0.04</v>
      </c>
      <c r="V277" t="s">
        <v>173</v>
      </c>
      <c r="X277" t="s">
        <v>149</v>
      </c>
      <c r="Y277" t="s">
        <v>150</v>
      </c>
      <c r="Z277">
        <v>1049</v>
      </c>
      <c r="AB277" t="s">
        <v>154</v>
      </c>
      <c r="AC277" t="s">
        <v>148</v>
      </c>
      <c r="AD277" s="2">
        <v>0.46875</v>
      </c>
      <c r="AG277" t="s">
        <v>161</v>
      </c>
      <c r="AK277" t="s">
        <v>156</v>
      </c>
    </row>
    <row r="278" spans="1:37" x14ac:dyDescent="0.3">
      <c r="A278" t="s">
        <v>292</v>
      </c>
      <c r="B278" t="str">
        <f t="shared" si="4"/>
        <v>USGS-WRD-1648010-20160729</v>
      </c>
      <c r="C278">
        <v>1648010</v>
      </c>
      <c r="D278" t="s">
        <v>151</v>
      </c>
      <c r="E278" s="1">
        <v>42580</v>
      </c>
      <c r="F278" s="1" t="s">
        <v>302</v>
      </c>
      <c r="G278" s="1"/>
      <c r="H278" t="s">
        <v>172</v>
      </c>
      <c r="I278" s="1" t="str">
        <f>VLOOKUP(Z278,lookup!$A$2:$E$18,5,FALSE)</f>
        <v>dissolved</v>
      </c>
      <c r="J278" s="1" t="str">
        <f>VLOOKUP(Z278,lookup!$A$2:$E$18,3,FALSE)</f>
        <v>Zinc</v>
      </c>
      <c r="K278" s="1"/>
      <c r="L278" t="str">
        <f>VLOOKUP(Z278,lookup!$A$2:$E$18,4,FALSE)</f>
        <v>ug/l</v>
      </c>
      <c r="M278">
        <v>2</v>
      </c>
      <c r="N278" t="s">
        <v>152</v>
      </c>
      <c r="U278">
        <v>2</v>
      </c>
      <c r="V278" t="s">
        <v>173</v>
      </c>
      <c r="X278" t="s">
        <v>149</v>
      </c>
      <c r="Y278" t="s">
        <v>150</v>
      </c>
      <c r="Z278">
        <v>1090</v>
      </c>
      <c r="AB278" t="s">
        <v>154</v>
      </c>
      <c r="AC278" t="s">
        <v>148</v>
      </c>
      <c r="AD278" s="2">
        <v>0.46875</v>
      </c>
      <c r="AG278" t="s">
        <v>161</v>
      </c>
      <c r="AK278" t="s">
        <v>156</v>
      </c>
    </row>
    <row r="279" spans="1:37" x14ac:dyDescent="0.3">
      <c r="A279" t="s">
        <v>292</v>
      </c>
      <c r="B279" t="str">
        <f t="shared" si="4"/>
        <v>USGS-WRD-1648010-20160729</v>
      </c>
      <c r="C279">
        <v>1648010</v>
      </c>
      <c r="D279" t="s">
        <v>151</v>
      </c>
      <c r="E279" s="1">
        <v>42580</v>
      </c>
      <c r="F279" s="1" t="s">
        <v>302</v>
      </c>
      <c r="G279" s="1"/>
      <c r="I279" s="1" t="str">
        <f>VLOOKUP(Z279,lookup!$A$2:$E$18,5,FALSE)</f>
        <v>total</v>
      </c>
      <c r="J279" s="1" t="str">
        <f>VLOOKUP(Z279,lookup!$A$2:$E$18,3,FALSE)</f>
        <v>Mercury</v>
      </c>
      <c r="K279" s="1"/>
      <c r="L279" t="str">
        <f>VLOOKUP(Z279,lookup!$A$2:$E$18,4,FALSE)</f>
        <v>ng/l</v>
      </c>
      <c r="M279">
        <v>26</v>
      </c>
      <c r="U279">
        <v>0.17</v>
      </c>
      <c r="V279" t="s">
        <v>165</v>
      </c>
      <c r="X279" t="s">
        <v>149</v>
      </c>
      <c r="Y279" t="s">
        <v>150</v>
      </c>
      <c r="Z279">
        <v>50286</v>
      </c>
      <c r="AB279" t="s">
        <v>154</v>
      </c>
      <c r="AC279" t="s">
        <v>148</v>
      </c>
      <c r="AD279" s="2">
        <v>0.46875</v>
      </c>
      <c r="AG279" t="s">
        <v>161</v>
      </c>
      <c r="AK279" t="s">
        <v>230</v>
      </c>
    </row>
    <row r="280" spans="1:37" x14ac:dyDescent="0.3">
      <c r="A280" t="s">
        <v>292</v>
      </c>
      <c r="B280" t="str">
        <f t="shared" si="4"/>
        <v>USGS-WRD-1648010-20160816</v>
      </c>
      <c r="C280">
        <v>1648010</v>
      </c>
      <c r="D280" t="s">
        <v>151</v>
      </c>
      <c r="E280" s="1">
        <v>42598</v>
      </c>
      <c r="F280" s="1" t="s">
        <v>308</v>
      </c>
      <c r="G280" s="1"/>
      <c r="H280" t="s">
        <v>172</v>
      </c>
      <c r="I280" s="1" t="str">
        <f>VLOOKUP(Z280,lookup!$A$2:$E$18,5,FALSE)</f>
        <v>dissolved</v>
      </c>
      <c r="J280" s="1" t="str">
        <f>VLOOKUP(Z280,lookup!$A$2:$E$18,3,FALSE)</f>
        <v>Copper</v>
      </c>
      <c r="K280" s="1"/>
      <c r="L280" t="str">
        <f>VLOOKUP(Z280,lookup!$A$2:$E$18,4,FALSE)</f>
        <v>ug/l</v>
      </c>
      <c r="M280">
        <v>3.7</v>
      </c>
      <c r="U280">
        <v>0.2</v>
      </c>
      <c r="V280" t="s">
        <v>176</v>
      </c>
      <c r="X280" t="s">
        <v>149</v>
      </c>
      <c r="Y280" t="s">
        <v>150</v>
      </c>
      <c r="Z280">
        <v>1040</v>
      </c>
      <c r="AB280" t="s">
        <v>154</v>
      </c>
      <c r="AC280" t="s">
        <v>148</v>
      </c>
      <c r="AD280" s="2">
        <v>0.39583333333333331</v>
      </c>
      <c r="AG280" t="s">
        <v>161</v>
      </c>
      <c r="AK280" t="s">
        <v>156</v>
      </c>
    </row>
    <row r="281" spans="1:37" x14ac:dyDescent="0.3">
      <c r="A281" t="s">
        <v>292</v>
      </c>
      <c r="B281" t="str">
        <f t="shared" si="4"/>
        <v>USGS-WRD-1648010-20160816</v>
      </c>
      <c r="C281">
        <v>1648010</v>
      </c>
      <c r="D281" t="s">
        <v>151</v>
      </c>
      <c r="E281" s="1">
        <v>42598</v>
      </c>
      <c r="F281" s="1" t="s">
        <v>308</v>
      </c>
      <c r="G281" s="1"/>
      <c r="H281" t="s">
        <v>170</v>
      </c>
      <c r="I281" s="1" t="str">
        <f>VLOOKUP(Z281,lookup!$A$2:$E$18,5,FALSE)</f>
        <v>dissolved</v>
      </c>
      <c r="J281" s="1" t="str">
        <f>VLOOKUP(Z281,lookup!$A$2:$E$18,3,FALSE)</f>
        <v>Lead</v>
      </c>
      <c r="K281" s="1"/>
      <c r="L281" t="str">
        <f>VLOOKUP(Z281,lookup!$A$2:$E$18,4,FALSE)</f>
        <v>ug/l</v>
      </c>
      <c r="M281">
        <v>0.34</v>
      </c>
      <c r="U281">
        <v>0.02</v>
      </c>
      <c r="V281" t="s">
        <v>176</v>
      </c>
      <c r="X281" t="s">
        <v>149</v>
      </c>
      <c r="Y281" t="s">
        <v>150</v>
      </c>
      <c r="Z281">
        <v>1049</v>
      </c>
      <c r="AB281" t="s">
        <v>154</v>
      </c>
      <c r="AC281" t="s">
        <v>148</v>
      </c>
      <c r="AD281" s="2">
        <v>0.39583333333333331</v>
      </c>
      <c r="AG281" t="s">
        <v>161</v>
      </c>
      <c r="AK281" t="s">
        <v>156</v>
      </c>
    </row>
    <row r="282" spans="1:37" x14ac:dyDescent="0.3">
      <c r="A282" t="s">
        <v>292</v>
      </c>
      <c r="B282" t="str">
        <f t="shared" si="4"/>
        <v>USGS-WRD-1648010-20160816</v>
      </c>
      <c r="C282">
        <v>1648010</v>
      </c>
      <c r="D282" t="s">
        <v>151</v>
      </c>
      <c r="E282" s="1">
        <v>42598</v>
      </c>
      <c r="F282" s="1" t="s">
        <v>308</v>
      </c>
      <c r="G282" s="1"/>
      <c r="H282" t="s">
        <v>172</v>
      </c>
      <c r="I282" s="1" t="str">
        <f>VLOOKUP(Z282,lookup!$A$2:$E$18,5,FALSE)</f>
        <v>dissolved</v>
      </c>
      <c r="J282" s="1" t="str">
        <f>VLOOKUP(Z282,lookup!$A$2:$E$18,3,FALSE)</f>
        <v>Zinc</v>
      </c>
      <c r="K282" s="1"/>
      <c r="L282" t="str">
        <f>VLOOKUP(Z282,lookup!$A$2:$E$18,4,FALSE)</f>
        <v>ug/l</v>
      </c>
      <c r="M282">
        <v>2</v>
      </c>
      <c r="N282" t="s">
        <v>152</v>
      </c>
      <c r="U282">
        <v>2</v>
      </c>
      <c r="V282" t="s">
        <v>176</v>
      </c>
      <c r="X282" t="s">
        <v>149</v>
      </c>
      <c r="Y282" t="s">
        <v>150</v>
      </c>
      <c r="Z282">
        <v>1090</v>
      </c>
      <c r="AB282" t="s">
        <v>154</v>
      </c>
      <c r="AC282" t="s">
        <v>148</v>
      </c>
      <c r="AD282" s="2">
        <v>0.39583333333333331</v>
      </c>
      <c r="AG282" t="s">
        <v>161</v>
      </c>
      <c r="AK282" t="s">
        <v>156</v>
      </c>
    </row>
    <row r="283" spans="1:37" x14ac:dyDescent="0.3">
      <c r="A283" t="s">
        <v>292</v>
      </c>
      <c r="B283" t="str">
        <f t="shared" si="4"/>
        <v>USGS-WRD-1648010-20160816</v>
      </c>
      <c r="C283">
        <v>1648010</v>
      </c>
      <c r="D283" t="s">
        <v>151</v>
      </c>
      <c r="E283" s="1">
        <v>42598</v>
      </c>
      <c r="F283" s="1" t="s">
        <v>308</v>
      </c>
      <c r="G283" s="1"/>
      <c r="I283" s="1" t="str">
        <f>VLOOKUP(Z283,lookup!$A$2:$E$18,5,FALSE)</f>
        <v>total</v>
      </c>
      <c r="J283" s="1" t="str">
        <f>VLOOKUP(Z283,lookup!$A$2:$E$18,3,FALSE)</f>
        <v>Mercury</v>
      </c>
      <c r="K283" s="1"/>
      <c r="L283" t="str">
        <f>VLOOKUP(Z283,lookup!$A$2:$E$18,4,FALSE)</f>
        <v>ng/l</v>
      </c>
      <c r="M283">
        <v>19</v>
      </c>
      <c r="U283">
        <v>0.17</v>
      </c>
      <c r="V283" t="s">
        <v>165</v>
      </c>
      <c r="X283" t="s">
        <v>149</v>
      </c>
      <c r="Y283" t="s">
        <v>150</v>
      </c>
      <c r="Z283">
        <v>50286</v>
      </c>
      <c r="AB283" t="s">
        <v>154</v>
      </c>
      <c r="AC283" t="s">
        <v>148</v>
      </c>
      <c r="AD283" s="2">
        <v>0.39583333333333331</v>
      </c>
      <c r="AG283" t="s">
        <v>161</v>
      </c>
      <c r="AK283" t="s">
        <v>230</v>
      </c>
    </row>
    <row r="284" spans="1:37" x14ac:dyDescent="0.3">
      <c r="A284" t="s">
        <v>292</v>
      </c>
      <c r="B284" t="str">
        <f t="shared" si="4"/>
        <v>USGS-WRD-1648010-20160824</v>
      </c>
      <c r="C284">
        <v>1648010</v>
      </c>
      <c r="D284" t="s">
        <v>151</v>
      </c>
      <c r="E284" s="1">
        <v>42606</v>
      </c>
      <c r="F284" s="1" t="s">
        <v>328</v>
      </c>
      <c r="G284" s="1"/>
      <c r="H284" t="s">
        <v>172</v>
      </c>
      <c r="I284" s="1" t="str">
        <f>VLOOKUP(Z284,lookup!$A$2:$E$18,5,FALSE)</f>
        <v>dissolved</v>
      </c>
      <c r="J284" s="1" t="str">
        <f>VLOOKUP(Z284,lookup!$A$2:$E$18,3,FALSE)</f>
        <v>Copper</v>
      </c>
      <c r="K284" s="1"/>
      <c r="L284" t="str">
        <f>VLOOKUP(Z284,lookup!$A$2:$E$18,4,FALSE)</f>
        <v>ug/l</v>
      </c>
      <c r="M284">
        <v>1.6</v>
      </c>
      <c r="U284">
        <v>0.2</v>
      </c>
      <c r="V284" t="s">
        <v>176</v>
      </c>
      <c r="X284" t="s">
        <v>149</v>
      </c>
      <c r="Y284" t="s">
        <v>150</v>
      </c>
      <c r="Z284">
        <v>1040</v>
      </c>
      <c r="AB284" t="s">
        <v>154</v>
      </c>
      <c r="AC284" t="s">
        <v>148</v>
      </c>
      <c r="AD284" s="2">
        <v>0.38541666666666669</v>
      </c>
      <c r="AG284" t="s">
        <v>161</v>
      </c>
      <c r="AK284" t="s">
        <v>156</v>
      </c>
    </row>
    <row r="285" spans="1:37" x14ac:dyDescent="0.3">
      <c r="A285" t="s">
        <v>292</v>
      </c>
      <c r="B285" t="str">
        <f t="shared" si="4"/>
        <v>USGS-WRD-1648010-20160824</v>
      </c>
      <c r="C285">
        <v>1648010</v>
      </c>
      <c r="D285" t="s">
        <v>151</v>
      </c>
      <c r="E285" s="1">
        <v>42606</v>
      </c>
      <c r="F285" s="1" t="s">
        <v>328</v>
      </c>
      <c r="G285" s="1"/>
      <c r="H285" t="s">
        <v>170</v>
      </c>
      <c r="I285" s="1" t="str">
        <f>VLOOKUP(Z285,lookup!$A$2:$E$18,5,FALSE)</f>
        <v>dissolved</v>
      </c>
      <c r="J285" s="1" t="str">
        <f>VLOOKUP(Z285,lookup!$A$2:$E$18,3,FALSE)</f>
        <v>Lead</v>
      </c>
      <c r="K285" s="1"/>
      <c r="L285" t="str">
        <f>VLOOKUP(Z285,lookup!$A$2:$E$18,4,FALSE)</f>
        <v>ug/l</v>
      </c>
      <c r="M285">
        <v>0.08</v>
      </c>
      <c r="U285">
        <v>0.02</v>
      </c>
      <c r="V285" t="s">
        <v>176</v>
      </c>
      <c r="X285" t="s">
        <v>149</v>
      </c>
      <c r="Y285" t="s">
        <v>150</v>
      </c>
      <c r="Z285">
        <v>1049</v>
      </c>
      <c r="AB285" t="s">
        <v>154</v>
      </c>
      <c r="AC285" t="s">
        <v>148</v>
      </c>
      <c r="AD285" s="2">
        <v>0.38541666666666669</v>
      </c>
      <c r="AG285" t="s">
        <v>161</v>
      </c>
      <c r="AK285" t="s">
        <v>156</v>
      </c>
    </row>
    <row r="286" spans="1:37" x14ac:dyDescent="0.3">
      <c r="A286" t="s">
        <v>292</v>
      </c>
      <c r="B286" t="str">
        <f t="shared" si="4"/>
        <v>USGS-WRD-1648010-20160824</v>
      </c>
      <c r="C286">
        <v>1648010</v>
      </c>
      <c r="D286" t="s">
        <v>151</v>
      </c>
      <c r="E286" s="1">
        <v>42606</v>
      </c>
      <c r="F286" s="1" t="s">
        <v>328</v>
      </c>
      <c r="G286" s="1"/>
      <c r="H286" t="s">
        <v>172</v>
      </c>
      <c r="I286" s="1" t="str">
        <f>VLOOKUP(Z286,lookup!$A$2:$E$18,5,FALSE)</f>
        <v>dissolved</v>
      </c>
      <c r="J286" s="1" t="str">
        <f>VLOOKUP(Z286,lookup!$A$2:$E$18,3,FALSE)</f>
        <v>Zinc</v>
      </c>
      <c r="K286" s="1"/>
      <c r="L286" t="str">
        <f>VLOOKUP(Z286,lookup!$A$2:$E$18,4,FALSE)</f>
        <v>ug/l</v>
      </c>
      <c r="M286">
        <v>2</v>
      </c>
      <c r="N286" t="s">
        <v>152</v>
      </c>
      <c r="U286">
        <v>2</v>
      </c>
      <c r="V286" t="s">
        <v>176</v>
      </c>
      <c r="X286" t="s">
        <v>149</v>
      </c>
      <c r="Y286" t="s">
        <v>150</v>
      </c>
      <c r="Z286">
        <v>1090</v>
      </c>
      <c r="AB286" t="s">
        <v>154</v>
      </c>
      <c r="AC286" t="s">
        <v>148</v>
      </c>
      <c r="AD286" s="2">
        <v>0.38541666666666669</v>
      </c>
      <c r="AG286" t="s">
        <v>161</v>
      </c>
      <c r="AK286" t="s">
        <v>156</v>
      </c>
    </row>
    <row r="287" spans="1:37" x14ac:dyDescent="0.3">
      <c r="A287" t="s">
        <v>292</v>
      </c>
      <c r="B287" t="str">
        <f t="shared" si="4"/>
        <v>USGS-WRD-1648010-20160824</v>
      </c>
      <c r="C287">
        <v>1648010</v>
      </c>
      <c r="D287" t="s">
        <v>151</v>
      </c>
      <c r="E287" s="1">
        <v>42606</v>
      </c>
      <c r="F287" s="1" t="s">
        <v>328</v>
      </c>
      <c r="G287" s="1"/>
      <c r="I287" s="1" t="str">
        <f>VLOOKUP(Z287,lookup!$A$2:$E$18,5,FALSE)</f>
        <v>total</v>
      </c>
      <c r="J287" s="1" t="str">
        <f>VLOOKUP(Z287,lookup!$A$2:$E$18,3,FALSE)</f>
        <v>Mercury</v>
      </c>
      <c r="K287" s="1"/>
      <c r="L287" t="str">
        <f>VLOOKUP(Z287,lookup!$A$2:$E$18,4,FALSE)</f>
        <v>ng/l</v>
      </c>
      <c r="M287">
        <v>1.3</v>
      </c>
      <c r="U287">
        <v>0.17</v>
      </c>
      <c r="V287" t="s">
        <v>165</v>
      </c>
      <c r="X287" t="s">
        <v>149</v>
      </c>
      <c r="Y287" t="s">
        <v>150</v>
      </c>
      <c r="Z287">
        <v>50286</v>
      </c>
      <c r="AB287" t="s">
        <v>154</v>
      </c>
      <c r="AC287" t="s">
        <v>148</v>
      </c>
      <c r="AD287" s="2">
        <v>0.38541666666666669</v>
      </c>
      <c r="AG287" t="s">
        <v>161</v>
      </c>
      <c r="AK287" t="s">
        <v>230</v>
      </c>
    </row>
    <row r="288" spans="1:37" x14ac:dyDescent="0.3">
      <c r="A288" t="s">
        <v>292</v>
      </c>
      <c r="B288" t="str">
        <f t="shared" si="4"/>
        <v>USGS-WRD-1648010-20160908</v>
      </c>
      <c r="C288">
        <v>1648010</v>
      </c>
      <c r="D288" t="s">
        <v>151</v>
      </c>
      <c r="E288" s="1">
        <v>42621</v>
      </c>
      <c r="F288" s="1" t="s">
        <v>313</v>
      </c>
      <c r="G288" s="1"/>
      <c r="H288" t="s">
        <v>172</v>
      </c>
      <c r="I288" s="1" t="str">
        <f>VLOOKUP(Z288,lookup!$A$2:$E$18,5,FALSE)</f>
        <v>dissolved</v>
      </c>
      <c r="J288" s="1" t="str">
        <f>VLOOKUP(Z288,lookup!$A$2:$E$18,3,FALSE)</f>
        <v>Copper</v>
      </c>
      <c r="K288" s="1"/>
      <c r="L288" t="str">
        <f>VLOOKUP(Z288,lookup!$A$2:$E$18,4,FALSE)</f>
        <v>ug/l</v>
      </c>
      <c r="M288">
        <v>5</v>
      </c>
      <c r="U288">
        <v>0.2</v>
      </c>
      <c r="V288" t="s">
        <v>176</v>
      </c>
      <c r="X288" t="s">
        <v>149</v>
      </c>
      <c r="Y288" t="s">
        <v>150</v>
      </c>
      <c r="Z288">
        <v>1040</v>
      </c>
      <c r="AB288" t="s">
        <v>154</v>
      </c>
      <c r="AC288" t="s">
        <v>148</v>
      </c>
      <c r="AD288" s="2">
        <v>0.41666666666666669</v>
      </c>
      <c r="AG288" t="s">
        <v>161</v>
      </c>
      <c r="AK288" t="s">
        <v>156</v>
      </c>
    </row>
    <row r="289" spans="1:37" x14ac:dyDescent="0.3">
      <c r="A289" t="s">
        <v>292</v>
      </c>
      <c r="B289" t="str">
        <f t="shared" si="4"/>
        <v>USGS-WRD-1648010-20160908</v>
      </c>
      <c r="C289">
        <v>1648010</v>
      </c>
      <c r="D289" t="s">
        <v>151</v>
      </c>
      <c r="E289" s="1">
        <v>42621</v>
      </c>
      <c r="F289" s="1" t="s">
        <v>313</v>
      </c>
      <c r="G289" s="1"/>
      <c r="H289" t="s">
        <v>170</v>
      </c>
      <c r="I289" s="1" t="str">
        <f>VLOOKUP(Z289,lookup!$A$2:$E$18,5,FALSE)</f>
        <v>dissolved</v>
      </c>
      <c r="J289" s="1" t="str">
        <f>VLOOKUP(Z289,lookup!$A$2:$E$18,3,FALSE)</f>
        <v>Lead</v>
      </c>
      <c r="K289" s="1"/>
      <c r="L289" t="str">
        <f>VLOOKUP(Z289,lookup!$A$2:$E$18,4,FALSE)</f>
        <v>ug/l</v>
      </c>
      <c r="M289">
        <v>0.26</v>
      </c>
      <c r="U289">
        <v>0.02</v>
      </c>
      <c r="V289" t="s">
        <v>176</v>
      </c>
      <c r="X289" t="s">
        <v>149</v>
      </c>
      <c r="Y289" t="s">
        <v>150</v>
      </c>
      <c r="Z289">
        <v>1049</v>
      </c>
      <c r="AB289" t="s">
        <v>154</v>
      </c>
      <c r="AC289" t="s">
        <v>148</v>
      </c>
      <c r="AD289" s="2">
        <v>0.41666666666666669</v>
      </c>
      <c r="AG289" t="s">
        <v>161</v>
      </c>
      <c r="AK289" t="s">
        <v>156</v>
      </c>
    </row>
    <row r="290" spans="1:37" x14ac:dyDescent="0.3">
      <c r="A290" t="s">
        <v>292</v>
      </c>
      <c r="B290" t="str">
        <f t="shared" si="4"/>
        <v>USGS-WRD-1648010-20160908</v>
      </c>
      <c r="C290">
        <v>1648010</v>
      </c>
      <c r="D290" t="s">
        <v>151</v>
      </c>
      <c r="E290" s="1">
        <v>42621</v>
      </c>
      <c r="F290" s="1" t="s">
        <v>313</v>
      </c>
      <c r="G290" s="1"/>
      <c r="H290" t="s">
        <v>172</v>
      </c>
      <c r="I290" s="1" t="str">
        <f>VLOOKUP(Z290,lookup!$A$2:$E$18,5,FALSE)</f>
        <v>dissolved</v>
      </c>
      <c r="J290" s="1" t="str">
        <f>VLOOKUP(Z290,lookup!$A$2:$E$18,3,FALSE)</f>
        <v>Zinc</v>
      </c>
      <c r="K290" s="1"/>
      <c r="L290" t="str">
        <f>VLOOKUP(Z290,lookup!$A$2:$E$18,4,FALSE)</f>
        <v>ug/l</v>
      </c>
      <c r="M290">
        <v>2</v>
      </c>
      <c r="N290" t="s">
        <v>152</v>
      </c>
      <c r="U290">
        <v>2</v>
      </c>
      <c r="V290" t="s">
        <v>176</v>
      </c>
      <c r="X290" t="s">
        <v>149</v>
      </c>
      <c r="Y290" t="s">
        <v>150</v>
      </c>
      <c r="Z290">
        <v>1090</v>
      </c>
      <c r="AB290" t="s">
        <v>154</v>
      </c>
      <c r="AC290" t="s">
        <v>148</v>
      </c>
      <c r="AD290" s="2">
        <v>0.41666666666666669</v>
      </c>
      <c r="AG290" t="s">
        <v>161</v>
      </c>
      <c r="AK290" t="s">
        <v>156</v>
      </c>
    </row>
    <row r="291" spans="1:37" x14ac:dyDescent="0.3">
      <c r="A291" t="s">
        <v>292</v>
      </c>
      <c r="B291" t="str">
        <f t="shared" si="4"/>
        <v>USGS-WRD-1648010-20160908</v>
      </c>
      <c r="C291">
        <v>1648010</v>
      </c>
      <c r="D291" t="s">
        <v>151</v>
      </c>
      <c r="E291" s="1">
        <v>42621</v>
      </c>
      <c r="F291" s="1" t="s">
        <v>313</v>
      </c>
      <c r="G291" s="1"/>
      <c r="I291" s="1" t="str">
        <f>VLOOKUP(Z291,lookup!$A$2:$E$18,5,FALSE)</f>
        <v>total</v>
      </c>
      <c r="J291" s="1" t="str">
        <f>VLOOKUP(Z291,lookup!$A$2:$E$18,3,FALSE)</f>
        <v>Mercury</v>
      </c>
      <c r="K291" s="1"/>
      <c r="L291" t="str">
        <f>VLOOKUP(Z291,lookup!$A$2:$E$18,4,FALSE)</f>
        <v>ng/l</v>
      </c>
      <c r="M291">
        <v>3.33</v>
      </c>
      <c r="U291">
        <v>0.17</v>
      </c>
      <c r="V291" t="s">
        <v>165</v>
      </c>
      <c r="X291" t="s">
        <v>149</v>
      </c>
      <c r="Y291" t="s">
        <v>150</v>
      </c>
      <c r="Z291">
        <v>50286</v>
      </c>
      <c r="AB291" t="s">
        <v>154</v>
      </c>
      <c r="AC291" t="s">
        <v>148</v>
      </c>
      <c r="AD291" s="2">
        <v>0.41666666666666669</v>
      </c>
      <c r="AG291" t="s">
        <v>161</v>
      </c>
      <c r="AK291" t="s">
        <v>230</v>
      </c>
    </row>
    <row r="292" spans="1:37" x14ac:dyDescent="0.3">
      <c r="A292" t="s">
        <v>292</v>
      </c>
      <c r="B292" t="str">
        <f t="shared" si="4"/>
        <v>USGS-WRD-1648010-20160919</v>
      </c>
      <c r="C292">
        <v>1648010</v>
      </c>
      <c r="D292" t="s">
        <v>151</v>
      </c>
      <c r="E292" s="1">
        <v>42632</v>
      </c>
      <c r="F292" s="1" t="s">
        <v>340</v>
      </c>
      <c r="G292" s="1"/>
      <c r="H292" t="s">
        <v>172</v>
      </c>
      <c r="I292" s="1" t="str">
        <f>VLOOKUP(Z292,lookup!$A$2:$E$18,5,FALSE)</f>
        <v>dissolved</v>
      </c>
      <c r="J292" s="1" t="str">
        <f>VLOOKUP(Z292,lookup!$A$2:$E$18,3,FALSE)</f>
        <v>Copper</v>
      </c>
      <c r="K292" s="1"/>
      <c r="L292" t="str">
        <f>VLOOKUP(Z292,lookup!$A$2:$E$18,4,FALSE)</f>
        <v>ug/l</v>
      </c>
      <c r="M292">
        <v>3.3</v>
      </c>
      <c r="U292">
        <v>0.2</v>
      </c>
      <c r="V292" t="s">
        <v>176</v>
      </c>
      <c r="X292" t="s">
        <v>149</v>
      </c>
      <c r="Y292" t="s">
        <v>150</v>
      </c>
      <c r="Z292">
        <v>1040</v>
      </c>
      <c r="AB292" t="s">
        <v>154</v>
      </c>
      <c r="AC292" t="s">
        <v>148</v>
      </c>
      <c r="AD292" s="2">
        <v>0.625</v>
      </c>
      <c r="AG292" t="s">
        <v>161</v>
      </c>
      <c r="AK292" t="s">
        <v>156</v>
      </c>
    </row>
    <row r="293" spans="1:37" x14ac:dyDescent="0.3">
      <c r="A293" t="s">
        <v>292</v>
      </c>
      <c r="B293" t="str">
        <f t="shared" si="4"/>
        <v>USGS-WRD-1648010-20160919</v>
      </c>
      <c r="C293">
        <v>1648010</v>
      </c>
      <c r="D293" t="s">
        <v>151</v>
      </c>
      <c r="E293" s="1">
        <v>42632</v>
      </c>
      <c r="F293" s="1" t="s">
        <v>340</v>
      </c>
      <c r="G293" s="1"/>
      <c r="H293" t="s">
        <v>170</v>
      </c>
      <c r="I293" s="1" t="str">
        <f>VLOOKUP(Z293,lookup!$A$2:$E$18,5,FALSE)</f>
        <v>dissolved</v>
      </c>
      <c r="J293" s="1" t="str">
        <f>VLOOKUP(Z293,lookup!$A$2:$E$18,3,FALSE)</f>
        <v>Lead</v>
      </c>
      <c r="K293" s="1"/>
      <c r="L293" t="str">
        <f>VLOOKUP(Z293,lookup!$A$2:$E$18,4,FALSE)</f>
        <v>ug/l</v>
      </c>
      <c r="M293">
        <v>0.09</v>
      </c>
      <c r="U293">
        <v>0.02</v>
      </c>
      <c r="V293" t="s">
        <v>176</v>
      </c>
      <c r="X293" t="s">
        <v>149</v>
      </c>
      <c r="Y293" t="s">
        <v>150</v>
      </c>
      <c r="Z293">
        <v>1049</v>
      </c>
      <c r="AB293" t="s">
        <v>154</v>
      </c>
      <c r="AC293" t="s">
        <v>148</v>
      </c>
      <c r="AD293" s="2">
        <v>0.625</v>
      </c>
      <c r="AG293" t="s">
        <v>161</v>
      </c>
      <c r="AK293" t="s">
        <v>156</v>
      </c>
    </row>
    <row r="294" spans="1:37" x14ac:dyDescent="0.3">
      <c r="A294" t="s">
        <v>292</v>
      </c>
      <c r="B294" t="str">
        <f t="shared" si="4"/>
        <v>USGS-WRD-1648010-20160919</v>
      </c>
      <c r="C294">
        <v>1648010</v>
      </c>
      <c r="D294" t="s">
        <v>151</v>
      </c>
      <c r="E294" s="1">
        <v>42632</v>
      </c>
      <c r="F294" s="1" t="s">
        <v>340</v>
      </c>
      <c r="G294" s="1"/>
      <c r="H294" t="s">
        <v>172</v>
      </c>
      <c r="I294" s="1" t="str">
        <f>VLOOKUP(Z294,lookup!$A$2:$E$18,5,FALSE)</f>
        <v>dissolved</v>
      </c>
      <c r="J294" s="1" t="str">
        <f>VLOOKUP(Z294,lookup!$A$2:$E$18,3,FALSE)</f>
        <v>Zinc</v>
      </c>
      <c r="K294" s="1"/>
      <c r="L294" t="str">
        <f>VLOOKUP(Z294,lookup!$A$2:$E$18,4,FALSE)</f>
        <v>ug/l</v>
      </c>
      <c r="M294">
        <v>2</v>
      </c>
      <c r="N294" t="s">
        <v>152</v>
      </c>
      <c r="U294">
        <v>2</v>
      </c>
      <c r="V294" t="s">
        <v>176</v>
      </c>
      <c r="X294" t="s">
        <v>149</v>
      </c>
      <c r="Y294" t="s">
        <v>150</v>
      </c>
      <c r="Z294">
        <v>1090</v>
      </c>
      <c r="AB294" t="s">
        <v>154</v>
      </c>
      <c r="AC294" t="s">
        <v>148</v>
      </c>
      <c r="AD294" s="2">
        <v>0.625</v>
      </c>
      <c r="AG294" t="s">
        <v>161</v>
      </c>
      <c r="AK294" t="s">
        <v>156</v>
      </c>
    </row>
    <row r="295" spans="1:37" x14ac:dyDescent="0.3">
      <c r="A295" t="s">
        <v>292</v>
      </c>
      <c r="B295" t="str">
        <f t="shared" si="4"/>
        <v>USGS-WRD-1648010-20160919</v>
      </c>
      <c r="C295">
        <v>1648010</v>
      </c>
      <c r="D295" t="s">
        <v>151</v>
      </c>
      <c r="E295" s="1">
        <v>42632</v>
      </c>
      <c r="F295" s="1" t="s">
        <v>340</v>
      </c>
      <c r="G295" s="1"/>
      <c r="I295" s="1" t="str">
        <f>VLOOKUP(Z295,lookup!$A$2:$E$18,5,FALSE)</f>
        <v>total</v>
      </c>
      <c r="J295" s="1" t="str">
        <f>VLOOKUP(Z295,lookup!$A$2:$E$18,3,FALSE)</f>
        <v>Mercury</v>
      </c>
      <c r="K295" s="1"/>
      <c r="L295" t="str">
        <f>VLOOKUP(Z295,lookup!$A$2:$E$18,4,FALSE)</f>
        <v>ng/l</v>
      </c>
      <c r="M295">
        <v>1.32</v>
      </c>
      <c r="U295">
        <v>0.17</v>
      </c>
      <c r="V295" t="s">
        <v>165</v>
      </c>
      <c r="X295" t="s">
        <v>149</v>
      </c>
      <c r="Y295" t="s">
        <v>150</v>
      </c>
      <c r="Z295">
        <v>50286</v>
      </c>
      <c r="AB295" t="s">
        <v>154</v>
      </c>
      <c r="AC295" t="s">
        <v>148</v>
      </c>
      <c r="AD295" s="2">
        <v>0.625</v>
      </c>
      <c r="AG295" t="s">
        <v>161</v>
      </c>
      <c r="AK295" t="s">
        <v>230</v>
      </c>
    </row>
    <row r="296" spans="1:37" x14ac:dyDescent="0.3">
      <c r="A296" t="s">
        <v>292</v>
      </c>
      <c r="B296" t="str">
        <f t="shared" si="4"/>
        <v>USGS-WRD-1648010-20160927</v>
      </c>
      <c r="C296">
        <v>1648010</v>
      </c>
      <c r="D296" t="s">
        <v>151</v>
      </c>
      <c r="E296" s="1">
        <v>42640</v>
      </c>
      <c r="F296" s="1" t="s">
        <v>313</v>
      </c>
      <c r="G296" s="1"/>
      <c r="H296" t="s">
        <v>172</v>
      </c>
      <c r="I296" s="1" t="str">
        <f>VLOOKUP(Z296,lookup!$A$2:$E$18,5,FALSE)</f>
        <v>dissolved</v>
      </c>
      <c r="J296" s="1" t="str">
        <f>VLOOKUP(Z296,lookup!$A$2:$E$18,3,FALSE)</f>
        <v>Copper</v>
      </c>
      <c r="K296" s="1"/>
      <c r="L296" t="str">
        <f>VLOOKUP(Z296,lookup!$A$2:$E$18,4,FALSE)</f>
        <v>ug/l</v>
      </c>
      <c r="M296">
        <v>3.6</v>
      </c>
      <c r="U296">
        <v>0.2</v>
      </c>
      <c r="V296" t="s">
        <v>176</v>
      </c>
      <c r="X296" t="s">
        <v>149</v>
      </c>
      <c r="Y296" t="s">
        <v>150</v>
      </c>
      <c r="Z296">
        <v>1040</v>
      </c>
      <c r="AB296" t="s">
        <v>154</v>
      </c>
      <c r="AC296" t="s">
        <v>148</v>
      </c>
      <c r="AD296" s="2">
        <v>0.41666666666666669</v>
      </c>
      <c r="AG296" t="s">
        <v>161</v>
      </c>
      <c r="AK296" t="s">
        <v>156</v>
      </c>
    </row>
    <row r="297" spans="1:37" x14ac:dyDescent="0.3">
      <c r="A297" t="s">
        <v>292</v>
      </c>
      <c r="B297" t="str">
        <f t="shared" si="4"/>
        <v>USGS-WRD-1648010-20160927</v>
      </c>
      <c r="C297">
        <v>1648010</v>
      </c>
      <c r="D297" t="s">
        <v>151</v>
      </c>
      <c r="E297" s="1">
        <v>42640</v>
      </c>
      <c r="F297" s="1" t="s">
        <v>313</v>
      </c>
      <c r="G297" s="1"/>
      <c r="H297" t="s">
        <v>170</v>
      </c>
      <c r="I297" s="1" t="str">
        <f>VLOOKUP(Z297,lookup!$A$2:$E$18,5,FALSE)</f>
        <v>dissolved</v>
      </c>
      <c r="J297" s="1" t="str">
        <f>VLOOKUP(Z297,lookup!$A$2:$E$18,3,FALSE)</f>
        <v>Lead</v>
      </c>
      <c r="K297" s="1"/>
      <c r="L297" t="str">
        <f>VLOOKUP(Z297,lookup!$A$2:$E$18,4,FALSE)</f>
        <v>ug/l</v>
      </c>
      <c r="M297">
        <v>0.08</v>
      </c>
      <c r="U297">
        <v>0.02</v>
      </c>
      <c r="V297" t="s">
        <v>176</v>
      </c>
      <c r="X297" t="s">
        <v>149</v>
      </c>
      <c r="Y297" t="s">
        <v>150</v>
      </c>
      <c r="Z297">
        <v>1049</v>
      </c>
      <c r="AB297" t="s">
        <v>154</v>
      </c>
      <c r="AC297" t="s">
        <v>148</v>
      </c>
      <c r="AD297" s="2">
        <v>0.41666666666666669</v>
      </c>
      <c r="AG297" t="s">
        <v>161</v>
      </c>
      <c r="AK297" t="s">
        <v>156</v>
      </c>
    </row>
    <row r="298" spans="1:37" x14ac:dyDescent="0.3">
      <c r="A298" t="s">
        <v>292</v>
      </c>
      <c r="B298" t="str">
        <f t="shared" si="4"/>
        <v>USGS-WRD-1648010-20160927</v>
      </c>
      <c r="C298">
        <v>1648010</v>
      </c>
      <c r="D298" t="s">
        <v>151</v>
      </c>
      <c r="E298" s="1">
        <v>42640</v>
      </c>
      <c r="F298" s="1" t="s">
        <v>313</v>
      </c>
      <c r="G298" s="1"/>
      <c r="H298" t="s">
        <v>172</v>
      </c>
      <c r="I298" s="1" t="str">
        <f>VLOOKUP(Z298,lookup!$A$2:$E$18,5,FALSE)</f>
        <v>dissolved</v>
      </c>
      <c r="J298" s="1" t="str">
        <f>VLOOKUP(Z298,lookup!$A$2:$E$18,3,FALSE)</f>
        <v>Zinc</v>
      </c>
      <c r="K298" s="1"/>
      <c r="L298" t="str">
        <f>VLOOKUP(Z298,lookup!$A$2:$E$18,4,FALSE)</f>
        <v>ug/l</v>
      </c>
      <c r="M298">
        <v>2</v>
      </c>
      <c r="N298" t="s">
        <v>152</v>
      </c>
      <c r="U298">
        <v>2</v>
      </c>
      <c r="V298" t="s">
        <v>176</v>
      </c>
      <c r="X298" t="s">
        <v>149</v>
      </c>
      <c r="Y298" t="s">
        <v>150</v>
      </c>
      <c r="Z298">
        <v>1090</v>
      </c>
      <c r="AB298" t="s">
        <v>154</v>
      </c>
      <c r="AC298" t="s">
        <v>148</v>
      </c>
      <c r="AD298" s="2">
        <v>0.41666666666666669</v>
      </c>
      <c r="AG298" t="s">
        <v>161</v>
      </c>
      <c r="AK298" t="s">
        <v>156</v>
      </c>
    </row>
    <row r="299" spans="1:37" x14ac:dyDescent="0.3">
      <c r="A299" t="s">
        <v>292</v>
      </c>
      <c r="B299" t="str">
        <f t="shared" si="4"/>
        <v>USGS-WRD-1648010-20160927</v>
      </c>
      <c r="C299">
        <v>1648010</v>
      </c>
      <c r="D299" t="s">
        <v>151</v>
      </c>
      <c r="E299" s="1">
        <v>42640</v>
      </c>
      <c r="F299" s="1" t="s">
        <v>313</v>
      </c>
      <c r="G299" s="1"/>
      <c r="I299" s="1" t="str">
        <f>VLOOKUP(Z299,lookup!$A$2:$E$18,5,FALSE)</f>
        <v>total</v>
      </c>
      <c r="J299" s="1" t="str">
        <f>VLOOKUP(Z299,lookup!$A$2:$E$18,3,FALSE)</f>
        <v>Mercury</v>
      </c>
      <c r="K299" s="1"/>
      <c r="L299" t="str">
        <f>VLOOKUP(Z299,lookup!$A$2:$E$18,4,FALSE)</f>
        <v>ng/l</v>
      </c>
      <c r="M299">
        <v>1.27</v>
      </c>
      <c r="U299">
        <v>0.17</v>
      </c>
      <c r="V299" t="s">
        <v>165</v>
      </c>
      <c r="X299" t="s">
        <v>149</v>
      </c>
      <c r="Y299" t="s">
        <v>150</v>
      </c>
      <c r="Z299">
        <v>50286</v>
      </c>
      <c r="AB299" t="s">
        <v>154</v>
      </c>
      <c r="AC299" t="s">
        <v>148</v>
      </c>
      <c r="AD299" s="2">
        <v>0.41666666666666669</v>
      </c>
      <c r="AG299" t="s">
        <v>161</v>
      </c>
      <c r="AK299" t="s">
        <v>230</v>
      </c>
    </row>
    <row r="300" spans="1:37" x14ac:dyDescent="0.3">
      <c r="A300" t="s">
        <v>292</v>
      </c>
      <c r="B300" t="str">
        <f t="shared" si="4"/>
        <v>USGS-WRD-1648010-20160929</v>
      </c>
      <c r="C300">
        <v>1648010</v>
      </c>
      <c r="D300" t="s">
        <v>151</v>
      </c>
      <c r="E300" s="1">
        <v>42642</v>
      </c>
      <c r="F300" s="1" t="s">
        <v>311</v>
      </c>
      <c r="G300" s="1"/>
      <c r="H300" t="s">
        <v>172</v>
      </c>
      <c r="I300" s="1" t="str">
        <f>VLOOKUP(Z300,lookup!$A$2:$E$18,5,FALSE)</f>
        <v>dissolved</v>
      </c>
      <c r="J300" s="1" t="str">
        <f>VLOOKUP(Z300,lookup!$A$2:$E$18,3,FALSE)</f>
        <v>Copper</v>
      </c>
      <c r="K300" s="1"/>
      <c r="L300" t="str">
        <f>VLOOKUP(Z300,lookup!$A$2:$E$18,4,FALSE)</f>
        <v>ug/l</v>
      </c>
      <c r="M300">
        <v>3.8</v>
      </c>
      <c r="U300">
        <v>0.2</v>
      </c>
      <c r="V300" t="s">
        <v>176</v>
      </c>
      <c r="X300" t="s">
        <v>149</v>
      </c>
      <c r="Y300" t="s">
        <v>150</v>
      </c>
      <c r="Z300">
        <v>1040</v>
      </c>
      <c r="AB300" t="s">
        <v>154</v>
      </c>
      <c r="AC300" t="s">
        <v>148</v>
      </c>
      <c r="AD300" s="2">
        <v>0.54166666666666663</v>
      </c>
      <c r="AG300" t="s">
        <v>161</v>
      </c>
      <c r="AK300" t="s">
        <v>156</v>
      </c>
    </row>
    <row r="301" spans="1:37" x14ac:dyDescent="0.3">
      <c r="A301" t="s">
        <v>292</v>
      </c>
      <c r="B301" t="str">
        <f t="shared" si="4"/>
        <v>USGS-WRD-1648010-20160929</v>
      </c>
      <c r="C301">
        <v>1648010</v>
      </c>
      <c r="D301" t="s">
        <v>151</v>
      </c>
      <c r="E301" s="1">
        <v>42642</v>
      </c>
      <c r="F301" s="1" t="s">
        <v>311</v>
      </c>
      <c r="G301" s="1"/>
      <c r="H301" t="s">
        <v>170</v>
      </c>
      <c r="I301" s="1" t="str">
        <f>VLOOKUP(Z301,lookup!$A$2:$E$18,5,FALSE)</f>
        <v>dissolved</v>
      </c>
      <c r="J301" s="1" t="str">
        <f>VLOOKUP(Z301,lookup!$A$2:$E$18,3,FALSE)</f>
        <v>Lead</v>
      </c>
      <c r="K301" s="1"/>
      <c r="L301" t="str">
        <f>VLOOKUP(Z301,lookup!$A$2:$E$18,4,FALSE)</f>
        <v>ug/l</v>
      </c>
      <c r="M301">
        <v>0.38</v>
      </c>
      <c r="U301">
        <v>0.02</v>
      </c>
      <c r="V301" t="s">
        <v>176</v>
      </c>
      <c r="X301" t="s">
        <v>149</v>
      </c>
      <c r="Y301" t="s">
        <v>150</v>
      </c>
      <c r="Z301">
        <v>1049</v>
      </c>
      <c r="AB301" t="s">
        <v>154</v>
      </c>
      <c r="AC301" t="s">
        <v>148</v>
      </c>
      <c r="AD301" s="2">
        <v>0.54166666666666663</v>
      </c>
      <c r="AG301" t="s">
        <v>161</v>
      </c>
      <c r="AK301" t="s">
        <v>156</v>
      </c>
    </row>
    <row r="302" spans="1:37" x14ac:dyDescent="0.3">
      <c r="A302" t="s">
        <v>292</v>
      </c>
      <c r="B302" t="str">
        <f t="shared" si="4"/>
        <v>USGS-WRD-1648010-20160929</v>
      </c>
      <c r="C302">
        <v>1648010</v>
      </c>
      <c r="D302" t="s">
        <v>151</v>
      </c>
      <c r="E302" s="1">
        <v>42642</v>
      </c>
      <c r="F302" s="1" t="s">
        <v>311</v>
      </c>
      <c r="G302" s="1"/>
      <c r="H302" t="s">
        <v>172</v>
      </c>
      <c r="I302" s="1" t="str">
        <f>VLOOKUP(Z302,lookup!$A$2:$E$18,5,FALSE)</f>
        <v>dissolved</v>
      </c>
      <c r="J302" s="1" t="str">
        <f>VLOOKUP(Z302,lookup!$A$2:$E$18,3,FALSE)</f>
        <v>Zinc</v>
      </c>
      <c r="K302" s="1"/>
      <c r="L302" t="str">
        <f>VLOOKUP(Z302,lookup!$A$2:$E$18,4,FALSE)</f>
        <v>ug/l</v>
      </c>
      <c r="M302">
        <v>2</v>
      </c>
      <c r="N302" t="s">
        <v>152</v>
      </c>
      <c r="U302">
        <v>2</v>
      </c>
      <c r="V302" t="s">
        <v>176</v>
      </c>
      <c r="X302" t="s">
        <v>149</v>
      </c>
      <c r="Y302" t="s">
        <v>150</v>
      </c>
      <c r="Z302">
        <v>1090</v>
      </c>
      <c r="AB302" t="s">
        <v>154</v>
      </c>
      <c r="AC302" t="s">
        <v>148</v>
      </c>
      <c r="AD302" s="2">
        <v>0.54166666666666663</v>
      </c>
      <c r="AG302" t="s">
        <v>161</v>
      </c>
      <c r="AK302" t="s">
        <v>156</v>
      </c>
    </row>
    <row r="303" spans="1:37" x14ac:dyDescent="0.3">
      <c r="A303" t="s">
        <v>292</v>
      </c>
      <c r="B303" t="str">
        <f t="shared" si="4"/>
        <v>USGS-WRD-1648010-20160929</v>
      </c>
      <c r="C303">
        <v>1648010</v>
      </c>
      <c r="D303" t="s">
        <v>151</v>
      </c>
      <c r="E303" s="1">
        <v>42642</v>
      </c>
      <c r="F303" s="1" t="s">
        <v>311</v>
      </c>
      <c r="G303" s="1"/>
      <c r="I303" s="1" t="str">
        <f>VLOOKUP(Z303,lookup!$A$2:$E$18,5,FALSE)</f>
        <v>total</v>
      </c>
      <c r="J303" s="1" t="str">
        <f>VLOOKUP(Z303,lookup!$A$2:$E$18,3,FALSE)</f>
        <v>Mercury</v>
      </c>
      <c r="K303" s="1"/>
      <c r="L303" t="str">
        <f>VLOOKUP(Z303,lookup!$A$2:$E$18,4,FALSE)</f>
        <v>ng/l</v>
      </c>
      <c r="M303">
        <v>19.7</v>
      </c>
      <c r="U303">
        <v>0.17</v>
      </c>
      <c r="V303" t="s">
        <v>165</v>
      </c>
      <c r="X303" t="s">
        <v>149</v>
      </c>
      <c r="Y303" t="s">
        <v>150</v>
      </c>
      <c r="Z303">
        <v>50286</v>
      </c>
      <c r="AB303" t="s">
        <v>154</v>
      </c>
      <c r="AC303" t="s">
        <v>148</v>
      </c>
      <c r="AD303" s="2">
        <v>0.54166666666666663</v>
      </c>
      <c r="AG303" t="s">
        <v>161</v>
      </c>
      <c r="AK303" t="s">
        <v>230</v>
      </c>
    </row>
    <row r="304" spans="1:37" x14ac:dyDescent="0.3">
      <c r="A304" t="s">
        <v>292</v>
      </c>
      <c r="B304" t="str">
        <f t="shared" si="4"/>
        <v>USGS-WRD-1648010-20161026</v>
      </c>
      <c r="C304">
        <v>1648010</v>
      </c>
      <c r="D304" t="s">
        <v>151</v>
      </c>
      <c r="E304" s="1">
        <v>42669</v>
      </c>
      <c r="F304" s="1" t="s">
        <v>316</v>
      </c>
      <c r="G304" s="1"/>
      <c r="H304" t="s">
        <v>172</v>
      </c>
      <c r="I304" s="1" t="str">
        <f>VLOOKUP(Z304,lookup!$A$2:$E$18,5,FALSE)</f>
        <v>dissolved</v>
      </c>
      <c r="J304" s="1" t="str">
        <f>VLOOKUP(Z304,lookup!$A$2:$E$18,3,FALSE)</f>
        <v>Copper</v>
      </c>
      <c r="K304" s="1"/>
      <c r="L304" t="str">
        <f>VLOOKUP(Z304,lookup!$A$2:$E$18,4,FALSE)</f>
        <v>ug/l</v>
      </c>
      <c r="M304">
        <v>3.3</v>
      </c>
      <c r="U304">
        <v>0.2</v>
      </c>
      <c r="V304" t="s">
        <v>176</v>
      </c>
      <c r="X304" t="s">
        <v>149</v>
      </c>
      <c r="Y304" t="s">
        <v>150</v>
      </c>
      <c r="Z304">
        <v>1040</v>
      </c>
      <c r="AB304" t="s">
        <v>154</v>
      </c>
      <c r="AC304" t="s">
        <v>148</v>
      </c>
      <c r="AD304" s="2">
        <v>0.40625</v>
      </c>
      <c r="AG304" t="s">
        <v>161</v>
      </c>
      <c r="AK304" t="s">
        <v>156</v>
      </c>
    </row>
    <row r="305" spans="1:37" x14ac:dyDescent="0.3">
      <c r="A305" t="s">
        <v>292</v>
      </c>
      <c r="B305" t="str">
        <f t="shared" si="4"/>
        <v>USGS-WRD-1648010-20161026</v>
      </c>
      <c r="C305">
        <v>1648010</v>
      </c>
      <c r="D305" t="s">
        <v>151</v>
      </c>
      <c r="E305" s="1">
        <v>42669</v>
      </c>
      <c r="F305" s="1" t="s">
        <v>316</v>
      </c>
      <c r="G305" s="1"/>
      <c r="H305" t="s">
        <v>170</v>
      </c>
      <c r="I305" s="1" t="str">
        <f>VLOOKUP(Z305,lookup!$A$2:$E$18,5,FALSE)</f>
        <v>dissolved</v>
      </c>
      <c r="J305" s="1" t="str">
        <f>VLOOKUP(Z305,lookup!$A$2:$E$18,3,FALSE)</f>
        <v>Lead</v>
      </c>
      <c r="K305" s="1"/>
      <c r="L305" t="str">
        <f>VLOOKUP(Z305,lookup!$A$2:$E$18,4,FALSE)</f>
        <v>ug/l</v>
      </c>
      <c r="M305">
        <v>6.9000000000000006E-2</v>
      </c>
      <c r="U305">
        <v>0.02</v>
      </c>
      <c r="V305" t="s">
        <v>176</v>
      </c>
      <c r="X305" t="s">
        <v>149</v>
      </c>
      <c r="Y305" t="s">
        <v>150</v>
      </c>
      <c r="Z305">
        <v>1049</v>
      </c>
      <c r="AB305" t="s">
        <v>154</v>
      </c>
      <c r="AC305" t="s">
        <v>148</v>
      </c>
      <c r="AD305" s="2">
        <v>0.40625</v>
      </c>
      <c r="AG305" t="s">
        <v>161</v>
      </c>
      <c r="AK305" t="s">
        <v>156</v>
      </c>
    </row>
    <row r="306" spans="1:37" x14ac:dyDescent="0.3">
      <c r="A306" t="s">
        <v>292</v>
      </c>
      <c r="B306" t="str">
        <f t="shared" si="4"/>
        <v>USGS-WRD-1648010-20161026</v>
      </c>
      <c r="C306">
        <v>1648010</v>
      </c>
      <c r="D306" t="s">
        <v>151</v>
      </c>
      <c r="E306" s="1">
        <v>42669</v>
      </c>
      <c r="F306" s="1" t="s">
        <v>316</v>
      </c>
      <c r="G306" s="1"/>
      <c r="H306" t="s">
        <v>172</v>
      </c>
      <c r="I306" s="1" t="str">
        <f>VLOOKUP(Z306,lookup!$A$2:$E$18,5,FALSE)</f>
        <v>dissolved</v>
      </c>
      <c r="J306" s="1" t="str">
        <f>VLOOKUP(Z306,lookup!$A$2:$E$18,3,FALSE)</f>
        <v>Zinc</v>
      </c>
      <c r="K306" s="1"/>
      <c r="L306" t="str">
        <f>VLOOKUP(Z306,lookup!$A$2:$E$18,4,FALSE)</f>
        <v>ug/l</v>
      </c>
      <c r="M306">
        <v>2</v>
      </c>
      <c r="N306" t="s">
        <v>152</v>
      </c>
      <c r="U306">
        <v>2</v>
      </c>
      <c r="V306" t="s">
        <v>176</v>
      </c>
      <c r="X306" t="s">
        <v>149</v>
      </c>
      <c r="Y306" t="s">
        <v>150</v>
      </c>
      <c r="Z306">
        <v>1090</v>
      </c>
      <c r="AB306" t="s">
        <v>154</v>
      </c>
      <c r="AC306" t="s">
        <v>148</v>
      </c>
      <c r="AD306" s="2">
        <v>0.40625</v>
      </c>
      <c r="AG306" t="s">
        <v>161</v>
      </c>
      <c r="AK306" t="s">
        <v>156</v>
      </c>
    </row>
    <row r="307" spans="1:37" x14ac:dyDescent="0.3">
      <c r="A307" t="s">
        <v>292</v>
      </c>
      <c r="B307" t="str">
        <f t="shared" si="4"/>
        <v>USGS-WRD-1648010-20161026</v>
      </c>
      <c r="C307">
        <v>1648010</v>
      </c>
      <c r="D307" t="s">
        <v>151</v>
      </c>
      <c r="E307" s="1">
        <v>42669</v>
      </c>
      <c r="F307" s="1" t="s">
        <v>316</v>
      </c>
      <c r="G307" s="1"/>
      <c r="I307" s="1" t="str">
        <f>VLOOKUP(Z307,lookup!$A$2:$E$18,5,FALSE)</f>
        <v>total</v>
      </c>
      <c r="J307" s="1" t="str">
        <f>VLOOKUP(Z307,lookup!$A$2:$E$18,3,FALSE)</f>
        <v>Mercury</v>
      </c>
      <c r="K307" s="1"/>
      <c r="L307" t="str">
        <f>VLOOKUP(Z307,lookup!$A$2:$E$18,4,FALSE)</f>
        <v>ng/l</v>
      </c>
      <c r="M307">
        <v>0.68</v>
      </c>
      <c r="U307">
        <v>0.17</v>
      </c>
      <c r="V307" t="s">
        <v>165</v>
      </c>
      <c r="X307" t="s">
        <v>149</v>
      </c>
      <c r="Y307" t="s">
        <v>150</v>
      </c>
      <c r="Z307">
        <v>50286</v>
      </c>
      <c r="AB307" t="s">
        <v>154</v>
      </c>
      <c r="AC307" t="s">
        <v>148</v>
      </c>
      <c r="AD307" s="2">
        <v>0.40625</v>
      </c>
      <c r="AG307" t="s">
        <v>161</v>
      </c>
      <c r="AK307" t="s">
        <v>230</v>
      </c>
    </row>
    <row r="308" spans="1:37" x14ac:dyDescent="0.3">
      <c r="A308" t="s">
        <v>292</v>
      </c>
      <c r="B308" t="str">
        <f t="shared" si="4"/>
        <v>USGS-WRD-1648010-20161128</v>
      </c>
      <c r="C308">
        <v>1648010</v>
      </c>
      <c r="D308" t="s">
        <v>151</v>
      </c>
      <c r="E308" s="1">
        <v>42702</v>
      </c>
      <c r="F308" s="1" t="s">
        <v>308</v>
      </c>
      <c r="G308" s="1"/>
      <c r="H308" t="s">
        <v>172</v>
      </c>
      <c r="I308" s="1" t="str">
        <f>VLOOKUP(Z308,lookup!$A$2:$E$18,5,FALSE)</f>
        <v>dissolved</v>
      </c>
      <c r="J308" s="1" t="str">
        <f>VLOOKUP(Z308,lookup!$A$2:$E$18,3,FALSE)</f>
        <v>Copper</v>
      </c>
      <c r="K308" s="1"/>
      <c r="L308" t="str">
        <f>VLOOKUP(Z308,lookup!$A$2:$E$18,4,FALSE)</f>
        <v>ug/l</v>
      </c>
      <c r="M308">
        <v>3.9</v>
      </c>
      <c r="U308">
        <v>0.2</v>
      </c>
      <c r="V308" t="s">
        <v>176</v>
      </c>
      <c r="X308" t="s">
        <v>149</v>
      </c>
      <c r="Y308" t="s">
        <v>150</v>
      </c>
      <c r="Z308">
        <v>1040</v>
      </c>
      <c r="AB308" t="s">
        <v>154</v>
      </c>
      <c r="AC308" t="s">
        <v>148</v>
      </c>
      <c r="AD308" s="2">
        <v>0.39583333333333331</v>
      </c>
      <c r="AG308" t="s">
        <v>161</v>
      </c>
      <c r="AK308" t="s">
        <v>156</v>
      </c>
    </row>
    <row r="309" spans="1:37" x14ac:dyDescent="0.3">
      <c r="A309" t="s">
        <v>292</v>
      </c>
      <c r="B309" t="str">
        <f t="shared" si="4"/>
        <v>USGS-WRD-1648010-20161128</v>
      </c>
      <c r="C309">
        <v>1648010</v>
      </c>
      <c r="D309" t="s">
        <v>151</v>
      </c>
      <c r="E309" s="1">
        <v>42702</v>
      </c>
      <c r="F309" s="1" t="s">
        <v>308</v>
      </c>
      <c r="G309" s="1"/>
      <c r="H309" t="s">
        <v>170</v>
      </c>
      <c r="I309" s="1" t="str">
        <f>VLOOKUP(Z309,lookup!$A$2:$E$18,5,FALSE)</f>
        <v>dissolved</v>
      </c>
      <c r="J309" s="1" t="str">
        <f>VLOOKUP(Z309,lookup!$A$2:$E$18,3,FALSE)</f>
        <v>Lead</v>
      </c>
      <c r="K309" s="1"/>
      <c r="L309" t="str">
        <f>VLOOKUP(Z309,lookup!$A$2:$E$18,4,FALSE)</f>
        <v>ug/l</v>
      </c>
      <c r="M309">
        <v>4.8000000000000001E-2</v>
      </c>
      <c r="U309">
        <v>0.02</v>
      </c>
      <c r="V309" t="s">
        <v>176</v>
      </c>
      <c r="X309" t="s">
        <v>149</v>
      </c>
      <c r="Y309" t="s">
        <v>150</v>
      </c>
      <c r="Z309">
        <v>1049</v>
      </c>
      <c r="AB309" t="s">
        <v>154</v>
      </c>
      <c r="AC309" t="s">
        <v>148</v>
      </c>
      <c r="AD309" s="2">
        <v>0.39583333333333331</v>
      </c>
      <c r="AG309" t="s">
        <v>161</v>
      </c>
      <c r="AK309" t="s">
        <v>156</v>
      </c>
    </row>
    <row r="310" spans="1:37" x14ac:dyDescent="0.3">
      <c r="A310" t="s">
        <v>292</v>
      </c>
      <c r="B310" t="str">
        <f t="shared" si="4"/>
        <v>USGS-WRD-1648010-20161128</v>
      </c>
      <c r="C310">
        <v>1648010</v>
      </c>
      <c r="D310" t="s">
        <v>151</v>
      </c>
      <c r="E310" s="1">
        <v>42702</v>
      </c>
      <c r="F310" s="1" t="s">
        <v>308</v>
      </c>
      <c r="G310" s="1"/>
      <c r="H310" t="s">
        <v>172</v>
      </c>
      <c r="I310" s="1" t="str">
        <f>VLOOKUP(Z310,lookup!$A$2:$E$18,5,FALSE)</f>
        <v>dissolved</v>
      </c>
      <c r="J310" s="1" t="str">
        <f>VLOOKUP(Z310,lookup!$A$2:$E$18,3,FALSE)</f>
        <v>Zinc</v>
      </c>
      <c r="K310" s="1"/>
      <c r="L310" t="str">
        <f>VLOOKUP(Z310,lookup!$A$2:$E$18,4,FALSE)</f>
        <v>ug/l</v>
      </c>
      <c r="M310">
        <v>2</v>
      </c>
      <c r="N310" t="s">
        <v>152</v>
      </c>
      <c r="U310">
        <v>2</v>
      </c>
      <c r="V310" t="s">
        <v>176</v>
      </c>
      <c r="X310" t="s">
        <v>149</v>
      </c>
      <c r="Y310" t="s">
        <v>150</v>
      </c>
      <c r="Z310">
        <v>1090</v>
      </c>
      <c r="AB310" t="s">
        <v>154</v>
      </c>
      <c r="AC310" t="s">
        <v>148</v>
      </c>
      <c r="AD310" s="2">
        <v>0.39583333333333331</v>
      </c>
      <c r="AG310" t="s">
        <v>161</v>
      </c>
      <c r="AK310" t="s">
        <v>156</v>
      </c>
    </row>
    <row r="311" spans="1:37" x14ac:dyDescent="0.3">
      <c r="A311" t="s">
        <v>292</v>
      </c>
      <c r="B311" t="str">
        <f t="shared" si="4"/>
        <v>USGS-WRD-1648010-20161128</v>
      </c>
      <c r="C311">
        <v>1648010</v>
      </c>
      <c r="D311" t="s">
        <v>151</v>
      </c>
      <c r="E311" s="1">
        <v>42702</v>
      </c>
      <c r="F311" s="1" t="s">
        <v>308</v>
      </c>
      <c r="G311" s="1"/>
      <c r="I311" s="1" t="str">
        <f>VLOOKUP(Z311,lookup!$A$2:$E$18,5,FALSE)</f>
        <v>total</v>
      </c>
      <c r="J311" s="1" t="str">
        <f>VLOOKUP(Z311,lookup!$A$2:$E$18,3,FALSE)</f>
        <v>Mercury</v>
      </c>
      <c r="K311" s="1"/>
      <c r="L311" t="str">
        <f>VLOOKUP(Z311,lookup!$A$2:$E$18,4,FALSE)</f>
        <v>ng/l</v>
      </c>
      <c r="M311">
        <v>0.65</v>
      </c>
      <c r="U311">
        <v>0.17</v>
      </c>
      <c r="V311" t="s">
        <v>165</v>
      </c>
      <c r="X311" t="s">
        <v>149</v>
      </c>
      <c r="Y311" t="s">
        <v>150</v>
      </c>
      <c r="Z311">
        <v>50286</v>
      </c>
      <c r="AB311" t="s">
        <v>154</v>
      </c>
      <c r="AC311" t="s">
        <v>148</v>
      </c>
      <c r="AD311" s="2">
        <v>0.39583333333333331</v>
      </c>
      <c r="AG311" t="s">
        <v>161</v>
      </c>
      <c r="AK311" t="s">
        <v>230</v>
      </c>
    </row>
    <row r="312" spans="1:37" x14ac:dyDescent="0.3">
      <c r="A312" t="s">
        <v>292</v>
      </c>
      <c r="B312" t="str">
        <f t="shared" si="4"/>
        <v>USGS-WRD-1648010-20161130</v>
      </c>
      <c r="C312">
        <v>1648010</v>
      </c>
      <c r="D312" t="s">
        <v>151</v>
      </c>
      <c r="E312" s="1">
        <v>42704</v>
      </c>
      <c r="F312" s="1" t="s">
        <v>341</v>
      </c>
      <c r="G312" s="1"/>
      <c r="H312" t="s">
        <v>172</v>
      </c>
      <c r="I312" s="1" t="str">
        <f>VLOOKUP(Z312,lookup!$A$2:$E$18,5,FALSE)</f>
        <v>dissolved</v>
      </c>
      <c r="J312" s="1" t="str">
        <f>VLOOKUP(Z312,lookup!$A$2:$E$18,3,FALSE)</f>
        <v>Copper</v>
      </c>
      <c r="K312" s="1"/>
      <c r="L312" t="str">
        <f>VLOOKUP(Z312,lookup!$A$2:$E$18,4,FALSE)</f>
        <v>ug/l</v>
      </c>
      <c r="M312">
        <v>5.9</v>
      </c>
      <c r="U312">
        <v>0.2</v>
      </c>
      <c r="V312" t="s">
        <v>176</v>
      </c>
      <c r="X312" t="s">
        <v>149</v>
      </c>
      <c r="Y312" t="s">
        <v>150</v>
      </c>
      <c r="Z312">
        <v>1040</v>
      </c>
      <c r="AB312" t="s">
        <v>154</v>
      </c>
      <c r="AC312" t="s">
        <v>148</v>
      </c>
      <c r="AD312" s="2">
        <v>0.59375</v>
      </c>
      <c r="AG312" t="s">
        <v>161</v>
      </c>
      <c r="AK312" t="s">
        <v>156</v>
      </c>
    </row>
    <row r="313" spans="1:37" x14ac:dyDescent="0.3">
      <c r="A313" t="s">
        <v>292</v>
      </c>
      <c r="B313" t="str">
        <f t="shared" si="4"/>
        <v>USGS-WRD-1648010-20161130</v>
      </c>
      <c r="C313">
        <v>1648010</v>
      </c>
      <c r="D313" t="s">
        <v>151</v>
      </c>
      <c r="E313" s="1">
        <v>42704</v>
      </c>
      <c r="F313" s="1" t="s">
        <v>341</v>
      </c>
      <c r="G313" s="1"/>
      <c r="H313" t="s">
        <v>170</v>
      </c>
      <c r="I313" s="1" t="str">
        <f>VLOOKUP(Z313,lookup!$A$2:$E$18,5,FALSE)</f>
        <v>dissolved</v>
      </c>
      <c r="J313" s="1" t="str">
        <f>VLOOKUP(Z313,lookup!$A$2:$E$18,3,FALSE)</f>
        <v>Lead</v>
      </c>
      <c r="K313" s="1"/>
      <c r="L313" t="str">
        <f>VLOOKUP(Z313,lookup!$A$2:$E$18,4,FALSE)</f>
        <v>ug/l</v>
      </c>
      <c r="M313">
        <v>0.38100000000000001</v>
      </c>
      <c r="U313">
        <v>0.02</v>
      </c>
      <c r="V313" t="s">
        <v>176</v>
      </c>
      <c r="X313" t="s">
        <v>149</v>
      </c>
      <c r="Y313" t="s">
        <v>150</v>
      </c>
      <c r="Z313">
        <v>1049</v>
      </c>
      <c r="AB313" t="s">
        <v>154</v>
      </c>
      <c r="AC313" t="s">
        <v>148</v>
      </c>
      <c r="AD313" s="2">
        <v>0.59375</v>
      </c>
      <c r="AG313" t="s">
        <v>161</v>
      </c>
      <c r="AK313" t="s">
        <v>156</v>
      </c>
    </row>
    <row r="314" spans="1:37" x14ac:dyDescent="0.3">
      <c r="A314" t="s">
        <v>292</v>
      </c>
      <c r="B314" t="str">
        <f t="shared" si="4"/>
        <v>USGS-WRD-1648010-20161130</v>
      </c>
      <c r="C314">
        <v>1648010</v>
      </c>
      <c r="D314" t="s">
        <v>151</v>
      </c>
      <c r="E314" s="1">
        <v>42704</v>
      </c>
      <c r="F314" s="1" t="s">
        <v>341</v>
      </c>
      <c r="G314" s="1"/>
      <c r="H314" t="s">
        <v>172</v>
      </c>
      <c r="I314" s="1" t="str">
        <f>VLOOKUP(Z314,lookup!$A$2:$E$18,5,FALSE)</f>
        <v>dissolved</v>
      </c>
      <c r="J314" s="1" t="str">
        <f>VLOOKUP(Z314,lookup!$A$2:$E$18,3,FALSE)</f>
        <v>Zinc</v>
      </c>
      <c r="K314" s="1"/>
      <c r="L314" t="str">
        <f>VLOOKUP(Z314,lookup!$A$2:$E$18,4,FALSE)</f>
        <v>ug/l</v>
      </c>
      <c r="M314">
        <v>4.5</v>
      </c>
      <c r="U314">
        <v>2</v>
      </c>
      <c r="V314" t="s">
        <v>176</v>
      </c>
      <c r="X314" t="s">
        <v>149</v>
      </c>
      <c r="Y314" t="s">
        <v>150</v>
      </c>
      <c r="Z314">
        <v>1090</v>
      </c>
      <c r="AB314" t="s">
        <v>154</v>
      </c>
      <c r="AC314" t="s">
        <v>148</v>
      </c>
      <c r="AD314" s="2">
        <v>0.59375</v>
      </c>
      <c r="AG314" t="s">
        <v>161</v>
      </c>
      <c r="AK314" t="s">
        <v>156</v>
      </c>
    </row>
    <row r="315" spans="1:37" x14ac:dyDescent="0.3">
      <c r="A315" t="s">
        <v>292</v>
      </c>
      <c r="B315" t="str">
        <f t="shared" si="4"/>
        <v>USGS-WRD-1648010-20161130</v>
      </c>
      <c r="C315">
        <v>1648010</v>
      </c>
      <c r="D315" t="s">
        <v>151</v>
      </c>
      <c r="E315" s="1">
        <v>42704</v>
      </c>
      <c r="F315" s="1" t="s">
        <v>341</v>
      </c>
      <c r="G315" s="1"/>
      <c r="I315" s="1" t="str">
        <f>VLOOKUP(Z315,lookup!$A$2:$E$18,5,FALSE)</f>
        <v>total</v>
      </c>
      <c r="J315" s="1" t="str">
        <f>VLOOKUP(Z315,lookup!$A$2:$E$18,3,FALSE)</f>
        <v>Mercury</v>
      </c>
      <c r="K315" s="1"/>
      <c r="L315" t="str">
        <f>VLOOKUP(Z315,lookup!$A$2:$E$18,4,FALSE)</f>
        <v>ng/l</v>
      </c>
      <c r="M315">
        <v>7.25</v>
      </c>
      <c r="U315">
        <v>0.17</v>
      </c>
      <c r="V315" t="s">
        <v>165</v>
      </c>
      <c r="X315" t="s">
        <v>149</v>
      </c>
      <c r="Y315" t="s">
        <v>150</v>
      </c>
      <c r="Z315">
        <v>50286</v>
      </c>
      <c r="AB315" t="s">
        <v>154</v>
      </c>
      <c r="AC315" t="s">
        <v>148</v>
      </c>
      <c r="AD315" s="2">
        <v>0.59375</v>
      </c>
      <c r="AG315" t="s">
        <v>161</v>
      </c>
      <c r="AK315" t="s">
        <v>230</v>
      </c>
    </row>
    <row r="316" spans="1:37" x14ac:dyDescent="0.3">
      <c r="A316" t="s">
        <v>292</v>
      </c>
      <c r="B316" t="str">
        <f t="shared" si="4"/>
        <v>USGS-WRD-1648010-20161207</v>
      </c>
      <c r="C316">
        <v>1648010</v>
      </c>
      <c r="D316" t="s">
        <v>151</v>
      </c>
      <c r="E316" s="1">
        <v>42711</v>
      </c>
      <c r="F316" s="1" t="s">
        <v>331</v>
      </c>
      <c r="G316" s="1"/>
      <c r="H316" t="s">
        <v>172</v>
      </c>
      <c r="I316" s="1" t="str">
        <f>VLOOKUP(Z316,lookup!$A$2:$E$18,5,FALSE)</f>
        <v>dissolved</v>
      </c>
      <c r="J316" s="1" t="str">
        <f>VLOOKUP(Z316,lookup!$A$2:$E$18,3,FALSE)</f>
        <v>Copper</v>
      </c>
      <c r="K316" s="1"/>
      <c r="L316" t="str">
        <f>VLOOKUP(Z316,lookup!$A$2:$E$18,4,FALSE)</f>
        <v>ug/l</v>
      </c>
      <c r="M316">
        <v>3.5</v>
      </c>
      <c r="U316">
        <v>0.2</v>
      </c>
      <c r="V316" t="s">
        <v>176</v>
      </c>
      <c r="X316" t="s">
        <v>149</v>
      </c>
      <c r="Y316" t="s">
        <v>150</v>
      </c>
      <c r="Z316">
        <v>1040</v>
      </c>
      <c r="AB316" t="s">
        <v>154</v>
      </c>
      <c r="AC316" t="s">
        <v>148</v>
      </c>
      <c r="AD316" s="2">
        <v>0.4375</v>
      </c>
      <c r="AG316" t="s">
        <v>161</v>
      </c>
      <c r="AK316" t="s">
        <v>156</v>
      </c>
    </row>
    <row r="317" spans="1:37" x14ac:dyDescent="0.3">
      <c r="A317" t="s">
        <v>292</v>
      </c>
      <c r="B317" t="str">
        <f t="shared" si="4"/>
        <v>USGS-WRD-1648010-20161207</v>
      </c>
      <c r="C317">
        <v>1648010</v>
      </c>
      <c r="D317" t="s">
        <v>151</v>
      </c>
      <c r="E317" s="1">
        <v>42711</v>
      </c>
      <c r="F317" s="1" t="s">
        <v>331</v>
      </c>
      <c r="G317" s="1"/>
      <c r="H317" t="s">
        <v>170</v>
      </c>
      <c r="I317" s="1" t="str">
        <f>VLOOKUP(Z317,lookup!$A$2:$E$18,5,FALSE)</f>
        <v>dissolved</v>
      </c>
      <c r="J317" s="1" t="str">
        <f>VLOOKUP(Z317,lookup!$A$2:$E$18,3,FALSE)</f>
        <v>Lead</v>
      </c>
      <c r="K317" s="1"/>
      <c r="L317" t="str">
        <f>VLOOKUP(Z317,lookup!$A$2:$E$18,4,FALSE)</f>
        <v>ug/l</v>
      </c>
      <c r="M317">
        <v>0.31900000000000001</v>
      </c>
      <c r="U317">
        <v>0.02</v>
      </c>
      <c r="V317" t="s">
        <v>176</v>
      </c>
      <c r="X317" t="s">
        <v>149</v>
      </c>
      <c r="Y317" t="s">
        <v>150</v>
      </c>
      <c r="Z317">
        <v>1049</v>
      </c>
      <c r="AB317" t="s">
        <v>154</v>
      </c>
      <c r="AC317" t="s">
        <v>148</v>
      </c>
      <c r="AD317" s="2">
        <v>0.4375</v>
      </c>
      <c r="AG317" t="s">
        <v>161</v>
      </c>
      <c r="AK317" t="s">
        <v>156</v>
      </c>
    </row>
    <row r="318" spans="1:37" x14ac:dyDescent="0.3">
      <c r="A318" t="s">
        <v>292</v>
      </c>
      <c r="B318" t="str">
        <f t="shared" si="4"/>
        <v>USGS-WRD-1648010-20161207</v>
      </c>
      <c r="C318">
        <v>1648010</v>
      </c>
      <c r="D318" t="s">
        <v>151</v>
      </c>
      <c r="E318" s="1">
        <v>42711</v>
      </c>
      <c r="F318" s="1" t="s">
        <v>331</v>
      </c>
      <c r="G318" s="1"/>
      <c r="H318" t="s">
        <v>172</v>
      </c>
      <c r="I318" s="1" t="str">
        <f>VLOOKUP(Z318,lookup!$A$2:$E$18,5,FALSE)</f>
        <v>dissolved</v>
      </c>
      <c r="J318" s="1" t="str">
        <f>VLOOKUP(Z318,lookup!$A$2:$E$18,3,FALSE)</f>
        <v>Zinc</v>
      </c>
      <c r="K318" s="1"/>
      <c r="L318" t="str">
        <f>VLOOKUP(Z318,lookup!$A$2:$E$18,4,FALSE)</f>
        <v>ug/l</v>
      </c>
      <c r="M318">
        <v>2.5</v>
      </c>
      <c r="U318">
        <v>2</v>
      </c>
      <c r="V318" t="s">
        <v>176</v>
      </c>
      <c r="X318" t="s">
        <v>149</v>
      </c>
      <c r="Y318" t="s">
        <v>150</v>
      </c>
      <c r="Z318">
        <v>1090</v>
      </c>
      <c r="AA318" t="s">
        <v>168</v>
      </c>
      <c r="AB318" t="s">
        <v>154</v>
      </c>
      <c r="AC318" t="s">
        <v>148</v>
      </c>
      <c r="AD318" s="2">
        <v>0.4375</v>
      </c>
      <c r="AG318" t="s">
        <v>161</v>
      </c>
      <c r="AK318" t="s">
        <v>156</v>
      </c>
    </row>
    <row r="319" spans="1:37" x14ac:dyDescent="0.3">
      <c r="A319" t="s">
        <v>292</v>
      </c>
      <c r="B319" t="str">
        <f t="shared" si="4"/>
        <v>USGS-WRD-1648010-20161207</v>
      </c>
      <c r="C319">
        <v>1648010</v>
      </c>
      <c r="D319" t="s">
        <v>151</v>
      </c>
      <c r="E319" s="1">
        <v>42711</v>
      </c>
      <c r="F319" s="1" t="s">
        <v>331</v>
      </c>
      <c r="G319" s="1"/>
      <c r="I319" s="1" t="str">
        <f>VLOOKUP(Z319,lookup!$A$2:$E$18,5,FALSE)</f>
        <v>total</v>
      </c>
      <c r="J319" s="1" t="str">
        <f>VLOOKUP(Z319,lookup!$A$2:$E$18,3,FALSE)</f>
        <v>Mercury</v>
      </c>
      <c r="K319" s="1"/>
      <c r="L319" t="str">
        <f>VLOOKUP(Z319,lookup!$A$2:$E$18,4,FALSE)</f>
        <v>ng/l</v>
      </c>
      <c r="M319">
        <v>6.07</v>
      </c>
      <c r="U319">
        <v>0.17</v>
      </c>
      <c r="V319" t="s">
        <v>165</v>
      </c>
      <c r="X319" t="s">
        <v>149</v>
      </c>
      <c r="Y319" t="s">
        <v>150</v>
      </c>
      <c r="Z319">
        <v>50286</v>
      </c>
      <c r="AA319" t="s">
        <v>231</v>
      </c>
      <c r="AB319" t="s">
        <v>154</v>
      </c>
      <c r="AC319" t="s">
        <v>148</v>
      </c>
      <c r="AD319" s="2">
        <v>0.4375</v>
      </c>
      <c r="AG319" t="s">
        <v>161</v>
      </c>
      <c r="AK319" t="s">
        <v>230</v>
      </c>
    </row>
    <row r="320" spans="1:37" x14ac:dyDescent="0.3">
      <c r="A320" t="s">
        <v>292</v>
      </c>
      <c r="B320" t="str">
        <f t="shared" si="4"/>
        <v>USGS-WRD-1648010-20161214</v>
      </c>
      <c r="C320">
        <v>1648010</v>
      </c>
      <c r="D320" t="s">
        <v>151</v>
      </c>
      <c r="E320" s="1">
        <v>42718</v>
      </c>
      <c r="F320" s="1" t="s">
        <v>339</v>
      </c>
      <c r="G320" s="1"/>
      <c r="H320" t="s">
        <v>172</v>
      </c>
      <c r="I320" s="1" t="str">
        <f>VLOOKUP(Z320,lookup!$A$2:$E$18,5,FALSE)</f>
        <v>dissolved</v>
      </c>
      <c r="J320" s="1" t="str">
        <f>VLOOKUP(Z320,lookup!$A$2:$E$18,3,FALSE)</f>
        <v>Copper</v>
      </c>
      <c r="K320" s="1"/>
      <c r="L320" t="str">
        <f>VLOOKUP(Z320,lookup!$A$2:$E$18,4,FALSE)</f>
        <v>ug/l</v>
      </c>
      <c r="M320">
        <v>3.3</v>
      </c>
      <c r="U320">
        <v>0.2</v>
      </c>
      <c r="V320" t="s">
        <v>176</v>
      </c>
      <c r="X320" t="s">
        <v>149</v>
      </c>
      <c r="Y320" t="s">
        <v>150</v>
      </c>
      <c r="Z320">
        <v>1040</v>
      </c>
      <c r="AB320" t="s">
        <v>154</v>
      </c>
      <c r="AC320" t="s">
        <v>148</v>
      </c>
      <c r="AD320" s="2">
        <v>0.42708333333333331</v>
      </c>
      <c r="AG320" t="s">
        <v>161</v>
      </c>
      <c r="AK320" t="s">
        <v>156</v>
      </c>
    </row>
    <row r="321" spans="1:37" x14ac:dyDescent="0.3">
      <c r="A321" t="s">
        <v>292</v>
      </c>
      <c r="B321" t="str">
        <f t="shared" si="4"/>
        <v>USGS-WRD-1648010-20161214</v>
      </c>
      <c r="C321">
        <v>1648010</v>
      </c>
      <c r="D321" t="s">
        <v>151</v>
      </c>
      <c r="E321" s="1">
        <v>42718</v>
      </c>
      <c r="F321" s="1" t="s">
        <v>339</v>
      </c>
      <c r="G321" s="1"/>
      <c r="H321" t="s">
        <v>170</v>
      </c>
      <c r="I321" s="1" t="str">
        <f>VLOOKUP(Z321,lookup!$A$2:$E$18,5,FALSE)</f>
        <v>dissolved</v>
      </c>
      <c r="J321" s="1" t="str">
        <f>VLOOKUP(Z321,lookup!$A$2:$E$18,3,FALSE)</f>
        <v>Lead</v>
      </c>
      <c r="K321" s="1"/>
      <c r="L321" t="str">
        <f>VLOOKUP(Z321,lookup!$A$2:$E$18,4,FALSE)</f>
        <v>ug/l</v>
      </c>
      <c r="M321">
        <v>0.17</v>
      </c>
      <c r="U321">
        <v>0.02</v>
      </c>
      <c r="V321" t="s">
        <v>176</v>
      </c>
      <c r="X321" t="s">
        <v>149</v>
      </c>
      <c r="Y321" t="s">
        <v>150</v>
      </c>
      <c r="Z321">
        <v>1049</v>
      </c>
      <c r="AB321" t="s">
        <v>154</v>
      </c>
      <c r="AC321" t="s">
        <v>148</v>
      </c>
      <c r="AD321" s="2">
        <v>0.42708333333333331</v>
      </c>
      <c r="AG321" t="s">
        <v>161</v>
      </c>
      <c r="AK321" t="s">
        <v>156</v>
      </c>
    </row>
    <row r="322" spans="1:37" x14ac:dyDescent="0.3">
      <c r="A322" t="s">
        <v>292</v>
      </c>
      <c r="B322" t="str">
        <f t="shared" ref="B322:B385" si="5">AG322&amp;"-"&amp;C322&amp;"-"&amp;TEXT(E322,"yyyymmdd")</f>
        <v>USGS-WRD-1648010-20161214</v>
      </c>
      <c r="C322">
        <v>1648010</v>
      </c>
      <c r="D322" t="s">
        <v>151</v>
      </c>
      <c r="E322" s="1">
        <v>42718</v>
      </c>
      <c r="F322" s="1" t="s">
        <v>339</v>
      </c>
      <c r="G322" s="1"/>
      <c r="H322" t="s">
        <v>172</v>
      </c>
      <c r="I322" s="1" t="str">
        <f>VLOOKUP(Z322,lookup!$A$2:$E$18,5,FALSE)</f>
        <v>dissolved</v>
      </c>
      <c r="J322" s="1" t="str">
        <f>VLOOKUP(Z322,lookup!$A$2:$E$18,3,FALSE)</f>
        <v>Zinc</v>
      </c>
      <c r="K322" s="1"/>
      <c r="L322" t="str">
        <f>VLOOKUP(Z322,lookup!$A$2:$E$18,4,FALSE)</f>
        <v>ug/l</v>
      </c>
      <c r="M322">
        <v>2.7</v>
      </c>
      <c r="U322">
        <v>2</v>
      </c>
      <c r="V322" t="s">
        <v>176</v>
      </c>
      <c r="X322" t="s">
        <v>149</v>
      </c>
      <c r="Y322" t="s">
        <v>150</v>
      </c>
      <c r="Z322">
        <v>1090</v>
      </c>
      <c r="AA322" t="s">
        <v>168</v>
      </c>
      <c r="AB322" t="s">
        <v>154</v>
      </c>
      <c r="AC322" t="s">
        <v>148</v>
      </c>
      <c r="AD322" s="2">
        <v>0.42708333333333331</v>
      </c>
      <c r="AG322" t="s">
        <v>161</v>
      </c>
      <c r="AK322" t="s">
        <v>156</v>
      </c>
    </row>
    <row r="323" spans="1:37" x14ac:dyDescent="0.3">
      <c r="A323" t="s">
        <v>292</v>
      </c>
      <c r="B323" t="str">
        <f t="shared" si="5"/>
        <v>USGS-WRD-1648010-20161214</v>
      </c>
      <c r="C323">
        <v>1648010</v>
      </c>
      <c r="D323" t="s">
        <v>151</v>
      </c>
      <c r="E323" s="1">
        <v>42718</v>
      </c>
      <c r="F323" s="1" t="s">
        <v>339</v>
      </c>
      <c r="G323" s="1"/>
      <c r="I323" s="1" t="str">
        <f>VLOOKUP(Z323,lookup!$A$2:$E$18,5,FALSE)</f>
        <v>total</v>
      </c>
      <c r="J323" s="1" t="str">
        <f>VLOOKUP(Z323,lookup!$A$2:$E$18,3,FALSE)</f>
        <v>Mercury</v>
      </c>
      <c r="K323" s="1"/>
      <c r="L323" t="str">
        <f>VLOOKUP(Z323,lookup!$A$2:$E$18,4,FALSE)</f>
        <v>ng/l</v>
      </c>
      <c r="M323">
        <v>1.1399999999999999</v>
      </c>
      <c r="U323">
        <v>0.17</v>
      </c>
      <c r="V323" t="s">
        <v>165</v>
      </c>
      <c r="X323" t="s">
        <v>149</v>
      </c>
      <c r="Y323" t="s">
        <v>150</v>
      </c>
      <c r="Z323">
        <v>50286</v>
      </c>
      <c r="AB323" t="s">
        <v>154</v>
      </c>
      <c r="AC323" t="s">
        <v>148</v>
      </c>
      <c r="AD323" s="2">
        <v>0.42708333333333331</v>
      </c>
      <c r="AG323" t="s">
        <v>161</v>
      </c>
      <c r="AK323" t="s">
        <v>230</v>
      </c>
    </row>
    <row r="324" spans="1:37" x14ac:dyDescent="0.3">
      <c r="A324" t="s">
        <v>292</v>
      </c>
      <c r="B324" t="str">
        <f t="shared" si="5"/>
        <v>USGS-WRD-1648010-20170103</v>
      </c>
      <c r="C324">
        <v>1648010</v>
      </c>
      <c r="D324" t="s">
        <v>151</v>
      </c>
      <c r="E324" s="1">
        <v>42738</v>
      </c>
      <c r="F324" s="1" t="s">
        <v>342</v>
      </c>
      <c r="G324" s="1"/>
      <c r="H324" t="s">
        <v>172</v>
      </c>
      <c r="I324" s="1" t="str">
        <f>VLOOKUP(Z324,lookup!$A$2:$E$18,5,FALSE)</f>
        <v>dissolved</v>
      </c>
      <c r="J324" s="1" t="str">
        <f>VLOOKUP(Z324,lookup!$A$2:$E$18,3,FALSE)</f>
        <v>Copper</v>
      </c>
      <c r="K324" s="1"/>
      <c r="L324" t="str">
        <f>VLOOKUP(Z324,lookup!$A$2:$E$18,4,FALSE)</f>
        <v>ug/l</v>
      </c>
      <c r="M324">
        <v>3</v>
      </c>
      <c r="U324">
        <v>0.2</v>
      </c>
      <c r="V324" t="s">
        <v>176</v>
      </c>
      <c r="X324" t="s">
        <v>149</v>
      </c>
      <c r="Y324" t="s">
        <v>150</v>
      </c>
      <c r="Z324">
        <v>1040</v>
      </c>
      <c r="AB324" t="s">
        <v>154</v>
      </c>
      <c r="AC324" t="s">
        <v>148</v>
      </c>
      <c r="AD324" s="2">
        <v>0.66666666666666663</v>
      </c>
      <c r="AG324" t="s">
        <v>161</v>
      </c>
      <c r="AK324" t="s">
        <v>156</v>
      </c>
    </row>
    <row r="325" spans="1:37" x14ac:dyDescent="0.3">
      <c r="A325" t="s">
        <v>292</v>
      </c>
      <c r="B325" t="str">
        <f t="shared" si="5"/>
        <v>USGS-WRD-1648010-20170103</v>
      </c>
      <c r="C325">
        <v>1648010</v>
      </c>
      <c r="D325" t="s">
        <v>151</v>
      </c>
      <c r="E325" s="1">
        <v>42738</v>
      </c>
      <c r="F325" s="1" t="s">
        <v>342</v>
      </c>
      <c r="G325" s="1"/>
      <c r="H325" t="s">
        <v>170</v>
      </c>
      <c r="I325" s="1" t="str">
        <f>VLOOKUP(Z325,lookup!$A$2:$E$18,5,FALSE)</f>
        <v>dissolved</v>
      </c>
      <c r="J325" s="1" t="str">
        <f>VLOOKUP(Z325,lookup!$A$2:$E$18,3,FALSE)</f>
        <v>Lead</v>
      </c>
      <c r="K325" s="1"/>
      <c r="L325" t="str">
        <f>VLOOKUP(Z325,lookup!$A$2:$E$18,4,FALSE)</f>
        <v>ug/l</v>
      </c>
      <c r="M325">
        <v>0.28199999999999997</v>
      </c>
      <c r="U325">
        <v>0.02</v>
      </c>
      <c r="V325" t="s">
        <v>176</v>
      </c>
      <c r="X325" t="s">
        <v>149</v>
      </c>
      <c r="Y325" t="s">
        <v>150</v>
      </c>
      <c r="Z325">
        <v>1049</v>
      </c>
      <c r="AB325" t="s">
        <v>154</v>
      </c>
      <c r="AC325" t="s">
        <v>148</v>
      </c>
      <c r="AD325" s="2">
        <v>0.66666666666666663</v>
      </c>
      <c r="AG325" t="s">
        <v>161</v>
      </c>
      <c r="AK325" t="s">
        <v>156</v>
      </c>
    </row>
    <row r="326" spans="1:37" x14ac:dyDescent="0.3">
      <c r="A326" t="s">
        <v>292</v>
      </c>
      <c r="B326" t="str">
        <f t="shared" si="5"/>
        <v>USGS-WRD-1648010-20170103</v>
      </c>
      <c r="C326">
        <v>1648010</v>
      </c>
      <c r="D326" t="s">
        <v>151</v>
      </c>
      <c r="E326" s="1">
        <v>42738</v>
      </c>
      <c r="F326" s="1" t="s">
        <v>342</v>
      </c>
      <c r="G326" s="1"/>
      <c r="H326" t="s">
        <v>172</v>
      </c>
      <c r="I326" s="1" t="str">
        <f>VLOOKUP(Z326,lookup!$A$2:$E$18,5,FALSE)</f>
        <v>dissolved</v>
      </c>
      <c r="J326" s="1" t="str">
        <f>VLOOKUP(Z326,lookup!$A$2:$E$18,3,FALSE)</f>
        <v>Zinc</v>
      </c>
      <c r="K326" s="1"/>
      <c r="L326" t="str">
        <f>VLOOKUP(Z326,lookup!$A$2:$E$18,4,FALSE)</f>
        <v>ug/l</v>
      </c>
      <c r="M326">
        <v>2.5</v>
      </c>
      <c r="U326">
        <v>2</v>
      </c>
      <c r="V326" t="s">
        <v>176</v>
      </c>
      <c r="X326" t="s">
        <v>149</v>
      </c>
      <c r="Y326" t="s">
        <v>150</v>
      </c>
      <c r="Z326">
        <v>1090</v>
      </c>
      <c r="AA326" t="s">
        <v>168</v>
      </c>
      <c r="AB326" t="s">
        <v>154</v>
      </c>
      <c r="AC326" t="s">
        <v>148</v>
      </c>
      <c r="AD326" s="2">
        <v>0.66666666666666663</v>
      </c>
      <c r="AG326" t="s">
        <v>161</v>
      </c>
      <c r="AK326" t="s">
        <v>156</v>
      </c>
    </row>
    <row r="327" spans="1:37" x14ac:dyDescent="0.3">
      <c r="A327" t="s">
        <v>292</v>
      </c>
      <c r="B327" t="str">
        <f t="shared" si="5"/>
        <v>USGS-WRD-1648010-20170103</v>
      </c>
      <c r="C327">
        <v>1648010</v>
      </c>
      <c r="D327" t="s">
        <v>151</v>
      </c>
      <c r="E327" s="1">
        <v>42738</v>
      </c>
      <c r="F327" s="1" t="s">
        <v>342</v>
      </c>
      <c r="G327" s="1"/>
      <c r="I327" s="1" t="str">
        <f>VLOOKUP(Z327,lookup!$A$2:$E$18,5,FALSE)</f>
        <v>total</v>
      </c>
      <c r="J327" s="1" t="str">
        <f>VLOOKUP(Z327,lookup!$A$2:$E$18,3,FALSE)</f>
        <v>Mercury</v>
      </c>
      <c r="K327" s="1"/>
      <c r="L327" t="str">
        <f>VLOOKUP(Z327,lookup!$A$2:$E$18,4,FALSE)</f>
        <v>ng/l</v>
      </c>
      <c r="M327">
        <v>23.5</v>
      </c>
      <c r="U327">
        <v>0.17</v>
      </c>
      <c r="V327" t="s">
        <v>165</v>
      </c>
      <c r="X327" t="s">
        <v>149</v>
      </c>
      <c r="Y327" t="s">
        <v>150</v>
      </c>
      <c r="Z327">
        <v>50286</v>
      </c>
      <c r="AB327" t="s">
        <v>154</v>
      </c>
      <c r="AC327" t="s">
        <v>148</v>
      </c>
      <c r="AD327" s="2">
        <v>0.66666666666666663</v>
      </c>
      <c r="AG327" t="s">
        <v>161</v>
      </c>
      <c r="AK327" t="s">
        <v>230</v>
      </c>
    </row>
    <row r="328" spans="1:37" x14ac:dyDescent="0.3">
      <c r="A328" t="s">
        <v>292</v>
      </c>
      <c r="B328" t="str">
        <f t="shared" si="5"/>
        <v>USGS-WRD-1648010-20170131</v>
      </c>
      <c r="C328">
        <v>1648010</v>
      </c>
      <c r="D328" t="s">
        <v>151</v>
      </c>
      <c r="E328" s="1">
        <v>42766</v>
      </c>
      <c r="F328" s="1" t="s">
        <v>302</v>
      </c>
      <c r="G328" s="1"/>
      <c r="H328" t="s">
        <v>172</v>
      </c>
      <c r="I328" s="1" t="str">
        <f>VLOOKUP(Z328,lookup!$A$2:$E$18,5,FALSE)</f>
        <v>dissolved</v>
      </c>
      <c r="J328" s="1" t="str">
        <f>VLOOKUP(Z328,lookup!$A$2:$E$18,3,FALSE)</f>
        <v>Copper</v>
      </c>
      <c r="K328" s="1"/>
      <c r="L328" t="str">
        <f>VLOOKUP(Z328,lookup!$A$2:$E$18,4,FALSE)</f>
        <v>ug/l</v>
      </c>
      <c r="M328">
        <v>1.4</v>
      </c>
      <c r="U328">
        <v>0.2</v>
      </c>
      <c r="V328" t="s">
        <v>176</v>
      </c>
      <c r="X328" t="s">
        <v>149</v>
      </c>
      <c r="Y328" t="s">
        <v>150</v>
      </c>
      <c r="Z328">
        <v>1040</v>
      </c>
      <c r="AB328" t="s">
        <v>154</v>
      </c>
      <c r="AC328" t="s">
        <v>148</v>
      </c>
      <c r="AD328" s="2">
        <v>0.46875</v>
      </c>
      <c r="AG328" t="s">
        <v>161</v>
      </c>
      <c r="AK328" t="s">
        <v>156</v>
      </c>
    </row>
    <row r="329" spans="1:37" x14ac:dyDescent="0.3">
      <c r="A329" t="s">
        <v>292</v>
      </c>
      <c r="B329" t="str">
        <f t="shared" si="5"/>
        <v>USGS-WRD-1648010-20170131</v>
      </c>
      <c r="C329">
        <v>1648010</v>
      </c>
      <c r="D329" t="s">
        <v>151</v>
      </c>
      <c r="E329" s="1">
        <v>42766</v>
      </c>
      <c r="F329" s="1" t="s">
        <v>302</v>
      </c>
      <c r="G329" s="1"/>
      <c r="H329" t="s">
        <v>170</v>
      </c>
      <c r="I329" s="1" t="str">
        <f>VLOOKUP(Z329,lookup!$A$2:$E$18,5,FALSE)</f>
        <v>dissolved</v>
      </c>
      <c r="J329" s="1" t="str">
        <f>VLOOKUP(Z329,lookup!$A$2:$E$18,3,FALSE)</f>
        <v>Lead</v>
      </c>
      <c r="K329" s="1"/>
      <c r="L329" t="str">
        <f>VLOOKUP(Z329,lookup!$A$2:$E$18,4,FALSE)</f>
        <v>ug/l</v>
      </c>
      <c r="M329">
        <v>7.5999999999999998E-2</v>
      </c>
      <c r="U329">
        <v>0.02</v>
      </c>
      <c r="V329" t="s">
        <v>176</v>
      </c>
      <c r="X329" t="s">
        <v>149</v>
      </c>
      <c r="Y329" t="s">
        <v>150</v>
      </c>
      <c r="Z329">
        <v>1049</v>
      </c>
      <c r="AB329" t="s">
        <v>154</v>
      </c>
      <c r="AC329" t="s">
        <v>148</v>
      </c>
      <c r="AD329" s="2">
        <v>0.46875</v>
      </c>
      <c r="AG329" t="s">
        <v>161</v>
      </c>
      <c r="AK329" t="s">
        <v>156</v>
      </c>
    </row>
    <row r="330" spans="1:37" x14ac:dyDescent="0.3">
      <c r="A330" t="s">
        <v>292</v>
      </c>
      <c r="B330" t="str">
        <f t="shared" si="5"/>
        <v>USGS-WRD-1648010-20170131</v>
      </c>
      <c r="C330">
        <v>1648010</v>
      </c>
      <c r="D330" t="s">
        <v>151</v>
      </c>
      <c r="E330" s="1">
        <v>42766</v>
      </c>
      <c r="F330" s="1" t="s">
        <v>302</v>
      </c>
      <c r="G330" s="1"/>
      <c r="H330" t="s">
        <v>172</v>
      </c>
      <c r="I330" s="1" t="str">
        <f>VLOOKUP(Z330,lookup!$A$2:$E$18,5,FALSE)</f>
        <v>dissolved</v>
      </c>
      <c r="J330" s="1" t="str">
        <f>VLOOKUP(Z330,lookup!$A$2:$E$18,3,FALSE)</f>
        <v>Zinc</v>
      </c>
      <c r="K330" s="1"/>
      <c r="L330" t="str">
        <f>VLOOKUP(Z330,lookup!$A$2:$E$18,4,FALSE)</f>
        <v>ug/l</v>
      </c>
      <c r="M330">
        <v>2</v>
      </c>
      <c r="N330" t="s">
        <v>152</v>
      </c>
      <c r="U330">
        <v>2</v>
      </c>
      <c r="V330" t="s">
        <v>176</v>
      </c>
      <c r="X330" t="s">
        <v>149</v>
      </c>
      <c r="Y330" t="s">
        <v>150</v>
      </c>
      <c r="Z330">
        <v>1090</v>
      </c>
      <c r="AB330" t="s">
        <v>154</v>
      </c>
      <c r="AC330" t="s">
        <v>148</v>
      </c>
      <c r="AD330" s="2">
        <v>0.46875</v>
      </c>
      <c r="AG330" t="s">
        <v>161</v>
      </c>
      <c r="AK330" t="s">
        <v>156</v>
      </c>
    </row>
    <row r="331" spans="1:37" x14ac:dyDescent="0.3">
      <c r="A331" t="s">
        <v>292</v>
      </c>
      <c r="B331" t="str">
        <f t="shared" si="5"/>
        <v>USGS-WRD-1648010-20170131</v>
      </c>
      <c r="C331">
        <v>1648010</v>
      </c>
      <c r="D331" t="s">
        <v>151</v>
      </c>
      <c r="E331" s="1">
        <v>42766</v>
      </c>
      <c r="F331" s="1" t="s">
        <v>302</v>
      </c>
      <c r="G331" s="1"/>
      <c r="I331" s="1" t="str">
        <f>VLOOKUP(Z331,lookup!$A$2:$E$18,5,FALSE)</f>
        <v>total</v>
      </c>
      <c r="J331" s="1" t="str">
        <f>VLOOKUP(Z331,lookup!$A$2:$E$18,3,FALSE)</f>
        <v>Mercury</v>
      </c>
      <c r="K331" s="1"/>
      <c r="L331" t="str">
        <f>VLOOKUP(Z331,lookup!$A$2:$E$18,4,FALSE)</f>
        <v>ng/l</v>
      </c>
      <c r="M331">
        <v>0.93</v>
      </c>
      <c r="U331">
        <v>0.17</v>
      </c>
      <c r="V331" t="s">
        <v>165</v>
      </c>
      <c r="X331" t="s">
        <v>149</v>
      </c>
      <c r="Y331" t="s">
        <v>150</v>
      </c>
      <c r="Z331">
        <v>50286</v>
      </c>
      <c r="AB331" t="s">
        <v>154</v>
      </c>
      <c r="AC331" t="s">
        <v>148</v>
      </c>
      <c r="AD331" s="2">
        <v>0.46875</v>
      </c>
      <c r="AG331" t="s">
        <v>161</v>
      </c>
      <c r="AK331" t="s">
        <v>230</v>
      </c>
    </row>
    <row r="332" spans="1:37" x14ac:dyDescent="0.3">
      <c r="A332" t="s">
        <v>292</v>
      </c>
      <c r="B332" t="str">
        <f t="shared" si="5"/>
        <v>USGS-WRD-1648010-20170228</v>
      </c>
      <c r="C332">
        <v>1648010</v>
      </c>
      <c r="D332" t="s">
        <v>151</v>
      </c>
      <c r="E332" s="1">
        <v>42794</v>
      </c>
      <c r="F332" s="1" t="s">
        <v>302</v>
      </c>
      <c r="G332" s="1"/>
      <c r="H332" t="s">
        <v>172</v>
      </c>
      <c r="I332" s="1" t="str">
        <f>VLOOKUP(Z332,lookup!$A$2:$E$18,5,FALSE)</f>
        <v>dissolved</v>
      </c>
      <c r="J332" s="1" t="str">
        <f>VLOOKUP(Z332,lookup!$A$2:$E$18,3,FALSE)</f>
        <v>Copper</v>
      </c>
      <c r="K332" s="1"/>
      <c r="L332" t="str">
        <f>VLOOKUP(Z332,lookup!$A$2:$E$18,4,FALSE)</f>
        <v>ug/l</v>
      </c>
      <c r="M332">
        <v>2.9</v>
      </c>
      <c r="U332">
        <v>0.2</v>
      </c>
      <c r="V332" t="s">
        <v>176</v>
      </c>
      <c r="X332" t="s">
        <v>149</v>
      </c>
      <c r="Y332" t="s">
        <v>150</v>
      </c>
      <c r="Z332">
        <v>1040</v>
      </c>
      <c r="AB332" t="s">
        <v>154</v>
      </c>
      <c r="AC332" t="s">
        <v>148</v>
      </c>
      <c r="AD332" s="2">
        <v>0.46875</v>
      </c>
      <c r="AG332" t="s">
        <v>161</v>
      </c>
      <c r="AK332" t="s">
        <v>156</v>
      </c>
    </row>
    <row r="333" spans="1:37" x14ac:dyDescent="0.3">
      <c r="A333" t="s">
        <v>292</v>
      </c>
      <c r="B333" t="str">
        <f t="shared" si="5"/>
        <v>USGS-WRD-1648010-20170228</v>
      </c>
      <c r="C333">
        <v>1648010</v>
      </c>
      <c r="D333" t="s">
        <v>151</v>
      </c>
      <c r="E333" s="1">
        <v>42794</v>
      </c>
      <c r="F333" s="1" t="s">
        <v>302</v>
      </c>
      <c r="G333" s="1"/>
      <c r="H333" t="s">
        <v>170</v>
      </c>
      <c r="I333" s="1" t="str">
        <f>VLOOKUP(Z333,lookup!$A$2:$E$18,5,FALSE)</f>
        <v>dissolved</v>
      </c>
      <c r="J333" s="1" t="str">
        <f>VLOOKUP(Z333,lookup!$A$2:$E$18,3,FALSE)</f>
        <v>Lead</v>
      </c>
      <c r="K333" s="1"/>
      <c r="L333" t="str">
        <f>VLOOKUP(Z333,lookup!$A$2:$E$18,4,FALSE)</f>
        <v>ug/l</v>
      </c>
      <c r="M333">
        <v>4.4999999999999998E-2</v>
      </c>
      <c r="U333">
        <v>0.02</v>
      </c>
      <c r="V333" t="s">
        <v>176</v>
      </c>
      <c r="X333" t="s">
        <v>149</v>
      </c>
      <c r="Y333" t="s">
        <v>150</v>
      </c>
      <c r="Z333">
        <v>1049</v>
      </c>
      <c r="AB333" t="s">
        <v>154</v>
      </c>
      <c r="AC333" t="s">
        <v>148</v>
      </c>
      <c r="AD333" s="2">
        <v>0.46875</v>
      </c>
      <c r="AG333" t="s">
        <v>161</v>
      </c>
      <c r="AK333" t="s">
        <v>156</v>
      </c>
    </row>
    <row r="334" spans="1:37" x14ac:dyDescent="0.3">
      <c r="A334" t="s">
        <v>292</v>
      </c>
      <c r="B334" t="str">
        <f t="shared" si="5"/>
        <v>USGS-WRD-1648010-20170228</v>
      </c>
      <c r="C334">
        <v>1648010</v>
      </c>
      <c r="D334" t="s">
        <v>151</v>
      </c>
      <c r="E334" s="1">
        <v>42794</v>
      </c>
      <c r="F334" s="1" t="s">
        <v>302</v>
      </c>
      <c r="G334" s="1"/>
      <c r="H334" t="s">
        <v>172</v>
      </c>
      <c r="I334" s="1" t="str">
        <f>VLOOKUP(Z334,lookup!$A$2:$E$18,5,FALSE)</f>
        <v>dissolved</v>
      </c>
      <c r="J334" s="1" t="str">
        <f>VLOOKUP(Z334,lookup!$A$2:$E$18,3,FALSE)</f>
        <v>Zinc</v>
      </c>
      <c r="K334" s="1"/>
      <c r="L334" t="str">
        <f>VLOOKUP(Z334,lookup!$A$2:$E$18,4,FALSE)</f>
        <v>ug/l</v>
      </c>
      <c r="M334">
        <v>2.5</v>
      </c>
      <c r="U334">
        <v>2</v>
      </c>
      <c r="V334" t="s">
        <v>176</v>
      </c>
      <c r="X334" t="s">
        <v>149</v>
      </c>
      <c r="Y334" t="s">
        <v>150</v>
      </c>
      <c r="Z334">
        <v>1090</v>
      </c>
      <c r="AA334" t="s">
        <v>168</v>
      </c>
      <c r="AB334" t="s">
        <v>154</v>
      </c>
      <c r="AC334" t="s">
        <v>148</v>
      </c>
      <c r="AD334" s="2">
        <v>0.46875</v>
      </c>
      <c r="AG334" t="s">
        <v>161</v>
      </c>
      <c r="AK334" t="s">
        <v>156</v>
      </c>
    </row>
    <row r="335" spans="1:37" x14ac:dyDescent="0.3">
      <c r="A335" t="s">
        <v>292</v>
      </c>
      <c r="B335" t="str">
        <f t="shared" si="5"/>
        <v>USGS-WRD-1648010-20170228</v>
      </c>
      <c r="C335">
        <v>1648010</v>
      </c>
      <c r="D335" t="s">
        <v>151</v>
      </c>
      <c r="E335" s="1">
        <v>42794</v>
      </c>
      <c r="F335" s="1" t="s">
        <v>302</v>
      </c>
      <c r="G335" s="1"/>
      <c r="I335" s="1" t="str">
        <f>VLOOKUP(Z335,lookup!$A$2:$E$18,5,FALSE)</f>
        <v>total</v>
      </c>
      <c r="J335" s="1" t="str">
        <f>VLOOKUP(Z335,lookup!$A$2:$E$18,3,FALSE)</f>
        <v>Mercury</v>
      </c>
      <c r="K335" s="1"/>
      <c r="L335" t="str">
        <f>VLOOKUP(Z335,lookup!$A$2:$E$18,4,FALSE)</f>
        <v>ng/l</v>
      </c>
      <c r="M335">
        <v>1.1200000000000001</v>
      </c>
      <c r="U335">
        <v>0.17</v>
      </c>
      <c r="V335" t="s">
        <v>165</v>
      </c>
      <c r="X335" t="s">
        <v>149</v>
      </c>
      <c r="Y335" t="s">
        <v>150</v>
      </c>
      <c r="Z335">
        <v>50286</v>
      </c>
      <c r="AB335" t="s">
        <v>154</v>
      </c>
      <c r="AC335" t="s">
        <v>148</v>
      </c>
      <c r="AD335" s="2">
        <v>0.46875</v>
      </c>
      <c r="AG335" t="s">
        <v>161</v>
      </c>
      <c r="AK335" t="s">
        <v>230</v>
      </c>
    </row>
    <row r="336" spans="1:37" x14ac:dyDescent="0.3">
      <c r="A336" t="s">
        <v>292</v>
      </c>
      <c r="B336" t="str">
        <f t="shared" si="5"/>
        <v>USGSMDWC-1648010-20170328</v>
      </c>
      <c r="C336">
        <v>1648010</v>
      </c>
      <c r="D336" t="s">
        <v>151</v>
      </c>
      <c r="E336" s="1">
        <v>42822</v>
      </c>
      <c r="F336" s="1" t="s">
        <v>307</v>
      </c>
      <c r="G336" s="1"/>
      <c r="H336" t="s">
        <v>172</v>
      </c>
      <c r="I336" s="1" t="str">
        <f>VLOOKUP(Z336,lookup!$A$2:$E$18,5,FALSE)</f>
        <v>dissolved</v>
      </c>
      <c r="J336" s="1" t="str">
        <f>VLOOKUP(Z336,lookup!$A$2:$E$18,3,FALSE)</f>
        <v>Copper</v>
      </c>
      <c r="K336" s="1"/>
      <c r="L336" t="str">
        <f>VLOOKUP(Z336,lookup!$A$2:$E$18,4,FALSE)</f>
        <v>ug/l</v>
      </c>
      <c r="M336">
        <v>2.6</v>
      </c>
      <c r="U336">
        <v>0.2</v>
      </c>
      <c r="V336" t="s">
        <v>176</v>
      </c>
      <c r="X336" t="s">
        <v>149</v>
      </c>
      <c r="Y336" t="s">
        <v>150</v>
      </c>
      <c r="Z336">
        <v>1040</v>
      </c>
      <c r="AB336" t="s">
        <v>154</v>
      </c>
      <c r="AC336" t="s">
        <v>148</v>
      </c>
      <c r="AD336" s="2">
        <v>0.48958333333333331</v>
      </c>
      <c r="AG336" t="s">
        <v>169</v>
      </c>
      <c r="AK336" t="s">
        <v>156</v>
      </c>
    </row>
    <row r="337" spans="1:37" x14ac:dyDescent="0.3">
      <c r="A337" t="s">
        <v>292</v>
      </c>
      <c r="B337" t="str">
        <f t="shared" si="5"/>
        <v>USGSMDWC-1648010-20170328</v>
      </c>
      <c r="C337">
        <v>1648010</v>
      </c>
      <c r="D337" t="s">
        <v>151</v>
      </c>
      <c r="E337" s="1">
        <v>42822</v>
      </c>
      <c r="F337" s="1" t="s">
        <v>307</v>
      </c>
      <c r="G337" s="1"/>
      <c r="H337" t="s">
        <v>170</v>
      </c>
      <c r="I337" s="1" t="str">
        <f>VLOOKUP(Z337,lookup!$A$2:$E$18,5,FALSE)</f>
        <v>dissolved</v>
      </c>
      <c r="J337" s="1" t="str">
        <f>VLOOKUP(Z337,lookup!$A$2:$E$18,3,FALSE)</f>
        <v>Lead</v>
      </c>
      <c r="K337" s="1"/>
      <c r="L337" t="str">
        <f>VLOOKUP(Z337,lookup!$A$2:$E$18,4,FALSE)</f>
        <v>ug/l</v>
      </c>
      <c r="M337">
        <v>6.9000000000000006E-2</v>
      </c>
      <c r="U337">
        <v>0.02</v>
      </c>
      <c r="V337" t="s">
        <v>176</v>
      </c>
      <c r="X337" t="s">
        <v>149</v>
      </c>
      <c r="Y337" t="s">
        <v>150</v>
      </c>
      <c r="Z337">
        <v>1049</v>
      </c>
      <c r="AB337" t="s">
        <v>154</v>
      </c>
      <c r="AC337" t="s">
        <v>148</v>
      </c>
      <c r="AD337" s="2">
        <v>0.48958333333333331</v>
      </c>
      <c r="AG337" t="s">
        <v>169</v>
      </c>
      <c r="AK337" t="s">
        <v>156</v>
      </c>
    </row>
    <row r="338" spans="1:37" x14ac:dyDescent="0.3">
      <c r="A338" t="s">
        <v>292</v>
      </c>
      <c r="B338" t="str">
        <f t="shared" si="5"/>
        <v>USGSMDWC-1648010-20170328</v>
      </c>
      <c r="C338">
        <v>1648010</v>
      </c>
      <c r="D338" t="s">
        <v>151</v>
      </c>
      <c r="E338" s="1">
        <v>42822</v>
      </c>
      <c r="F338" s="1" t="s">
        <v>307</v>
      </c>
      <c r="G338" s="1"/>
      <c r="H338" t="s">
        <v>172</v>
      </c>
      <c r="I338" s="1" t="str">
        <f>VLOOKUP(Z338,lookup!$A$2:$E$18,5,FALSE)</f>
        <v>dissolved</v>
      </c>
      <c r="J338" s="1" t="str">
        <f>VLOOKUP(Z338,lookup!$A$2:$E$18,3,FALSE)</f>
        <v>Zinc</v>
      </c>
      <c r="K338" s="1"/>
      <c r="L338" t="str">
        <f>VLOOKUP(Z338,lookup!$A$2:$E$18,4,FALSE)</f>
        <v>ug/l</v>
      </c>
      <c r="M338">
        <v>2</v>
      </c>
      <c r="N338" t="s">
        <v>152</v>
      </c>
      <c r="U338">
        <v>2</v>
      </c>
      <c r="V338" t="s">
        <v>176</v>
      </c>
      <c r="X338" t="s">
        <v>149</v>
      </c>
      <c r="Y338" t="s">
        <v>150</v>
      </c>
      <c r="Z338">
        <v>1090</v>
      </c>
      <c r="AB338" t="s">
        <v>154</v>
      </c>
      <c r="AC338" t="s">
        <v>148</v>
      </c>
      <c r="AD338" s="2">
        <v>0.48958333333333331</v>
      </c>
      <c r="AG338" t="s">
        <v>169</v>
      </c>
      <c r="AK338" t="s">
        <v>156</v>
      </c>
    </row>
    <row r="339" spans="1:37" x14ac:dyDescent="0.3">
      <c r="A339" t="s">
        <v>292</v>
      </c>
      <c r="B339" t="str">
        <f t="shared" si="5"/>
        <v>USGSMDWC-1648010-20170328</v>
      </c>
      <c r="C339">
        <v>1648010</v>
      </c>
      <c r="D339" t="s">
        <v>151</v>
      </c>
      <c r="E339" s="1">
        <v>42822</v>
      </c>
      <c r="F339" s="1" t="s">
        <v>307</v>
      </c>
      <c r="G339" s="1"/>
      <c r="I339" s="1" t="str">
        <f>VLOOKUP(Z339,lookup!$A$2:$E$18,5,FALSE)</f>
        <v>total</v>
      </c>
      <c r="J339" s="1" t="str">
        <f>VLOOKUP(Z339,lookup!$A$2:$E$18,3,FALSE)</f>
        <v>Mercury</v>
      </c>
      <c r="K339" s="1"/>
      <c r="L339" t="str">
        <f>VLOOKUP(Z339,lookup!$A$2:$E$18,4,FALSE)</f>
        <v>ng/l</v>
      </c>
      <c r="M339">
        <v>1.47</v>
      </c>
      <c r="U339">
        <v>0.17</v>
      </c>
      <c r="V339" t="s">
        <v>165</v>
      </c>
      <c r="X339" t="s">
        <v>149</v>
      </c>
      <c r="Y339" t="s">
        <v>150</v>
      </c>
      <c r="Z339">
        <v>50286</v>
      </c>
      <c r="AB339" t="s">
        <v>154</v>
      </c>
      <c r="AC339" t="s">
        <v>148</v>
      </c>
      <c r="AD339" s="2">
        <v>0.48958333333333331</v>
      </c>
      <c r="AG339" t="s">
        <v>169</v>
      </c>
      <c r="AK339" t="s">
        <v>230</v>
      </c>
    </row>
    <row r="340" spans="1:37" x14ac:dyDescent="0.3">
      <c r="A340" t="s">
        <v>292</v>
      </c>
      <c r="B340" t="str">
        <f t="shared" si="5"/>
        <v>USGS-WRD-1648010-20170331</v>
      </c>
      <c r="C340">
        <v>1648010</v>
      </c>
      <c r="D340" t="s">
        <v>151</v>
      </c>
      <c r="E340" s="1">
        <v>42825</v>
      </c>
      <c r="F340" s="1" t="s">
        <v>333</v>
      </c>
      <c r="G340" s="1"/>
      <c r="H340" t="s">
        <v>172</v>
      </c>
      <c r="I340" s="1" t="str">
        <f>VLOOKUP(Z340,lookup!$A$2:$E$18,5,FALSE)</f>
        <v>dissolved</v>
      </c>
      <c r="J340" s="1" t="str">
        <f>VLOOKUP(Z340,lookup!$A$2:$E$18,3,FALSE)</f>
        <v>Copper</v>
      </c>
      <c r="K340" s="1"/>
      <c r="L340" t="str">
        <f>VLOOKUP(Z340,lookup!$A$2:$E$18,4,FALSE)</f>
        <v>ug/l</v>
      </c>
      <c r="M340">
        <v>3</v>
      </c>
      <c r="U340">
        <v>0.2</v>
      </c>
      <c r="V340" t="s">
        <v>176</v>
      </c>
      <c r="X340" t="s">
        <v>149</v>
      </c>
      <c r="Y340" t="s">
        <v>150</v>
      </c>
      <c r="Z340">
        <v>1040</v>
      </c>
      <c r="AB340" t="s">
        <v>154</v>
      </c>
      <c r="AC340" t="s">
        <v>148</v>
      </c>
      <c r="AD340" s="2">
        <v>0.64583333333333337</v>
      </c>
      <c r="AG340" t="s">
        <v>161</v>
      </c>
      <c r="AK340" t="s">
        <v>156</v>
      </c>
    </row>
    <row r="341" spans="1:37" x14ac:dyDescent="0.3">
      <c r="A341" t="s">
        <v>292</v>
      </c>
      <c r="B341" t="str">
        <f t="shared" si="5"/>
        <v>USGS-WRD-1648010-20170331</v>
      </c>
      <c r="C341">
        <v>1648010</v>
      </c>
      <c r="D341" t="s">
        <v>151</v>
      </c>
      <c r="E341" s="1">
        <v>42825</v>
      </c>
      <c r="F341" s="1" t="s">
        <v>333</v>
      </c>
      <c r="G341" s="1"/>
      <c r="H341" t="s">
        <v>170</v>
      </c>
      <c r="I341" s="1" t="str">
        <f>VLOOKUP(Z341,lookup!$A$2:$E$18,5,FALSE)</f>
        <v>dissolved</v>
      </c>
      <c r="J341" s="1" t="str">
        <f>VLOOKUP(Z341,lookup!$A$2:$E$18,3,FALSE)</f>
        <v>Lead</v>
      </c>
      <c r="K341" s="1"/>
      <c r="L341" t="str">
        <f>VLOOKUP(Z341,lookup!$A$2:$E$18,4,FALSE)</f>
        <v>ug/l</v>
      </c>
      <c r="M341">
        <v>0.33500000000000002</v>
      </c>
      <c r="U341">
        <v>0.02</v>
      </c>
      <c r="V341" t="s">
        <v>176</v>
      </c>
      <c r="X341" t="s">
        <v>149</v>
      </c>
      <c r="Y341" t="s">
        <v>150</v>
      </c>
      <c r="Z341">
        <v>1049</v>
      </c>
      <c r="AB341" t="s">
        <v>154</v>
      </c>
      <c r="AC341" t="s">
        <v>148</v>
      </c>
      <c r="AD341" s="2">
        <v>0.64583333333333337</v>
      </c>
      <c r="AG341" t="s">
        <v>161</v>
      </c>
      <c r="AK341" t="s">
        <v>156</v>
      </c>
    </row>
    <row r="342" spans="1:37" x14ac:dyDescent="0.3">
      <c r="A342" t="s">
        <v>292</v>
      </c>
      <c r="B342" t="str">
        <f t="shared" si="5"/>
        <v>USGS-WRD-1648010-20170331</v>
      </c>
      <c r="C342">
        <v>1648010</v>
      </c>
      <c r="D342" t="s">
        <v>151</v>
      </c>
      <c r="E342" s="1">
        <v>42825</v>
      </c>
      <c r="F342" s="1" t="s">
        <v>333</v>
      </c>
      <c r="G342" s="1"/>
      <c r="H342" t="s">
        <v>172</v>
      </c>
      <c r="I342" s="1" t="str">
        <f>VLOOKUP(Z342,lookup!$A$2:$E$18,5,FALSE)</f>
        <v>dissolved</v>
      </c>
      <c r="J342" s="1" t="str">
        <f>VLOOKUP(Z342,lookup!$A$2:$E$18,3,FALSE)</f>
        <v>Zinc</v>
      </c>
      <c r="K342" s="1"/>
      <c r="L342" t="str">
        <f>VLOOKUP(Z342,lookup!$A$2:$E$18,4,FALSE)</f>
        <v>ug/l</v>
      </c>
      <c r="M342">
        <v>3</v>
      </c>
      <c r="U342">
        <v>2</v>
      </c>
      <c r="V342" t="s">
        <v>176</v>
      </c>
      <c r="X342" t="s">
        <v>149</v>
      </c>
      <c r="Y342" t="s">
        <v>150</v>
      </c>
      <c r="Z342">
        <v>1090</v>
      </c>
      <c r="AA342" t="s">
        <v>168</v>
      </c>
      <c r="AB342" t="s">
        <v>154</v>
      </c>
      <c r="AC342" t="s">
        <v>148</v>
      </c>
      <c r="AD342" s="2">
        <v>0.64583333333333337</v>
      </c>
      <c r="AG342" t="s">
        <v>161</v>
      </c>
      <c r="AK342" t="s">
        <v>156</v>
      </c>
    </row>
    <row r="343" spans="1:37" x14ac:dyDescent="0.3">
      <c r="A343" t="s">
        <v>292</v>
      </c>
      <c r="B343" t="str">
        <f t="shared" si="5"/>
        <v>USGS-WRD-1648010-20170331</v>
      </c>
      <c r="C343">
        <v>1648010</v>
      </c>
      <c r="D343" t="s">
        <v>151</v>
      </c>
      <c r="E343" s="1">
        <v>42825</v>
      </c>
      <c r="F343" s="1" t="s">
        <v>333</v>
      </c>
      <c r="G343" s="1"/>
      <c r="I343" s="1" t="str">
        <f>VLOOKUP(Z343,lookup!$A$2:$E$18,5,FALSE)</f>
        <v>total</v>
      </c>
      <c r="J343" s="1" t="str">
        <f>VLOOKUP(Z343,lookup!$A$2:$E$18,3,FALSE)</f>
        <v>Mercury</v>
      </c>
      <c r="K343" s="1"/>
      <c r="L343" t="str">
        <f>VLOOKUP(Z343,lookup!$A$2:$E$18,4,FALSE)</f>
        <v>ng/l</v>
      </c>
      <c r="M343">
        <v>32.1</v>
      </c>
      <c r="U343">
        <v>0.17</v>
      </c>
      <c r="V343" t="s">
        <v>165</v>
      </c>
      <c r="X343" t="s">
        <v>149</v>
      </c>
      <c r="Y343" t="s">
        <v>150</v>
      </c>
      <c r="Z343">
        <v>50286</v>
      </c>
      <c r="AB343" t="s">
        <v>154</v>
      </c>
      <c r="AC343" t="s">
        <v>148</v>
      </c>
      <c r="AD343" s="2">
        <v>0.64583333333333337</v>
      </c>
      <c r="AG343" t="s">
        <v>161</v>
      </c>
      <c r="AK343" t="s">
        <v>230</v>
      </c>
    </row>
    <row r="344" spans="1:37" x14ac:dyDescent="0.3">
      <c r="A344" t="s">
        <v>292</v>
      </c>
      <c r="B344" t="str">
        <f t="shared" si="5"/>
        <v>USGS-WRD-1648010-20170426</v>
      </c>
      <c r="C344">
        <v>1648010</v>
      </c>
      <c r="D344" t="s">
        <v>151</v>
      </c>
      <c r="E344" s="1">
        <v>42851</v>
      </c>
      <c r="F344" s="1" t="s">
        <v>302</v>
      </c>
      <c r="G344" s="1"/>
      <c r="H344" t="s">
        <v>172</v>
      </c>
      <c r="I344" s="1" t="str">
        <f>VLOOKUP(Z344,lookup!$A$2:$E$18,5,FALSE)</f>
        <v>dissolved</v>
      </c>
      <c r="J344" s="1" t="str">
        <f>VLOOKUP(Z344,lookup!$A$2:$E$18,3,FALSE)</f>
        <v>Copper</v>
      </c>
      <c r="K344" s="1"/>
      <c r="L344" t="str">
        <f>VLOOKUP(Z344,lookup!$A$2:$E$18,4,FALSE)</f>
        <v>ug/l</v>
      </c>
      <c r="M344">
        <v>2.8</v>
      </c>
      <c r="U344">
        <v>0.2</v>
      </c>
      <c r="V344" t="s">
        <v>176</v>
      </c>
      <c r="X344" t="s">
        <v>149</v>
      </c>
      <c r="Y344" t="s">
        <v>150</v>
      </c>
      <c r="Z344">
        <v>1040</v>
      </c>
      <c r="AB344" t="s">
        <v>154</v>
      </c>
      <c r="AC344" t="s">
        <v>148</v>
      </c>
      <c r="AD344" s="2">
        <v>0.46875</v>
      </c>
      <c r="AG344" t="s">
        <v>161</v>
      </c>
      <c r="AK344" t="s">
        <v>156</v>
      </c>
    </row>
    <row r="345" spans="1:37" x14ac:dyDescent="0.3">
      <c r="A345" t="s">
        <v>292</v>
      </c>
      <c r="B345" t="str">
        <f t="shared" si="5"/>
        <v>USGS-WRD-1648010-20170426</v>
      </c>
      <c r="C345">
        <v>1648010</v>
      </c>
      <c r="D345" t="s">
        <v>151</v>
      </c>
      <c r="E345" s="1">
        <v>42851</v>
      </c>
      <c r="F345" s="1" t="s">
        <v>302</v>
      </c>
      <c r="G345" s="1"/>
      <c r="H345" t="s">
        <v>170</v>
      </c>
      <c r="I345" s="1" t="str">
        <f>VLOOKUP(Z345,lookup!$A$2:$E$18,5,FALSE)</f>
        <v>dissolved</v>
      </c>
      <c r="J345" s="1" t="str">
        <f>VLOOKUP(Z345,lookup!$A$2:$E$18,3,FALSE)</f>
        <v>Lead</v>
      </c>
      <c r="K345" s="1"/>
      <c r="L345" t="str">
        <f>VLOOKUP(Z345,lookup!$A$2:$E$18,4,FALSE)</f>
        <v>ug/l</v>
      </c>
      <c r="M345">
        <v>9.8000000000000004E-2</v>
      </c>
      <c r="U345">
        <v>0.02</v>
      </c>
      <c r="V345" t="s">
        <v>176</v>
      </c>
      <c r="X345" t="s">
        <v>149</v>
      </c>
      <c r="Y345" t="s">
        <v>150</v>
      </c>
      <c r="Z345">
        <v>1049</v>
      </c>
      <c r="AB345" t="s">
        <v>154</v>
      </c>
      <c r="AC345" t="s">
        <v>148</v>
      </c>
      <c r="AD345" s="2">
        <v>0.46875</v>
      </c>
      <c r="AG345" t="s">
        <v>161</v>
      </c>
      <c r="AK345" t="s">
        <v>156</v>
      </c>
    </row>
    <row r="346" spans="1:37" x14ac:dyDescent="0.3">
      <c r="A346" t="s">
        <v>292</v>
      </c>
      <c r="B346" t="str">
        <f t="shared" si="5"/>
        <v>USGS-WRD-1648010-20170426</v>
      </c>
      <c r="C346">
        <v>1648010</v>
      </c>
      <c r="D346" t="s">
        <v>151</v>
      </c>
      <c r="E346" s="1">
        <v>42851</v>
      </c>
      <c r="F346" s="1" t="s">
        <v>302</v>
      </c>
      <c r="G346" s="1"/>
      <c r="H346" t="s">
        <v>172</v>
      </c>
      <c r="I346" s="1" t="str">
        <f>VLOOKUP(Z346,lookup!$A$2:$E$18,5,FALSE)</f>
        <v>dissolved</v>
      </c>
      <c r="J346" s="1" t="str">
        <f>VLOOKUP(Z346,lookup!$A$2:$E$18,3,FALSE)</f>
        <v>Zinc</v>
      </c>
      <c r="K346" s="1"/>
      <c r="L346" t="str">
        <f>VLOOKUP(Z346,lookup!$A$2:$E$18,4,FALSE)</f>
        <v>ug/l</v>
      </c>
      <c r="M346">
        <v>2</v>
      </c>
      <c r="N346" t="s">
        <v>152</v>
      </c>
      <c r="U346">
        <v>2</v>
      </c>
      <c r="V346" t="s">
        <v>176</v>
      </c>
      <c r="X346" t="s">
        <v>149</v>
      </c>
      <c r="Y346" t="s">
        <v>150</v>
      </c>
      <c r="Z346">
        <v>1090</v>
      </c>
      <c r="AB346" t="s">
        <v>154</v>
      </c>
      <c r="AC346" t="s">
        <v>148</v>
      </c>
      <c r="AD346" s="2">
        <v>0.46875</v>
      </c>
      <c r="AG346" t="s">
        <v>161</v>
      </c>
      <c r="AK346" t="s">
        <v>156</v>
      </c>
    </row>
    <row r="347" spans="1:37" x14ac:dyDescent="0.3">
      <c r="A347" t="s">
        <v>292</v>
      </c>
      <c r="B347" t="str">
        <f t="shared" si="5"/>
        <v>USGS-WRD-1648010-20170426</v>
      </c>
      <c r="C347">
        <v>1648010</v>
      </c>
      <c r="D347" t="s">
        <v>151</v>
      </c>
      <c r="E347" s="1">
        <v>42851</v>
      </c>
      <c r="F347" s="1" t="s">
        <v>302</v>
      </c>
      <c r="G347" s="1"/>
      <c r="I347" s="1" t="str">
        <f>VLOOKUP(Z347,lookup!$A$2:$E$18,5,FALSE)</f>
        <v>total</v>
      </c>
      <c r="J347" s="1" t="str">
        <f>VLOOKUP(Z347,lookup!$A$2:$E$18,3,FALSE)</f>
        <v>Mercury</v>
      </c>
      <c r="K347" s="1"/>
      <c r="L347" t="str">
        <f>VLOOKUP(Z347,lookup!$A$2:$E$18,4,FALSE)</f>
        <v>ng/l</v>
      </c>
      <c r="M347">
        <v>1.69</v>
      </c>
      <c r="U347">
        <v>0.17</v>
      </c>
      <c r="V347" t="s">
        <v>165</v>
      </c>
      <c r="X347" t="s">
        <v>149</v>
      </c>
      <c r="Y347" t="s">
        <v>150</v>
      </c>
      <c r="Z347">
        <v>50286</v>
      </c>
      <c r="AB347" t="s">
        <v>154</v>
      </c>
      <c r="AC347" t="s">
        <v>148</v>
      </c>
      <c r="AD347" s="2">
        <v>0.46875</v>
      </c>
      <c r="AG347" t="s">
        <v>161</v>
      </c>
      <c r="AK347" t="s">
        <v>230</v>
      </c>
    </row>
    <row r="348" spans="1:37" x14ac:dyDescent="0.3">
      <c r="A348" t="s">
        <v>292</v>
      </c>
      <c r="B348" t="str">
        <f t="shared" si="5"/>
        <v>USGSMDWC-1648010-20170505</v>
      </c>
      <c r="C348">
        <v>1648010</v>
      </c>
      <c r="D348" t="s">
        <v>151</v>
      </c>
      <c r="E348" s="1">
        <v>42860</v>
      </c>
      <c r="F348" s="1" t="s">
        <v>343</v>
      </c>
      <c r="G348" s="1"/>
      <c r="H348" t="s">
        <v>172</v>
      </c>
      <c r="I348" s="1" t="str">
        <f>VLOOKUP(Z348,lookup!$A$2:$E$18,5,FALSE)</f>
        <v>dissolved</v>
      </c>
      <c r="J348" s="1" t="str">
        <f>VLOOKUP(Z348,lookup!$A$2:$E$18,3,FALSE)</f>
        <v>Copper</v>
      </c>
      <c r="K348" s="1"/>
      <c r="L348" t="str">
        <f>VLOOKUP(Z348,lookup!$A$2:$E$18,4,FALSE)</f>
        <v>ug/l</v>
      </c>
      <c r="M348">
        <v>3.5</v>
      </c>
      <c r="U348">
        <v>0.2</v>
      </c>
      <c r="V348" t="s">
        <v>176</v>
      </c>
      <c r="X348" t="s">
        <v>149</v>
      </c>
      <c r="Y348" t="s">
        <v>150</v>
      </c>
      <c r="Z348">
        <v>1040</v>
      </c>
      <c r="AB348" t="s">
        <v>154</v>
      </c>
      <c r="AC348" t="s">
        <v>148</v>
      </c>
      <c r="AD348" s="2">
        <v>0.62847222222222221</v>
      </c>
      <c r="AG348" t="s">
        <v>169</v>
      </c>
      <c r="AK348" t="s">
        <v>156</v>
      </c>
    </row>
    <row r="349" spans="1:37" x14ac:dyDescent="0.3">
      <c r="A349" t="s">
        <v>292</v>
      </c>
      <c r="B349" t="str">
        <f t="shared" si="5"/>
        <v>USGSMDWC-1648010-20170505</v>
      </c>
      <c r="C349">
        <v>1648010</v>
      </c>
      <c r="D349" t="s">
        <v>151</v>
      </c>
      <c r="E349" s="1">
        <v>42860</v>
      </c>
      <c r="F349" s="1" t="s">
        <v>343</v>
      </c>
      <c r="G349" s="1"/>
      <c r="H349" t="s">
        <v>170</v>
      </c>
      <c r="I349" s="1" t="str">
        <f>VLOOKUP(Z349,lookup!$A$2:$E$18,5,FALSE)</f>
        <v>dissolved</v>
      </c>
      <c r="J349" s="1" t="str">
        <f>VLOOKUP(Z349,lookup!$A$2:$E$18,3,FALSE)</f>
        <v>Lead</v>
      </c>
      <c r="K349" s="1"/>
      <c r="L349" t="str">
        <f>VLOOKUP(Z349,lookup!$A$2:$E$18,4,FALSE)</f>
        <v>ug/l</v>
      </c>
      <c r="M349">
        <v>0.71499999999999997</v>
      </c>
      <c r="U349">
        <v>0.02</v>
      </c>
      <c r="V349" t="s">
        <v>176</v>
      </c>
      <c r="X349" t="s">
        <v>149</v>
      </c>
      <c r="Y349" t="s">
        <v>150</v>
      </c>
      <c r="Z349">
        <v>1049</v>
      </c>
      <c r="AB349" t="s">
        <v>154</v>
      </c>
      <c r="AC349" t="s">
        <v>148</v>
      </c>
      <c r="AD349" s="2">
        <v>0.62847222222222221</v>
      </c>
      <c r="AG349" t="s">
        <v>169</v>
      </c>
      <c r="AK349" t="s">
        <v>156</v>
      </c>
    </row>
    <row r="350" spans="1:37" x14ac:dyDescent="0.3">
      <c r="A350" t="s">
        <v>292</v>
      </c>
      <c r="B350" t="str">
        <f t="shared" si="5"/>
        <v>USGSMDWC-1648010-20170505</v>
      </c>
      <c r="C350">
        <v>1648010</v>
      </c>
      <c r="D350" t="s">
        <v>151</v>
      </c>
      <c r="E350" s="1">
        <v>42860</v>
      </c>
      <c r="F350" s="1" t="s">
        <v>343</v>
      </c>
      <c r="G350" s="1"/>
      <c r="H350" t="s">
        <v>172</v>
      </c>
      <c r="I350" s="1" t="str">
        <f>VLOOKUP(Z350,lookup!$A$2:$E$18,5,FALSE)</f>
        <v>dissolved</v>
      </c>
      <c r="J350" s="1" t="str">
        <f>VLOOKUP(Z350,lookup!$A$2:$E$18,3,FALSE)</f>
        <v>Zinc</v>
      </c>
      <c r="K350" s="1"/>
      <c r="L350" t="str">
        <f>VLOOKUP(Z350,lookup!$A$2:$E$18,4,FALSE)</f>
        <v>ug/l</v>
      </c>
      <c r="M350">
        <v>2.4</v>
      </c>
      <c r="U350">
        <v>2</v>
      </c>
      <c r="V350" t="s">
        <v>176</v>
      </c>
      <c r="X350" t="s">
        <v>149</v>
      </c>
      <c r="Y350" t="s">
        <v>150</v>
      </c>
      <c r="Z350">
        <v>1090</v>
      </c>
      <c r="AA350" t="s">
        <v>168</v>
      </c>
      <c r="AB350" t="s">
        <v>154</v>
      </c>
      <c r="AC350" t="s">
        <v>148</v>
      </c>
      <c r="AD350" s="2">
        <v>0.62847222222222221</v>
      </c>
      <c r="AG350" t="s">
        <v>169</v>
      </c>
      <c r="AK350" t="s">
        <v>156</v>
      </c>
    </row>
    <row r="351" spans="1:37" x14ac:dyDescent="0.3">
      <c r="A351" t="s">
        <v>292</v>
      </c>
      <c r="B351" t="str">
        <f t="shared" si="5"/>
        <v>USGSMDWC-1648010-20170505</v>
      </c>
      <c r="C351">
        <v>1648010</v>
      </c>
      <c r="D351" t="s">
        <v>151</v>
      </c>
      <c r="E351" s="1">
        <v>42860</v>
      </c>
      <c r="F351" s="1" t="s">
        <v>343</v>
      </c>
      <c r="G351" s="1"/>
      <c r="I351" s="1" t="str">
        <f>VLOOKUP(Z351,lookup!$A$2:$E$18,5,FALSE)</f>
        <v>total</v>
      </c>
      <c r="J351" s="1" t="str">
        <f>VLOOKUP(Z351,lookup!$A$2:$E$18,3,FALSE)</f>
        <v>Mercury</v>
      </c>
      <c r="K351" s="1"/>
      <c r="L351" t="str">
        <f>VLOOKUP(Z351,lookup!$A$2:$E$18,4,FALSE)</f>
        <v>ng/l</v>
      </c>
      <c r="M351">
        <v>46.9</v>
      </c>
      <c r="U351">
        <v>0.17</v>
      </c>
      <c r="V351" t="s">
        <v>165</v>
      </c>
      <c r="X351" t="s">
        <v>149</v>
      </c>
      <c r="Y351" t="s">
        <v>150</v>
      </c>
      <c r="Z351">
        <v>50286</v>
      </c>
      <c r="AB351" t="s">
        <v>154</v>
      </c>
      <c r="AC351" t="s">
        <v>148</v>
      </c>
      <c r="AD351" s="2">
        <v>0.62847222222222221</v>
      </c>
      <c r="AG351" t="s">
        <v>169</v>
      </c>
      <c r="AK351" t="s">
        <v>230</v>
      </c>
    </row>
    <row r="352" spans="1:37" x14ac:dyDescent="0.3">
      <c r="A352" t="s">
        <v>292</v>
      </c>
      <c r="B352" t="str">
        <f t="shared" si="5"/>
        <v>USGS-WRD-1648010-20170601</v>
      </c>
      <c r="C352">
        <v>1648010</v>
      </c>
      <c r="D352" t="s">
        <v>151</v>
      </c>
      <c r="E352" s="1">
        <v>42887</v>
      </c>
      <c r="F352" s="1" t="s">
        <v>339</v>
      </c>
      <c r="G352" s="1"/>
      <c r="H352" t="s">
        <v>172</v>
      </c>
      <c r="I352" s="1" t="str">
        <f>VLOOKUP(Z352,lookup!$A$2:$E$18,5,FALSE)</f>
        <v>dissolved</v>
      </c>
      <c r="J352" s="1" t="str">
        <f>VLOOKUP(Z352,lookup!$A$2:$E$18,3,FALSE)</f>
        <v>Copper</v>
      </c>
      <c r="K352" s="1"/>
      <c r="L352" t="str">
        <f>VLOOKUP(Z352,lookup!$A$2:$E$18,4,FALSE)</f>
        <v>ug/l</v>
      </c>
      <c r="M352">
        <v>3.1</v>
      </c>
      <c r="U352">
        <v>0.2</v>
      </c>
      <c r="V352" t="s">
        <v>176</v>
      </c>
      <c r="X352" t="s">
        <v>149</v>
      </c>
      <c r="Y352" t="s">
        <v>150</v>
      </c>
      <c r="Z352">
        <v>1040</v>
      </c>
      <c r="AB352" t="s">
        <v>154</v>
      </c>
      <c r="AC352" t="s">
        <v>148</v>
      </c>
      <c r="AD352" s="2">
        <v>0.42708333333333331</v>
      </c>
      <c r="AG352" t="s">
        <v>161</v>
      </c>
      <c r="AK352" t="s">
        <v>156</v>
      </c>
    </row>
    <row r="353" spans="1:37" x14ac:dyDescent="0.3">
      <c r="A353" t="s">
        <v>292</v>
      </c>
      <c r="B353" t="str">
        <f t="shared" si="5"/>
        <v>USGS-WRD-1648010-20170601</v>
      </c>
      <c r="C353">
        <v>1648010</v>
      </c>
      <c r="D353" t="s">
        <v>151</v>
      </c>
      <c r="E353" s="1">
        <v>42887</v>
      </c>
      <c r="F353" s="1" t="s">
        <v>339</v>
      </c>
      <c r="G353" s="1"/>
      <c r="H353" t="s">
        <v>170</v>
      </c>
      <c r="I353" s="1" t="str">
        <f>VLOOKUP(Z353,lookup!$A$2:$E$18,5,FALSE)</f>
        <v>dissolved</v>
      </c>
      <c r="J353" s="1" t="str">
        <f>VLOOKUP(Z353,lookup!$A$2:$E$18,3,FALSE)</f>
        <v>Lead</v>
      </c>
      <c r="K353" s="1"/>
      <c r="L353" t="str">
        <f>VLOOKUP(Z353,lookup!$A$2:$E$18,4,FALSE)</f>
        <v>ug/l</v>
      </c>
      <c r="M353">
        <v>0.311</v>
      </c>
      <c r="U353">
        <v>0.02</v>
      </c>
      <c r="V353" t="s">
        <v>176</v>
      </c>
      <c r="X353" t="s">
        <v>149</v>
      </c>
      <c r="Y353" t="s">
        <v>150</v>
      </c>
      <c r="Z353">
        <v>1049</v>
      </c>
      <c r="AB353" t="s">
        <v>154</v>
      </c>
      <c r="AC353" t="s">
        <v>148</v>
      </c>
      <c r="AD353" s="2">
        <v>0.42708333333333331</v>
      </c>
      <c r="AG353" t="s">
        <v>161</v>
      </c>
      <c r="AK353" t="s">
        <v>156</v>
      </c>
    </row>
    <row r="354" spans="1:37" x14ac:dyDescent="0.3">
      <c r="A354" t="s">
        <v>292</v>
      </c>
      <c r="B354" t="str">
        <f t="shared" si="5"/>
        <v>USGS-WRD-1648010-20170601</v>
      </c>
      <c r="C354">
        <v>1648010</v>
      </c>
      <c r="D354" t="s">
        <v>151</v>
      </c>
      <c r="E354" s="1">
        <v>42887</v>
      </c>
      <c r="F354" s="1" t="s">
        <v>339</v>
      </c>
      <c r="G354" s="1"/>
      <c r="H354" t="s">
        <v>172</v>
      </c>
      <c r="I354" s="1" t="str">
        <f>VLOOKUP(Z354,lookup!$A$2:$E$18,5,FALSE)</f>
        <v>dissolved</v>
      </c>
      <c r="J354" s="1" t="str">
        <f>VLOOKUP(Z354,lookup!$A$2:$E$18,3,FALSE)</f>
        <v>Zinc</v>
      </c>
      <c r="K354" s="1"/>
      <c r="L354" t="str">
        <f>VLOOKUP(Z354,lookup!$A$2:$E$18,4,FALSE)</f>
        <v>ug/l</v>
      </c>
      <c r="M354">
        <v>2.1</v>
      </c>
      <c r="U354">
        <v>2</v>
      </c>
      <c r="V354" t="s">
        <v>176</v>
      </c>
      <c r="X354" t="s">
        <v>149</v>
      </c>
      <c r="Y354" t="s">
        <v>150</v>
      </c>
      <c r="Z354">
        <v>1090</v>
      </c>
      <c r="AA354" t="s">
        <v>168</v>
      </c>
      <c r="AB354" t="s">
        <v>154</v>
      </c>
      <c r="AC354" t="s">
        <v>148</v>
      </c>
      <c r="AD354" s="2">
        <v>0.42708333333333331</v>
      </c>
      <c r="AG354" t="s">
        <v>161</v>
      </c>
      <c r="AK354" t="s">
        <v>156</v>
      </c>
    </row>
    <row r="355" spans="1:37" x14ac:dyDescent="0.3">
      <c r="A355" t="s">
        <v>292</v>
      </c>
      <c r="B355" t="str">
        <f t="shared" si="5"/>
        <v>USGS-WRD-1648010-20170601</v>
      </c>
      <c r="C355">
        <v>1648010</v>
      </c>
      <c r="D355" t="s">
        <v>151</v>
      </c>
      <c r="E355" s="1">
        <v>42887</v>
      </c>
      <c r="F355" s="1" t="s">
        <v>339</v>
      </c>
      <c r="G355" s="1"/>
      <c r="I355" s="1" t="str">
        <f>VLOOKUP(Z355,lookup!$A$2:$E$18,5,FALSE)</f>
        <v>total</v>
      </c>
      <c r="J355" s="1" t="str">
        <f>VLOOKUP(Z355,lookup!$A$2:$E$18,3,FALSE)</f>
        <v>Mercury</v>
      </c>
      <c r="K355" s="1"/>
      <c r="L355" t="str">
        <f>VLOOKUP(Z355,lookup!$A$2:$E$18,4,FALSE)</f>
        <v>ng/l</v>
      </c>
      <c r="M355">
        <v>6.2</v>
      </c>
      <c r="U355">
        <v>0.17</v>
      </c>
      <c r="V355" t="s">
        <v>165</v>
      </c>
      <c r="X355" t="s">
        <v>149</v>
      </c>
      <c r="Y355" t="s">
        <v>150</v>
      </c>
      <c r="Z355">
        <v>50286</v>
      </c>
      <c r="AB355" t="s">
        <v>154</v>
      </c>
      <c r="AC355" t="s">
        <v>148</v>
      </c>
      <c r="AD355" s="2">
        <v>0.42708333333333331</v>
      </c>
      <c r="AG355" t="s">
        <v>161</v>
      </c>
      <c r="AK355" t="s">
        <v>230</v>
      </c>
    </row>
    <row r="356" spans="1:37" x14ac:dyDescent="0.3">
      <c r="A356" t="s">
        <v>292</v>
      </c>
      <c r="B356" t="str">
        <f t="shared" si="5"/>
        <v>USGSMDWC-1648010-20170626</v>
      </c>
      <c r="C356">
        <v>1648010</v>
      </c>
      <c r="D356" t="s">
        <v>151</v>
      </c>
      <c r="E356" s="1">
        <v>42912</v>
      </c>
      <c r="F356" s="1" t="s">
        <v>330</v>
      </c>
      <c r="G356" s="1"/>
      <c r="H356" t="s">
        <v>172</v>
      </c>
      <c r="I356" s="1" t="str">
        <f>VLOOKUP(Z356,lookup!$A$2:$E$18,5,FALSE)</f>
        <v>dissolved</v>
      </c>
      <c r="J356" s="1" t="str">
        <f>VLOOKUP(Z356,lookup!$A$2:$E$18,3,FALSE)</f>
        <v>Copper</v>
      </c>
      <c r="K356" s="1"/>
      <c r="L356" t="str">
        <f>VLOOKUP(Z356,lookup!$A$2:$E$18,4,FALSE)</f>
        <v>ug/l</v>
      </c>
      <c r="M356">
        <v>2.8</v>
      </c>
      <c r="U356">
        <v>0.2</v>
      </c>
      <c r="V356" t="s">
        <v>176</v>
      </c>
      <c r="X356" t="s">
        <v>149</v>
      </c>
      <c r="Y356" t="s">
        <v>150</v>
      </c>
      <c r="Z356">
        <v>1040</v>
      </c>
      <c r="AB356" t="s">
        <v>154</v>
      </c>
      <c r="AC356" t="s">
        <v>148</v>
      </c>
      <c r="AD356" s="2">
        <v>0.53125</v>
      </c>
      <c r="AG356" t="s">
        <v>169</v>
      </c>
      <c r="AK356" t="s">
        <v>156</v>
      </c>
    </row>
    <row r="357" spans="1:37" x14ac:dyDescent="0.3">
      <c r="A357" t="s">
        <v>292</v>
      </c>
      <c r="B357" t="str">
        <f t="shared" si="5"/>
        <v>USGSMDWC-1648010-20170626</v>
      </c>
      <c r="C357">
        <v>1648010</v>
      </c>
      <c r="D357" t="s">
        <v>151</v>
      </c>
      <c r="E357" s="1">
        <v>42912</v>
      </c>
      <c r="F357" s="1" t="s">
        <v>330</v>
      </c>
      <c r="G357" s="1"/>
      <c r="H357" t="s">
        <v>170</v>
      </c>
      <c r="I357" s="1" t="str">
        <f>VLOOKUP(Z357,lookup!$A$2:$E$18,5,FALSE)</f>
        <v>dissolved</v>
      </c>
      <c r="J357" s="1" t="str">
        <f>VLOOKUP(Z357,lookup!$A$2:$E$18,3,FALSE)</f>
        <v>Lead</v>
      </c>
      <c r="K357" s="1"/>
      <c r="L357" t="str">
        <f>VLOOKUP(Z357,lookup!$A$2:$E$18,4,FALSE)</f>
        <v>ug/l</v>
      </c>
      <c r="M357">
        <v>0.16200000000000001</v>
      </c>
      <c r="U357">
        <v>0.02</v>
      </c>
      <c r="V357" t="s">
        <v>176</v>
      </c>
      <c r="X357" t="s">
        <v>149</v>
      </c>
      <c r="Y357" t="s">
        <v>150</v>
      </c>
      <c r="Z357">
        <v>1049</v>
      </c>
      <c r="AB357" t="s">
        <v>154</v>
      </c>
      <c r="AC357" t="s">
        <v>148</v>
      </c>
      <c r="AD357" s="2">
        <v>0.53125</v>
      </c>
      <c r="AG357" t="s">
        <v>169</v>
      </c>
      <c r="AK357" t="s">
        <v>156</v>
      </c>
    </row>
    <row r="358" spans="1:37" x14ac:dyDescent="0.3">
      <c r="A358" t="s">
        <v>292</v>
      </c>
      <c r="B358" t="str">
        <f t="shared" si="5"/>
        <v>USGSMDWC-1648010-20170626</v>
      </c>
      <c r="C358">
        <v>1648010</v>
      </c>
      <c r="D358" t="s">
        <v>151</v>
      </c>
      <c r="E358" s="1">
        <v>42912</v>
      </c>
      <c r="F358" s="1" t="s">
        <v>330</v>
      </c>
      <c r="G358" s="1"/>
      <c r="H358" t="s">
        <v>172</v>
      </c>
      <c r="I358" s="1" t="str">
        <f>VLOOKUP(Z358,lookup!$A$2:$E$18,5,FALSE)</f>
        <v>dissolved</v>
      </c>
      <c r="J358" s="1" t="str">
        <f>VLOOKUP(Z358,lookup!$A$2:$E$18,3,FALSE)</f>
        <v>Zinc</v>
      </c>
      <c r="K358" s="1"/>
      <c r="L358" t="str">
        <f>VLOOKUP(Z358,lookup!$A$2:$E$18,4,FALSE)</f>
        <v>ug/l</v>
      </c>
      <c r="M358">
        <v>2.9</v>
      </c>
      <c r="U358">
        <v>2</v>
      </c>
      <c r="V358" t="s">
        <v>176</v>
      </c>
      <c r="X358" t="s">
        <v>149</v>
      </c>
      <c r="Y358" t="s">
        <v>150</v>
      </c>
      <c r="Z358">
        <v>1090</v>
      </c>
      <c r="AA358" t="s">
        <v>168</v>
      </c>
      <c r="AB358" t="s">
        <v>154</v>
      </c>
      <c r="AC358" t="s">
        <v>148</v>
      </c>
      <c r="AD358" s="2">
        <v>0.53125</v>
      </c>
      <c r="AG358" t="s">
        <v>169</v>
      </c>
      <c r="AK358" t="s">
        <v>156</v>
      </c>
    </row>
    <row r="359" spans="1:37" x14ac:dyDescent="0.3">
      <c r="A359" t="s">
        <v>292</v>
      </c>
      <c r="B359" t="str">
        <f t="shared" si="5"/>
        <v>USGSMDWC-1648010-20170626</v>
      </c>
      <c r="C359">
        <v>1648010</v>
      </c>
      <c r="D359" t="s">
        <v>151</v>
      </c>
      <c r="E359" s="1">
        <v>42912</v>
      </c>
      <c r="F359" s="1" t="s">
        <v>330</v>
      </c>
      <c r="G359" s="1"/>
      <c r="I359" s="1" t="str">
        <f>VLOOKUP(Z359,lookup!$A$2:$E$18,5,FALSE)</f>
        <v>total</v>
      </c>
      <c r="J359" s="1" t="str">
        <f>VLOOKUP(Z359,lookup!$A$2:$E$18,3,FALSE)</f>
        <v>Mercury</v>
      </c>
      <c r="K359" s="1"/>
      <c r="L359" t="str">
        <f>VLOOKUP(Z359,lookup!$A$2:$E$18,4,FALSE)</f>
        <v>ng/l</v>
      </c>
      <c r="M359">
        <v>1.37</v>
      </c>
      <c r="U359">
        <v>0.17</v>
      </c>
      <c r="V359" t="s">
        <v>165</v>
      </c>
      <c r="X359" t="s">
        <v>149</v>
      </c>
      <c r="Y359" t="s">
        <v>150</v>
      </c>
      <c r="Z359">
        <v>50286</v>
      </c>
      <c r="AB359" t="s">
        <v>154</v>
      </c>
      <c r="AC359" t="s">
        <v>148</v>
      </c>
      <c r="AD359" s="2">
        <v>0.53125</v>
      </c>
      <c r="AG359" t="s">
        <v>169</v>
      </c>
      <c r="AK359" t="s">
        <v>230</v>
      </c>
    </row>
    <row r="360" spans="1:37" x14ac:dyDescent="0.3">
      <c r="A360" t="s">
        <v>292</v>
      </c>
      <c r="B360" t="str">
        <f t="shared" si="5"/>
        <v>USGSMDWC-1648010-20170725</v>
      </c>
      <c r="C360">
        <v>1648010</v>
      </c>
      <c r="D360" t="s">
        <v>151</v>
      </c>
      <c r="E360" s="1">
        <v>42941</v>
      </c>
      <c r="F360" s="1" t="s">
        <v>331</v>
      </c>
      <c r="G360" s="1"/>
      <c r="H360" t="s">
        <v>172</v>
      </c>
      <c r="I360" s="1" t="str">
        <f>VLOOKUP(Z360,lookup!$A$2:$E$18,5,FALSE)</f>
        <v>dissolved</v>
      </c>
      <c r="J360" s="1" t="str">
        <f>VLOOKUP(Z360,lookup!$A$2:$E$18,3,FALSE)</f>
        <v>Copper</v>
      </c>
      <c r="K360" s="1"/>
      <c r="L360" t="str">
        <f>VLOOKUP(Z360,lookup!$A$2:$E$18,4,FALSE)</f>
        <v>ug/l</v>
      </c>
      <c r="M360">
        <v>5.9</v>
      </c>
      <c r="U360">
        <v>0.2</v>
      </c>
      <c r="V360" t="s">
        <v>176</v>
      </c>
      <c r="X360" t="s">
        <v>149</v>
      </c>
      <c r="Y360" t="s">
        <v>150</v>
      </c>
      <c r="Z360">
        <v>1040</v>
      </c>
      <c r="AB360" t="s">
        <v>154</v>
      </c>
      <c r="AC360" t="s">
        <v>148</v>
      </c>
      <c r="AD360" s="2">
        <v>0.4375</v>
      </c>
      <c r="AG360" t="s">
        <v>169</v>
      </c>
      <c r="AK360" t="s">
        <v>156</v>
      </c>
    </row>
    <row r="361" spans="1:37" x14ac:dyDescent="0.3">
      <c r="A361" t="s">
        <v>292</v>
      </c>
      <c r="B361" t="str">
        <f t="shared" si="5"/>
        <v>USGSMDWC-1648010-20170725</v>
      </c>
      <c r="C361">
        <v>1648010</v>
      </c>
      <c r="D361" t="s">
        <v>151</v>
      </c>
      <c r="E361" s="1">
        <v>42941</v>
      </c>
      <c r="F361" s="1" t="s">
        <v>331</v>
      </c>
      <c r="G361" s="1"/>
      <c r="H361" t="s">
        <v>170</v>
      </c>
      <c r="I361" s="1" t="str">
        <f>VLOOKUP(Z361,lookup!$A$2:$E$18,5,FALSE)</f>
        <v>dissolved</v>
      </c>
      <c r="J361" s="1" t="str">
        <f>VLOOKUP(Z361,lookup!$A$2:$E$18,3,FALSE)</f>
        <v>Lead</v>
      </c>
      <c r="K361" s="1"/>
      <c r="L361" t="str">
        <f>VLOOKUP(Z361,lookup!$A$2:$E$18,4,FALSE)</f>
        <v>ug/l</v>
      </c>
      <c r="M361">
        <v>0.254</v>
      </c>
      <c r="U361">
        <v>0.02</v>
      </c>
      <c r="V361" t="s">
        <v>176</v>
      </c>
      <c r="X361" t="s">
        <v>149</v>
      </c>
      <c r="Y361" t="s">
        <v>150</v>
      </c>
      <c r="Z361">
        <v>1049</v>
      </c>
      <c r="AB361" t="s">
        <v>154</v>
      </c>
      <c r="AC361" t="s">
        <v>148</v>
      </c>
      <c r="AD361" s="2">
        <v>0.4375</v>
      </c>
      <c r="AG361" t="s">
        <v>169</v>
      </c>
      <c r="AK361" t="s">
        <v>156</v>
      </c>
    </row>
    <row r="362" spans="1:37" x14ac:dyDescent="0.3">
      <c r="A362" t="s">
        <v>292</v>
      </c>
      <c r="B362" t="str">
        <f t="shared" si="5"/>
        <v>USGSMDWC-1648010-20170725</v>
      </c>
      <c r="C362">
        <v>1648010</v>
      </c>
      <c r="D362" t="s">
        <v>151</v>
      </c>
      <c r="E362" s="1">
        <v>42941</v>
      </c>
      <c r="F362" s="1" t="s">
        <v>331</v>
      </c>
      <c r="G362" s="1"/>
      <c r="H362" t="s">
        <v>172</v>
      </c>
      <c r="I362" s="1" t="str">
        <f>VLOOKUP(Z362,lookup!$A$2:$E$18,5,FALSE)</f>
        <v>dissolved</v>
      </c>
      <c r="J362" s="1" t="str">
        <f>VLOOKUP(Z362,lookup!$A$2:$E$18,3,FALSE)</f>
        <v>Zinc</v>
      </c>
      <c r="K362" s="1"/>
      <c r="L362" t="str">
        <f>VLOOKUP(Z362,lookup!$A$2:$E$18,4,FALSE)</f>
        <v>ug/l</v>
      </c>
      <c r="M362">
        <v>2</v>
      </c>
      <c r="N362" t="s">
        <v>152</v>
      </c>
      <c r="U362">
        <v>2</v>
      </c>
      <c r="V362" t="s">
        <v>176</v>
      </c>
      <c r="X362" t="s">
        <v>149</v>
      </c>
      <c r="Y362" t="s">
        <v>150</v>
      </c>
      <c r="Z362">
        <v>1090</v>
      </c>
      <c r="AB362" t="s">
        <v>154</v>
      </c>
      <c r="AC362" t="s">
        <v>148</v>
      </c>
      <c r="AD362" s="2">
        <v>0.4375</v>
      </c>
      <c r="AG362" t="s">
        <v>169</v>
      </c>
      <c r="AK362" t="s">
        <v>156</v>
      </c>
    </row>
    <row r="363" spans="1:37" x14ac:dyDescent="0.3">
      <c r="A363" t="s">
        <v>292</v>
      </c>
      <c r="B363" t="str">
        <f t="shared" si="5"/>
        <v>USGSMDWC-1648010-20170725</v>
      </c>
      <c r="C363">
        <v>1648010</v>
      </c>
      <c r="D363" t="s">
        <v>151</v>
      </c>
      <c r="E363" s="1">
        <v>42941</v>
      </c>
      <c r="F363" s="1" t="s">
        <v>331</v>
      </c>
      <c r="G363" s="1"/>
      <c r="I363" s="1" t="str">
        <f>VLOOKUP(Z363,lookup!$A$2:$E$18,5,FALSE)</f>
        <v>total</v>
      </c>
      <c r="J363" s="1" t="str">
        <f>VLOOKUP(Z363,lookup!$A$2:$E$18,3,FALSE)</f>
        <v>Mercury</v>
      </c>
      <c r="K363" s="1"/>
      <c r="L363" t="str">
        <f>VLOOKUP(Z363,lookup!$A$2:$E$18,4,FALSE)</f>
        <v>ng/l</v>
      </c>
      <c r="M363">
        <v>2.99</v>
      </c>
      <c r="U363">
        <v>0.17</v>
      </c>
      <c r="V363" t="s">
        <v>165</v>
      </c>
      <c r="X363" t="s">
        <v>149</v>
      </c>
      <c r="Y363" t="s">
        <v>150</v>
      </c>
      <c r="Z363">
        <v>50286</v>
      </c>
      <c r="AB363" t="s">
        <v>154</v>
      </c>
      <c r="AC363" t="s">
        <v>148</v>
      </c>
      <c r="AD363" s="2">
        <v>0.4375</v>
      </c>
      <c r="AG363" t="s">
        <v>169</v>
      </c>
      <c r="AK363" t="s">
        <v>230</v>
      </c>
    </row>
    <row r="364" spans="1:37" x14ac:dyDescent="0.3">
      <c r="A364" t="s">
        <v>292</v>
      </c>
      <c r="B364" t="str">
        <f t="shared" si="5"/>
        <v>USGS-WRD-1648010-20170728</v>
      </c>
      <c r="C364">
        <v>1648010</v>
      </c>
      <c r="D364" t="s">
        <v>151</v>
      </c>
      <c r="E364" s="1">
        <v>42944</v>
      </c>
      <c r="F364" s="1" t="s">
        <v>333</v>
      </c>
      <c r="G364" s="1"/>
      <c r="H364" t="s">
        <v>172</v>
      </c>
      <c r="I364" s="1" t="str">
        <f>VLOOKUP(Z364,lookup!$A$2:$E$18,5,FALSE)</f>
        <v>dissolved</v>
      </c>
      <c r="J364" s="1" t="str">
        <f>VLOOKUP(Z364,lookup!$A$2:$E$18,3,FALSE)</f>
        <v>Copper</v>
      </c>
      <c r="K364" s="1"/>
      <c r="L364" t="str">
        <f>VLOOKUP(Z364,lookup!$A$2:$E$18,4,FALSE)</f>
        <v>ug/l</v>
      </c>
      <c r="M364">
        <v>3.3</v>
      </c>
      <c r="U364">
        <v>0.2</v>
      </c>
      <c r="V364" t="s">
        <v>176</v>
      </c>
      <c r="X364" t="s">
        <v>149</v>
      </c>
      <c r="Y364" t="s">
        <v>150</v>
      </c>
      <c r="Z364">
        <v>1040</v>
      </c>
      <c r="AB364" t="s">
        <v>154</v>
      </c>
      <c r="AC364" t="s">
        <v>148</v>
      </c>
      <c r="AD364" s="2">
        <v>0.64583333333333337</v>
      </c>
      <c r="AG364" t="s">
        <v>161</v>
      </c>
      <c r="AK364" t="s">
        <v>156</v>
      </c>
    </row>
    <row r="365" spans="1:37" x14ac:dyDescent="0.3">
      <c r="A365" t="s">
        <v>292</v>
      </c>
      <c r="B365" t="str">
        <f t="shared" si="5"/>
        <v>USGS-WRD-1648010-20170728</v>
      </c>
      <c r="C365">
        <v>1648010</v>
      </c>
      <c r="D365" t="s">
        <v>151</v>
      </c>
      <c r="E365" s="1">
        <v>42944</v>
      </c>
      <c r="F365" s="1" t="s">
        <v>333</v>
      </c>
      <c r="G365" s="1"/>
      <c r="H365" t="s">
        <v>170</v>
      </c>
      <c r="I365" s="1" t="str">
        <f>VLOOKUP(Z365,lookup!$A$2:$E$18,5,FALSE)</f>
        <v>dissolved</v>
      </c>
      <c r="J365" s="1" t="str">
        <f>VLOOKUP(Z365,lookup!$A$2:$E$18,3,FALSE)</f>
        <v>Lead</v>
      </c>
      <c r="K365" s="1"/>
      <c r="L365" t="str">
        <f>VLOOKUP(Z365,lookup!$A$2:$E$18,4,FALSE)</f>
        <v>ug/l</v>
      </c>
      <c r="M365">
        <v>0.81899999999999995</v>
      </c>
      <c r="U365">
        <v>0.02</v>
      </c>
      <c r="V365" t="s">
        <v>176</v>
      </c>
      <c r="X365" t="s">
        <v>149</v>
      </c>
      <c r="Y365" t="s">
        <v>150</v>
      </c>
      <c r="Z365">
        <v>1049</v>
      </c>
      <c r="AB365" t="s">
        <v>154</v>
      </c>
      <c r="AC365" t="s">
        <v>148</v>
      </c>
      <c r="AD365" s="2">
        <v>0.64583333333333337</v>
      </c>
      <c r="AG365" t="s">
        <v>161</v>
      </c>
      <c r="AK365" t="s">
        <v>156</v>
      </c>
    </row>
    <row r="366" spans="1:37" x14ac:dyDescent="0.3">
      <c r="A366" t="s">
        <v>292</v>
      </c>
      <c r="B366" t="str">
        <f t="shared" si="5"/>
        <v>USGS-WRD-1648010-20170728</v>
      </c>
      <c r="C366">
        <v>1648010</v>
      </c>
      <c r="D366" t="s">
        <v>151</v>
      </c>
      <c r="E366" s="1">
        <v>42944</v>
      </c>
      <c r="F366" s="1" t="s">
        <v>333</v>
      </c>
      <c r="G366" s="1"/>
      <c r="H366" t="s">
        <v>172</v>
      </c>
      <c r="I366" s="1" t="str">
        <f>VLOOKUP(Z366,lookup!$A$2:$E$18,5,FALSE)</f>
        <v>dissolved</v>
      </c>
      <c r="J366" s="1" t="str">
        <f>VLOOKUP(Z366,lookup!$A$2:$E$18,3,FALSE)</f>
        <v>Zinc</v>
      </c>
      <c r="K366" s="1"/>
      <c r="L366" t="str">
        <f>VLOOKUP(Z366,lookup!$A$2:$E$18,4,FALSE)</f>
        <v>ug/l</v>
      </c>
      <c r="M366">
        <v>2.8</v>
      </c>
      <c r="U366">
        <v>2</v>
      </c>
      <c r="V366" t="s">
        <v>176</v>
      </c>
      <c r="X366" t="s">
        <v>149</v>
      </c>
      <c r="Y366" t="s">
        <v>150</v>
      </c>
      <c r="Z366">
        <v>1090</v>
      </c>
      <c r="AA366" t="s">
        <v>168</v>
      </c>
      <c r="AB366" t="s">
        <v>154</v>
      </c>
      <c r="AC366" t="s">
        <v>148</v>
      </c>
      <c r="AD366" s="2">
        <v>0.64583333333333337</v>
      </c>
      <c r="AG366" t="s">
        <v>161</v>
      </c>
      <c r="AK366" t="s">
        <v>156</v>
      </c>
    </row>
    <row r="367" spans="1:37" x14ac:dyDescent="0.3">
      <c r="A367" t="s">
        <v>292</v>
      </c>
      <c r="B367" t="str">
        <f t="shared" si="5"/>
        <v>USGS-WRD-1648010-20170728</v>
      </c>
      <c r="C367">
        <v>1648010</v>
      </c>
      <c r="D367" t="s">
        <v>151</v>
      </c>
      <c r="E367" s="1">
        <v>42944</v>
      </c>
      <c r="F367" s="1" t="s">
        <v>333</v>
      </c>
      <c r="G367" s="1"/>
      <c r="I367" s="1" t="str">
        <f>VLOOKUP(Z367,lookup!$A$2:$E$18,5,FALSE)</f>
        <v>total</v>
      </c>
      <c r="J367" s="1" t="str">
        <f>VLOOKUP(Z367,lookup!$A$2:$E$18,3,FALSE)</f>
        <v>Mercury</v>
      </c>
      <c r="K367" s="1"/>
      <c r="L367" t="str">
        <f>VLOOKUP(Z367,lookup!$A$2:$E$18,4,FALSE)</f>
        <v>ng/l</v>
      </c>
      <c r="M367">
        <v>57.3</v>
      </c>
      <c r="U367">
        <v>0.17</v>
      </c>
      <c r="V367" t="s">
        <v>165</v>
      </c>
      <c r="X367" t="s">
        <v>149</v>
      </c>
      <c r="Y367" t="s">
        <v>150</v>
      </c>
      <c r="Z367">
        <v>50286</v>
      </c>
      <c r="AB367" t="s">
        <v>154</v>
      </c>
      <c r="AC367" t="s">
        <v>148</v>
      </c>
      <c r="AD367" s="2">
        <v>0.64583333333333337</v>
      </c>
      <c r="AG367" t="s">
        <v>161</v>
      </c>
      <c r="AK367" t="s">
        <v>230</v>
      </c>
    </row>
    <row r="368" spans="1:37" x14ac:dyDescent="0.3">
      <c r="A368" t="s">
        <v>292</v>
      </c>
      <c r="B368" t="str">
        <f t="shared" si="5"/>
        <v>USGSMDWC-1648010-20170729</v>
      </c>
      <c r="C368">
        <v>1648010</v>
      </c>
      <c r="D368" t="s">
        <v>151</v>
      </c>
      <c r="E368" s="1">
        <v>42945</v>
      </c>
      <c r="F368" s="1" t="s">
        <v>332</v>
      </c>
      <c r="G368" s="1"/>
      <c r="H368" t="s">
        <v>172</v>
      </c>
      <c r="I368" s="1" t="str">
        <f>VLOOKUP(Z368,lookup!$A$2:$E$18,5,FALSE)</f>
        <v>dissolved</v>
      </c>
      <c r="J368" s="1" t="str">
        <f>VLOOKUP(Z368,lookup!$A$2:$E$18,3,FALSE)</f>
        <v>Copper</v>
      </c>
      <c r="K368" s="1"/>
      <c r="L368" t="str">
        <f>VLOOKUP(Z368,lookup!$A$2:$E$18,4,FALSE)</f>
        <v>ug/l</v>
      </c>
      <c r="M368">
        <v>3.3</v>
      </c>
      <c r="U368">
        <v>0.2</v>
      </c>
      <c r="V368" t="s">
        <v>176</v>
      </c>
      <c r="X368" t="s">
        <v>149</v>
      </c>
      <c r="Y368" t="s">
        <v>150</v>
      </c>
      <c r="Z368">
        <v>1040</v>
      </c>
      <c r="AB368" t="s">
        <v>154</v>
      </c>
      <c r="AC368" t="s">
        <v>148</v>
      </c>
      <c r="AD368" s="2">
        <v>0.51041666666666663</v>
      </c>
      <c r="AG368" t="s">
        <v>169</v>
      </c>
      <c r="AK368" t="s">
        <v>156</v>
      </c>
    </row>
    <row r="369" spans="1:37" x14ac:dyDescent="0.3">
      <c r="A369" t="s">
        <v>292</v>
      </c>
      <c r="B369" t="str">
        <f t="shared" si="5"/>
        <v>USGSMDWC-1648010-20170729</v>
      </c>
      <c r="C369">
        <v>1648010</v>
      </c>
      <c r="D369" t="s">
        <v>151</v>
      </c>
      <c r="E369" s="1">
        <v>42945</v>
      </c>
      <c r="F369" s="1" t="s">
        <v>332</v>
      </c>
      <c r="G369" s="1"/>
      <c r="H369" t="s">
        <v>170</v>
      </c>
      <c r="I369" s="1" t="str">
        <f>VLOOKUP(Z369,lookup!$A$2:$E$18,5,FALSE)</f>
        <v>dissolved</v>
      </c>
      <c r="J369" s="1" t="str">
        <f>VLOOKUP(Z369,lookup!$A$2:$E$18,3,FALSE)</f>
        <v>Lead</v>
      </c>
      <c r="K369" s="1"/>
      <c r="L369" t="str">
        <f>VLOOKUP(Z369,lookup!$A$2:$E$18,4,FALSE)</f>
        <v>ug/l</v>
      </c>
      <c r="M369">
        <v>0.55100000000000005</v>
      </c>
      <c r="U369">
        <v>0.02</v>
      </c>
      <c r="V369" t="s">
        <v>176</v>
      </c>
      <c r="X369" t="s">
        <v>149</v>
      </c>
      <c r="Y369" t="s">
        <v>150</v>
      </c>
      <c r="Z369">
        <v>1049</v>
      </c>
      <c r="AB369" t="s">
        <v>154</v>
      </c>
      <c r="AC369" t="s">
        <v>148</v>
      </c>
      <c r="AD369" s="2">
        <v>0.51041666666666663</v>
      </c>
      <c r="AG369" t="s">
        <v>169</v>
      </c>
      <c r="AK369" t="s">
        <v>156</v>
      </c>
    </row>
    <row r="370" spans="1:37" x14ac:dyDescent="0.3">
      <c r="A370" t="s">
        <v>292</v>
      </c>
      <c r="B370" t="str">
        <f t="shared" si="5"/>
        <v>USGSMDWC-1648010-20170729</v>
      </c>
      <c r="C370">
        <v>1648010</v>
      </c>
      <c r="D370" t="s">
        <v>151</v>
      </c>
      <c r="E370" s="1">
        <v>42945</v>
      </c>
      <c r="F370" s="1" t="s">
        <v>332</v>
      </c>
      <c r="G370" s="1"/>
      <c r="H370" t="s">
        <v>172</v>
      </c>
      <c r="I370" s="1" t="str">
        <f>VLOOKUP(Z370,lookup!$A$2:$E$18,5,FALSE)</f>
        <v>dissolved</v>
      </c>
      <c r="J370" s="1" t="str">
        <f>VLOOKUP(Z370,lookup!$A$2:$E$18,3,FALSE)</f>
        <v>Zinc</v>
      </c>
      <c r="K370" s="1"/>
      <c r="L370" t="str">
        <f>VLOOKUP(Z370,lookup!$A$2:$E$18,4,FALSE)</f>
        <v>ug/l</v>
      </c>
      <c r="M370">
        <v>2.2999999999999998</v>
      </c>
      <c r="U370">
        <v>2</v>
      </c>
      <c r="V370" t="s">
        <v>176</v>
      </c>
      <c r="X370" t="s">
        <v>149</v>
      </c>
      <c r="Y370" t="s">
        <v>150</v>
      </c>
      <c r="Z370">
        <v>1090</v>
      </c>
      <c r="AA370" t="s">
        <v>168</v>
      </c>
      <c r="AB370" t="s">
        <v>154</v>
      </c>
      <c r="AC370" t="s">
        <v>148</v>
      </c>
      <c r="AD370" s="2">
        <v>0.51041666666666663</v>
      </c>
      <c r="AG370" t="s">
        <v>169</v>
      </c>
      <c r="AK370" t="s">
        <v>156</v>
      </c>
    </row>
    <row r="371" spans="1:37" x14ac:dyDescent="0.3">
      <c r="A371" t="s">
        <v>292</v>
      </c>
      <c r="B371" t="str">
        <f t="shared" si="5"/>
        <v>USGSMDWC-1648010-20170822</v>
      </c>
      <c r="C371">
        <v>1648010</v>
      </c>
      <c r="D371" t="s">
        <v>151</v>
      </c>
      <c r="E371" s="1">
        <v>42969</v>
      </c>
      <c r="F371" s="1" t="s">
        <v>331</v>
      </c>
      <c r="G371" s="1"/>
      <c r="H371" t="s">
        <v>172</v>
      </c>
      <c r="I371" s="1" t="str">
        <f>VLOOKUP(Z371,lookup!$A$2:$E$18,5,FALSE)</f>
        <v>dissolved</v>
      </c>
      <c r="J371" s="1" t="str">
        <f>VLOOKUP(Z371,lookup!$A$2:$E$18,3,FALSE)</f>
        <v>Copper</v>
      </c>
      <c r="K371" s="1"/>
      <c r="L371" t="str">
        <f>VLOOKUP(Z371,lookup!$A$2:$E$18,4,FALSE)</f>
        <v>ug/l</v>
      </c>
      <c r="M371">
        <v>3</v>
      </c>
      <c r="U371">
        <v>0.2</v>
      </c>
      <c r="V371" t="s">
        <v>176</v>
      </c>
      <c r="X371" t="s">
        <v>149</v>
      </c>
      <c r="Y371" t="s">
        <v>150</v>
      </c>
      <c r="Z371">
        <v>1040</v>
      </c>
      <c r="AB371" t="s">
        <v>154</v>
      </c>
      <c r="AC371" t="s">
        <v>148</v>
      </c>
      <c r="AD371" s="2">
        <v>0.4375</v>
      </c>
      <c r="AG371" t="s">
        <v>169</v>
      </c>
      <c r="AK371" t="s">
        <v>156</v>
      </c>
    </row>
    <row r="372" spans="1:37" x14ac:dyDescent="0.3">
      <c r="A372" t="s">
        <v>292</v>
      </c>
      <c r="B372" t="str">
        <f t="shared" si="5"/>
        <v>USGSMDWC-1648010-20170822</v>
      </c>
      <c r="C372">
        <v>1648010</v>
      </c>
      <c r="D372" t="s">
        <v>151</v>
      </c>
      <c r="E372" s="1">
        <v>42969</v>
      </c>
      <c r="F372" s="1" t="s">
        <v>331</v>
      </c>
      <c r="G372" s="1"/>
      <c r="H372" t="s">
        <v>170</v>
      </c>
      <c r="I372" s="1" t="str">
        <f>VLOOKUP(Z372,lookup!$A$2:$E$18,5,FALSE)</f>
        <v>dissolved</v>
      </c>
      <c r="J372" s="1" t="str">
        <f>VLOOKUP(Z372,lookup!$A$2:$E$18,3,FALSE)</f>
        <v>Lead</v>
      </c>
      <c r="K372" s="1"/>
      <c r="L372" t="str">
        <f>VLOOKUP(Z372,lookup!$A$2:$E$18,4,FALSE)</f>
        <v>ug/l</v>
      </c>
      <c r="M372">
        <v>0.157</v>
      </c>
      <c r="U372">
        <v>0.02</v>
      </c>
      <c r="V372" t="s">
        <v>176</v>
      </c>
      <c r="X372" t="s">
        <v>149</v>
      </c>
      <c r="Y372" t="s">
        <v>150</v>
      </c>
      <c r="Z372">
        <v>1049</v>
      </c>
      <c r="AB372" t="s">
        <v>154</v>
      </c>
      <c r="AC372" t="s">
        <v>148</v>
      </c>
      <c r="AD372" s="2">
        <v>0.4375</v>
      </c>
      <c r="AG372" t="s">
        <v>169</v>
      </c>
      <c r="AK372" t="s">
        <v>156</v>
      </c>
    </row>
    <row r="373" spans="1:37" x14ac:dyDescent="0.3">
      <c r="A373" t="s">
        <v>292</v>
      </c>
      <c r="B373" t="str">
        <f t="shared" si="5"/>
        <v>USGSMDWC-1648010-20170822</v>
      </c>
      <c r="C373">
        <v>1648010</v>
      </c>
      <c r="D373" t="s">
        <v>151</v>
      </c>
      <c r="E373" s="1">
        <v>42969</v>
      </c>
      <c r="F373" s="1" t="s">
        <v>331</v>
      </c>
      <c r="G373" s="1"/>
      <c r="H373" t="s">
        <v>172</v>
      </c>
      <c r="I373" s="1" t="str">
        <f>VLOOKUP(Z373,lookup!$A$2:$E$18,5,FALSE)</f>
        <v>dissolved</v>
      </c>
      <c r="J373" s="1" t="str">
        <f>VLOOKUP(Z373,lookup!$A$2:$E$18,3,FALSE)</f>
        <v>Zinc</v>
      </c>
      <c r="K373" s="1"/>
      <c r="L373" t="str">
        <f>VLOOKUP(Z373,lookup!$A$2:$E$18,4,FALSE)</f>
        <v>ug/l</v>
      </c>
      <c r="M373">
        <v>2</v>
      </c>
      <c r="N373" t="s">
        <v>152</v>
      </c>
      <c r="U373">
        <v>2</v>
      </c>
      <c r="V373" t="s">
        <v>176</v>
      </c>
      <c r="X373" t="s">
        <v>149</v>
      </c>
      <c r="Y373" t="s">
        <v>150</v>
      </c>
      <c r="Z373">
        <v>1090</v>
      </c>
      <c r="AB373" t="s">
        <v>154</v>
      </c>
      <c r="AC373" t="s">
        <v>148</v>
      </c>
      <c r="AD373" s="2">
        <v>0.4375</v>
      </c>
      <c r="AG373" t="s">
        <v>169</v>
      </c>
      <c r="AK373" t="s">
        <v>156</v>
      </c>
    </row>
    <row r="374" spans="1:37" x14ac:dyDescent="0.3">
      <c r="A374" t="s">
        <v>292</v>
      </c>
      <c r="B374" t="str">
        <f t="shared" si="5"/>
        <v>USGSMDWC-1648010-20170822</v>
      </c>
      <c r="C374">
        <v>1648010</v>
      </c>
      <c r="D374" t="s">
        <v>151</v>
      </c>
      <c r="E374" s="1">
        <v>42969</v>
      </c>
      <c r="F374" s="1" t="s">
        <v>331</v>
      </c>
      <c r="G374" s="1"/>
      <c r="I374" s="1" t="str">
        <f>VLOOKUP(Z374,lookup!$A$2:$E$18,5,FALSE)</f>
        <v>total</v>
      </c>
      <c r="J374" s="1" t="str">
        <f>VLOOKUP(Z374,lookup!$A$2:$E$18,3,FALSE)</f>
        <v>Mercury</v>
      </c>
      <c r="K374" s="1"/>
      <c r="L374" t="str">
        <f>VLOOKUP(Z374,lookup!$A$2:$E$18,4,FALSE)</f>
        <v>ng/l</v>
      </c>
      <c r="M374">
        <v>1.35</v>
      </c>
      <c r="U374">
        <v>0.17</v>
      </c>
      <c r="V374" t="s">
        <v>165</v>
      </c>
      <c r="X374" t="s">
        <v>149</v>
      </c>
      <c r="Y374" t="s">
        <v>150</v>
      </c>
      <c r="Z374">
        <v>50286</v>
      </c>
      <c r="AB374" t="s">
        <v>154</v>
      </c>
      <c r="AC374" t="s">
        <v>148</v>
      </c>
      <c r="AD374" s="2">
        <v>0.4375</v>
      </c>
      <c r="AG374" t="s">
        <v>169</v>
      </c>
      <c r="AK374" t="s">
        <v>230</v>
      </c>
    </row>
    <row r="375" spans="1:37" x14ac:dyDescent="0.3">
      <c r="A375" t="s">
        <v>292</v>
      </c>
      <c r="B375" t="str">
        <f t="shared" si="5"/>
        <v>USGSMDWC-1648010-20170927</v>
      </c>
      <c r="C375">
        <v>1648010</v>
      </c>
      <c r="D375" t="s">
        <v>151</v>
      </c>
      <c r="E375" s="1">
        <v>43005</v>
      </c>
      <c r="F375" s="1" t="s">
        <v>306</v>
      </c>
      <c r="G375" s="1"/>
      <c r="H375" t="s">
        <v>172</v>
      </c>
      <c r="I375" s="1" t="str">
        <f>VLOOKUP(Z375,lookup!$A$2:$E$18,5,FALSE)</f>
        <v>dissolved</v>
      </c>
      <c r="J375" s="1" t="str">
        <f>VLOOKUP(Z375,lookup!$A$2:$E$18,3,FALSE)</f>
        <v>Copper</v>
      </c>
      <c r="K375" s="1"/>
      <c r="L375" t="str">
        <f>VLOOKUP(Z375,lookup!$A$2:$E$18,4,FALSE)</f>
        <v>ug/l</v>
      </c>
      <c r="M375">
        <v>3.2</v>
      </c>
      <c r="U375">
        <v>0.2</v>
      </c>
      <c r="V375" t="s">
        <v>176</v>
      </c>
      <c r="X375" t="s">
        <v>149</v>
      </c>
      <c r="Y375" t="s">
        <v>150</v>
      </c>
      <c r="Z375">
        <v>1040</v>
      </c>
      <c r="AB375" t="s">
        <v>154</v>
      </c>
      <c r="AC375" t="s">
        <v>148</v>
      </c>
      <c r="AD375" s="2">
        <v>0.45833333333333331</v>
      </c>
      <c r="AG375" t="s">
        <v>169</v>
      </c>
      <c r="AK375" t="s">
        <v>156</v>
      </c>
    </row>
    <row r="376" spans="1:37" x14ac:dyDescent="0.3">
      <c r="A376" t="s">
        <v>292</v>
      </c>
      <c r="B376" t="str">
        <f t="shared" si="5"/>
        <v>USGSMDWC-1648010-20170927</v>
      </c>
      <c r="C376">
        <v>1648010</v>
      </c>
      <c r="D376" t="s">
        <v>151</v>
      </c>
      <c r="E376" s="1">
        <v>43005</v>
      </c>
      <c r="F376" s="1" t="s">
        <v>306</v>
      </c>
      <c r="G376" s="1"/>
      <c r="H376" t="s">
        <v>170</v>
      </c>
      <c r="I376" s="1" t="str">
        <f>VLOOKUP(Z376,lookup!$A$2:$E$18,5,FALSE)</f>
        <v>dissolved</v>
      </c>
      <c r="J376" s="1" t="str">
        <f>VLOOKUP(Z376,lookup!$A$2:$E$18,3,FALSE)</f>
        <v>Lead</v>
      </c>
      <c r="K376" s="1"/>
      <c r="L376" t="str">
        <f>VLOOKUP(Z376,lookup!$A$2:$E$18,4,FALSE)</f>
        <v>ug/l</v>
      </c>
      <c r="M376">
        <v>6.0999999999999999E-2</v>
      </c>
      <c r="U376">
        <v>0.02</v>
      </c>
      <c r="V376" t="s">
        <v>176</v>
      </c>
      <c r="X376" t="s">
        <v>149</v>
      </c>
      <c r="Y376" t="s">
        <v>150</v>
      </c>
      <c r="Z376">
        <v>1049</v>
      </c>
      <c r="AB376" t="s">
        <v>154</v>
      </c>
      <c r="AC376" t="s">
        <v>148</v>
      </c>
      <c r="AD376" s="2">
        <v>0.45833333333333331</v>
      </c>
      <c r="AG376" t="s">
        <v>169</v>
      </c>
      <c r="AK376" t="s">
        <v>156</v>
      </c>
    </row>
    <row r="377" spans="1:37" x14ac:dyDescent="0.3">
      <c r="A377" t="s">
        <v>292</v>
      </c>
      <c r="B377" t="str">
        <f t="shared" si="5"/>
        <v>USGSMDWC-1648010-20170927</v>
      </c>
      <c r="C377">
        <v>1648010</v>
      </c>
      <c r="D377" t="s">
        <v>151</v>
      </c>
      <c r="E377" s="1">
        <v>43005</v>
      </c>
      <c r="F377" s="1" t="s">
        <v>306</v>
      </c>
      <c r="G377" s="1"/>
      <c r="H377" t="s">
        <v>172</v>
      </c>
      <c r="I377" s="1" t="str">
        <f>VLOOKUP(Z377,lookup!$A$2:$E$18,5,FALSE)</f>
        <v>dissolved</v>
      </c>
      <c r="J377" s="1" t="str">
        <f>VLOOKUP(Z377,lookup!$A$2:$E$18,3,FALSE)</f>
        <v>Zinc</v>
      </c>
      <c r="K377" s="1"/>
      <c r="L377" t="str">
        <f>VLOOKUP(Z377,lookup!$A$2:$E$18,4,FALSE)</f>
        <v>ug/l</v>
      </c>
      <c r="M377">
        <v>2</v>
      </c>
      <c r="N377" t="s">
        <v>152</v>
      </c>
      <c r="U377">
        <v>2</v>
      </c>
      <c r="V377" t="s">
        <v>176</v>
      </c>
      <c r="X377" t="s">
        <v>149</v>
      </c>
      <c r="Y377" t="s">
        <v>150</v>
      </c>
      <c r="Z377">
        <v>1090</v>
      </c>
      <c r="AB377" t="s">
        <v>154</v>
      </c>
      <c r="AC377" t="s">
        <v>148</v>
      </c>
      <c r="AD377" s="2">
        <v>0.45833333333333331</v>
      </c>
      <c r="AG377" t="s">
        <v>169</v>
      </c>
      <c r="AK377" t="s">
        <v>156</v>
      </c>
    </row>
    <row r="378" spans="1:37" x14ac:dyDescent="0.3">
      <c r="A378" t="s">
        <v>292</v>
      </c>
      <c r="B378" t="str">
        <f t="shared" si="5"/>
        <v>USGSMDWC-1648010-20170927</v>
      </c>
      <c r="C378">
        <v>1648010</v>
      </c>
      <c r="D378" t="s">
        <v>151</v>
      </c>
      <c r="E378" s="1">
        <v>43005</v>
      </c>
      <c r="F378" s="1" t="s">
        <v>306</v>
      </c>
      <c r="G378" s="1"/>
      <c r="I378" s="1" t="str">
        <f>VLOOKUP(Z378,lookup!$A$2:$E$18,5,FALSE)</f>
        <v>total</v>
      </c>
      <c r="J378" s="1" t="str">
        <f>VLOOKUP(Z378,lookup!$A$2:$E$18,3,FALSE)</f>
        <v>Mercury</v>
      </c>
      <c r="K378" s="1"/>
      <c r="L378" t="str">
        <f>VLOOKUP(Z378,lookup!$A$2:$E$18,4,FALSE)</f>
        <v>ng/l</v>
      </c>
      <c r="M378">
        <v>0.78</v>
      </c>
      <c r="U378">
        <v>0.17</v>
      </c>
      <c r="V378" t="s">
        <v>165</v>
      </c>
      <c r="X378" t="s">
        <v>149</v>
      </c>
      <c r="Y378" t="s">
        <v>150</v>
      </c>
      <c r="Z378">
        <v>50286</v>
      </c>
      <c r="AB378" t="s">
        <v>154</v>
      </c>
      <c r="AC378" t="s">
        <v>148</v>
      </c>
      <c r="AD378" s="2">
        <v>0.45833333333333331</v>
      </c>
      <c r="AG378" t="s">
        <v>169</v>
      </c>
      <c r="AK378" t="s">
        <v>230</v>
      </c>
    </row>
    <row r="379" spans="1:37" x14ac:dyDescent="0.3">
      <c r="A379" t="s">
        <v>292</v>
      </c>
      <c r="B379" t="str">
        <f t="shared" si="5"/>
        <v>USGSMDWC-1648010-20171024</v>
      </c>
      <c r="C379">
        <v>1648010</v>
      </c>
      <c r="D379" t="s">
        <v>151</v>
      </c>
      <c r="E379" s="1">
        <v>43032</v>
      </c>
      <c r="F379" s="1" t="s">
        <v>308</v>
      </c>
      <c r="G379" s="1"/>
      <c r="H379" t="s">
        <v>172</v>
      </c>
      <c r="I379" s="1" t="str">
        <f>VLOOKUP(Z379,lookup!$A$2:$E$18,5,FALSE)</f>
        <v>dissolved</v>
      </c>
      <c r="J379" s="1" t="str">
        <f>VLOOKUP(Z379,lookup!$A$2:$E$18,3,FALSE)</f>
        <v>Copper</v>
      </c>
      <c r="K379" s="1"/>
      <c r="L379" t="str">
        <f>VLOOKUP(Z379,lookup!$A$2:$E$18,4,FALSE)</f>
        <v>ug/l</v>
      </c>
      <c r="M379">
        <v>2.1</v>
      </c>
      <c r="U379">
        <v>0.2</v>
      </c>
      <c r="V379" t="s">
        <v>176</v>
      </c>
      <c r="X379" t="s">
        <v>149</v>
      </c>
      <c r="Y379" t="s">
        <v>150</v>
      </c>
      <c r="Z379">
        <v>1040</v>
      </c>
      <c r="AB379" t="s">
        <v>154</v>
      </c>
      <c r="AC379" t="s">
        <v>148</v>
      </c>
      <c r="AD379" s="2">
        <v>0.39583333333333331</v>
      </c>
      <c r="AG379" t="s">
        <v>169</v>
      </c>
      <c r="AK379" t="s">
        <v>156</v>
      </c>
    </row>
    <row r="380" spans="1:37" x14ac:dyDescent="0.3">
      <c r="A380" t="s">
        <v>292</v>
      </c>
      <c r="B380" t="str">
        <f t="shared" si="5"/>
        <v>USGSMDWC-1648010-20171024</v>
      </c>
      <c r="C380">
        <v>1648010</v>
      </c>
      <c r="D380" t="s">
        <v>151</v>
      </c>
      <c r="E380" s="1">
        <v>43032</v>
      </c>
      <c r="F380" s="1" t="s">
        <v>308</v>
      </c>
      <c r="G380" s="1"/>
      <c r="H380" t="s">
        <v>170</v>
      </c>
      <c r="I380" s="1" t="str">
        <f>VLOOKUP(Z380,lookup!$A$2:$E$18,5,FALSE)</f>
        <v>dissolved</v>
      </c>
      <c r="J380" s="1" t="str">
        <f>VLOOKUP(Z380,lookup!$A$2:$E$18,3,FALSE)</f>
        <v>Lead</v>
      </c>
      <c r="K380" s="1"/>
      <c r="L380" t="str">
        <f>VLOOKUP(Z380,lookup!$A$2:$E$18,4,FALSE)</f>
        <v>ug/l</v>
      </c>
      <c r="M380">
        <v>6.2E-2</v>
      </c>
      <c r="U380">
        <v>0.02</v>
      </c>
      <c r="V380" t="s">
        <v>176</v>
      </c>
      <c r="X380" t="s">
        <v>149</v>
      </c>
      <c r="Y380" t="s">
        <v>150</v>
      </c>
      <c r="Z380">
        <v>1049</v>
      </c>
      <c r="AB380" t="s">
        <v>154</v>
      </c>
      <c r="AC380" t="s">
        <v>148</v>
      </c>
      <c r="AD380" s="2">
        <v>0.39583333333333331</v>
      </c>
      <c r="AG380" t="s">
        <v>169</v>
      </c>
      <c r="AK380" t="s">
        <v>156</v>
      </c>
    </row>
    <row r="381" spans="1:37" x14ac:dyDescent="0.3">
      <c r="A381" t="s">
        <v>292</v>
      </c>
      <c r="B381" t="str">
        <f t="shared" si="5"/>
        <v>USGSMDWC-1648010-20171024</v>
      </c>
      <c r="C381">
        <v>1648010</v>
      </c>
      <c r="D381" t="s">
        <v>151</v>
      </c>
      <c r="E381" s="1">
        <v>43032</v>
      </c>
      <c r="F381" s="1" t="s">
        <v>308</v>
      </c>
      <c r="G381" s="1"/>
      <c r="H381" t="s">
        <v>172</v>
      </c>
      <c r="I381" s="1" t="str">
        <f>VLOOKUP(Z381,lookup!$A$2:$E$18,5,FALSE)</f>
        <v>dissolved</v>
      </c>
      <c r="J381" s="1" t="str">
        <f>VLOOKUP(Z381,lookup!$A$2:$E$18,3,FALSE)</f>
        <v>Zinc</v>
      </c>
      <c r="K381" s="1"/>
      <c r="L381" t="str">
        <f>VLOOKUP(Z381,lookup!$A$2:$E$18,4,FALSE)</f>
        <v>ug/l</v>
      </c>
      <c r="M381">
        <v>2.2000000000000002</v>
      </c>
      <c r="U381">
        <v>2</v>
      </c>
      <c r="V381" t="s">
        <v>176</v>
      </c>
      <c r="X381" t="s">
        <v>149</v>
      </c>
      <c r="Y381" t="s">
        <v>150</v>
      </c>
      <c r="Z381">
        <v>1090</v>
      </c>
      <c r="AA381" t="s">
        <v>168</v>
      </c>
      <c r="AB381" t="s">
        <v>154</v>
      </c>
      <c r="AC381" t="s">
        <v>148</v>
      </c>
      <c r="AD381" s="2">
        <v>0.39583333333333331</v>
      </c>
      <c r="AG381" t="s">
        <v>169</v>
      </c>
      <c r="AK381" t="s">
        <v>156</v>
      </c>
    </row>
    <row r="382" spans="1:37" x14ac:dyDescent="0.3">
      <c r="A382" t="s">
        <v>292</v>
      </c>
      <c r="B382" t="str">
        <f t="shared" si="5"/>
        <v>USGSMDWC-1648010-20171024</v>
      </c>
      <c r="C382">
        <v>1648010</v>
      </c>
      <c r="D382" t="s">
        <v>151</v>
      </c>
      <c r="E382" s="1">
        <v>43032</v>
      </c>
      <c r="F382" s="1" t="s">
        <v>308</v>
      </c>
      <c r="G382" s="1"/>
      <c r="I382" s="1" t="str">
        <f>VLOOKUP(Z382,lookup!$A$2:$E$18,5,FALSE)</f>
        <v>total</v>
      </c>
      <c r="J382" s="1" t="str">
        <f>VLOOKUP(Z382,lookup!$A$2:$E$18,3,FALSE)</f>
        <v>Mercury</v>
      </c>
      <c r="K382" s="1"/>
      <c r="L382" t="str">
        <f>VLOOKUP(Z382,lookup!$A$2:$E$18,4,FALSE)</f>
        <v>ng/l</v>
      </c>
      <c r="M382">
        <v>0.83</v>
      </c>
      <c r="U382">
        <v>0.17</v>
      </c>
      <c r="V382" t="s">
        <v>165</v>
      </c>
      <c r="X382" t="s">
        <v>149</v>
      </c>
      <c r="Y382" t="s">
        <v>150</v>
      </c>
      <c r="Z382">
        <v>50286</v>
      </c>
      <c r="AB382" t="s">
        <v>154</v>
      </c>
      <c r="AC382" t="s">
        <v>148</v>
      </c>
      <c r="AD382" s="2">
        <v>0.39583333333333331</v>
      </c>
      <c r="AG382" t="s">
        <v>169</v>
      </c>
      <c r="AK382" t="s">
        <v>230</v>
      </c>
    </row>
    <row r="383" spans="1:37" x14ac:dyDescent="0.3">
      <c r="A383" t="s">
        <v>292</v>
      </c>
      <c r="B383" t="str">
        <f t="shared" si="5"/>
        <v>USGS-WRD-1648010-20171030</v>
      </c>
      <c r="C383">
        <v>1648010</v>
      </c>
      <c r="D383" t="s">
        <v>151</v>
      </c>
      <c r="E383" s="1">
        <v>43038</v>
      </c>
      <c r="F383" s="1" t="s">
        <v>331</v>
      </c>
      <c r="G383" s="1"/>
      <c r="H383" t="s">
        <v>172</v>
      </c>
      <c r="I383" s="1" t="str">
        <f>VLOOKUP(Z383,lookup!$A$2:$E$18,5,FALSE)</f>
        <v>dissolved</v>
      </c>
      <c r="J383" s="1" t="str">
        <f>VLOOKUP(Z383,lookup!$A$2:$E$18,3,FALSE)</f>
        <v>Copper</v>
      </c>
      <c r="K383" s="1"/>
      <c r="L383" t="str">
        <f>VLOOKUP(Z383,lookup!$A$2:$E$18,4,FALSE)</f>
        <v>ug/l</v>
      </c>
      <c r="M383">
        <v>3.5</v>
      </c>
      <c r="U383">
        <v>0.2</v>
      </c>
      <c r="V383" t="s">
        <v>176</v>
      </c>
      <c r="X383" t="s">
        <v>149</v>
      </c>
      <c r="Y383" t="s">
        <v>150</v>
      </c>
      <c r="Z383">
        <v>1040</v>
      </c>
      <c r="AB383" t="s">
        <v>154</v>
      </c>
      <c r="AC383" t="s">
        <v>148</v>
      </c>
      <c r="AD383" s="2">
        <v>0.4375</v>
      </c>
      <c r="AG383" t="s">
        <v>161</v>
      </c>
      <c r="AK383" t="s">
        <v>156</v>
      </c>
    </row>
    <row r="384" spans="1:37" x14ac:dyDescent="0.3">
      <c r="A384" t="s">
        <v>292</v>
      </c>
      <c r="B384" t="str">
        <f t="shared" si="5"/>
        <v>USGS-WRD-1648010-20171030</v>
      </c>
      <c r="C384">
        <v>1648010</v>
      </c>
      <c r="D384" t="s">
        <v>151</v>
      </c>
      <c r="E384" s="1">
        <v>43038</v>
      </c>
      <c r="F384" s="1" t="s">
        <v>331</v>
      </c>
      <c r="G384" s="1"/>
      <c r="H384" t="s">
        <v>170</v>
      </c>
      <c r="I384" s="1" t="str">
        <f>VLOOKUP(Z384,lookup!$A$2:$E$18,5,FALSE)</f>
        <v>dissolved</v>
      </c>
      <c r="J384" s="1" t="str">
        <f>VLOOKUP(Z384,lookup!$A$2:$E$18,3,FALSE)</f>
        <v>Lead</v>
      </c>
      <c r="K384" s="1"/>
      <c r="L384" t="str">
        <f>VLOOKUP(Z384,lookup!$A$2:$E$18,4,FALSE)</f>
        <v>ug/l</v>
      </c>
      <c r="M384">
        <v>0.25900000000000001</v>
      </c>
      <c r="U384">
        <v>0.02</v>
      </c>
      <c r="V384" t="s">
        <v>176</v>
      </c>
      <c r="X384" t="s">
        <v>149</v>
      </c>
      <c r="Y384" t="s">
        <v>150</v>
      </c>
      <c r="Z384">
        <v>1049</v>
      </c>
      <c r="AB384" t="s">
        <v>154</v>
      </c>
      <c r="AC384" t="s">
        <v>148</v>
      </c>
      <c r="AD384" s="2">
        <v>0.4375</v>
      </c>
      <c r="AG384" t="s">
        <v>161</v>
      </c>
      <c r="AK384" t="s">
        <v>156</v>
      </c>
    </row>
    <row r="385" spans="1:37" x14ac:dyDescent="0.3">
      <c r="A385" t="s">
        <v>292</v>
      </c>
      <c r="B385" t="str">
        <f t="shared" si="5"/>
        <v>USGS-WRD-1648010-20171030</v>
      </c>
      <c r="C385">
        <v>1648010</v>
      </c>
      <c r="D385" t="s">
        <v>151</v>
      </c>
      <c r="E385" s="1">
        <v>43038</v>
      </c>
      <c r="F385" s="1" t="s">
        <v>331</v>
      </c>
      <c r="G385" s="1"/>
      <c r="H385" t="s">
        <v>172</v>
      </c>
      <c r="I385" s="1" t="str">
        <f>VLOOKUP(Z385,lookup!$A$2:$E$18,5,FALSE)</f>
        <v>dissolved</v>
      </c>
      <c r="J385" s="1" t="str">
        <f>VLOOKUP(Z385,lookup!$A$2:$E$18,3,FALSE)</f>
        <v>Zinc</v>
      </c>
      <c r="K385" s="1"/>
      <c r="L385" t="str">
        <f>VLOOKUP(Z385,lookup!$A$2:$E$18,4,FALSE)</f>
        <v>ug/l</v>
      </c>
      <c r="M385">
        <v>2.1</v>
      </c>
      <c r="U385">
        <v>2</v>
      </c>
      <c r="V385" t="s">
        <v>176</v>
      </c>
      <c r="X385" t="s">
        <v>149</v>
      </c>
      <c r="Y385" t="s">
        <v>150</v>
      </c>
      <c r="Z385">
        <v>1090</v>
      </c>
      <c r="AA385" t="s">
        <v>168</v>
      </c>
      <c r="AB385" t="s">
        <v>154</v>
      </c>
      <c r="AC385" t="s">
        <v>148</v>
      </c>
      <c r="AD385" s="2">
        <v>0.4375</v>
      </c>
      <c r="AG385" t="s">
        <v>161</v>
      </c>
      <c r="AK385" t="s">
        <v>156</v>
      </c>
    </row>
    <row r="386" spans="1:37" x14ac:dyDescent="0.3">
      <c r="A386" t="s">
        <v>292</v>
      </c>
      <c r="B386" t="str">
        <f t="shared" ref="B386:B449" si="6">AG386&amp;"-"&amp;C386&amp;"-"&amp;TEXT(E386,"yyyymmdd")</f>
        <v>USGS-WRD-1648010-20171030</v>
      </c>
      <c r="C386">
        <v>1648010</v>
      </c>
      <c r="D386" t="s">
        <v>151</v>
      </c>
      <c r="E386" s="1">
        <v>43038</v>
      </c>
      <c r="F386" s="1" t="s">
        <v>331</v>
      </c>
      <c r="G386" s="1"/>
      <c r="I386" s="1" t="str">
        <f>VLOOKUP(Z386,lookup!$A$2:$E$18,5,FALSE)</f>
        <v>total</v>
      </c>
      <c r="J386" s="1" t="str">
        <f>VLOOKUP(Z386,lookup!$A$2:$E$18,3,FALSE)</f>
        <v>Mercury</v>
      </c>
      <c r="K386" s="1"/>
      <c r="L386" t="str">
        <f>VLOOKUP(Z386,lookup!$A$2:$E$18,4,FALSE)</f>
        <v>ng/l</v>
      </c>
      <c r="M386">
        <v>3.58</v>
      </c>
      <c r="U386">
        <v>0.17</v>
      </c>
      <c r="V386" t="s">
        <v>165</v>
      </c>
      <c r="X386" t="s">
        <v>149</v>
      </c>
      <c r="Y386" t="s">
        <v>150</v>
      </c>
      <c r="Z386">
        <v>50286</v>
      </c>
      <c r="AB386" t="s">
        <v>154</v>
      </c>
      <c r="AC386" t="s">
        <v>148</v>
      </c>
      <c r="AD386" s="2">
        <v>0.4375</v>
      </c>
      <c r="AG386" t="s">
        <v>161</v>
      </c>
      <c r="AK386" t="s">
        <v>230</v>
      </c>
    </row>
    <row r="387" spans="1:37" x14ac:dyDescent="0.3">
      <c r="A387" t="s">
        <v>292</v>
      </c>
      <c r="B387" t="str">
        <f t="shared" si="6"/>
        <v>USGSMDWC-1648010-20171130</v>
      </c>
      <c r="C387">
        <v>1648010</v>
      </c>
      <c r="D387" t="s">
        <v>151</v>
      </c>
      <c r="E387" s="1">
        <v>43069</v>
      </c>
      <c r="F387" s="1" t="s">
        <v>306</v>
      </c>
      <c r="G387" s="1"/>
      <c r="H387" t="s">
        <v>172</v>
      </c>
      <c r="I387" s="1" t="str">
        <f>VLOOKUP(Z387,lookup!$A$2:$E$18,5,FALSE)</f>
        <v>dissolved</v>
      </c>
      <c r="J387" s="1" t="str">
        <f>VLOOKUP(Z387,lookup!$A$2:$E$18,3,FALSE)</f>
        <v>Copper</v>
      </c>
      <c r="K387" s="1"/>
      <c r="L387" t="str">
        <f>VLOOKUP(Z387,lookup!$A$2:$E$18,4,FALSE)</f>
        <v>ug/l</v>
      </c>
      <c r="M387">
        <v>1.3</v>
      </c>
      <c r="U387">
        <v>0.2</v>
      </c>
      <c r="V387" t="s">
        <v>176</v>
      </c>
      <c r="X387" t="s">
        <v>149</v>
      </c>
      <c r="Y387" t="s">
        <v>150</v>
      </c>
      <c r="Z387">
        <v>1040</v>
      </c>
      <c r="AB387" t="s">
        <v>154</v>
      </c>
      <c r="AC387" t="s">
        <v>148</v>
      </c>
      <c r="AD387" s="2">
        <v>0.45833333333333331</v>
      </c>
      <c r="AG387" t="s">
        <v>169</v>
      </c>
      <c r="AK387" t="s">
        <v>156</v>
      </c>
    </row>
    <row r="388" spans="1:37" x14ac:dyDescent="0.3">
      <c r="A388" t="s">
        <v>292</v>
      </c>
      <c r="B388" t="str">
        <f t="shared" si="6"/>
        <v>USGSMDWC-1648010-20171130</v>
      </c>
      <c r="C388">
        <v>1648010</v>
      </c>
      <c r="D388" t="s">
        <v>151</v>
      </c>
      <c r="E388" s="1">
        <v>43069</v>
      </c>
      <c r="F388" s="1" t="s">
        <v>306</v>
      </c>
      <c r="G388" s="1"/>
      <c r="H388" t="s">
        <v>170</v>
      </c>
      <c r="I388" s="1" t="str">
        <f>VLOOKUP(Z388,lookup!$A$2:$E$18,5,FALSE)</f>
        <v>dissolved</v>
      </c>
      <c r="J388" s="1" t="str">
        <f>VLOOKUP(Z388,lookup!$A$2:$E$18,3,FALSE)</f>
        <v>Lead</v>
      </c>
      <c r="K388" s="1"/>
      <c r="L388" t="str">
        <f>VLOOKUP(Z388,lookup!$A$2:$E$18,4,FALSE)</f>
        <v>ug/l</v>
      </c>
      <c r="M388">
        <v>6.6000000000000003E-2</v>
      </c>
      <c r="U388">
        <v>0.02</v>
      </c>
      <c r="V388" t="s">
        <v>176</v>
      </c>
      <c r="X388" t="s">
        <v>149</v>
      </c>
      <c r="Y388" t="s">
        <v>150</v>
      </c>
      <c r="Z388">
        <v>1049</v>
      </c>
      <c r="AB388" t="s">
        <v>154</v>
      </c>
      <c r="AC388" t="s">
        <v>148</v>
      </c>
      <c r="AD388" s="2">
        <v>0.45833333333333331</v>
      </c>
      <c r="AG388" t="s">
        <v>169</v>
      </c>
      <c r="AK388" t="s">
        <v>156</v>
      </c>
    </row>
    <row r="389" spans="1:37" x14ac:dyDescent="0.3">
      <c r="A389" t="s">
        <v>292</v>
      </c>
      <c r="B389" t="str">
        <f t="shared" si="6"/>
        <v>USGSMDWC-1648010-20171130</v>
      </c>
      <c r="C389">
        <v>1648010</v>
      </c>
      <c r="D389" t="s">
        <v>151</v>
      </c>
      <c r="E389" s="1">
        <v>43069</v>
      </c>
      <c r="F389" s="1" t="s">
        <v>306</v>
      </c>
      <c r="G389" s="1"/>
      <c r="H389" t="s">
        <v>172</v>
      </c>
      <c r="I389" s="1" t="str">
        <f>VLOOKUP(Z389,lookup!$A$2:$E$18,5,FALSE)</f>
        <v>dissolved</v>
      </c>
      <c r="J389" s="1" t="str">
        <f>VLOOKUP(Z389,lookup!$A$2:$E$18,3,FALSE)</f>
        <v>Zinc</v>
      </c>
      <c r="K389" s="1"/>
      <c r="L389" t="str">
        <f>VLOOKUP(Z389,lookup!$A$2:$E$18,4,FALSE)</f>
        <v>ug/l</v>
      </c>
      <c r="M389">
        <v>2</v>
      </c>
      <c r="N389" t="s">
        <v>152</v>
      </c>
      <c r="U389">
        <v>2</v>
      </c>
      <c r="V389" t="s">
        <v>176</v>
      </c>
      <c r="X389" t="s">
        <v>149</v>
      </c>
      <c r="Y389" t="s">
        <v>150</v>
      </c>
      <c r="Z389">
        <v>1090</v>
      </c>
      <c r="AB389" t="s">
        <v>154</v>
      </c>
      <c r="AC389" t="s">
        <v>148</v>
      </c>
      <c r="AD389" s="2">
        <v>0.45833333333333331</v>
      </c>
      <c r="AG389" t="s">
        <v>169</v>
      </c>
      <c r="AK389" t="s">
        <v>156</v>
      </c>
    </row>
    <row r="390" spans="1:37" x14ac:dyDescent="0.3">
      <c r="A390" t="s">
        <v>292</v>
      </c>
      <c r="B390" t="str">
        <f t="shared" si="6"/>
        <v>USGSMDWC-1648010-20171130</v>
      </c>
      <c r="C390">
        <v>1648010</v>
      </c>
      <c r="D390" t="s">
        <v>151</v>
      </c>
      <c r="E390" s="1">
        <v>43069</v>
      </c>
      <c r="F390" s="1" t="s">
        <v>306</v>
      </c>
      <c r="G390" s="1"/>
      <c r="I390" s="1" t="str">
        <f>VLOOKUP(Z390,lookup!$A$2:$E$18,5,FALSE)</f>
        <v>total</v>
      </c>
      <c r="J390" s="1" t="str">
        <f>VLOOKUP(Z390,lookup!$A$2:$E$18,3,FALSE)</f>
        <v>Mercury</v>
      </c>
      <c r="K390" s="1"/>
      <c r="L390" t="str">
        <f>VLOOKUP(Z390,lookup!$A$2:$E$18,4,FALSE)</f>
        <v>ng/l</v>
      </c>
      <c r="M390">
        <v>0.56999999999999995</v>
      </c>
      <c r="U390">
        <v>0.17</v>
      </c>
      <c r="V390" t="s">
        <v>165</v>
      </c>
      <c r="X390" t="s">
        <v>149</v>
      </c>
      <c r="Y390" t="s">
        <v>150</v>
      </c>
      <c r="Z390">
        <v>50286</v>
      </c>
      <c r="AB390" t="s">
        <v>154</v>
      </c>
      <c r="AC390" t="s">
        <v>148</v>
      </c>
      <c r="AD390" s="2">
        <v>0.45833333333333331</v>
      </c>
      <c r="AG390" t="s">
        <v>169</v>
      </c>
      <c r="AK390" t="s">
        <v>230</v>
      </c>
    </row>
    <row r="391" spans="1:37" x14ac:dyDescent="0.3">
      <c r="A391" t="s">
        <v>292</v>
      </c>
      <c r="B391" t="str">
        <f t="shared" si="6"/>
        <v>USGSMDWC-1648010-20171221</v>
      </c>
      <c r="C391">
        <v>1648010</v>
      </c>
      <c r="D391" t="s">
        <v>151</v>
      </c>
      <c r="E391" s="1">
        <v>43090</v>
      </c>
      <c r="F391" s="1" t="s">
        <v>311</v>
      </c>
      <c r="G391" s="1"/>
      <c r="H391" t="s">
        <v>172</v>
      </c>
      <c r="I391" s="1" t="str">
        <f>VLOOKUP(Z391,lookup!$A$2:$E$18,5,FALSE)</f>
        <v>dissolved</v>
      </c>
      <c r="J391" s="1" t="str">
        <f>VLOOKUP(Z391,lookup!$A$2:$E$18,3,FALSE)</f>
        <v>Copper</v>
      </c>
      <c r="K391" s="1"/>
      <c r="L391" t="str">
        <f>VLOOKUP(Z391,lookup!$A$2:$E$18,4,FALSE)</f>
        <v>ug/l</v>
      </c>
      <c r="M391">
        <v>1.3</v>
      </c>
      <c r="U391">
        <v>0.2</v>
      </c>
      <c r="V391" t="s">
        <v>176</v>
      </c>
      <c r="X391" t="s">
        <v>149</v>
      </c>
      <c r="Y391" t="s">
        <v>150</v>
      </c>
      <c r="Z391">
        <v>1040</v>
      </c>
      <c r="AA391" t="s">
        <v>177</v>
      </c>
      <c r="AB391" t="s">
        <v>154</v>
      </c>
      <c r="AC391" t="s">
        <v>148</v>
      </c>
      <c r="AD391" s="2">
        <v>0.54166666666666663</v>
      </c>
      <c r="AG391" t="s">
        <v>169</v>
      </c>
      <c r="AK391" t="s">
        <v>156</v>
      </c>
    </row>
    <row r="392" spans="1:37" x14ac:dyDescent="0.3">
      <c r="A392" t="s">
        <v>292</v>
      </c>
      <c r="B392" t="str">
        <f t="shared" si="6"/>
        <v>USGSMDWC-1648010-20171221</v>
      </c>
      <c r="C392">
        <v>1648010</v>
      </c>
      <c r="D392" t="s">
        <v>151</v>
      </c>
      <c r="E392" s="1">
        <v>43090</v>
      </c>
      <c r="F392" s="1" t="s">
        <v>311</v>
      </c>
      <c r="G392" s="1"/>
      <c r="H392" t="s">
        <v>170</v>
      </c>
      <c r="I392" s="1" t="str">
        <f>VLOOKUP(Z392,lookup!$A$2:$E$18,5,FALSE)</f>
        <v>dissolved</v>
      </c>
      <c r="J392" s="1" t="str">
        <f>VLOOKUP(Z392,lookup!$A$2:$E$18,3,FALSE)</f>
        <v>Lead</v>
      </c>
      <c r="K392" s="1"/>
      <c r="L392" t="str">
        <f>VLOOKUP(Z392,lookup!$A$2:$E$18,4,FALSE)</f>
        <v>ug/l</v>
      </c>
      <c r="M392">
        <v>3.9E-2</v>
      </c>
      <c r="U392">
        <v>0.02</v>
      </c>
      <c r="V392" t="s">
        <v>176</v>
      </c>
      <c r="X392" t="s">
        <v>149</v>
      </c>
      <c r="Y392" t="s">
        <v>150</v>
      </c>
      <c r="Z392">
        <v>1049</v>
      </c>
      <c r="AA392" t="s">
        <v>168</v>
      </c>
      <c r="AB392" t="s">
        <v>154</v>
      </c>
      <c r="AC392" t="s">
        <v>148</v>
      </c>
      <c r="AD392" s="2">
        <v>0.54166666666666663</v>
      </c>
      <c r="AG392" t="s">
        <v>169</v>
      </c>
      <c r="AK392" t="s">
        <v>156</v>
      </c>
    </row>
    <row r="393" spans="1:37" x14ac:dyDescent="0.3">
      <c r="A393" t="s">
        <v>292</v>
      </c>
      <c r="B393" t="str">
        <f t="shared" si="6"/>
        <v>USGSMDWC-1648010-20171221</v>
      </c>
      <c r="C393">
        <v>1648010</v>
      </c>
      <c r="D393" t="s">
        <v>151</v>
      </c>
      <c r="E393" s="1">
        <v>43090</v>
      </c>
      <c r="F393" s="1" t="s">
        <v>311</v>
      </c>
      <c r="G393" s="1"/>
      <c r="H393" t="s">
        <v>172</v>
      </c>
      <c r="I393" s="1" t="str">
        <f>VLOOKUP(Z393,lookup!$A$2:$E$18,5,FALSE)</f>
        <v>dissolved</v>
      </c>
      <c r="J393" s="1" t="str">
        <f>VLOOKUP(Z393,lookup!$A$2:$E$18,3,FALSE)</f>
        <v>Zinc</v>
      </c>
      <c r="K393" s="1"/>
      <c r="L393" t="str">
        <f>VLOOKUP(Z393,lookup!$A$2:$E$18,4,FALSE)</f>
        <v>ug/l</v>
      </c>
      <c r="M393">
        <v>2</v>
      </c>
      <c r="N393" t="s">
        <v>152</v>
      </c>
      <c r="U393">
        <v>2</v>
      </c>
      <c r="V393" t="s">
        <v>176</v>
      </c>
      <c r="X393" t="s">
        <v>149</v>
      </c>
      <c r="Y393" t="s">
        <v>150</v>
      </c>
      <c r="Z393">
        <v>1090</v>
      </c>
      <c r="AA393" t="s">
        <v>177</v>
      </c>
      <c r="AB393" t="s">
        <v>154</v>
      </c>
      <c r="AC393" t="s">
        <v>148</v>
      </c>
      <c r="AD393" s="2">
        <v>0.54166666666666663</v>
      </c>
      <c r="AG393" t="s">
        <v>169</v>
      </c>
      <c r="AK393" t="s">
        <v>156</v>
      </c>
    </row>
    <row r="394" spans="1:37" x14ac:dyDescent="0.3">
      <c r="A394" t="s">
        <v>292</v>
      </c>
      <c r="B394" t="str">
        <f t="shared" si="6"/>
        <v>USGSMDWC-1648010-20171221</v>
      </c>
      <c r="C394">
        <v>1648010</v>
      </c>
      <c r="D394" t="s">
        <v>151</v>
      </c>
      <c r="E394" s="1">
        <v>43090</v>
      </c>
      <c r="F394" s="1" t="s">
        <v>311</v>
      </c>
      <c r="G394" s="1"/>
      <c r="I394" s="1" t="str">
        <f>VLOOKUP(Z394,lookup!$A$2:$E$18,5,FALSE)</f>
        <v>total</v>
      </c>
      <c r="J394" s="1" t="str">
        <f>VLOOKUP(Z394,lookup!$A$2:$E$18,3,FALSE)</f>
        <v>Mercury</v>
      </c>
      <c r="K394" s="1"/>
      <c r="L394" t="str">
        <f>VLOOKUP(Z394,lookup!$A$2:$E$18,4,FALSE)</f>
        <v>ng/l</v>
      </c>
      <c r="M394">
        <v>0.98</v>
      </c>
      <c r="U394">
        <v>0.17</v>
      </c>
      <c r="V394" t="s">
        <v>165</v>
      </c>
      <c r="X394" t="s">
        <v>149</v>
      </c>
      <c r="Y394" t="s">
        <v>150</v>
      </c>
      <c r="Z394">
        <v>50286</v>
      </c>
      <c r="AB394" t="s">
        <v>154</v>
      </c>
      <c r="AC394" t="s">
        <v>148</v>
      </c>
      <c r="AD394" s="2">
        <v>0.54166666666666663</v>
      </c>
      <c r="AG394" t="s">
        <v>169</v>
      </c>
      <c r="AK394" t="s">
        <v>230</v>
      </c>
    </row>
    <row r="395" spans="1:37" x14ac:dyDescent="0.3">
      <c r="A395" t="s">
        <v>292</v>
      </c>
      <c r="B395" t="str">
        <f t="shared" si="6"/>
        <v>USGSMDWC-1648010-20180125</v>
      </c>
      <c r="C395">
        <v>1648010</v>
      </c>
      <c r="D395" t="s">
        <v>151</v>
      </c>
      <c r="E395" s="1">
        <v>43125</v>
      </c>
      <c r="F395" s="1" t="s">
        <v>306</v>
      </c>
      <c r="G395" s="1"/>
      <c r="H395" t="s">
        <v>172</v>
      </c>
      <c r="I395" s="1" t="str">
        <f>VLOOKUP(Z395,lookup!$A$2:$E$18,5,FALSE)</f>
        <v>dissolved</v>
      </c>
      <c r="J395" s="1" t="str">
        <f>VLOOKUP(Z395,lookup!$A$2:$E$18,3,FALSE)</f>
        <v>Copper</v>
      </c>
      <c r="K395" s="1"/>
      <c r="L395" t="str">
        <f>VLOOKUP(Z395,lookup!$A$2:$E$18,4,FALSE)</f>
        <v>ug/l</v>
      </c>
      <c r="M395">
        <v>1.9</v>
      </c>
      <c r="U395">
        <v>0.2</v>
      </c>
      <c r="V395" t="s">
        <v>176</v>
      </c>
      <c r="X395" t="s">
        <v>149</v>
      </c>
      <c r="Y395" t="s">
        <v>150</v>
      </c>
      <c r="Z395">
        <v>1040</v>
      </c>
      <c r="AA395" t="s">
        <v>175</v>
      </c>
      <c r="AB395" t="s">
        <v>154</v>
      </c>
      <c r="AC395" t="s">
        <v>148</v>
      </c>
      <c r="AD395" s="2">
        <v>0.45833333333333331</v>
      </c>
      <c r="AG395" t="s">
        <v>169</v>
      </c>
      <c r="AK395" t="s">
        <v>156</v>
      </c>
    </row>
    <row r="396" spans="1:37" x14ac:dyDescent="0.3">
      <c r="A396" t="s">
        <v>292</v>
      </c>
      <c r="B396" t="str">
        <f t="shared" si="6"/>
        <v>USGSMDWC-1648010-20180125</v>
      </c>
      <c r="C396">
        <v>1648010</v>
      </c>
      <c r="D396" t="s">
        <v>151</v>
      </c>
      <c r="E396" s="1">
        <v>43125</v>
      </c>
      <c r="F396" s="1" t="s">
        <v>306</v>
      </c>
      <c r="G396" s="1"/>
      <c r="H396" t="s">
        <v>170</v>
      </c>
      <c r="I396" s="1" t="str">
        <f>VLOOKUP(Z396,lookup!$A$2:$E$18,5,FALSE)</f>
        <v>dissolved</v>
      </c>
      <c r="J396" s="1" t="str">
        <f>VLOOKUP(Z396,lookup!$A$2:$E$18,3,FALSE)</f>
        <v>Lead</v>
      </c>
      <c r="K396" s="1"/>
      <c r="L396" t="str">
        <f>VLOOKUP(Z396,lookup!$A$2:$E$18,4,FALSE)</f>
        <v>ug/l</v>
      </c>
      <c r="M396">
        <v>0.1</v>
      </c>
      <c r="N396" t="s">
        <v>152</v>
      </c>
      <c r="U396">
        <v>0.02</v>
      </c>
      <c r="V396" t="s">
        <v>176</v>
      </c>
      <c r="X396" t="s">
        <v>149</v>
      </c>
      <c r="Y396" t="s">
        <v>150</v>
      </c>
      <c r="Z396">
        <v>1049</v>
      </c>
      <c r="AA396" t="s">
        <v>174</v>
      </c>
      <c r="AB396" t="s">
        <v>154</v>
      </c>
      <c r="AC396" t="s">
        <v>148</v>
      </c>
      <c r="AD396" s="2">
        <v>0.45833333333333331</v>
      </c>
      <c r="AG396" t="s">
        <v>169</v>
      </c>
      <c r="AK396" t="s">
        <v>156</v>
      </c>
    </row>
    <row r="397" spans="1:37" x14ac:dyDescent="0.3">
      <c r="A397" t="s">
        <v>292</v>
      </c>
      <c r="B397" t="str">
        <f t="shared" si="6"/>
        <v>USGSMDWC-1648010-20180125</v>
      </c>
      <c r="C397">
        <v>1648010</v>
      </c>
      <c r="D397" t="s">
        <v>151</v>
      </c>
      <c r="E397" s="1">
        <v>43125</v>
      </c>
      <c r="F397" s="1" t="s">
        <v>306</v>
      </c>
      <c r="G397" s="1"/>
      <c r="H397" t="s">
        <v>172</v>
      </c>
      <c r="I397" s="1" t="str">
        <f>VLOOKUP(Z397,lookup!$A$2:$E$18,5,FALSE)</f>
        <v>dissolved</v>
      </c>
      <c r="J397" s="1" t="str">
        <f>VLOOKUP(Z397,lookup!$A$2:$E$18,3,FALSE)</f>
        <v>Zinc</v>
      </c>
      <c r="K397" s="1"/>
      <c r="L397" t="str">
        <f>VLOOKUP(Z397,lookup!$A$2:$E$18,4,FALSE)</f>
        <v>ug/l</v>
      </c>
      <c r="M397">
        <v>10</v>
      </c>
      <c r="N397" t="s">
        <v>152</v>
      </c>
      <c r="U397">
        <v>2</v>
      </c>
      <c r="V397" t="s">
        <v>176</v>
      </c>
      <c r="X397" t="s">
        <v>149</v>
      </c>
      <c r="Y397" t="s">
        <v>150</v>
      </c>
      <c r="Z397">
        <v>1090</v>
      </c>
      <c r="AA397" t="s">
        <v>174</v>
      </c>
      <c r="AB397" t="s">
        <v>154</v>
      </c>
      <c r="AC397" t="s">
        <v>148</v>
      </c>
      <c r="AD397" s="2">
        <v>0.45833333333333331</v>
      </c>
      <c r="AG397" t="s">
        <v>169</v>
      </c>
      <c r="AK397" t="s">
        <v>156</v>
      </c>
    </row>
    <row r="398" spans="1:37" x14ac:dyDescent="0.3">
      <c r="A398" t="s">
        <v>292</v>
      </c>
      <c r="B398" t="str">
        <f t="shared" si="6"/>
        <v>USGSMDWC-1648010-20180125</v>
      </c>
      <c r="C398">
        <v>1648010</v>
      </c>
      <c r="D398" t="s">
        <v>151</v>
      </c>
      <c r="E398" s="1">
        <v>43125</v>
      </c>
      <c r="F398" s="1" t="s">
        <v>306</v>
      </c>
      <c r="G398" s="1"/>
      <c r="I398" s="1" t="str">
        <f>VLOOKUP(Z398,lookup!$A$2:$E$18,5,FALSE)</f>
        <v>total</v>
      </c>
      <c r="J398" s="1" t="str">
        <f>VLOOKUP(Z398,lookup!$A$2:$E$18,3,FALSE)</f>
        <v>Mercury</v>
      </c>
      <c r="K398" s="1"/>
      <c r="L398" t="str">
        <f>VLOOKUP(Z398,lookup!$A$2:$E$18,4,FALSE)</f>
        <v>ng/l</v>
      </c>
      <c r="M398">
        <v>1.35</v>
      </c>
      <c r="U398">
        <v>0.17</v>
      </c>
      <c r="V398" t="s">
        <v>165</v>
      </c>
      <c r="X398" t="s">
        <v>149</v>
      </c>
      <c r="Y398" t="s">
        <v>150</v>
      </c>
      <c r="Z398">
        <v>50286</v>
      </c>
      <c r="AB398" t="s">
        <v>154</v>
      </c>
      <c r="AC398" t="s">
        <v>148</v>
      </c>
      <c r="AD398" s="2">
        <v>0.45833333333333331</v>
      </c>
      <c r="AG398" t="s">
        <v>169</v>
      </c>
      <c r="AK398" t="s">
        <v>230</v>
      </c>
    </row>
    <row r="399" spans="1:37" x14ac:dyDescent="0.3">
      <c r="A399" t="s">
        <v>292</v>
      </c>
      <c r="B399" t="str">
        <f t="shared" si="6"/>
        <v>USGSMDWC-1648010-20180211</v>
      </c>
      <c r="C399">
        <v>1648010</v>
      </c>
      <c r="D399" t="s">
        <v>151</v>
      </c>
      <c r="E399" s="1">
        <v>43142</v>
      </c>
      <c r="F399" s="1" t="s">
        <v>330</v>
      </c>
      <c r="G399" s="1"/>
      <c r="H399" t="s">
        <v>172</v>
      </c>
      <c r="I399" s="1" t="str">
        <f>VLOOKUP(Z399,lookup!$A$2:$E$18,5,FALSE)</f>
        <v>dissolved</v>
      </c>
      <c r="J399" s="1" t="str">
        <f>VLOOKUP(Z399,lookup!$A$2:$E$18,3,FALSE)</f>
        <v>Copper</v>
      </c>
      <c r="K399" s="1"/>
      <c r="L399" t="str">
        <f>VLOOKUP(Z399,lookup!$A$2:$E$18,4,FALSE)</f>
        <v>ug/l</v>
      </c>
      <c r="M399">
        <v>3.1</v>
      </c>
      <c r="U399">
        <v>0.2</v>
      </c>
      <c r="V399" t="s">
        <v>176</v>
      </c>
      <c r="X399" t="s">
        <v>149</v>
      </c>
      <c r="Y399" t="s">
        <v>150</v>
      </c>
      <c r="Z399">
        <v>1040</v>
      </c>
      <c r="AB399" t="s">
        <v>154</v>
      </c>
      <c r="AC399" t="s">
        <v>148</v>
      </c>
      <c r="AD399" s="2">
        <v>0.53125</v>
      </c>
      <c r="AG399" t="s">
        <v>169</v>
      </c>
      <c r="AK399" t="s">
        <v>156</v>
      </c>
    </row>
    <row r="400" spans="1:37" x14ac:dyDescent="0.3">
      <c r="A400" t="s">
        <v>292</v>
      </c>
      <c r="B400" t="str">
        <f t="shared" si="6"/>
        <v>USGSMDWC-1648010-20180211</v>
      </c>
      <c r="C400">
        <v>1648010</v>
      </c>
      <c r="D400" t="s">
        <v>151</v>
      </c>
      <c r="E400" s="1">
        <v>43142</v>
      </c>
      <c r="F400" s="1" t="s">
        <v>330</v>
      </c>
      <c r="G400" s="1"/>
      <c r="H400" t="s">
        <v>170</v>
      </c>
      <c r="I400" s="1" t="str">
        <f>VLOOKUP(Z400,lookup!$A$2:$E$18,5,FALSE)</f>
        <v>dissolved</v>
      </c>
      <c r="J400" s="1" t="str">
        <f>VLOOKUP(Z400,lookup!$A$2:$E$18,3,FALSE)</f>
        <v>Lead</v>
      </c>
      <c r="K400" s="1"/>
      <c r="L400" t="str">
        <f>VLOOKUP(Z400,lookup!$A$2:$E$18,4,FALSE)</f>
        <v>ug/l</v>
      </c>
      <c r="M400">
        <v>0.372</v>
      </c>
      <c r="U400">
        <v>0.02</v>
      </c>
      <c r="V400" t="s">
        <v>176</v>
      </c>
      <c r="X400" t="s">
        <v>149</v>
      </c>
      <c r="Y400" t="s">
        <v>150</v>
      </c>
      <c r="Z400">
        <v>1049</v>
      </c>
      <c r="AB400" t="s">
        <v>154</v>
      </c>
      <c r="AC400" t="s">
        <v>148</v>
      </c>
      <c r="AD400" s="2">
        <v>0.53125</v>
      </c>
      <c r="AG400" t="s">
        <v>169</v>
      </c>
      <c r="AK400" t="s">
        <v>156</v>
      </c>
    </row>
    <row r="401" spans="1:37" x14ac:dyDescent="0.3">
      <c r="A401" t="s">
        <v>292</v>
      </c>
      <c r="B401" t="str">
        <f t="shared" si="6"/>
        <v>USGSMDWC-1648010-20180211</v>
      </c>
      <c r="C401">
        <v>1648010</v>
      </c>
      <c r="D401" t="s">
        <v>151</v>
      </c>
      <c r="E401" s="1">
        <v>43142</v>
      </c>
      <c r="F401" s="1" t="s">
        <v>330</v>
      </c>
      <c r="G401" s="1"/>
      <c r="H401" t="s">
        <v>172</v>
      </c>
      <c r="I401" s="1" t="str">
        <f>VLOOKUP(Z401,lookup!$A$2:$E$18,5,FALSE)</f>
        <v>dissolved</v>
      </c>
      <c r="J401" s="1" t="str">
        <f>VLOOKUP(Z401,lookup!$A$2:$E$18,3,FALSE)</f>
        <v>Zinc</v>
      </c>
      <c r="K401" s="1"/>
      <c r="L401" t="str">
        <f>VLOOKUP(Z401,lookup!$A$2:$E$18,4,FALSE)</f>
        <v>ug/l</v>
      </c>
      <c r="M401">
        <v>2.8</v>
      </c>
      <c r="U401">
        <v>2</v>
      </c>
      <c r="V401" t="s">
        <v>176</v>
      </c>
      <c r="X401" t="s">
        <v>149</v>
      </c>
      <c r="Y401" t="s">
        <v>150</v>
      </c>
      <c r="Z401">
        <v>1090</v>
      </c>
      <c r="AA401" t="s">
        <v>168</v>
      </c>
      <c r="AB401" t="s">
        <v>154</v>
      </c>
      <c r="AC401" t="s">
        <v>148</v>
      </c>
      <c r="AD401" s="2">
        <v>0.53125</v>
      </c>
      <c r="AG401" t="s">
        <v>169</v>
      </c>
      <c r="AK401" t="s">
        <v>156</v>
      </c>
    </row>
    <row r="402" spans="1:37" x14ac:dyDescent="0.3">
      <c r="A402" t="s">
        <v>292</v>
      </c>
      <c r="B402" t="str">
        <f t="shared" si="6"/>
        <v>USGSMDWC-1648010-20180211</v>
      </c>
      <c r="C402">
        <v>1648010</v>
      </c>
      <c r="D402" t="s">
        <v>151</v>
      </c>
      <c r="E402" s="1">
        <v>43142</v>
      </c>
      <c r="F402" s="1" t="s">
        <v>330</v>
      </c>
      <c r="G402" s="1"/>
      <c r="I402" s="1" t="str">
        <f>VLOOKUP(Z402,lookup!$A$2:$E$18,5,FALSE)</f>
        <v>total</v>
      </c>
      <c r="J402" s="1" t="str">
        <f>VLOOKUP(Z402,lookup!$A$2:$E$18,3,FALSE)</f>
        <v>Mercury</v>
      </c>
      <c r="K402" s="1"/>
      <c r="L402" t="str">
        <f>VLOOKUP(Z402,lookup!$A$2:$E$18,4,FALSE)</f>
        <v>ng/l</v>
      </c>
      <c r="M402">
        <v>44.8</v>
      </c>
      <c r="U402">
        <v>0.17</v>
      </c>
      <c r="V402" t="s">
        <v>165</v>
      </c>
      <c r="X402" t="s">
        <v>149</v>
      </c>
      <c r="Y402" t="s">
        <v>150</v>
      </c>
      <c r="Z402">
        <v>50286</v>
      </c>
      <c r="AB402" t="s">
        <v>154</v>
      </c>
      <c r="AC402" t="s">
        <v>148</v>
      </c>
      <c r="AD402" s="2">
        <v>0.53125</v>
      </c>
      <c r="AG402" t="s">
        <v>169</v>
      </c>
      <c r="AK402" t="s">
        <v>230</v>
      </c>
    </row>
    <row r="403" spans="1:37" x14ac:dyDescent="0.3">
      <c r="A403" t="s">
        <v>292</v>
      </c>
      <c r="B403" t="str">
        <f t="shared" si="6"/>
        <v>USGSMDWC-1648010-20180221</v>
      </c>
      <c r="C403">
        <v>1648010</v>
      </c>
      <c r="D403" t="s">
        <v>151</v>
      </c>
      <c r="E403" s="1">
        <v>43152</v>
      </c>
      <c r="F403" s="1" t="s">
        <v>338</v>
      </c>
      <c r="G403" s="1"/>
      <c r="H403" t="s">
        <v>172</v>
      </c>
      <c r="I403" s="1" t="str">
        <f>VLOOKUP(Z403,lookup!$A$2:$E$18,5,FALSE)</f>
        <v>dissolved</v>
      </c>
      <c r="J403" s="1" t="str">
        <f>VLOOKUP(Z403,lookup!$A$2:$E$18,3,FALSE)</f>
        <v>Copper</v>
      </c>
      <c r="K403" s="1"/>
      <c r="L403" t="str">
        <f>VLOOKUP(Z403,lookup!$A$2:$E$18,4,FALSE)</f>
        <v>ug/l</v>
      </c>
      <c r="M403">
        <v>2</v>
      </c>
      <c r="U403">
        <v>0.2</v>
      </c>
      <c r="V403" t="s">
        <v>176</v>
      </c>
      <c r="X403" t="s">
        <v>149</v>
      </c>
      <c r="Y403" t="s">
        <v>150</v>
      </c>
      <c r="Z403">
        <v>1040</v>
      </c>
      <c r="AB403" t="s">
        <v>154</v>
      </c>
      <c r="AC403" t="s">
        <v>148</v>
      </c>
      <c r="AD403" s="2">
        <v>0.58333333333333337</v>
      </c>
      <c r="AG403" t="s">
        <v>169</v>
      </c>
      <c r="AK403" t="s">
        <v>156</v>
      </c>
    </row>
    <row r="404" spans="1:37" x14ac:dyDescent="0.3">
      <c r="A404" t="s">
        <v>292</v>
      </c>
      <c r="B404" t="str">
        <f t="shared" si="6"/>
        <v>USGSMDWC-1648010-20180221</v>
      </c>
      <c r="C404">
        <v>1648010</v>
      </c>
      <c r="D404" t="s">
        <v>151</v>
      </c>
      <c r="E404" s="1">
        <v>43152</v>
      </c>
      <c r="F404" s="1" t="s">
        <v>338</v>
      </c>
      <c r="G404" s="1"/>
      <c r="H404" t="s">
        <v>170</v>
      </c>
      <c r="I404" s="1" t="str">
        <f>VLOOKUP(Z404,lookup!$A$2:$E$18,5,FALSE)</f>
        <v>dissolved</v>
      </c>
      <c r="J404" s="1" t="str">
        <f>VLOOKUP(Z404,lookup!$A$2:$E$18,3,FALSE)</f>
        <v>Lead</v>
      </c>
      <c r="K404" s="1"/>
      <c r="L404" t="str">
        <f>VLOOKUP(Z404,lookup!$A$2:$E$18,4,FALSE)</f>
        <v>ug/l</v>
      </c>
      <c r="M404">
        <v>0.13400000000000001</v>
      </c>
      <c r="U404">
        <v>0.02</v>
      </c>
      <c r="V404" t="s">
        <v>176</v>
      </c>
      <c r="X404" t="s">
        <v>149</v>
      </c>
      <c r="Y404" t="s">
        <v>150</v>
      </c>
      <c r="Z404">
        <v>1049</v>
      </c>
      <c r="AB404" t="s">
        <v>154</v>
      </c>
      <c r="AC404" t="s">
        <v>148</v>
      </c>
      <c r="AD404" s="2">
        <v>0.58333333333333337</v>
      </c>
      <c r="AG404" t="s">
        <v>169</v>
      </c>
      <c r="AK404" t="s">
        <v>156</v>
      </c>
    </row>
    <row r="405" spans="1:37" x14ac:dyDescent="0.3">
      <c r="A405" t="s">
        <v>292</v>
      </c>
      <c r="B405" t="str">
        <f t="shared" si="6"/>
        <v>USGSMDWC-1648010-20180221</v>
      </c>
      <c r="C405">
        <v>1648010</v>
      </c>
      <c r="D405" t="s">
        <v>151</v>
      </c>
      <c r="E405" s="1">
        <v>43152</v>
      </c>
      <c r="F405" s="1" t="s">
        <v>338</v>
      </c>
      <c r="G405" s="1"/>
      <c r="H405" t="s">
        <v>172</v>
      </c>
      <c r="I405" s="1" t="str">
        <f>VLOOKUP(Z405,lookup!$A$2:$E$18,5,FALSE)</f>
        <v>dissolved</v>
      </c>
      <c r="J405" s="1" t="str">
        <f>VLOOKUP(Z405,lookup!$A$2:$E$18,3,FALSE)</f>
        <v>Zinc</v>
      </c>
      <c r="K405" s="1"/>
      <c r="L405" t="str">
        <f>VLOOKUP(Z405,lookup!$A$2:$E$18,4,FALSE)</f>
        <v>ug/l</v>
      </c>
      <c r="M405">
        <v>2.2000000000000002</v>
      </c>
      <c r="U405">
        <v>2</v>
      </c>
      <c r="V405" t="s">
        <v>176</v>
      </c>
      <c r="X405" t="s">
        <v>149</v>
      </c>
      <c r="Y405" t="s">
        <v>150</v>
      </c>
      <c r="Z405">
        <v>1090</v>
      </c>
      <c r="AA405" t="s">
        <v>168</v>
      </c>
      <c r="AB405" t="s">
        <v>154</v>
      </c>
      <c r="AC405" t="s">
        <v>148</v>
      </c>
      <c r="AD405" s="2">
        <v>0.58333333333333337</v>
      </c>
      <c r="AG405" t="s">
        <v>169</v>
      </c>
      <c r="AK405" t="s">
        <v>156</v>
      </c>
    </row>
    <row r="406" spans="1:37" x14ac:dyDescent="0.3">
      <c r="A406" t="s">
        <v>292</v>
      </c>
      <c r="B406" t="str">
        <f t="shared" si="6"/>
        <v>USGSMDWC-1648010-20180221</v>
      </c>
      <c r="C406">
        <v>1648010</v>
      </c>
      <c r="D406" t="s">
        <v>151</v>
      </c>
      <c r="E406" s="1">
        <v>43152</v>
      </c>
      <c r="F406" s="1" t="s">
        <v>338</v>
      </c>
      <c r="G406" s="1"/>
      <c r="I406" s="1" t="str">
        <f>VLOOKUP(Z406,lookup!$A$2:$E$18,5,FALSE)</f>
        <v>total</v>
      </c>
      <c r="J406" s="1" t="str">
        <f>VLOOKUP(Z406,lookup!$A$2:$E$18,3,FALSE)</f>
        <v>Mercury</v>
      </c>
      <c r="K406" s="1"/>
      <c r="L406" t="str">
        <f>VLOOKUP(Z406,lookup!$A$2:$E$18,4,FALSE)</f>
        <v>ng/l</v>
      </c>
      <c r="M406">
        <v>2.54</v>
      </c>
      <c r="U406">
        <v>0.17</v>
      </c>
      <c r="V406" t="s">
        <v>165</v>
      </c>
      <c r="X406" t="s">
        <v>149</v>
      </c>
      <c r="Y406" t="s">
        <v>150</v>
      </c>
      <c r="Z406">
        <v>50286</v>
      </c>
      <c r="AB406" t="s">
        <v>154</v>
      </c>
      <c r="AC406" t="s">
        <v>148</v>
      </c>
      <c r="AD406" s="2">
        <v>0.58333333333333337</v>
      </c>
      <c r="AG406" t="s">
        <v>169</v>
      </c>
      <c r="AK406" t="s">
        <v>230</v>
      </c>
    </row>
    <row r="407" spans="1:37" x14ac:dyDescent="0.3">
      <c r="A407" t="s">
        <v>292</v>
      </c>
      <c r="B407" t="str">
        <f t="shared" si="6"/>
        <v>USGS-WRD-1648010-20180323</v>
      </c>
      <c r="C407">
        <v>1648010</v>
      </c>
      <c r="D407" t="s">
        <v>151</v>
      </c>
      <c r="E407" s="1">
        <v>43182</v>
      </c>
      <c r="F407" s="1" t="s">
        <v>332</v>
      </c>
      <c r="G407" s="1"/>
      <c r="H407" t="s">
        <v>172</v>
      </c>
      <c r="I407" s="1" t="str">
        <f>VLOOKUP(Z407,lookup!$A$2:$E$18,5,FALSE)</f>
        <v>dissolved</v>
      </c>
      <c r="J407" s="1" t="str">
        <f>VLOOKUP(Z407,lookup!$A$2:$E$18,3,FALSE)</f>
        <v>Copper</v>
      </c>
      <c r="K407" s="1"/>
      <c r="L407" t="str">
        <f>VLOOKUP(Z407,lookup!$A$2:$E$18,4,FALSE)</f>
        <v>ug/l</v>
      </c>
      <c r="M407">
        <v>2.8</v>
      </c>
      <c r="U407">
        <v>0.2</v>
      </c>
      <c r="V407" t="s">
        <v>176</v>
      </c>
      <c r="X407" t="s">
        <v>149</v>
      </c>
      <c r="Y407" t="s">
        <v>150</v>
      </c>
      <c r="Z407">
        <v>1040</v>
      </c>
      <c r="AA407" t="s">
        <v>174</v>
      </c>
      <c r="AB407" t="s">
        <v>154</v>
      </c>
      <c r="AC407" t="s">
        <v>148</v>
      </c>
      <c r="AD407" s="2">
        <v>0.51041666666666663</v>
      </c>
      <c r="AG407" t="s">
        <v>161</v>
      </c>
      <c r="AK407" t="s">
        <v>156</v>
      </c>
    </row>
    <row r="408" spans="1:37" x14ac:dyDescent="0.3">
      <c r="A408" t="s">
        <v>292</v>
      </c>
      <c r="B408" t="str">
        <f t="shared" si="6"/>
        <v>USGS-WRD-1648010-20180323</v>
      </c>
      <c r="C408">
        <v>1648010</v>
      </c>
      <c r="D408" t="s">
        <v>151</v>
      </c>
      <c r="E408" s="1">
        <v>43182</v>
      </c>
      <c r="F408" s="1" t="s">
        <v>332</v>
      </c>
      <c r="G408" s="1"/>
      <c r="H408" t="s">
        <v>170</v>
      </c>
      <c r="I408" s="1" t="str">
        <f>VLOOKUP(Z408,lookup!$A$2:$E$18,5,FALSE)</f>
        <v>dissolved</v>
      </c>
      <c r="J408" s="1" t="str">
        <f>VLOOKUP(Z408,lookup!$A$2:$E$18,3,FALSE)</f>
        <v>Lead</v>
      </c>
      <c r="K408" s="1"/>
      <c r="L408" t="str">
        <f>VLOOKUP(Z408,lookup!$A$2:$E$18,4,FALSE)</f>
        <v>ug/l</v>
      </c>
      <c r="M408">
        <v>0.11899999999999999</v>
      </c>
      <c r="U408">
        <v>0.02</v>
      </c>
      <c r="V408" t="s">
        <v>176</v>
      </c>
      <c r="X408" t="s">
        <v>149</v>
      </c>
      <c r="Y408" t="s">
        <v>150</v>
      </c>
      <c r="Z408">
        <v>1049</v>
      </c>
      <c r="AA408" t="s">
        <v>175</v>
      </c>
      <c r="AB408" t="s">
        <v>154</v>
      </c>
      <c r="AC408" t="s">
        <v>148</v>
      </c>
      <c r="AD408" s="2">
        <v>0.51041666666666663</v>
      </c>
      <c r="AG408" t="s">
        <v>161</v>
      </c>
      <c r="AK408" t="s">
        <v>156</v>
      </c>
    </row>
    <row r="409" spans="1:37" x14ac:dyDescent="0.3">
      <c r="A409" t="s">
        <v>292</v>
      </c>
      <c r="B409" t="str">
        <f t="shared" si="6"/>
        <v>USGS-WRD-1648010-20180323</v>
      </c>
      <c r="C409">
        <v>1648010</v>
      </c>
      <c r="D409" t="s">
        <v>151</v>
      </c>
      <c r="E409" s="1">
        <v>43182</v>
      </c>
      <c r="F409" s="1" t="s">
        <v>332</v>
      </c>
      <c r="G409" s="1"/>
      <c r="H409" t="s">
        <v>172</v>
      </c>
      <c r="I409" s="1" t="str">
        <f>VLOOKUP(Z409,lookup!$A$2:$E$18,5,FALSE)</f>
        <v>dissolved</v>
      </c>
      <c r="J409" s="1" t="str">
        <f>VLOOKUP(Z409,lookup!$A$2:$E$18,3,FALSE)</f>
        <v>Zinc</v>
      </c>
      <c r="K409" s="1"/>
      <c r="L409" t="str">
        <f>VLOOKUP(Z409,lookup!$A$2:$E$18,4,FALSE)</f>
        <v>ug/l</v>
      </c>
      <c r="M409">
        <v>4.5</v>
      </c>
      <c r="U409">
        <v>2</v>
      </c>
      <c r="V409" t="s">
        <v>176</v>
      </c>
      <c r="X409" t="s">
        <v>149</v>
      </c>
      <c r="Y409" t="s">
        <v>150</v>
      </c>
      <c r="Z409">
        <v>1090</v>
      </c>
      <c r="AA409" t="s">
        <v>175</v>
      </c>
      <c r="AB409" t="s">
        <v>154</v>
      </c>
      <c r="AC409" t="s">
        <v>148</v>
      </c>
      <c r="AD409" s="2">
        <v>0.51041666666666663</v>
      </c>
      <c r="AG409" t="s">
        <v>161</v>
      </c>
      <c r="AK409" t="s">
        <v>156</v>
      </c>
    </row>
    <row r="410" spans="1:37" x14ac:dyDescent="0.3">
      <c r="A410" t="s">
        <v>292</v>
      </c>
      <c r="B410" t="str">
        <f t="shared" si="6"/>
        <v>USGS-WRD-1648010-20180323</v>
      </c>
      <c r="C410">
        <v>1648010</v>
      </c>
      <c r="D410" t="s">
        <v>151</v>
      </c>
      <c r="E410" s="1">
        <v>43182</v>
      </c>
      <c r="F410" s="1" t="s">
        <v>332</v>
      </c>
      <c r="G410" s="1"/>
      <c r="I410" s="1" t="str">
        <f>VLOOKUP(Z410,lookup!$A$2:$E$18,5,FALSE)</f>
        <v>total</v>
      </c>
      <c r="J410" s="1" t="str">
        <f>VLOOKUP(Z410,lookup!$A$2:$E$18,3,FALSE)</f>
        <v>Mercury</v>
      </c>
      <c r="K410" s="1"/>
      <c r="L410" t="str">
        <f>VLOOKUP(Z410,lookup!$A$2:$E$18,4,FALSE)</f>
        <v>ng/l</v>
      </c>
      <c r="M410">
        <v>2.73</v>
      </c>
      <c r="U410">
        <v>0.17</v>
      </c>
      <c r="V410" t="s">
        <v>165</v>
      </c>
      <c r="X410" t="s">
        <v>149</v>
      </c>
      <c r="Y410" t="s">
        <v>150</v>
      </c>
      <c r="Z410">
        <v>50286</v>
      </c>
      <c r="AB410" t="s">
        <v>154</v>
      </c>
      <c r="AC410" t="s">
        <v>148</v>
      </c>
      <c r="AD410" s="2">
        <v>0.51041666666666663</v>
      </c>
      <c r="AG410" t="s">
        <v>161</v>
      </c>
      <c r="AK410" t="s">
        <v>230</v>
      </c>
    </row>
    <row r="411" spans="1:37" x14ac:dyDescent="0.3">
      <c r="A411" t="s">
        <v>292</v>
      </c>
      <c r="B411" t="str">
        <f t="shared" si="6"/>
        <v>USGSMDWC-1648010-20180328</v>
      </c>
      <c r="C411">
        <v>1648010</v>
      </c>
      <c r="D411" t="s">
        <v>151</v>
      </c>
      <c r="E411" s="1">
        <v>43187</v>
      </c>
      <c r="F411" s="1" t="s">
        <v>339</v>
      </c>
      <c r="G411" s="1"/>
      <c r="H411" t="s">
        <v>172</v>
      </c>
      <c r="I411" s="1" t="str">
        <f>VLOOKUP(Z411,lookup!$A$2:$E$18,5,FALSE)</f>
        <v>dissolved</v>
      </c>
      <c r="J411" s="1" t="str">
        <f>VLOOKUP(Z411,lookup!$A$2:$E$18,3,FALSE)</f>
        <v>Copper</v>
      </c>
      <c r="K411" s="1"/>
      <c r="L411" t="str">
        <f>VLOOKUP(Z411,lookup!$A$2:$E$18,4,FALSE)</f>
        <v>ug/l</v>
      </c>
      <c r="M411">
        <v>1.9</v>
      </c>
      <c r="U411">
        <v>0.4</v>
      </c>
      <c r="V411" t="s">
        <v>176</v>
      </c>
      <c r="X411" t="s">
        <v>149</v>
      </c>
      <c r="Y411" t="s">
        <v>150</v>
      </c>
      <c r="Z411">
        <v>1040</v>
      </c>
      <c r="AB411" t="s">
        <v>154</v>
      </c>
      <c r="AC411" t="s">
        <v>148</v>
      </c>
      <c r="AD411" s="2">
        <v>0.42708333333333331</v>
      </c>
      <c r="AG411" t="s">
        <v>169</v>
      </c>
      <c r="AK411" t="s">
        <v>156</v>
      </c>
    </row>
    <row r="412" spans="1:37" x14ac:dyDescent="0.3">
      <c r="A412" t="s">
        <v>292</v>
      </c>
      <c r="B412" t="str">
        <f t="shared" si="6"/>
        <v>USGSMDWC-1648010-20180328</v>
      </c>
      <c r="C412">
        <v>1648010</v>
      </c>
      <c r="D412" t="s">
        <v>151</v>
      </c>
      <c r="E412" s="1">
        <v>43187</v>
      </c>
      <c r="F412" s="1" t="s">
        <v>339</v>
      </c>
      <c r="G412" s="1"/>
      <c r="H412" t="s">
        <v>170</v>
      </c>
      <c r="I412" s="1" t="str">
        <f>VLOOKUP(Z412,lookup!$A$2:$E$18,5,FALSE)</f>
        <v>dissolved</v>
      </c>
      <c r="J412" s="1" t="str">
        <f>VLOOKUP(Z412,lookup!$A$2:$E$18,3,FALSE)</f>
        <v>Lead</v>
      </c>
      <c r="K412" s="1"/>
      <c r="L412" t="str">
        <f>VLOOKUP(Z412,lookup!$A$2:$E$18,4,FALSE)</f>
        <v>ug/l</v>
      </c>
      <c r="M412">
        <v>4.1000000000000002E-2</v>
      </c>
      <c r="U412">
        <v>0.02</v>
      </c>
      <c r="V412" t="s">
        <v>176</v>
      </c>
      <c r="X412" t="s">
        <v>149</v>
      </c>
      <c r="Y412" t="s">
        <v>150</v>
      </c>
      <c r="Z412">
        <v>1049</v>
      </c>
      <c r="AB412" t="s">
        <v>154</v>
      </c>
      <c r="AC412" t="s">
        <v>148</v>
      </c>
      <c r="AD412" s="2">
        <v>0.42708333333333331</v>
      </c>
      <c r="AG412" t="s">
        <v>169</v>
      </c>
      <c r="AK412" t="s">
        <v>156</v>
      </c>
    </row>
    <row r="413" spans="1:37" x14ac:dyDescent="0.3">
      <c r="A413" t="s">
        <v>292</v>
      </c>
      <c r="B413" t="str">
        <f t="shared" si="6"/>
        <v>USGSMDWC-1648010-20180328</v>
      </c>
      <c r="C413">
        <v>1648010</v>
      </c>
      <c r="D413" t="s">
        <v>151</v>
      </c>
      <c r="E413" s="1">
        <v>43187</v>
      </c>
      <c r="F413" s="1" t="s">
        <v>339</v>
      </c>
      <c r="G413" s="1"/>
      <c r="H413" t="s">
        <v>172</v>
      </c>
      <c r="I413" s="1" t="str">
        <f>VLOOKUP(Z413,lookup!$A$2:$E$18,5,FALSE)</f>
        <v>dissolved</v>
      </c>
      <c r="J413" s="1" t="str">
        <f>VLOOKUP(Z413,lookup!$A$2:$E$18,3,FALSE)</f>
        <v>Zinc</v>
      </c>
      <c r="K413" s="1"/>
      <c r="L413" t="str">
        <f>VLOOKUP(Z413,lookup!$A$2:$E$18,4,FALSE)</f>
        <v>ug/l</v>
      </c>
      <c r="M413">
        <v>2</v>
      </c>
      <c r="N413" t="s">
        <v>152</v>
      </c>
      <c r="U413">
        <v>2</v>
      </c>
      <c r="V413" t="s">
        <v>176</v>
      </c>
      <c r="X413" t="s">
        <v>149</v>
      </c>
      <c r="Y413" t="s">
        <v>150</v>
      </c>
      <c r="Z413">
        <v>1090</v>
      </c>
      <c r="AB413" t="s">
        <v>154</v>
      </c>
      <c r="AC413" t="s">
        <v>148</v>
      </c>
      <c r="AD413" s="2">
        <v>0.42708333333333331</v>
      </c>
      <c r="AG413" t="s">
        <v>169</v>
      </c>
      <c r="AK413" t="s">
        <v>156</v>
      </c>
    </row>
    <row r="414" spans="1:37" x14ac:dyDescent="0.3">
      <c r="A414" t="s">
        <v>292</v>
      </c>
      <c r="B414" t="str">
        <f t="shared" si="6"/>
        <v>USGSMDWC-1648010-20180328</v>
      </c>
      <c r="C414">
        <v>1648010</v>
      </c>
      <c r="D414" t="s">
        <v>151</v>
      </c>
      <c r="E414" s="1">
        <v>43187</v>
      </c>
      <c r="F414" s="1" t="s">
        <v>339</v>
      </c>
      <c r="G414" s="1"/>
      <c r="I414" s="1" t="str">
        <f>VLOOKUP(Z414,lookup!$A$2:$E$18,5,FALSE)</f>
        <v>total</v>
      </c>
      <c r="J414" s="1" t="str">
        <f>VLOOKUP(Z414,lookup!$A$2:$E$18,3,FALSE)</f>
        <v>Mercury</v>
      </c>
      <c r="K414" s="1"/>
      <c r="L414" t="str">
        <f>VLOOKUP(Z414,lookup!$A$2:$E$18,4,FALSE)</f>
        <v>ng/l</v>
      </c>
      <c r="M414">
        <v>1.1000000000000001</v>
      </c>
      <c r="U414">
        <v>0.17</v>
      </c>
      <c r="V414" t="s">
        <v>165</v>
      </c>
      <c r="X414" t="s">
        <v>149</v>
      </c>
      <c r="Y414" t="s">
        <v>150</v>
      </c>
      <c r="Z414">
        <v>50286</v>
      </c>
      <c r="AB414" t="s">
        <v>154</v>
      </c>
      <c r="AC414" t="s">
        <v>148</v>
      </c>
      <c r="AD414" s="2">
        <v>0.42708333333333331</v>
      </c>
      <c r="AG414" t="s">
        <v>169</v>
      </c>
      <c r="AK414" t="s">
        <v>230</v>
      </c>
    </row>
    <row r="415" spans="1:37" x14ac:dyDescent="0.3">
      <c r="A415" t="s">
        <v>292</v>
      </c>
      <c r="B415" t="str">
        <f t="shared" si="6"/>
        <v>USGS-WRD-1648010-20180416</v>
      </c>
      <c r="C415">
        <v>1648010</v>
      </c>
      <c r="D415" t="s">
        <v>151</v>
      </c>
      <c r="E415" s="1">
        <v>43206</v>
      </c>
      <c r="F415" s="1" t="s">
        <v>311</v>
      </c>
      <c r="G415" s="1"/>
      <c r="H415" t="s">
        <v>172</v>
      </c>
      <c r="I415" s="1" t="str">
        <f>VLOOKUP(Z415,lookup!$A$2:$E$18,5,FALSE)</f>
        <v>dissolved</v>
      </c>
      <c r="J415" s="1" t="str">
        <f>VLOOKUP(Z415,lookup!$A$2:$E$18,3,FALSE)</f>
        <v>Copper</v>
      </c>
      <c r="K415" s="1"/>
      <c r="L415" t="str">
        <f>VLOOKUP(Z415,lookup!$A$2:$E$18,4,FALSE)</f>
        <v>ug/l</v>
      </c>
      <c r="M415">
        <v>3.1</v>
      </c>
      <c r="U415">
        <v>0.4</v>
      </c>
      <c r="V415" t="s">
        <v>176</v>
      </c>
      <c r="X415" t="s">
        <v>149</v>
      </c>
      <c r="Y415" t="s">
        <v>150</v>
      </c>
      <c r="Z415">
        <v>1040</v>
      </c>
      <c r="AB415" t="s">
        <v>154</v>
      </c>
      <c r="AC415" t="s">
        <v>148</v>
      </c>
      <c r="AD415" s="2">
        <v>0.54166666666666663</v>
      </c>
      <c r="AG415" t="s">
        <v>161</v>
      </c>
      <c r="AK415" t="s">
        <v>156</v>
      </c>
    </row>
    <row r="416" spans="1:37" x14ac:dyDescent="0.3">
      <c r="A416" t="s">
        <v>292</v>
      </c>
      <c r="B416" t="str">
        <f t="shared" si="6"/>
        <v>USGS-WRD-1648010-20180416</v>
      </c>
      <c r="C416">
        <v>1648010</v>
      </c>
      <c r="D416" t="s">
        <v>151</v>
      </c>
      <c r="E416" s="1">
        <v>43206</v>
      </c>
      <c r="F416" s="1" t="s">
        <v>311</v>
      </c>
      <c r="G416" s="1"/>
      <c r="H416" t="s">
        <v>170</v>
      </c>
      <c r="I416" s="1" t="str">
        <f>VLOOKUP(Z416,lookup!$A$2:$E$18,5,FALSE)</f>
        <v>dissolved</v>
      </c>
      <c r="J416" s="1" t="str">
        <f>VLOOKUP(Z416,lookup!$A$2:$E$18,3,FALSE)</f>
        <v>Lead</v>
      </c>
      <c r="K416" s="1"/>
      <c r="L416" t="str">
        <f>VLOOKUP(Z416,lookup!$A$2:$E$18,4,FALSE)</f>
        <v>ug/l</v>
      </c>
      <c r="M416">
        <v>0.54600000000000004</v>
      </c>
      <c r="U416">
        <v>0.02</v>
      </c>
      <c r="V416" t="s">
        <v>176</v>
      </c>
      <c r="X416" t="s">
        <v>149</v>
      </c>
      <c r="Y416" t="s">
        <v>150</v>
      </c>
      <c r="Z416">
        <v>1049</v>
      </c>
      <c r="AB416" t="s">
        <v>154</v>
      </c>
      <c r="AC416" t="s">
        <v>148</v>
      </c>
      <c r="AD416" s="2">
        <v>0.54166666666666663</v>
      </c>
      <c r="AG416" t="s">
        <v>161</v>
      </c>
      <c r="AK416" t="s">
        <v>156</v>
      </c>
    </row>
    <row r="417" spans="1:37" x14ac:dyDescent="0.3">
      <c r="A417" t="s">
        <v>292</v>
      </c>
      <c r="B417" t="str">
        <f t="shared" si="6"/>
        <v>USGS-WRD-1648010-20180416</v>
      </c>
      <c r="C417">
        <v>1648010</v>
      </c>
      <c r="D417" t="s">
        <v>151</v>
      </c>
      <c r="E417" s="1">
        <v>43206</v>
      </c>
      <c r="F417" s="1" t="s">
        <v>311</v>
      </c>
      <c r="G417" s="1"/>
      <c r="H417" t="s">
        <v>172</v>
      </c>
      <c r="I417" s="1" t="str">
        <f>VLOOKUP(Z417,lookup!$A$2:$E$18,5,FALSE)</f>
        <v>dissolved</v>
      </c>
      <c r="J417" s="1" t="str">
        <f>VLOOKUP(Z417,lookup!$A$2:$E$18,3,FALSE)</f>
        <v>Zinc</v>
      </c>
      <c r="K417" s="1"/>
      <c r="L417" t="str">
        <f>VLOOKUP(Z417,lookup!$A$2:$E$18,4,FALSE)</f>
        <v>ug/l</v>
      </c>
      <c r="M417">
        <v>2</v>
      </c>
      <c r="N417" t="s">
        <v>152</v>
      </c>
      <c r="U417">
        <v>2</v>
      </c>
      <c r="V417" t="s">
        <v>176</v>
      </c>
      <c r="X417" t="s">
        <v>149</v>
      </c>
      <c r="Y417" t="s">
        <v>150</v>
      </c>
      <c r="Z417">
        <v>1090</v>
      </c>
      <c r="AB417" t="s">
        <v>154</v>
      </c>
      <c r="AC417" t="s">
        <v>148</v>
      </c>
      <c r="AD417" s="2">
        <v>0.54166666666666663</v>
      </c>
      <c r="AG417" t="s">
        <v>161</v>
      </c>
      <c r="AK417" t="s">
        <v>156</v>
      </c>
    </row>
    <row r="418" spans="1:37" x14ac:dyDescent="0.3">
      <c r="A418" t="s">
        <v>292</v>
      </c>
      <c r="B418" t="str">
        <f t="shared" si="6"/>
        <v>USGS-WRD-1648010-20180416</v>
      </c>
      <c r="C418">
        <v>1648010</v>
      </c>
      <c r="D418" t="s">
        <v>151</v>
      </c>
      <c r="E418" s="1">
        <v>43206</v>
      </c>
      <c r="F418" s="1" t="s">
        <v>311</v>
      </c>
      <c r="G418" s="1"/>
      <c r="I418" s="1" t="str">
        <f>VLOOKUP(Z418,lookup!$A$2:$E$18,5,FALSE)</f>
        <v>total</v>
      </c>
      <c r="J418" s="1" t="str">
        <f>VLOOKUP(Z418,lookup!$A$2:$E$18,3,FALSE)</f>
        <v>Mercury</v>
      </c>
      <c r="K418" s="1"/>
      <c r="L418" t="str">
        <f>VLOOKUP(Z418,lookup!$A$2:$E$18,4,FALSE)</f>
        <v>ng/l</v>
      </c>
      <c r="M418">
        <v>3.61</v>
      </c>
      <c r="U418">
        <v>0.17</v>
      </c>
      <c r="V418" t="s">
        <v>165</v>
      </c>
      <c r="X418" t="s">
        <v>149</v>
      </c>
      <c r="Y418" t="s">
        <v>150</v>
      </c>
      <c r="Z418">
        <v>50286</v>
      </c>
      <c r="AB418" t="s">
        <v>154</v>
      </c>
      <c r="AC418" t="s">
        <v>148</v>
      </c>
      <c r="AD418" s="2">
        <v>0.54166666666666663</v>
      </c>
      <c r="AG418" t="s">
        <v>161</v>
      </c>
      <c r="AK418" t="s">
        <v>230</v>
      </c>
    </row>
    <row r="419" spans="1:37" x14ac:dyDescent="0.3">
      <c r="A419" t="s">
        <v>292</v>
      </c>
      <c r="B419" t="str">
        <f t="shared" si="6"/>
        <v>USGS-WRD-1648010-20180427</v>
      </c>
      <c r="C419">
        <v>1648010</v>
      </c>
      <c r="D419" t="s">
        <v>151</v>
      </c>
      <c r="E419" s="1">
        <v>43217</v>
      </c>
      <c r="F419" s="1" t="s">
        <v>307</v>
      </c>
      <c r="G419" s="1"/>
      <c r="H419" t="s">
        <v>172</v>
      </c>
      <c r="I419" s="1" t="str">
        <f>VLOOKUP(Z419,lookup!$A$2:$E$18,5,FALSE)</f>
        <v>dissolved</v>
      </c>
      <c r="J419" s="1" t="str">
        <f>VLOOKUP(Z419,lookup!$A$2:$E$18,3,FALSE)</f>
        <v>Copper</v>
      </c>
      <c r="K419" s="1"/>
      <c r="L419" t="str">
        <f>VLOOKUP(Z419,lookup!$A$2:$E$18,4,FALSE)</f>
        <v>ug/l</v>
      </c>
      <c r="M419">
        <v>3.4</v>
      </c>
      <c r="U419">
        <v>0.4</v>
      </c>
      <c r="V419" t="s">
        <v>176</v>
      </c>
      <c r="X419" t="s">
        <v>149</v>
      </c>
      <c r="Y419" t="s">
        <v>150</v>
      </c>
      <c r="Z419">
        <v>1040</v>
      </c>
      <c r="AB419" t="s">
        <v>154</v>
      </c>
      <c r="AC419" t="s">
        <v>148</v>
      </c>
      <c r="AD419" s="2">
        <v>0.48958333333333331</v>
      </c>
      <c r="AG419" t="s">
        <v>161</v>
      </c>
      <c r="AK419" t="s">
        <v>156</v>
      </c>
    </row>
    <row r="420" spans="1:37" x14ac:dyDescent="0.3">
      <c r="A420" t="s">
        <v>292</v>
      </c>
      <c r="B420" t="str">
        <f t="shared" si="6"/>
        <v>USGS-WRD-1648010-20180427</v>
      </c>
      <c r="C420">
        <v>1648010</v>
      </c>
      <c r="D420" t="s">
        <v>151</v>
      </c>
      <c r="E420" s="1">
        <v>43217</v>
      </c>
      <c r="F420" s="1" t="s">
        <v>307</v>
      </c>
      <c r="G420" s="1"/>
      <c r="H420" t="s">
        <v>170</v>
      </c>
      <c r="I420" s="1" t="str">
        <f>VLOOKUP(Z420,lookup!$A$2:$E$18,5,FALSE)</f>
        <v>dissolved</v>
      </c>
      <c r="J420" s="1" t="str">
        <f>VLOOKUP(Z420,lookup!$A$2:$E$18,3,FALSE)</f>
        <v>Lead</v>
      </c>
      <c r="K420" s="1"/>
      <c r="L420" t="str">
        <f>VLOOKUP(Z420,lookup!$A$2:$E$18,4,FALSE)</f>
        <v>ug/l</v>
      </c>
      <c r="M420">
        <v>0.29199999999999998</v>
      </c>
      <c r="U420">
        <v>0.02</v>
      </c>
      <c r="V420" t="s">
        <v>176</v>
      </c>
      <c r="X420" t="s">
        <v>149</v>
      </c>
      <c r="Y420" t="s">
        <v>150</v>
      </c>
      <c r="Z420">
        <v>1049</v>
      </c>
      <c r="AB420" t="s">
        <v>154</v>
      </c>
      <c r="AC420" t="s">
        <v>148</v>
      </c>
      <c r="AD420" s="2">
        <v>0.48958333333333331</v>
      </c>
      <c r="AG420" t="s">
        <v>161</v>
      </c>
      <c r="AK420" t="s">
        <v>156</v>
      </c>
    </row>
    <row r="421" spans="1:37" x14ac:dyDescent="0.3">
      <c r="A421" t="s">
        <v>292</v>
      </c>
      <c r="B421" t="str">
        <f t="shared" si="6"/>
        <v>USGS-WRD-1648010-20180427</v>
      </c>
      <c r="C421">
        <v>1648010</v>
      </c>
      <c r="D421" t="s">
        <v>151</v>
      </c>
      <c r="E421" s="1">
        <v>43217</v>
      </c>
      <c r="F421" s="1" t="s">
        <v>307</v>
      </c>
      <c r="G421" s="1"/>
      <c r="H421" t="s">
        <v>172</v>
      </c>
      <c r="I421" s="1" t="str">
        <f>VLOOKUP(Z421,lookup!$A$2:$E$18,5,FALSE)</f>
        <v>dissolved</v>
      </c>
      <c r="J421" s="1" t="str">
        <f>VLOOKUP(Z421,lookup!$A$2:$E$18,3,FALSE)</f>
        <v>Zinc</v>
      </c>
      <c r="K421" s="1"/>
      <c r="L421" t="str">
        <f>VLOOKUP(Z421,lookup!$A$2:$E$18,4,FALSE)</f>
        <v>ug/l</v>
      </c>
      <c r="M421">
        <v>2.2000000000000002</v>
      </c>
      <c r="U421">
        <v>2</v>
      </c>
      <c r="V421" t="s">
        <v>176</v>
      </c>
      <c r="X421" t="s">
        <v>149</v>
      </c>
      <c r="Y421" t="s">
        <v>150</v>
      </c>
      <c r="Z421">
        <v>1090</v>
      </c>
      <c r="AA421" t="s">
        <v>168</v>
      </c>
      <c r="AB421" t="s">
        <v>154</v>
      </c>
      <c r="AC421" t="s">
        <v>148</v>
      </c>
      <c r="AD421" s="2">
        <v>0.48958333333333331</v>
      </c>
      <c r="AG421" t="s">
        <v>161</v>
      </c>
      <c r="AK421" t="s">
        <v>156</v>
      </c>
    </row>
    <row r="422" spans="1:37" x14ac:dyDescent="0.3">
      <c r="A422" t="s">
        <v>292</v>
      </c>
      <c r="B422" t="str">
        <f t="shared" si="6"/>
        <v>USGS-WRD-1648010-20180427</v>
      </c>
      <c r="C422">
        <v>1648010</v>
      </c>
      <c r="D422" t="s">
        <v>151</v>
      </c>
      <c r="E422" s="1">
        <v>43217</v>
      </c>
      <c r="F422" s="1" t="s">
        <v>307</v>
      </c>
      <c r="G422" s="1"/>
      <c r="I422" s="1" t="str">
        <f>VLOOKUP(Z422,lookup!$A$2:$E$18,5,FALSE)</f>
        <v>total</v>
      </c>
      <c r="J422" s="1" t="str">
        <f>VLOOKUP(Z422,lookup!$A$2:$E$18,3,FALSE)</f>
        <v>Mercury</v>
      </c>
      <c r="K422" s="1"/>
      <c r="L422" t="str">
        <f>VLOOKUP(Z422,lookup!$A$2:$E$18,4,FALSE)</f>
        <v>ng/l</v>
      </c>
      <c r="M422">
        <v>2.61</v>
      </c>
      <c r="U422">
        <v>0.17</v>
      </c>
      <c r="V422" t="s">
        <v>165</v>
      </c>
      <c r="X422" t="s">
        <v>149</v>
      </c>
      <c r="Y422" t="s">
        <v>150</v>
      </c>
      <c r="Z422">
        <v>50286</v>
      </c>
      <c r="AB422" t="s">
        <v>154</v>
      </c>
      <c r="AC422" t="s">
        <v>148</v>
      </c>
      <c r="AD422" s="2">
        <v>0.48958333333333331</v>
      </c>
      <c r="AG422" t="s">
        <v>161</v>
      </c>
      <c r="AK422" t="s">
        <v>230</v>
      </c>
    </row>
    <row r="423" spans="1:37" x14ac:dyDescent="0.3">
      <c r="A423" t="s">
        <v>292</v>
      </c>
      <c r="B423" t="str">
        <f t="shared" si="6"/>
        <v>USGS-WRD-1648010-20180430</v>
      </c>
      <c r="C423">
        <v>1648010</v>
      </c>
      <c r="D423" t="s">
        <v>151</v>
      </c>
      <c r="E423" s="1">
        <v>43220</v>
      </c>
      <c r="F423" s="1" t="s">
        <v>315</v>
      </c>
      <c r="G423" s="1"/>
      <c r="H423" t="s">
        <v>172</v>
      </c>
      <c r="I423" s="1" t="str">
        <f>VLOOKUP(Z423,lookup!$A$2:$E$18,5,FALSE)</f>
        <v>dissolved</v>
      </c>
      <c r="J423" s="1" t="str">
        <f>VLOOKUP(Z423,lookup!$A$2:$E$18,3,FALSE)</f>
        <v>Copper</v>
      </c>
      <c r="K423" s="1"/>
      <c r="L423" t="str">
        <f>VLOOKUP(Z423,lookup!$A$2:$E$18,4,FALSE)</f>
        <v>ug/l</v>
      </c>
      <c r="M423">
        <v>2.1</v>
      </c>
      <c r="U423">
        <v>0.4</v>
      </c>
      <c r="V423" t="s">
        <v>176</v>
      </c>
      <c r="X423" t="s">
        <v>149</v>
      </c>
      <c r="Y423" t="s">
        <v>150</v>
      </c>
      <c r="Z423">
        <v>1040</v>
      </c>
      <c r="AB423" t="s">
        <v>154</v>
      </c>
      <c r="AC423" t="s">
        <v>148</v>
      </c>
      <c r="AD423" s="2">
        <v>0.52083333333333337</v>
      </c>
      <c r="AG423" t="s">
        <v>161</v>
      </c>
      <c r="AK423" t="s">
        <v>156</v>
      </c>
    </row>
    <row r="424" spans="1:37" x14ac:dyDescent="0.3">
      <c r="A424" t="s">
        <v>292</v>
      </c>
      <c r="B424" t="str">
        <f t="shared" si="6"/>
        <v>USGS-WRD-1648010-20180430</v>
      </c>
      <c r="C424">
        <v>1648010</v>
      </c>
      <c r="D424" t="s">
        <v>151</v>
      </c>
      <c r="E424" s="1">
        <v>43220</v>
      </c>
      <c r="F424" s="1" t="s">
        <v>315</v>
      </c>
      <c r="G424" s="1"/>
      <c r="H424" t="s">
        <v>170</v>
      </c>
      <c r="I424" s="1" t="str">
        <f>VLOOKUP(Z424,lookup!$A$2:$E$18,5,FALSE)</f>
        <v>dissolved</v>
      </c>
      <c r="J424" s="1" t="str">
        <f>VLOOKUP(Z424,lookup!$A$2:$E$18,3,FALSE)</f>
        <v>Lead</v>
      </c>
      <c r="K424" s="1"/>
      <c r="L424" t="str">
        <f>VLOOKUP(Z424,lookup!$A$2:$E$18,4,FALSE)</f>
        <v>ug/l</v>
      </c>
      <c r="M424">
        <v>0.13200000000000001</v>
      </c>
      <c r="U424">
        <v>0.02</v>
      </c>
      <c r="V424" t="s">
        <v>176</v>
      </c>
      <c r="X424" t="s">
        <v>149</v>
      </c>
      <c r="Y424" t="s">
        <v>150</v>
      </c>
      <c r="Z424">
        <v>1049</v>
      </c>
      <c r="AB424" t="s">
        <v>154</v>
      </c>
      <c r="AC424" t="s">
        <v>148</v>
      </c>
      <c r="AD424" s="2">
        <v>0.52083333333333337</v>
      </c>
      <c r="AG424" t="s">
        <v>161</v>
      </c>
      <c r="AK424" t="s">
        <v>156</v>
      </c>
    </row>
    <row r="425" spans="1:37" x14ac:dyDescent="0.3">
      <c r="A425" t="s">
        <v>292</v>
      </c>
      <c r="B425" t="str">
        <f t="shared" si="6"/>
        <v>USGS-WRD-1648010-20180430</v>
      </c>
      <c r="C425">
        <v>1648010</v>
      </c>
      <c r="D425" t="s">
        <v>151</v>
      </c>
      <c r="E425" s="1">
        <v>43220</v>
      </c>
      <c r="F425" s="1" t="s">
        <v>315</v>
      </c>
      <c r="G425" s="1"/>
      <c r="H425" t="s">
        <v>172</v>
      </c>
      <c r="I425" s="1" t="str">
        <f>VLOOKUP(Z425,lookup!$A$2:$E$18,5,FALSE)</f>
        <v>dissolved</v>
      </c>
      <c r="J425" s="1" t="str">
        <f>VLOOKUP(Z425,lookup!$A$2:$E$18,3,FALSE)</f>
        <v>Zinc</v>
      </c>
      <c r="K425" s="1"/>
      <c r="L425" t="str">
        <f>VLOOKUP(Z425,lookup!$A$2:$E$18,4,FALSE)</f>
        <v>ug/l</v>
      </c>
      <c r="M425">
        <v>2</v>
      </c>
      <c r="N425" t="s">
        <v>152</v>
      </c>
      <c r="U425">
        <v>2</v>
      </c>
      <c r="V425" t="s">
        <v>176</v>
      </c>
      <c r="X425" t="s">
        <v>149</v>
      </c>
      <c r="Y425" t="s">
        <v>150</v>
      </c>
      <c r="Z425">
        <v>1090</v>
      </c>
      <c r="AB425" t="s">
        <v>154</v>
      </c>
      <c r="AC425" t="s">
        <v>148</v>
      </c>
      <c r="AD425" s="2">
        <v>0.52083333333333337</v>
      </c>
      <c r="AG425" t="s">
        <v>161</v>
      </c>
      <c r="AK425" t="s">
        <v>156</v>
      </c>
    </row>
    <row r="426" spans="1:37" x14ac:dyDescent="0.3">
      <c r="A426" t="s">
        <v>292</v>
      </c>
      <c r="B426" t="str">
        <f t="shared" si="6"/>
        <v>USGS-WRD-1648010-20180430</v>
      </c>
      <c r="C426">
        <v>1648010</v>
      </c>
      <c r="D426" t="s">
        <v>151</v>
      </c>
      <c r="E426" s="1">
        <v>43220</v>
      </c>
      <c r="F426" s="1" t="s">
        <v>315</v>
      </c>
      <c r="G426" s="1"/>
      <c r="I426" s="1" t="str">
        <f>VLOOKUP(Z426,lookup!$A$2:$E$18,5,FALSE)</f>
        <v>total</v>
      </c>
      <c r="J426" s="1" t="str">
        <f>VLOOKUP(Z426,lookup!$A$2:$E$18,3,FALSE)</f>
        <v>Mercury</v>
      </c>
      <c r="K426" s="1"/>
      <c r="L426" t="str">
        <f>VLOOKUP(Z426,lookup!$A$2:$E$18,4,FALSE)</f>
        <v>ng/l</v>
      </c>
      <c r="M426">
        <v>0.2</v>
      </c>
      <c r="U426">
        <v>0.17</v>
      </c>
      <c r="V426" t="s">
        <v>165</v>
      </c>
      <c r="X426" t="s">
        <v>149</v>
      </c>
      <c r="Y426" t="s">
        <v>150</v>
      </c>
      <c r="Z426">
        <v>50286</v>
      </c>
      <c r="AB426" t="s">
        <v>154</v>
      </c>
      <c r="AC426" t="s">
        <v>148</v>
      </c>
      <c r="AD426" s="2">
        <v>0.52083333333333337</v>
      </c>
      <c r="AG426" t="s">
        <v>161</v>
      </c>
      <c r="AK426" t="s">
        <v>230</v>
      </c>
    </row>
    <row r="427" spans="1:37" x14ac:dyDescent="0.3">
      <c r="A427" t="s">
        <v>292</v>
      </c>
      <c r="B427" t="str">
        <f t="shared" si="6"/>
        <v>USGS-WRD-1648010-20180518</v>
      </c>
      <c r="C427">
        <v>1648010</v>
      </c>
      <c r="D427" t="s">
        <v>151</v>
      </c>
      <c r="E427" s="1">
        <v>43238</v>
      </c>
      <c r="F427" s="1" t="s">
        <v>344</v>
      </c>
      <c r="G427" s="1"/>
      <c r="H427" t="s">
        <v>172</v>
      </c>
      <c r="I427" s="1" t="str">
        <f>VLOOKUP(Z427,lookup!$A$2:$E$18,5,FALSE)</f>
        <v>dissolved</v>
      </c>
      <c r="J427" s="1" t="str">
        <f>VLOOKUP(Z427,lookup!$A$2:$E$18,3,FALSE)</f>
        <v>Copper</v>
      </c>
      <c r="K427" s="1"/>
      <c r="L427" t="str">
        <f>VLOOKUP(Z427,lookup!$A$2:$E$18,4,FALSE)</f>
        <v>ug/l</v>
      </c>
      <c r="M427">
        <v>4.7</v>
      </c>
      <c r="U427">
        <v>0.4</v>
      </c>
      <c r="V427" t="s">
        <v>176</v>
      </c>
      <c r="X427" t="s">
        <v>149</v>
      </c>
      <c r="Y427" t="s">
        <v>150</v>
      </c>
      <c r="Z427">
        <v>1040</v>
      </c>
      <c r="AB427" t="s">
        <v>154</v>
      </c>
      <c r="AC427" t="s">
        <v>148</v>
      </c>
      <c r="AD427" s="2">
        <v>0.65625</v>
      </c>
      <c r="AG427" t="s">
        <v>161</v>
      </c>
      <c r="AK427" t="s">
        <v>156</v>
      </c>
    </row>
    <row r="428" spans="1:37" x14ac:dyDescent="0.3">
      <c r="A428" t="s">
        <v>292</v>
      </c>
      <c r="B428" t="str">
        <f t="shared" si="6"/>
        <v>USGS-WRD-1648010-20180518</v>
      </c>
      <c r="C428">
        <v>1648010</v>
      </c>
      <c r="D428" t="s">
        <v>151</v>
      </c>
      <c r="E428" s="1">
        <v>43238</v>
      </c>
      <c r="F428" s="1" t="s">
        <v>344</v>
      </c>
      <c r="G428" s="1"/>
      <c r="H428" t="s">
        <v>170</v>
      </c>
      <c r="I428" s="1" t="str">
        <f>VLOOKUP(Z428,lookup!$A$2:$E$18,5,FALSE)</f>
        <v>dissolved</v>
      </c>
      <c r="J428" s="1" t="str">
        <f>VLOOKUP(Z428,lookup!$A$2:$E$18,3,FALSE)</f>
        <v>Lead</v>
      </c>
      <c r="K428" s="1"/>
      <c r="L428" t="str">
        <f>VLOOKUP(Z428,lookup!$A$2:$E$18,4,FALSE)</f>
        <v>ug/l</v>
      </c>
      <c r="M428">
        <v>0.39800000000000002</v>
      </c>
      <c r="U428">
        <v>0.02</v>
      </c>
      <c r="V428" t="s">
        <v>176</v>
      </c>
      <c r="X428" t="s">
        <v>149</v>
      </c>
      <c r="Y428" t="s">
        <v>150</v>
      </c>
      <c r="Z428">
        <v>1049</v>
      </c>
      <c r="AB428" t="s">
        <v>154</v>
      </c>
      <c r="AC428" t="s">
        <v>148</v>
      </c>
      <c r="AD428" s="2">
        <v>0.65625</v>
      </c>
      <c r="AG428" t="s">
        <v>161</v>
      </c>
      <c r="AK428" t="s">
        <v>156</v>
      </c>
    </row>
    <row r="429" spans="1:37" x14ac:dyDescent="0.3">
      <c r="A429" t="s">
        <v>292</v>
      </c>
      <c r="B429" t="str">
        <f t="shared" si="6"/>
        <v>USGS-WRD-1648010-20180518</v>
      </c>
      <c r="C429">
        <v>1648010</v>
      </c>
      <c r="D429" t="s">
        <v>151</v>
      </c>
      <c r="E429" s="1">
        <v>43238</v>
      </c>
      <c r="F429" s="1" t="s">
        <v>344</v>
      </c>
      <c r="G429" s="1"/>
      <c r="H429" t="s">
        <v>172</v>
      </c>
      <c r="I429" s="1" t="str">
        <f>VLOOKUP(Z429,lookup!$A$2:$E$18,5,FALSE)</f>
        <v>dissolved</v>
      </c>
      <c r="J429" s="1" t="str">
        <f>VLOOKUP(Z429,lookup!$A$2:$E$18,3,FALSE)</f>
        <v>Zinc</v>
      </c>
      <c r="K429" s="1"/>
      <c r="L429" t="str">
        <f>VLOOKUP(Z429,lookup!$A$2:$E$18,4,FALSE)</f>
        <v>ug/l</v>
      </c>
      <c r="M429">
        <v>2</v>
      </c>
      <c r="N429" t="s">
        <v>152</v>
      </c>
      <c r="U429">
        <v>2</v>
      </c>
      <c r="V429" t="s">
        <v>176</v>
      </c>
      <c r="X429" t="s">
        <v>149</v>
      </c>
      <c r="Y429" t="s">
        <v>150</v>
      </c>
      <c r="Z429">
        <v>1090</v>
      </c>
      <c r="AB429" t="s">
        <v>154</v>
      </c>
      <c r="AC429" t="s">
        <v>148</v>
      </c>
      <c r="AD429" s="2">
        <v>0.65625</v>
      </c>
      <c r="AG429" t="s">
        <v>161</v>
      </c>
      <c r="AK429" t="s">
        <v>156</v>
      </c>
    </row>
    <row r="430" spans="1:37" x14ac:dyDescent="0.3">
      <c r="A430" t="s">
        <v>292</v>
      </c>
      <c r="B430" t="str">
        <f t="shared" si="6"/>
        <v>USGS-WRD-1648010-20180518</v>
      </c>
      <c r="C430">
        <v>1648010</v>
      </c>
      <c r="D430" t="s">
        <v>151</v>
      </c>
      <c r="E430" s="1">
        <v>43238</v>
      </c>
      <c r="F430" s="1" t="s">
        <v>344</v>
      </c>
      <c r="G430" s="1"/>
      <c r="I430" s="1" t="str">
        <f>VLOOKUP(Z430,lookup!$A$2:$E$18,5,FALSE)</f>
        <v>total</v>
      </c>
      <c r="J430" s="1" t="str">
        <f>VLOOKUP(Z430,lookup!$A$2:$E$18,3,FALSE)</f>
        <v>Mercury</v>
      </c>
      <c r="K430" s="1"/>
      <c r="L430" t="str">
        <f>VLOOKUP(Z430,lookup!$A$2:$E$18,4,FALSE)</f>
        <v>ng/l</v>
      </c>
      <c r="M430">
        <v>19.899999999999999</v>
      </c>
      <c r="U430">
        <v>0.17</v>
      </c>
      <c r="V430" t="s">
        <v>165</v>
      </c>
      <c r="X430" t="s">
        <v>149</v>
      </c>
      <c r="Y430" t="s">
        <v>150</v>
      </c>
      <c r="Z430">
        <v>50286</v>
      </c>
      <c r="AB430" t="s">
        <v>154</v>
      </c>
      <c r="AC430" t="s">
        <v>148</v>
      </c>
      <c r="AD430" s="2">
        <v>0.65625</v>
      </c>
      <c r="AG430" t="s">
        <v>161</v>
      </c>
      <c r="AK430" t="s">
        <v>230</v>
      </c>
    </row>
    <row r="431" spans="1:37" x14ac:dyDescent="0.3">
      <c r="A431" t="s">
        <v>292</v>
      </c>
      <c r="B431" t="str">
        <f t="shared" si="6"/>
        <v>USGS-WRD-1648010-20180530</v>
      </c>
      <c r="C431">
        <v>1648010</v>
      </c>
      <c r="D431" t="s">
        <v>151</v>
      </c>
      <c r="E431" s="1">
        <v>43250</v>
      </c>
      <c r="F431" s="1" t="s">
        <v>327</v>
      </c>
      <c r="G431" s="1"/>
      <c r="H431" t="s">
        <v>172</v>
      </c>
      <c r="I431" s="1" t="str">
        <f>VLOOKUP(Z431,lookup!$A$2:$E$18,5,FALSE)</f>
        <v>dissolved</v>
      </c>
      <c r="J431" s="1" t="str">
        <f>VLOOKUP(Z431,lookup!$A$2:$E$18,3,FALSE)</f>
        <v>Copper</v>
      </c>
      <c r="K431" s="1"/>
      <c r="L431" t="str">
        <f>VLOOKUP(Z431,lookup!$A$2:$E$18,4,FALSE)</f>
        <v>ug/l</v>
      </c>
      <c r="M431">
        <v>2.4</v>
      </c>
      <c r="U431">
        <v>0.4</v>
      </c>
      <c r="V431" t="s">
        <v>176</v>
      </c>
      <c r="X431" t="s">
        <v>149</v>
      </c>
      <c r="Y431" t="s">
        <v>150</v>
      </c>
      <c r="Z431">
        <v>1040</v>
      </c>
      <c r="AB431" t="s">
        <v>154</v>
      </c>
      <c r="AC431" t="s">
        <v>148</v>
      </c>
      <c r="AD431" s="2">
        <v>0.44791666666666669</v>
      </c>
      <c r="AG431" t="s">
        <v>161</v>
      </c>
      <c r="AK431" t="s">
        <v>156</v>
      </c>
    </row>
    <row r="432" spans="1:37" x14ac:dyDescent="0.3">
      <c r="A432" t="s">
        <v>292</v>
      </c>
      <c r="B432" t="str">
        <f t="shared" si="6"/>
        <v>USGS-WRD-1648010-20180530</v>
      </c>
      <c r="C432">
        <v>1648010</v>
      </c>
      <c r="D432" t="s">
        <v>151</v>
      </c>
      <c r="E432" s="1">
        <v>43250</v>
      </c>
      <c r="F432" s="1" t="s">
        <v>327</v>
      </c>
      <c r="G432" s="1"/>
      <c r="H432" t="s">
        <v>170</v>
      </c>
      <c r="I432" s="1" t="str">
        <f>VLOOKUP(Z432,lookup!$A$2:$E$18,5,FALSE)</f>
        <v>dissolved</v>
      </c>
      <c r="J432" s="1" t="str">
        <f>VLOOKUP(Z432,lookup!$A$2:$E$18,3,FALSE)</f>
        <v>Lead</v>
      </c>
      <c r="K432" s="1"/>
      <c r="L432" t="str">
        <f>VLOOKUP(Z432,lookup!$A$2:$E$18,4,FALSE)</f>
        <v>ug/l</v>
      </c>
      <c r="M432">
        <v>0.184</v>
      </c>
      <c r="U432">
        <v>0.02</v>
      </c>
      <c r="V432" t="s">
        <v>176</v>
      </c>
      <c r="X432" t="s">
        <v>149</v>
      </c>
      <c r="Y432" t="s">
        <v>150</v>
      </c>
      <c r="Z432">
        <v>1049</v>
      </c>
      <c r="AB432" t="s">
        <v>154</v>
      </c>
      <c r="AC432" t="s">
        <v>148</v>
      </c>
      <c r="AD432" s="2">
        <v>0.44791666666666669</v>
      </c>
      <c r="AG432" t="s">
        <v>161</v>
      </c>
      <c r="AK432" t="s">
        <v>156</v>
      </c>
    </row>
    <row r="433" spans="1:37" x14ac:dyDescent="0.3">
      <c r="A433" t="s">
        <v>292</v>
      </c>
      <c r="B433" t="str">
        <f t="shared" si="6"/>
        <v>USGS-WRD-1648010-20180530</v>
      </c>
      <c r="C433">
        <v>1648010</v>
      </c>
      <c r="D433" t="s">
        <v>151</v>
      </c>
      <c r="E433" s="1">
        <v>43250</v>
      </c>
      <c r="F433" s="1" t="s">
        <v>327</v>
      </c>
      <c r="G433" s="1"/>
      <c r="H433" t="s">
        <v>172</v>
      </c>
      <c r="I433" s="1" t="str">
        <f>VLOOKUP(Z433,lookup!$A$2:$E$18,5,FALSE)</f>
        <v>dissolved</v>
      </c>
      <c r="J433" s="1" t="str">
        <f>VLOOKUP(Z433,lookup!$A$2:$E$18,3,FALSE)</f>
        <v>Zinc</v>
      </c>
      <c r="K433" s="1"/>
      <c r="L433" t="str">
        <f>VLOOKUP(Z433,lookup!$A$2:$E$18,4,FALSE)</f>
        <v>ug/l</v>
      </c>
      <c r="M433">
        <v>2</v>
      </c>
      <c r="N433" t="s">
        <v>152</v>
      </c>
      <c r="U433">
        <v>2</v>
      </c>
      <c r="V433" t="s">
        <v>176</v>
      </c>
      <c r="X433" t="s">
        <v>149</v>
      </c>
      <c r="Y433" t="s">
        <v>150</v>
      </c>
      <c r="Z433">
        <v>1090</v>
      </c>
      <c r="AB433" t="s">
        <v>154</v>
      </c>
      <c r="AC433" t="s">
        <v>148</v>
      </c>
      <c r="AD433" s="2">
        <v>0.44791666666666669</v>
      </c>
      <c r="AG433" t="s">
        <v>161</v>
      </c>
      <c r="AK433" t="s">
        <v>156</v>
      </c>
    </row>
    <row r="434" spans="1:37" x14ac:dyDescent="0.3">
      <c r="A434" t="s">
        <v>292</v>
      </c>
      <c r="B434" t="str">
        <f t="shared" si="6"/>
        <v>USGS-WRD-1648010-20180530</v>
      </c>
      <c r="C434">
        <v>1648010</v>
      </c>
      <c r="D434" t="s">
        <v>151</v>
      </c>
      <c r="E434" s="1">
        <v>43250</v>
      </c>
      <c r="F434" s="1" t="s">
        <v>327</v>
      </c>
      <c r="G434" s="1"/>
      <c r="I434" s="1" t="str">
        <f>VLOOKUP(Z434,lookup!$A$2:$E$18,5,FALSE)</f>
        <v>total</v>
      </c>
      <c r="J434" s="1" t="str">
        <f>VLOOKUP(Z434,lookup!$A$2:$E$18,3,FALSE)</f>
        <v>Mercury</v>
      </c>
      <c r="K434" s="1"/>
      <c r="L434" t="str">
        <f>VLOOKUP(Z434,lookup!$A$2:$E$18,4,FALSE)</f>
        <v>ng/l</v>
      </c>
      <c r="M434">
        <v>2.1</v>
      </c>
      <c r="U434">
        <v>0.17</v>
      </c>
      <c r="V434" t="s">
        <v>165</v>
      </c>
      <c r="X434" t="s">
        <v>149</v>
      </c>
      <c r="Y434" t="s">
        <v>150</v>
      </c>
      <c r="Z434">
        <v>50286</v>
      </c>
      <c r="AB434" t="s">
        <v>154</v>
      </c>
      <c r="AC434" t="s">
        <v>148</v>
      </c>
      <c r="AD434" s="2">
        <v>0.44791666666666669</v>
      </c>
      <c r="AG434" t="s">
        <v>161</v>
      </c>
      <c r="AK434" t="s">
        <v>230</v>
      </c>
    </row>
    <row r="435" spans="1:37" x14ac:dyDescent="0.3">
      <c r="A435" t="s">
        <v>292</v>
      </c>
      <c r="B435" t="str">
        <f t="shared" si="6"/>
        <v>USGS-WRD-1648010-20180611</v>
      </c>
      <c r="C435">
        <v>1648010</v>
      </c>
      <c r="D435" t="s">
        <v>151</v>
      </c>
      <c r="E435" s="1">
        <v>43262</v>
      </c>
      <c r="F435" s="1" t="s">
        <v>330</v>
      </c>
      <c r="G435" s="1"/>
      <c r="H435" t="s">
        <v>172</v>
      </c>
      <c r="I435" s="1" t="str">
        <f>VLOOKUP(Z435,lookup!$A$2:$E$18,5,FALSE)</f>
        <v>dissolved</v>
      </c>
      <c r="J435" s="1" t="str">
        <f>VLOOKUP(Z435,lookup!$A$2:$E$18,3,FALSE)</f>
        <v>Copper</v>
      </c>
      <c r="K435" s="1"/>
      <c r="L435" t="str">
        <f>VLOOKUP(Z435,lookup!$A$2:$E$18,4,FALSE)</f>
        <v>ug/l</v>
      </c>
      <c r="M435">
        <v>4.4000000000000004</v>
      </c>
      <c r="U435">
        <v>0.4</v>
      </c>
      <c r="V435" t="s">
        <v>176</v>
      </c>
      <c r="X435" t="s">
        <v>149</v>
      </c>
      <c r="Y435" t="s">
        <v>150</v>
      </c>
      <c r="Z435">
        <v>1040</v>
      </c>
      <c r="AB435" t="s">
        <v>154</v>
      </c>
      <c r="AC435" t="s">
        <v>148</v>
      </c>
      <c r="AD435" s="2">
        <v>0.53125</v>
      </c>
      <c r="AG435" t="s">
        <v>161</v>
      </c>
      <c r="AK435" t="s">
        <v>156</v>
      </c>
    </row>
    <row r="436" spans="1:37" x14ac:dyDescent="0.3">
      <c r="A436" t="s">
        <v>292</v>
      </c>
      <c r="B436" t="str">
        <f t="shared" si="6"/>
        <v>USGS-WRD-1648010-20180611</v>
      </c>
      <c r="C436">
        <v>1648010</v>
      </c>
      <c r="D436" t="s">
        <v>151</v>
      </c>
      <c r="E436" s="1">
        <v>43262</v>
      </c>
      <c r="F436" s="1" t="s">
        <v>330</v>
      </c>
      <c r="G436" s="1"/>
      <c r="H436" t="s">
        <v>170</v>
      </c>
      <c r="I436" s="1" t="str">
        <f>VLOOKUP(Z436,lookup!$A$2:$E$18,5,FALSE)</f>
        <v>dissolved</v>
      </c>
      <c r="J436" s="1" t="str">
        <f>VLOOKUP(Z436,lookup!$A$2:$E$18,3,FALSE)</f>
        <v>Lead</v>
      </c>
      <c r="K436" s="1"/>
      <c r="L436" t="str">
        <f>VLOOKUP(Z436,lookup!$A$2:$E$18,4,FALSE)</f>
        <v>ug/l</v>
      </c>
      <c r="M436">
        <v>0.22800000000000001</v>
      </c>
      <c r="U436">
        <v>0.02</v>
      </c>
      <c r="V436" t="s">
        <v>176</v>
      </c>
      <c r="X436" t="s">
        <v>149</v>
      </c>
      <c r="Y436" t="s">
        <v>150</v>
      </c>
      <c r="Z436">
        <v>1049</v>
      </c>
      <c r="AB436" t="s">
        <v>154</v>
      </c>
      <c r="AC436" t="s">
        <v>148</v>
      </c>
      <c r="AD436" s="2">
        <v>0.53125</v>
      </c>
      <c r="AG436" t="s">
        <v>161</v>
      </c>
      <c r="AK436" t="s">
        <v>156</v>
      </c>
    </row>
    <row r="437" spans="1:37" x14ac:dyDescent="0.3">
      <c r="A437" t="s">
        <v>292</v>
      </c>
      <c r="B437" t="str">
        <f t="shared" si="6"/>
        <v>USGS-WRD-1648010-20180611</v>
      </c>
      <c r="C437">
        <v>1648010</v>
      </c>
      <c r="D437" t="s">
        <v>151</v>
      </c>
      <c r="E437" s="1">
        <v>43262</v>
      </c>
      <c r="F437" s="1" t="s">
        <v>330</v>
      </c>
      <c r="G437" s="1"/>
      <c r="H437" t="s">
        <v>172</v>
      </c>
      <c r="I437" s="1" t="str">
        <f>VLOOKUP(Z437,lookup!$A$2:$E$18,5,FALSE)</f>
        <v>dissolved</v>
      </c>
      <c r="J437" s="1" t="str">
        <f>VLOOKUP(Z437,lookup!$A$2:$E$18,3,FALSE)</f>
        <v>Zinc</v>
      </c>
      <c r="K437" s="1"/>
      <c r="L437" t="str">
        <f>VLOOKUP(Z437,lookup!$A$2:$E$18,4,FALSE)</f>
        <v>ug/l</v>
      </c>
      <c r="M437">
        <v>2</v>
      </c>
      <c r="N437" t="s">
        <v>152</v>
      </c>
      <c r="U437">
        <v>2</v>
      </c>
      <c r="V437" t="s">
        <v>176</v>
      </c>
      <c r="X437" t="s">
        <v>149</v>
      </c>
      <c r="Y437" t="s">
        <v>150</v>
      </c>
      <c r="Z437">
        <v>1090</v>
      </c>
      <c r="AB437" t="s">
        <v>154</v>
      </c>
      <c r="AC437" t="s">
        <v>148</v>
      </c>
      <c r="AD437" s="2">
        <v>0.53125</v>
      </c>
      <c r="AG437" t="s">
        <v>161</v>
      </c>
      <c r="AK437" t="s">
        <v>156</v>
      </c>
    </row>
    <row r="438" spans="1:37" x14ac:dyDescent="0.3">
      <c r="A438" t="s">
        <v>292</v>
      </c>
      <c r="B438" t="str">
        <f t="shared" si="6"/>
        <v>USGS-WRD-1648010-20180611</v>
      </c>
      <c r="C438">
        <v>1648010</v>
      </c>
      <c r="D438" t="s">
        <v>151</v>
      </c>
      <c r="E438" s="1">
        <v>43262</v>
      </c>
      <c r="F438" s="1" t="s">
        <v>330</v>
      </c>
      <c r="G438" s="1"/>
      <c r="I438" s="1" t="str">
        <f>VLOOKUP(Z438,lookup!$A$2:$E$18,5,FALSE)</f>
        <v>total</v>
      </c>
      <c r="J438" s="1" t="str">
        <f>VLOOKUP(Z438,lookup!$A$2:$E$18,3,FALSE)</f>
        <v>Mercury</v>
      </c>
      <c r="K438" s="1"/>
      <c r="L438" t="str">
        <f>VLOOKUP(Z438,lookup!$A$2:$E$18,4,FALSE)</f>
        <v>ng/l</v>
      </c>
      <c r="M438">
        <v>12.1</v>
      </c>
      <c r="U438">
        <v>0.17</v>
      </c>
      <c r="V438" t="s">
        <v>165</v>
      </c>
      <c r="X438" t="s">
        <v>149</v>
      </c>
      <c r="Y438" t="s">
        <v>150</v>
      </c>
      <c r="Z438">
        <v>50286</v>
      </c>
      <c r="AB438" t="s">
        <v>154</v>
      </c>
      <c r="AC438" t="s">
        <v>148</v>
      </c>
      <c r="AD438" s="2">
        <v>0.53125</v>
      </c>
      <c r="AG438" t="s">
        <v>161</v>
      </c>
      <c r="AK438" t="s">
        <v>230</v>
      </c>
    </row>
    <row r="439" spans="1:37" x14ac:dyDescent="0.3">
      <c r="A439" t="s">
        <v>292</v>
      </c>
      <c r="B439" t="str">
        <f t="shared" si="6"/>
        <v>USGS-WRD-1648010-20180620</v>
      </c>
      <c r="C439">
        <v>1648010</v>
      </c>
      <c r="D439" t="s">
        <v>151</v>
      </c>
      <c r="E439" s="1">
        <v>43271</v>
      </c>
      <c r="F439" s="1" t="s">
        <v>327</v>
      </c>
      <c r="G439" s="1"/>
      <c r="H439" t="s">
        <v>172</v>
      </c>
      <c r="I439" s="1" t="str">
        <f>VLOOKUP(Z439,lookup!$A$2:$E$18,5,FALSE)</f>
        <v>dissolved</v>
      </c>
      <c r="J439" s="1" t="str">
        <f>VLOOKUP(Z439,lookup!$A$2:$E$18,3,FALSE)</f>
        <v>Copper</v>
      </c>
      <c r="K439" s="1"/>
      <c r="L439" t="str">
        <f>VLOOKUP(Z439,lookup!$A$2:$E$18,4,FALSE)</f>
        <v>ug/l</v>
      </c>
      <c r="M439">
        <v>3.8</v>
      </c>
      <c r="U439">
        <v>0.4</v>
      </c>
      <c r="V439" t="s">
        <v>176</v>
      </c>
      <c r="X439" t="s">
        <v>149</v>
      </c>
      <c r="Y439" t="s">
        <v>150</v>
      </c>
      <c r="Z439">
        <v>1040</v>
      </c>
      <c r="AB439" t="s">
        <v>154</v>
      </c>
      <c r="AC439" t="s">
        <v>148</v>
      </c>
      <c r="AD439" s="2">
        <v>0.44791666666666669</v>
      </c>
      <c r="AG439" t="s">
        <v>161</v>
      </c>
      <c r="AK439" t="s">
        <v>156</v>
      </c>
    </row>
    <row r="440" spans="1:37" x14ac:dyDescent="0.3">
      <c r="A440" t="s">
        <v>292</v>
      </c>
      <c r="B440" t="str">
        <f t="shared" si="6"/>
        <v>USGS-WRD-1648010-20180620</v>
      </c>
      <c r="C440">
        <v>1648010</v>
      </c>
      <c r="D440" t="s">
        <v>151</v>
      </c>
      <c r="E440" s="1">
        <v>43271</v>
      </c>
      <c r="F440" s="1" t="s">
        <v>327</v>
      </c>
      <c r="G440" s="1"/>
      <c r="H440" t="s">
        <v>170</v>
      </c>
      <c r="I440" s="1" t="str">
        <f>VLOOKUP(Z440,lookup!$A$2:$E$18,5,FALSE)</f>
        <v>dissolved</v>
      </c>
      <c r="J440" s="1" t="str">
        <f>VLOOKUP(Z440,lookup!$A$2:$E$18,3,FALSE)</f>
        <v>Lead</v>
      </c>
      <c r="K440" s="1"/>
      <c r="L440" t="str">
        <f>VLOOKUP(Z440,lookup!$A$2:$E$18,4,FALSE)</f>
        <v>ug/l</v>
      </c>
      <c r="M440">
        <v>0.126</v>
      </c>
      <c r="U440">
        <v>0.02</v>
      </c>
      <c r="V440" t="s">
        <v>176</v>
      </c>
      <c r="X440" t="s">
        <v>149</v>
      </c>
      <c r="Y440" t="s">
        <v>150</v>
      </c>
      <c r="Z440">
        <v>1049</v>
      </c>
      <c r="AB440" t="s">
        <v>154</v>
      </c>
      <c r="AC440" t="s">
        <v>148</v>
      </c>
      <c r="AD440" s="2">
        <v>0.44791666666666669</v>
      </c>
      <c r="AG440" t="s">
        <v>161</v>
      </c>
      <c r="AK440" t="s">
        <v>156</v>
      </c>
    </row>
    <row r="441" spans="1:37" x14ac:dyDescent="0.3">
      <c r="A441" t="s">
        <v>292</v>
      </c>
      <c r="B441" t="str">
        <f t="shared" si="6"/>
        <v>USGS-WRD-1648010-20180620</v>
      </c>
      <c r="C441">
        <v>1648010</v>
      </c>
      <c r="D441" t="s">
        <v>151</v>
      </c>
      <c r="E441" s="1">
        <v>43271</v>
      </c>
      <c r="F441" s="1" t="s">
        <v>327</v>
      </c>
      <c r="G441" s="1"/>
      <c r="H441" t="s">
        <v>172</v>
      </c>
      <c r="I441" s="1" t="str">
        <f>VLOOKUP(Z441,lookup!$A$2:$E$18,5,FALSE)</f>
        <v>dissolved</v>
      </c>
      <c r="J441" s="1" t="str">
        <f>VLOOKUP(Z441,lookup!$A$2:$E$18,3,FALSE)</f>
        <v>Zinc</v>
      </c>
      <c r="K441" s="1"/>
      <c r="L441" t="str">
        <f>VLOOKUP(Z441,lookup!$A$2:$E$18,4,FALSE)</f>
        <v>ug/l</v>
      </c>
      <c r="M441">
        <v>2.1</v>
      </c>
      <c r="U441">
        <v>2</v>
      </c>
      <c r="V441" t="s">
        <v>176</v>
      </c>
      <c r="X441" t="s">
        <v>149</v>
      </c>
      <c r="Y441" t="s">
        <v>150</v>
      </c>
      <c r="Z441">
        <v>1090</v>
      </c>
      <c r="AA441" t="s">
        <v>168</v>
      </c>
      <c r="AB441" t="s">
        <v>154</v>
      </c>
      <c r="AC441" t="s">
        <v>148</v>
      </c>
      <c r="AD441" s="2">
        <v>0.44791666666666669</v>
      </c>
      <c r="AG441" t="s">
        <v>161</v>
      </c>
      <c r="AK441" t="s">
        <v>156</v>
      </c>
    </row>
    <row r="442" spans="1:37" x14ac:dyDescent="0.3">
      <c r="A442" t="s">
        <v>292</v>
      </c>
      <c r="B442" t="str">
        <f t="shared" si="6"/>
        <v>USGS-WRD-1648010-20180620</v>
      </c>
      <c r="C442">
        <v>1648010</v>
      </c>
      <c r="D442" t="s">
        <v>151</v>
      </c>
      <c r="E442" s="1">
        <v>43271</v>
      </c>
      <c r="F442" s="1" t="s">
        <v>327</v>
      </c>
      <c r="G442" s="1"/>
      <c r="I442" s="1" t="str">
        <f>VLOOKUP(Z442,lookup!$A$2:$E$18,5,FALSE)</f>
        <v>total</v>
      </c>
      <c r="J442" s="1" t="str">
        <f>VLOOKUP(Z442,lookup!$A$2:$E$18,3,FALSE)</f>
        <v>Mercury</v>
      </c>
      <c r="K442" s="1"/>
      <c r="L442" t="str">
        <f>VLOOKUP(Z442,lookup!$A$2:$E$18,4,FALSE)</f>
        <v>ng/l</v>
      </c>
      <c r="M442">
        <v>2.13</v>
      </c>
      <c r="U442">
        <v>0.17</v>
      </c>
      <c r="V442" t="s">
        <v>165</v>
      </c>
      <c r="X442" t="s">
        <v>149</v>
      </c>
      <c r="Y442" t="s">
        <v>150</v>
      </c>
      <c r="Z442">
        <v>50286</v>
      </c>
      <c r="AB442" t="s">
        <v>154</v>
      </c>
      <c r="AC442" t="s">
        <v>148</v>
      </c>
      <c r="AD442" s="2">
        <v>0.44791666666666669</v>
      </c>
      <c r="AG442" t="s">
        <v>161</v>
      </c>
      <c r="AK442" t="s">
        <v>230</v>
      </c>
    </row>
    <row r="443" spans="1:37" x14ac:dyDescent="0.3">
      <c r="A443" t="s">
        <v>292</v>
      </c>
      <c r="B443" t="str">
        <f t="shared" si="6"/>
        <v>USGS-WRD-1648010-20180712</v>
      </c>
      <c r="C443">
        <v>1648010</v>
      </c>
      <c r="D443" t="s">
        <v>151</v>
      </c>
      <c r="E443" s="1">
        <v>43293</v>
      </c>
      <c r="F443" s="1" t="s">
        <v>327</v>
      </c>
      <c r="G443" s="1"/>
      <c r="H443" t="s">
        <v>172</v>
      </c>
      <c r="I443" s="1" t="str">
        <f>VLOOKUP(Z443,lookup!$A$2:$E$18,5,FALSE)</f>
        <v>dissolved</v>
      </c>
      <c r="J443" s="1" t="str">
        <f>VLOOKUP(Z443,lookup!$A$2:$E$18,3,FALSE)</f>
        <v>Copper</v>
      </c>
      <c r="K443" s="1"/>
      <c r="L443" t="str">
        <f>VLOOKUP(Z443,lookup!$A$2:$E$18,4,FALSE)</f>
        <v>ug/l</v>
      </c>
      <c r="M443">
        <v>2</v>
      </c>
      <c r="U443">
        <v>0.4</v>
      </c>
      <c r="V443" t="s">
        <v>176</v>
      </c>
      <c r="X443" t="s">
        <v>149</v>
      </c>
      <c r="Y443" t="s">
        <v>150</v>
      </c>
      <c r="Z443">
        <v>1040</v>
      </c>
      <c r="AB443" t="s">
        <v>154</v>
      </c>
      <c r="AC443" t="s">
        <v>148</v>
      </c>
      <c r="AD443" s="2">
        <v>0.44791666666666669</v>
      </c>
      <c r="AG443" t="s">
        <v>161</v>
      </c>
      <c r="AK443" t="s">
        <v>156</v>
      </c>
    </row>
    <row r="444" spans="1:37" x14ac:dyDescent="0.3">
      <c r="A444" t="s">
        <v>292</v>
      </c>
      <c r="B444" t="str">
        <f t="shared" si="6"/>
        <v>USGS-WRD-1648010-20180712</v>
      </c>
      <c r="C444">
        <v>1648010</v>
      </c>
      <c r="D444" t="s">
        <v>151</v>
      </c>
      <c r="E444" s="1">
        <v>43293</v>
      </c>
      <c r="F444" s="1" t="s">
        <v>327</v>
      </c>
      <c r="G444" s="1"/>
      <c r="H444" t="s">
        <v>170</v>
      </c>
      <c r="I444" s="1" t="str">
        <f>VLOOKUP(Z444,lookup!$A$2:$E$18,5,FALSE)</f>
        <v>dissolved</v>
      </c>
      <c r="J444" s="1" t="str">
        <f>VLOOKUP(Z444,lookup!$A$2:$E$18,3,FALSE)</f>
        <v>Lead</v>
      </c>
      <c r="K444" s="1"/>
      <c r="L444" t="str">
        <f>VLOOKUP(Z444,lookup!$A$2:$E$18,4,FALSE)</f>
        <v>ug/l</v>
      </c>
      <c r="M444">
        <v>5.1999999999999998E-2</v>
      </c>
      <c r="U444">
        <v>0.02</v>
      </c>
      <c r="V444" t="s">
        <v>176</v>
      </c>
      <c r="X444" t="s">
        <v>149</v>
      </c>
      <c r="Y444" t="s">
        <v>150</v>
      </c>
      <c r="Z444">
        <v>1049</v>
      </c>
      <c r="AB444" t="s">
        <v>154</v>
      </c>
      <c r="AC444" t="s">
        <v>148</v>
      </c>
      <c r="AD444" s="2">
        <v>0.44791666666666669</v>
      </c>
      <c r="AG444" t="s">
        <v>161</v>
      </c>
      <c r="AK444" t="s">
        <v>156</v>
      </c>
    </row>
    <row r="445" spans="1:37" x14ac:dyDescent="0.3">
      <c r="A445" t="s">
        <v>292</v>
      </c>
      <c r="B445" t="str">
        <f t="shared" si="6"/>
        <v>USGS-WRD-1648010-20180712</v>
      </c>
      <c r="C445">
        <v>1648010</v>
      </c>
      <c r="D445" t="s">
        <v>151</v>
      </c>
      <c r="E445" s="1">
        <v>43293</v>
      </c>
      <c r="F445" s="1" t="s">
        <v>327</v>
      </c>
      <c r="G445" s="1"/>
      <c r="H445" t="s">
        <v>172</v>
      </c>
      <c r="I445" s="1" t="str">
        <f>VLOOKUP(Z445,lookup!$A$2:$E$18,5,FALSE)</f>
        <v>dissolved</v>
      </c>
      <c r="J445" s="1" t="str">
        <f>VLOOKUP(Z445,lookup!$A$2:$E$18,3,FALSE)</f>
        <v>Zinc</v>
      </c>
      <c r="K445" s="1"/>
      <c r="L445" t="str">
        <f>VLOOKUP(Z445,lookup!$A$2:$E$18,4,FALSE)</f>
        <v>ug/l</v>
      </c>
      <c r="M445">
        <v>2</v>
      </c>
      <c r="N445" t="s">
        <v>152</v>
      </c>
      <c r="U445">
        <v>2</v>
      </c>
      <c r="V445" t="s">
        <v>176</v>
      </c>
      <c r="X445" t="s">
        <v>149</v>
      </c>
      <c r="Y445" t="s">
        <v>150</v>
      </c>
      <c r="Z445">
        <v>1090</v>
      </c>
      <c r="AB445" t="s">
        <v>154</v>
      </c>
      <c r="AC445" t="s">
        <v>148</v>
      </c>
      <c r="AD445" s="2">
        <v>0.44791666666666669</v>
      </c>
      <c r="AG445" t="s">
        <v>161</v>
      </c>
      <c r="AK445" t="s">
        <v>156</v>
      </c>
    </row>
    <row r="446" spans="1:37" x14ac:dyDescent="0.3">
      <c r="A446" t="s">
        <v>292</v>
      </c>
      <c r="B446" t="str">
        <f t="shared" si="6"/>
        <v>USGS-WRD-1648010-20180712</v>
      </c>
      <c r="C446">
        <v>1648010</v>
      </c>
      <c r="D446" t="s">
        <v>151</v>
      </c>
      <c r="E446" s="1">
        <v>43293</v>
      </c>
      <c r="F446" s="1" t="s">
        <v>327</v>
      </c>
      <c r="G446" s="1"/>
      <c r="I446" s="1" t="str">
        <f>VLOOKUP(Z446,lookup!$A$2:$E$18,5,FALSE)</f>
        <v>total</v>
      </c>
      <c r="J446" s="1" t="str">
        <f>VLOOKUP(Z446,lookup!$A$2:$E$18,3,FALSE)</f>
        <v>Mercury</v>
      </c>
      <c r="K446" s="1"/>
      <c r="L446" t="str">
        <f>VLOOKUP(Z446,lookup!$A$2:$E$18,4,FALSE)</f>
        <v>ng/l</v>
      </c>
      <c r="M446">
        <v>0.91</v>
      </c>
      <c r="U446">
        <v>0.17</v>
      </c>
      <c r="V446" t="s">
        <v>165</v>
      </c>
      <c r="X446" t="s">
        <v>149</v>
      </c>
      <c r="Y446" t="s">
        <v>150</v>
      </c>
      <c r="Z446">
        <v>50286</v>
      </c>
      <c r="AB446" t="s">
        <v>154</v>
      </c>
      <c r="AC446" t="s">
        <v>148</v>
      </c>
      <c r="AD446" s="2">
        <v>0.44791666666666669</v>
      </c>
      <c r="AG446" t="s">
        <v>161</v>
      </c>
      <c r="AK446" t="s">
        <v>230</v>
      </c>
    </row>
    <row r="447" spans="1:37" x14ac:dyDescent="0.3">
      <c r="A447" t="s">
        <v>292</v>
      </c>
      <c r="B447" t="str">
        <f t="shared" si="6"/>
        <v>USGS-WRD-1648010-20180723</v>
      </c>
      <c r="C447">
        <v>1648010</v>
      </c>
      <c r="D447" t="s">
        <v>151</v>
      </c>
      <c r="E447" s="1">
        <v>43304</v>
      </c>
      <c r="F447" s="1" t="s">
        <v>339</v>
      </c>
      <c r="G447" s="1"/>
      <c r="H447" t="s">
        <v>172</v>
      </c>
      <c r="I447" s="1" t="str">
        <f>VLOOKUP(Z447,lookup!$A$2:$E$18,5,FALSE)</f>
        <v>dissolved</v>
      </c>
      <c r="J447" s="1" t="str">
        <f>VLOOKUP(Z447,lookup!$A$2:$E$18,3,FALSE)</f>
        <v>Copper</v>
      </c>
      <c r="K447" s="1"/>
      <c r="L447" t="str">
        <f>VLOOKUP(Z447,lookup!$A$2:$E$18,4,FALSE)</f>
        <v>ug/l</v>
      </c>
      <c r="M447">
        <v>3.6</v>
      </c>
      <c r="U447">
        <v>0.4</v>
      </c>
      <c r="V447" t="s">
        <v>176</v>
      </c>
      <c r="X447" t="s">
        <v>149</v>
      </c>
      <c r="Y447" t="s">
        <v>150</v>
      </c>
      <c r="Z447">
        <v>1040</v>
      </c>
      <c r="AB447" t="s">
        <v>154</v>
      </c>
      <c r="AC447" t="s">
        <v>148</v>
      </c>
      <c r="AD447" s="2">
        <v>0.42708333333333331</v>
      </c>
      <c r="AG447" t="s">
        <v>161</v>
      </c>
      <c r="AK447" t="s">
        <v>156</v>
      </c>
    </row>
    <row r="448" spans="1:37" x14ac:dyDescent="0.3">
      <c r="A448" t="s">
        <v>292</v>
      </c>
      <c r="B448" t="str">
        <f t="shared" si="6"/>
        <v>USGS-WRD-1648010-20180723</v>
      </c>
      <c r="C448">
        <v>1648010</v>
      </c>
      <c r="D448" t="s">
        <v>151</v>
      </c>
      <c r="E448" s="1">
        <v>43304</v>
      </c>
      <c r="F448" s="1" t="s">
        <v>339</v>
      </c>
      <c r="G448" s="1"/>
      <c r="H448" t="s">
        <v>170</v>
      </c>
      <c r="I448" s="1" t="str">
        <f>VLOOKUP(Z448,lookup!$A$2:$E$18,5,FALSE)</f>
        <v>dissolved</v>
      </c>
      <c r="J448" s="1" t="str">
        <f>VLOOKUP(Z448,lookup!$A$2:$E$18,3,FALSE)</f>
        <v>Lead</v>
      </c>
      <c r="K448" s="1"/>
      <c r="L448" t="str">
        <f>VLOOKUP(Z448,lookup!$A$2:$E$18,4,FALSE)</f>
        <v>ug/l</v>
      </c>
      <c r="M448">
        <v>0.39</v>
      </c>
      <c r="U448">
        <v>0.02</v>
      </c>
      <c r="V448" t="s">
        <v>176</v>
      </c>
      <c r="X448" t="s">
        <v>149</v>
      </c>
      <c r="Y448" t="s">
        <v>150</v>
      </c>
      <c r="Z448">
        <v>1049</v>
      </c>
      <c r="AB448" t="s">
        <v>154</v>
      </c>
      <c r="AC448" t="s">
        <v>148</v>
      </c>
      <c r="AD448" s="2">
        <v>0.42708333333333331</v>
      </c>
      <c r="AG448" t="s">
        <v>161</v>
      </c>
      <c r="AK448" t="s">
        <v>156</v>
      </c>
    </row>
    <row r="449" spans="1:37" x14ac:dyDescent="0.3">
      <c r="A449" t="s">
        <v>292</v>
      </c>
      <c r="B449" t="str">
        <f t="shared" si="6"/>
        <v>USGS-WRD-1648010-20180723</v>
      </c>
      <c r="C449">
        <v>1648010</v>
      </c>
      <c r="D449" t="s">
        <v>151</v>
      </c>
      <c r="E449" s="1">
        <v>43304</v>
      </c>
      <c r="F449" s="1" t="s">
        <v>339</v>
      </c>
      <c r="G449" s="1"/>
      <c r="H449" t="s">
        <v>172</v>
      </c>
      <c r="I449" s="1" t="str">
        <f>VLOOKUP(Z449,lookup!$A$2:$E$18,5,FALSE)</f>
        <v>dissolved</v>
      </c>
      <c r="J449" s="1" t="str">
        <f>VLOOKUP(Z449,lookup!$A$2:$E$18,3,FALSE)</f>
        <v>Zinc</v>
      </c>
      <c r="K449" s="1"/>
      <c r="L449" t="str">
        <f>VLOOKUP(Z449,lookup!$A$2:$E$18,4,FALSE)</f>
        <v>ug/l</v>
      </c>
      <c r="M449">
        <v>2</v>
      </c>
      <c r="N449" t="s">
        <v>152</v>
      </c>
      <c r="U449">
        <v>2</v>
      </c>
      <c r="V449" t="s">
        <v>176</v>
      </c>
      <c r="X449" t="s">
        <v>149</v>
      </c>
      <c r="Y449" t="s">
        <v>150</v>
      </c>
      <c r="Z449">
        <v>1090</v>
      </c>
      <c r="AB449" t="s">
        <v>154</v>
      </c>
      <c r="AC449" t="s">
        <v>148</v>
      </c>
      <c r="AD449" s="2">
        <v>0.42708333333333331</v>
      </c>
      <c r="AG449" t="s">
        <v>161</v>
      </c>
      <c r="AK449" t="s">
        <v>156</v>
      </c>
    </row>
    <row r="450" spans="1:37" x14ac:dyDescent="0.3">
      <c r="A450" t="s">
        <v>292</v>
      </c>
      <c r="B450" t="str">
        <f t="shared" ref="B450:B513" si="7">AG450&amp;"-"&amp;C450&amp;"-"&amp;TEXT(E450,"yyyymmdd")</f>
        <v>USGS-WRD-1648010-20180723</v>
      </c>
      <c r="C450">
        <v>1648010</v>
      </c>
      <c r="D450" t="s">
        <v>151</v>
      </c>
      <c r="E450" s="1">
        <v>43304</v>
      </c>
      <c r="F450" s="1" t="s">
        <v>339</v>
      </c>
      <c r="G450" s="1"/>
      <c r="I450" s="1" t="str">
        <f>VLOOKUP(Z450,lookup!$A$2:$E$18,5,FALSE)</f>
        <v>total</v>
      </c>
      <c r="J450" s="1" t="str">
        <f>VLOOKUP(Z450,lookup!$A$2:$E$18,3,FALSE)</f>
        <v>Mercury</v>
      </c>
      <c r="K450" s="1"/>
      <c r="L450" t="str">
        <f>VLOOKUP(Z450,lookup!$A$2:$E$18,4,FALSE)</f>
        <v>ng/l</v>
      </c>
      <c r="M450">
        <v>20</v>
      </c>
      <c r="U450">
        <v>0.17</v>
      </c>
      <c r="V450" t="s">
        <v>165</v>
      </c>
      <c r="X450" t="s">
        <v>149</v>
      </c>
      <c r="Y450" t="s">
        <v>150</v>
      </c>
      <c r="Z450">
        <v>50286</v>
      </c>
      <c r="AB450" t="s">
        <v>154</v>
      </c>
      <c r="AC450" t="s">
        <v>148</v>
      </c>
      <c r="AD450" s="2">
        <v>0.42708333333333331</v>
      </c>
      <c r="AG450" t="s">
        <v>161</v>
      </c>
      <c r="AK450" t="s">
        <v>230</v>
      </c>
    </row>
    <row r="451" spans="1:37" x14ac:dyDescent="0.3">
      <c r="A451" t="s">
        <v>292</v>
      </c>
      <c r="B451" t="str">
        <f t="shared" si="7"/>
        <v>USGS-WRD-1648010-20180815</v>
      </c>
      <c r="C451">
        <v>1648010</v>
      </c>
      <c r="D451" t="s">
        <v>151</v>
      </c>
      <c r="E451" s="1">
        <v>43327</v>
      </c>
      <c r="F451" s="1" t="s">
        <v>308</v>
      </c>
      <c r="G451" s="1"/>
      <c r="I451" s="1" t="str">
        <f>VLOOKUP(Z451,lookup!$A$2:$E$18,5,FALSE)</f>
        <v>total</v>
      </c>
      <c r="J451" s="1" t="str">
        <f>VLOOKUP(Z451,lookup!$A$2:$E$18,3,FALSE)</f>
        <v>Mercury</v>
      </c>
      <c r="K451" s="1"/>
      <c r="L451" t="str">
        <f>VLOOKUP(Z451,lookup!$A$2:$E$18,4,FALSE)</f>
        <v>ng/l</v>
      </c>
      <c r="M451">
        <v>1.92</v>
      </c>
      <c r="U451">
        <v>0.17</v>
      </c>
      <c r="V451" t="s">
        <v>165</v>
      </c>
      <c r="X451" t="s">
        <v>149</v>
      </c>
      <c r="Y451" t="s">
        <v>150</v>
      </c>
      <c r="Z451">
        <v>50286</v>
      </c>
      <c r="AB451" t="s">
        <v>154</v>
      </c>
      <c r="AC451" t="s">
        <v>148</v>
      </c>
      <c r="AD451" s="2">
        <v>0.39583333333333331</v>
      </c>
      <c r="AG451" t="s">
        <v>161</v>
      </c>
      <c r="AK451" t="s">
        <v>230</v>
      </c>
    </row>
    <row r="452" spans="1:37" x14ac:dyDescent="0.3">
      <c r="A452" t="s">
        <v>292</v>
      </c>
      <c r="B452" t="str">
        <f t="shared" si="7"/>
        <v>USGS-WRD-1648010-20180821</v>
      </c>
      <c r="C452">
        <v>1648010</v>
      </c>
      <c r="D452" t="s">
        <v>151</v>
      </c>
      <c r="E452" s="1">
        <v>43333</v>
      </c>
      <c r="F452" s="1" t="s">
        <v>308</v>
      </c>
      <c r="G452" s="1"/>
      <c r="H452" t="s">
        <v>172</v>
      </c>
      <c r="I452" s="1" t="str">
        <f>VLOOKUP(Z452,lookup!$A$2:$E$18,5,FALSE)</f>
        <v>dissolved</v>
      </c>
      <c r="J452" s="1" t="str">
        <f>VLOOKUP(Z452,lookup!$A$2:$E$18,3,FALSE)</f>
        <v>Copper</v>
      </c>
      <c r="K452" s="1"/>
      <c r="L452" t="str">
        <f>VLOOKUP(Z452,lookup!$A$2:$E$18,4,FALSE)</f>
        <v>ug/l</v>
      </c>
      <c r="M452">
        <v>2.8</v>
      </c>
      <c r="U452">
        <v>0.4</v>
      </c>
      <c r="V452" t="s">
        <v>176</v>
      </c>
      <c r="X452" t="s">
        <v>149</v>
      </c>
      <c r="Y452" t="s">
        <v>150</v>
      </c>
      <c r="Z452">
        <v>1040</v>
      </c>
      <c r="AB452" t="s">
        <v>154</v>
      </c>
      <c r="AC452" t="s">
        <v>148</v>
      </c>
      <c r="AD452" s="2">
        <v>0.39583333333333331</v>
      </c>
      <c r="AG452" t="s">
        <v>161</v>
      </c>
      <c r="AK452" t="s">
        <v>156</v>
      </c>
    </row>
    <row r="453" spans="1:37" x14ac:dyDescent="0.3">
      <c r="A453" t="s">
        <v>292</v>
      </c>
      <c r="B453" t="str">
        <f t="shared" si="7"/>
        <v>USGS-WRD-1648010-20180821</v>
      </c>
      <c r="C453">
        <v>1648010</v>
      </c>
      <c r="D453" t="s">
        <v>151</v>
      </c>
      <c r="E453" s="1">
        <v>43333</v>
      </c>
      <c r="F453" s="1" t="s">
        <v>308</v>
      </c>
      <c r="G453" s="1"/>
      <c r="H453" t="s">
        <v>170</v>
      </c>
      <c r="I453" s="1" t="str">
        <f>VLOOKUP(Z453,lookup!$A$2:$E$18,5,FALSE)</f>
        <v>dissolved</v>
      </c>
      <c r="J453" s="1" t="str">
        <f>VLOOKUP(Z453,lookup!$A$2:$E$18,3,FALSE)</f>
        <v>Lead</v>
      </c>
      <c r="K453" s="1"/>
      <c r="L453" t="str">
        <f>VLOOKUP(Z453,lookup!$A$2:$E$18,4,FALSE)</f>
        <v>ug/l</v>
      </c>
      <c r="M453">
        <v>7.5999999999999998E-2</v>
      </c>
      <c r="U453">
        <v>0.02</v>
      </c>
      <c r="V453" t="s">
        <v>176</v>
      </c>
      <c r="X453" t="s">
        <v>149</v>
      </c>
      <c r="Y453" t="s">
        <v>150</v>
      </c>
      <c r="Z453">
        <v>1049</v>
      </c>
      <c r="AB453" t="s">
        <v>154</v>
      </c>
      <c r="AC453" t="s">
        <v>148</v>
      </c>
      <c r="AD453" s="2">
        <v>0.39583333333333331</v>
      </c>
      <c r="AG453" t="s">
        <v>161</v>
      </c>
      <c r="AK453" t="s">
        <v>156</v>
      </c>
    </row>
    <row r="454" spans="1:37" x14ac:dyDescent="0.3">
      <c r="A454" t="s">
        <v>292</v>
      </c>
      <c r="B454" t="str">
        <f t="shared" si="7"/>
        <v>USGS-WRD-1648010-20180821</v>
      </c>
      <c r="C454">
        <v>1648010</v>
      </c>
      <c r="D454" t="s">
        <v>151</v>
      </c>
      <c r="E454" s="1">
        <v>43333</v>
      </c>
      <c r="F454" s="1" t="s">
        <v>308</v>
      </c>
      <c r="G454" s="1"/>
      <c r="H454" t="s">
        <v>172</v>
      </c>
      <c r="I454" s="1" t="str">
        <f>VLOOKUP(Z454,lookup!$A$2:$E$18,5,FALSE)</f>
        <v>dissolved</v>
      </c>
      <c r="J454" s="1" t="str">
        <f>VLOOKUP(Z454,lookup!$A$2:$E$18,3,FALSE)</f>
        <v>Zinc</v>
      </c>
      <c r="K454" s="1"/>
      <c r="L454" t="str">
        <f>VLOOKUP(Z454,lookup!$A$2:$E$18,4,FALSE)</f>
        <v>ug/l</v>
      </c>
      <c r="M454">
        <v>2</v>
      </c>
      <c r="N454" t="s">
        <v>152</v>
      </c>
      <c r="U454">
        <v>2</v>
      </c>
      <c r="V454" t="s">
        <v>176</v>
      </c>
      <c r="X454" t="s">
        <v>149</v>
      </c>
      <c r="Y454" t="s">
        <v>150</v>
      </c>
      <c r="Z454">
        <v>1090</v>
      </c>
      <c r="AB454" t="s">
        <v>154</v>
      </c>
      <c r="AC454" t="s">
        <v>148</v>
      </c>
      <c r="AD454" s="2">
        <v>0.39583333333333331</v>
      </c>
      <c r="AG454" t="s">
        <v>161</v>
      </c>
      <c r="AK454" t="s">
        <v>156</v>
      </c>
    </row>
    <row r="455" spans="1:37" x14ac:dyDescent="0.3">
      <c r="A455" t="s">
        <v>292</v>
      </c>
      <c r="B455" t="str">
        <f t="shared" si="7"/>
        <v>USGS-WRD-1648010-20180822</v>
      </c>
      <c r="C455">
        <v>1648010</v>
      </c>
      <c r="D455" t="s">
        <v>151</v>
      </c>
      <c r="E455" s="1">
        <v>43334</v>
      </c>
      <c r="F455" s="1" t="s">
        <v>316</v>
      </c>
      <c r="G455" s="1"/>
      <c r="H455" t="s">
        <v>172</v>
      </c>
      <c r="I455" s="1" t="str">
        <f>VLOOKUP(Z455,lookup!$A$2:$E$18,5,FALSE)</f>
        <v>dissolved</v>
      </c>
      <c r="J455" s="1" t="str">
        <f>VLOOKUP(Z455,lookup!$A$2:$E$18,3,FALSE)</f>
        <v>Copper</v>
      </c>
      <c r="K455" s="1"/>
      <c r="L455" t="str">
        <f>VLOOKUP(Z455,lookup!$A$2:$E$18,4,FALSE)</f>
        <v>ug/l</v>
      </c>
      <c r="M455">
        <v>2.5</v>
      </c>
      <c r="U455">
        <v>0.4</v>
      </c>
      <c r="V455" t="s">
        <v>176</v>
      </c>
      <c r="X455" t="s">
        <v>149</v>
      </c>
      <c r="Y455" t="s">
        <v>150</v>
      </c>
      <c r="Z455">
        <v>1040</v>
      </c>
      <c r="AB455" t="s">
        <v>154</v>
      </c>
      <c r="AC455" t="s">
        <v>148</v>
      </c>
      <c r="AD455" s="2">
        <v>0.40625</v>
      </c>
      <c r="AG455" t="s">
        <v>161</v>
      </c>
      <c r="AK455" t="s">
        <v>156</v>
      </c>
    </row>
    <row r="456" spans="1:37" x14ac:dyDescent="0.3">
      <c r="A456" t="s">
        <v>292</v>
      </c>
      <c r="B456" t="str">
        <f t="shared" si="7"/>
        <v>USGS-WRD-1648010-20180822</v>
      </c>
      <c r="C456">
        <v>1648010</v>
      </c>
      <c r="D456" t="s">
        <v>151</v>
      </c>
      <c r="E456" s="1">
        <v>43334</v>
      </c>
      <c r="F456" s="1" t="s">
        <v>316</v>
      </c>
      <c r="G456" s="1"/>
      <c r="H456" t="s">
        <v>170</v>
      </c>
      <c r="I456" s="1" t="str">
        <f>VLOOKUP(Z456,lookup!$A$2:$E$18,5,FALSE)</f>
        <v>dissolved</v>
      </c>
      <c r="J456" s="1" t="str">
        <f>VLOOKUP(Z456,lookup!$A$2:$E$18,3,FALSE)</f>
        <v>Lead</v>
      </c>
      <c r="K456" s="1"/>
      <c r="L456" t="str">
        <f>VLOOKUP(Z456,lookup!$A$2:$E$18,4,FALSE)</f>
        <v>ug/l</v>
      </c>
      <c r="M456">
        <v>0.51400000000000001</v>
      </c>
      <c r="U456">
        <v>0.02</v>
      </c>
      <c r="V456" t="s">
        <v>176</v>
      </c>
      <c r="X456" t="s">
        <v>149</v>
      </c>
      <c r="Y456" t="s">
        <v>150</v>
      </c>
      <c r="Z456">
        <v>1049</v>
      </c>
      <c r="AB456" t="s">
        <v>154</v>
      </c>
      <c r="AC456" t="s">
        <v>148</v>
      </c>
      <c r="AD456" s="2">
        <v>0.40625</v>
      </c>
      <c r="AG456" t="s">
        <v>161</v>
      </c>
      <c r="AK456" t="s">
        <v>156</v>
      </c>
    </row>
    <row r="457" spans="1:37" x14ac:dyDescent="0.3">
      <c r="A457" t="s">
        <v>292</v>
      </c>
      <c r="B457" t="str">
        <f t="shared" si="7"/>
        <v>USGS-WRD-1648010-20180822</v>
      </c>
      <c r="C457">
        <v>1648010</v>
      </c>
      <c r="D457" t="s">
        <v>151</v>
      </c>
      <c r="E457" s="1">
        <v>43334</v>
      </c>
      <c r="F457" s="1" t="s">
        <v>316</v>
      </c>
      <c r="G457" s="1"/>
      <c r="H457" t="s">
        <v>172</v>
      </c>
      <c r="I457" s="1" t="str">
        <f>VLOOKUP(Z457,lookup!$A$2:$E$18,5,FALSE)</f>
        <v>dissolved</v>
      </c>
      <c r="J457" s="1" t="str">
        <f>VLOOKUP(Z457,lookup!$A$2:$E$18,3,FALSE)</f>
        <v>Zinc</v>
      </c>
      <c r="K457" s="1"/>
      <c r="L457" t="str">
        <f>VLOOKUP(Z457,lookup!$A$2:$E$18,4,FALSE)</f>
        <v>ug/l</v>
      </c>
      <c r="M457">
        <v>2</v>
      </c>
      <c r="N457" t="s">
        <v>152</v>
      </c>
      <c r="U457">
        <v>2</v>
      </c>
      <c r="V457" t="s">
        <v>176</v>
      </c>
      <c r="X457" t="s">
        <v>149</v>
      </c>
      <c r="Y457" t="s">
        <v>150</v>
      </c>
      <c r="Z457">
        <v>1090</v>
      </c>
      <c r="AB457" t="s">
        <v>154</v>
      </c>
      <c r="AC457" t="s">
        <v>148</v>
      </c>
      <c r="AD457" s="2">
        <v>0.40625</v>
      </c>
      <c r="AG457" t="s">
        <v>161</v>
      </c>
      <c r="AK457" t="s">
        <v>156</v>
      </c>
    </row>
    <row r="458" spans="1:37" x14ac:dyDescent="0.3">
      <c r="A458" t="s">
        <v>292</v>
      </c>
      <c r="B458" t="str">
        <f t="shared" si="7"/>
        <v>USGS-WRD-1648010-20180912</v>
      </c>
      <c r="C458">
        <v>1648010</v>
      </c>
      <c r="D458" t="s">
        <v>151</v>
      </c>
      <c r="E458" s="1">
        <v>43355</v>
      </c>
      <c r="F458" s="1" t="s">
        <v>331</v>
      </c>
      <c r="G458" s="1"/>
      <c r="H458" t="s">
        <v>172</v>
      </c>
      <c r="I458" s="1" t="str">
        <f>VLOOKUP(Z458,lookup!$A$2:$E$18,5,FALSE)</f>
        <v>dissolved</v>
      </c>
      <c r="J458" s="1" t="str">
        <f>VLOOKUP(Z458,lookup!$A$2:$E$18,3,FALSE)</f>
        <v>Copper</v>
      </c>
      <c r="K458" s="1"/>
      <c r="L458" t="str">
        <f>VLOOKUP(Z458,lookup!$A$2:$E$18,4,FALSE)</f>
        <v>ug/l</v>
      </c>
      <c r="M458">
        <v>3.3</v>
      </c>
      <c r="U458">
        <v>0.4</v>
      </c>
      <c r="V458" t="s">
        <v>176</v>
      </c>
      <c r="X458" t="s">
        <v>149</v>
      </c>
      <c r="Y458" t="s">
        <v>150</v>
      </c>
      <c r="Z458">
        <v>1040</v>
      </c>
      <c r="AB458" t="s">
        <v>154</v>
      </c>
      <c r="AC458" t="s">
        <v>148</v>
      </c>
      <c r="AD458" s="2">
        <v>0.4375</v>
      </c>
      <c r="AG458" t="s">
        <v>161</v>
      </c>
      <c r="AK458" t="s">
        <v>156</v>
      </c>
    </row>
    <row r="459" spans="1:37" x14ac:dyDescent="0.3">
      <c r="A459" t="s">
        <v>292</v>
      </c>
      <c r="B459" t="str">
        <f t="shared" si="7"/>
        <v>USGS-WRD-1648010-20180912</v>
      </c>
      <c r="C459">
        <v>1648010</v>
      </c>
      <c r="D459" t="s">
        <v>151</v>
      </c>
      <c r="E459" s="1">
        <v>43355</v>
      </c>
      <c r="F459" s="1" t="s">
        <v>331</v>
      </c>
      <c r="G459" s="1"/>
      <c r="H459" t="s">
        <v>170</v>
      </c>
      <c r="I459" s="1" t="str">
        <f>VLOOKUP(Z459,lookup!$A$2:$E$18,5,FALSE)</f>
        <v>dissolved</v>
      </c>
      <c r="J459" s="1" t="str">
        <f>VLOOKUP(Z459,lookup!$A$2:$E$18,3,FALSE)</f>
        <v>Lead</v>
      </c>
      <c r="K459" s="1"/>
      <c r="L459" t="str">
        <f>VLOOKUP(Z459,lookup!$A$2:$E$18,4,FALSE)</f>
        <v>ug/l</v>
      </c>
      <c r="M459">
        <v>0.29799999999999999</v>
      </c>
      <c r="U459">
        <v>0.02</v>
      </c>
      <c r="V459" t="s">
        <v>176</v>
      </c>
      <c r="X459" t="s">
        <v>149</v>
      </c>
      <c r="Y459" t="s">
        <v>150</v>
      </c>
      <c r="Z459">
        <v>1049</v>
      </c>
      <c r="AB459" t="s">
        <v>154</v>
      </c>
      <c r="AC459" t="s">
        <v>148</v>
      </c>
      <c r="AD459" s="2">
        <v>0.4375</v>
      </c>
      <c r="AG459" t="s">
        <v>161</v>
      </c>
      <c r="AK459" t="s">
        <v>156</v>
      </c>
    </row>
    <row r="460" spans="1:37" x14ac:dyDescent="0.3">
      <c r="A460" t="s">
        <v>292</v>
      </c>
      <c r="B460" t="str">
        <f t="shared" si="7"/>
        <v>USGS-WRD-1648010-20180912</v>
      </c>
      <c r="C460">
        <v>1648010</v>
      </c>
      <c r="D460" t="s">
        <v>151</v>
      </c>
      <c r="E460" s="1">
        <v>43355</v>
      </c>
      <c r="F460" s="1" t="s">
        <v>331</v>
      </c>
      <c r="G460" s="1"/>
      <c r="H460" t="s">
        <v>172</v>
      </c>
      <c r="I460" s="1" t="str">
        <f>VLOOKUP(Z460,lookup!$A$2:$E$18,5,FALSE)</f>
        <v>dissolved</v>
      </c>
      <c r="J460" s="1" t="str">
        <f>VLOOKUP(Z460,lookup!$A$2:$E$18,3,FALSE)</f>
        <v>Zinc</v>
      </c>
      <c r="K460" s="1"/>
      <c r="L460" t="str">
        <f>VLOOKUP(Z460,lookup!$A$2:$E$18,4,FALSE)</f>
        <v>ug/l</v>
      </c>
      <c r="M460">
        <v>2</v>
      </c>
      <c r="N460" t="s">
        <v>152</v>
      </c>
      <c r="U460">
        <v>2</v>
      </c>
      <c r="V460" t="s">
        <v>176</v>
      </c>
      <c r="X460" t="s">
        <v>149</v>
      </c>
      <c r="Y460" t="s">
        <v>150</v>
      </c>
      <c r="Z460">
        <v>1090</v>
      </c>
      <c r="AB460" t="s">
        <v>154</v>
      </c>
      <c r="AC460" t="s">
        <v>148</v>
      </c>
      <c r="AD460" s="2">
        <v>0.4375</v>
      </c>
      <c r="AG460" t="s">
        <v>161</v>
      </c>
      <c r="AK460" t="s">
        <v>156</v>
      </c>
    </row>
    <row r="461" spans="1:37" x14ac:dyDescent="0.3">
      <c r="A461" t="s">
        <v>292</v>
      </c>
      <c r="B461" t="str">
        <f t="shared" si="7"/>
        <v>USGS-WRD-1648010-20180912</v>
      </c>
      <c r="C461">
        <v>1648010</v>
      </c>
      <c r="D461" t="s">
        <v>151</v>
      </c>
      <c r="E461" s="1">
        <v>43355</v>
      </c>
      <c r="F461" s="1" t="s">
        <v>331</v>
      </c>
      <c r="G461" s="1"/>
      <c r="I461" s="1" t="str">
        <f>VLOOKUP(Z461,lookup!$A$2:$E$18,5,FALSE)</f>
        <v>total</v>
      </c>
      <c r="J461" s="1" t="str">
        <f>VLOOKUP(Z461,lookup!$A$2:$E$18,3,FALSE)</f>
        <v>Mercury</v>
      </c>
      <c r="K461" s="1"/>
      <c r="L461" t="str">
        <f>VLOOKUP(Z461,lookup!$A$2:$E$18,4,FALSE)</f>
        <v>ng/l</v>
      </c>
      <c r="M461">
        <v>3.59</v>
      </c>
      <c r="U461">
        <v>0.17</v>
      </c>
      <c r="V461" t="s">
        <v>165</v>
      </c>
      <c r="X461" t="s">
        <v>149</v>
      </c>
      <c r="Y461" t="s">
        <v>150</v>
      </c>
      <c r="Z461">
        <v>50286</v>
      </c>
      <c r="AB461" t="s">
        <v>154</v>
      </c>
      <c r="AC461" t="s">
        <v>148</v>
      </c>
      <c r="AD461" s="2">
        <v>0.4375</v>
      </c>
      <c r="AG461" t="s">
        <v>161</v>
      </c>
      <c r="AK461" t="s">
        <v>230</v>
      </c>
    </row>
    <row r="462" spans="1:37" x14ac:dyDescent="0.3">
      <c r="A462" t="s">
        <v>292</v>
      </c>
      <c r="B462" t="str">
        <f t="shared" si="7"/>
        <v>USGS-WRD-1648010-20180913</v>
      </c>
      <c r="C462">
        <v>1648010</v>
      </c>
      <c r="D462" t="s">
        <v>151</v>
      </c>
      <c r="E462" s="1">
        <v>43356</v>
      </c>
      <c r="F462" s="1" t="s">
        <v>316</v>
      </c>
      <c r="G462" s="1"/>
      <c r="H462" t="s">
        <v>172</v>
      </c>
      <c r="I462" s="1" t="str">
        <f>VLOOKUP(Z462,lookup!$A$2:$E$18,5,FALSE)</f>
        <v>dissolved</v>
      </c>
      <c r="J462" s="1" t="str">
        <f>VLOOKUP(Z462,lookup!$A$2:$E$18,3,FALSE)</f>
        <v>Copper</v>
      </c>
      <c r="K462" s="1"/>
      <c r="L462" t="str">
        <f>VLOOKUP(Z462,lookup!$A$2:$E$18,4,FALSE)</f>
        <v>ug/l</v>
      </c>
      <c r="M462">
        <v>3</v>
      </c>
      <c r="U462">
        <v>0.4</v>
      </c>
      <c r="V462" t="s">
        <v>176</v>
      </c>
      <c r="X462" t="s">
        <v>149</v>
      </c>
      <c r="Y462" t="s">
        <v>150</v>
      </c>
      <c r="Z462">
        <v>1040</v>
      </c>
      <c r="AB462" t="s">
        <v>154</v>
      </c>
      <c r="AC462" t="s">
        <v>148</v>
      </c>
      <c r="AD462" s="2">
        <v>0.40625</v>
      </c>
      <c r="AG462" t="s">
        <v>161</v>
      </c>
      <c r="AK462" t="s">
        <v>156</v>
      </c>
    </row>
    <row r="463" spans="1:37" x14ac:dyDescent="0.3">
      <c r="A463" t="s">
        <v>292</v>
      </c>
      <c r="B463" t="str">
        <f t="shared" si="7"/>
        <v>USGS-WRD-1648010-20180913</v>
      </c>
      <c r="C463">
        <v>1648010</v>
      </c>
      <c r="D463" t="s">
        <v>151</v>
      </c>
      <c r="E463" s="1">
        <v>43356</v>
      </c>
      <c r="F463" s="1" t="s">
        <v>316</v>
      </c>
      <c r="G463" s="1"/>
      <c r="H463" t="s">
        <v>170</v>
      </c>
      <c r="I463" s="1" t="str">
        <f>VLOOKUP(Z463,lookup!$A$2:$E$18,5,FALSE)</f>
        <v>dissolved</v>
      </c>
      <c r="J463" s="1" t="str">
        <f>VLOOKUP(Z463,lookup!$A$2:$E$18,3,FALSE)</f>
        <v>Lead</v>
      </c>
      <c r="K463" s="1"/>
      <c r="L463" t="str">
        <f>VLOOKUP(Z463,lookup!$A$2:$E$18,4,FALSE)</f>
        <v>ug/l</v>
      </c>
      <c r="M463">
        <v>0.36299999999999999</v>
      </c>
      <c r="U463">
        <v>0.02</v>
      </c>
      <c r="V463" t="s">
        <v>176</v>
      </c>
      <c r="X463" t="s">
        <v>149</v>
      </c>
      <c r="Y463" t="s">
        <v>150</v>
      </c>
      <c r="Z463">
        <v>1049</v>
      </c>
      <c r="AB463" t="s">
        <v>154</v>
      </c>
      <c r="AC463" t="s">
        <v>148</v>
      </c>
      <c r="AD463" s="2">
        <v>0.40625</v>
      </c>
      <c r="AG463" t="s">
        <v>161</v>
      </c>
      <c r="AK463" t="s">
        <v>156</v>
      </c>
    </row>
    <row r="464" spans="1:37" x14ac:dyDescent="0.3">
      <c r="A464" t="s">
        <v>292</v>
      </c>
      <c r="B464" t="str">
        <f t="shared" si="7"/>
        <v>USGS-WRD-1648010-20180913</v>
      </c>
      <c r="C464">
        <v>1648010</v>
      </c>
      <c r="D464" t="s">
        <v>151</v>
      </c>
      <c r="E464" s="1">
        <v>43356</v>
      </c>
      <c r="F464" s="1" t="s">
        <v>316</v>
      </c>
      <c r="G464" s="1"/>
      <c r="H464" t="s">
        <v>172</v>
      </c>
      <c r="I464" s="1" t="str">
        <f>VLOOKUP(Z464,lookup!$A$2:$E$18,5,FALSE)</f>
        <v>dissolved</v>
      </c>
      <c r="J464" s="1" t="str">
        <f>VLOOKUP(Z464,lookup!$A$2:$E$18,3,FALSE)</f>
        <v>Zinc</v>
      </c>
      <c r="K464" s="1"/>
      <c r="L464" t="str">
        <f>VLOOKUP(Z464,lookup!$A$2:$E$18,4,FALSE)</f>
        <v>ug/l</v>
      </c>
      <c r="M464">
        <v>2</v>
      </c>
      <c r="N464" t="s">
        <v>152</v>
      </c>
      <c r="U464">
        <v>2</v>
      </c>
      <c r="V464" t="s">
        <v>176</v>
      </c>
      <c r="X464" t="s">
        <v>149</v>
      </c>
      <c r="Y464" t="s">
        <v>150</v>
      </c>
      <c r="Z464">
        <v>1090</v>
      </c>
      <c r="AB464" t="s">
        <v>154</v>
      </c>
      <c r="AC464" t="s">
        <v>148</v>
      </c>
      <c r="AD464" s="2">
        <v>0.40625</v>
      </c>
      <c r="AG464" t="s">
        <v>161</v>
      </c>
      <c r="AK464" t="s">
        <v>156</v>
      </c>
    </row>
    <row r="465" spans="1:37" x14ac:dyDescent="0.3">
      <c r="A465" t="s">
        <v>292</v>
      </c>
      <c r="B465" t="str">
        <f t="shared" si="7"/>
        <v>USGS-WRD-1648010-20180913</v>
      </c>
      <c r="C465">
        <v>1648010</v>
      </c>
      <c r="D465" t="s">
        <v>151</v>
      </c>
      <c r="E465" s="1">
        <v>43356</v>
      </c>
      <c r="F465" s="1" t="s">
        <v>316</v>
      </c>
      <c r="G465" s="1"/>
      <c r="I465" s="1" t="str">
        <f>VLOOKUP(Z465,lookup!$A$2:$E$18,5,FALSE)</f>
        <v>total</v>
      </c>
      <c r="J465" s="1" t="str">
        <f>VLOOKUP(Z465,lookup!$A$2:$E$18,3,FALSE)</f>
        <v>Mercury</v>
      </c>
      <c r="K465" s="1"/>
      <c r="L465" t="str">
        <f>VLOOKUP(Z465,lookup!$A$2:$E$18,4,FALSE)</f>
        <v>ng/l</v>
      </c>
      <c r="M465">
        <v>16.399999999999999</v>
      </c>
      <c r="U465">
        <v>0.17</v>
      </c>
      <c r="V465" t="s">
        <v>165</v>
      </c>
      <c r="X465" t="s">
        <v>149</v>
      </c>
      <c r="Y465" t="s">
        <v>150</v>
      </c>
      <c r="Z465">
        <v>50286</v>
      </c>
      <c r="AB465" t="s">
        <v>154</v>
      </c>
      <c r="AC465" t="s">
        <v>148</v>
      </c>
      <c r="AD465" s="2">
        <v>0.40625</v>
      </c>
      <c r="AG465" t="s">
        <v>161</v>
      </c>
      <c r="AK465" t="s">
        <v>230</v>
      </c>
    </row>
    <row r="466" spans="1:37" x14ac:dyDescent="0.3">
      <c r="A466" t="s">
        <v>292</v>
      </c>
      <c r="B466" t="str">
        <f t="shared" si="7"/>
        <v>USGS-WRD-1648010-20181004</v>
      </c>
      <c r="C466">
        <v>1648010</v>
      </c>
      <c r="D466" t="s">
        <v>151</v>
      </c>
      <c r="E466" s="1">
        <v>43377</v>
      </c>
      <c r="F466" s="1" t="s">
        <v>331</v>
      </c>
      <c r="G466" s="1"/>
      <c r="H466" t="s">
        <v>172</v>
      </c>
      <c r="I466" s="1" t="str">
        <f>VLOOKUP(Z466,lookup!$A$2:$E$18,5,FALSE)</f>
        <v>dissolved</v>
      </c>
      <c r="J466" s="1" t="str">
        <f>VLOOKUP(Z466,lookup!$A$2:$E$18,3,FALSE)</f>
        <v>Copper</v>
      </c>
      <c r="K466" s="1"/>
      <c r="L466" t="str">
        <f>VLOOKUP(Z466,lookup!$A$2:$E$18,4,FALSE)</f>
        <v>ug/l</v>
      </c>
      <c r="M466">
        <v>2.6</v>
      </c>
      <c r="U466">
        <v>0.4</v>
      </c>
      <c r="V466" t="s">
        <v>176</v>
      </c>
      <c r="X466" t="s">
        <v>149</v>
      </c>
      <c r="Y466" t="s">
        <v>150</v>
      </c>
      <c r="Z466">
        <v>1040</v>
      </c>
      <c r="AB466" t="s">
        <v>154</v>
      </c>
      <c r="AC466" t="s">
        <v>148</v>
      </c>
      <c r="AD466" s="2">
        <v>0.4375</v>
      </c>
      <c r="AG466" t="s">
        <v>161</v>
      </c>
      <c r="AK466" t="s">
        <v>156</v>
      </c>
    </row>
    <row r="467" spans="1:37" x14ac:dyDescent="0.3">
      <c r="A467" t="s">
        <v>292</v>
      </c>
      <c r="B467" t="str">
        <f t="shared" si="7"/>
        <v>USGS-WRD-1648010-20181004</v>
      </c>
      <c r="C467">
        <v>1648010</v>
      </c>
      <c r="D467" t="s">
        <v>151</v>
      </c>
      <c r="E467" s="1">
        <v>43377</v>
      </c>
      <c r="F467" s="1" t="s">
        <v>331</v>
      </c>
      <c r="G467" s="1"/>
      <c r="H467" t="s">
        <v>170</v>
      </c>
      <c r="I467" s="1" t="str">
        <f>VLOOKUP(Z467,lookup!$A$2:$E$18,5,FALSE)</f>
        <v>dissolved</v>
      </c>
      <c r="J467" s="1" t="str">
        <f>VLOOKUP(Z467,lookup!$A$2:$E$18,3,FALSE)</f>
        <v>Lead</v>
      </c>
      <c r="K467" s="1"/>
      <c r="L467" t="str">
        <f>VLOOKUP(Z467,lookup!$A$2:$E$18,4,FALSE)</f>
        <v>ug/l</v>
      </c>
      <c r="M467">
        <v>0.13500000000000001</v>
      </c>
      <c r="U467">
        <v>0.02</v>
      </c>
      <c r="V467" t="s">
        <v>176</v>
      </c>
      <c r="X467" t="s">
        <v>149</v>
      </c>
      <c r="Y467" t="s">
        <v>150</v>
      </c>
      <c r="Z467">
        <v>1049</v>
      </c>
      <c r="AB467" t="s">
        <v>154</v>
      </c>
      <c r="AC467" t="s">
        <v>148</v>
      </c>
      <c r="AD467" s="2">
        <v>0.4375</v>
      </c>
      <c r="AG467" t="s">
        <v>161</v>
      </c>
      <c r="AK467" t="s">
        <v>156</v>
      </c>
    </row>
    <row r="468" spans="1:37" x14ac:dyDescent="0.3">
      <c r="A468" t="s">
        <v>292</v>
      </c>
      <c r="B468" t="str">
        <f t="shared" si="7"/>
        <v>USGS-WRD-1648010-20181004</v>
      </c>
      <c r="C468">
        <v>1648010</v>
      </c>
      <c r="D468" t="s">
        <v>151</v>
      </c>
      <c r="E468" s="1">
        <v>43377</v>
      </c>
      <c r="F468" s="1" t="s">
        <v>331</v>
      </c>
      <c r="G468" s="1"/>
      <c r="H468" t="s">
        <v>172</v>
      </c>
      <c r="I468" s="1" t="str">
        <f>VLOOKUP(Z468,lookup!$A$2:$E$18,5,FALSE)</f>
        <v>dissolved</v>
      </c>
      <c r="J468" s="1" t="str">
        <f>VLOOKUP(Z468,lookup!$A$2:$E$18,3,FALSE)</f>
        <v>Zinc</v>
      </c>
      <c r="K468" s="1"/>
      <c r="L468" t="str">
        <f>VLOOKUP(Z468,lookup!$A$2:$E$18,4,FALSE)</f>
        <v>ug/l</v>
      </c>
      <c r="M468">
        <v>2</v>
      </c>
      <c r="N468" t="s">
        <v>152</v>
      </c>
      <c r="U468">
        <v>2</v>
      </c>
      <c r="V468" t="s">
        <v>176</v>
      </c>
      <c r="X468" t="s">
        <v>149</v>
      </c>
      <c r="Y468" t="s">
        <v>150</v>
      </c>
      <c r="Z468">
        <v>1090</v>
      </c>
      <c r="AB468" t="s">
        <v>154</v>
      </c>
      <c r="AC468" t="s">
        <v>148</v>
      </c>
      <c r="AD468" s="2">
        <v>0.4375</v>
      </c>
      <c r="AG468" t="s">
        <v>161</v>
      </c>
      <c r="AK468" t="s">
        <v>156</v>
      </c>
    </row>
    <row r="469" spans="1:37" x14ac:dyDescent="0.3">
      <c r="A469" t="s">
        <v>292</v>
      </c>
      <c r="B469" t="str">
        <f t="shared" si="7"/>
        <v>USGS-WRD-1648010-20181004</v>
      </c>
      <c r="C469">
        <v>1648010</v>
      </c>
      <c r="D469" t="s">
        <v>151</v>
      </c>
      <c r="E469" s="1">
        <v>43377</v>
      </c>
      <c r="F469" s="1" t="s">
        <v>331</v>
      </c>
      <c r="G469" s="1"/>
      <c r="I469" s="1" t="str">
        <f>VLOOKUP(Z469,lookup!$A$2:$E$18,5,FALSE)</f>
        <v>total</v>
      </c>
      <c r="J469" s="1" t="str">
        <f>VLOOKUP(Z469,lookup!$A$2:$E$18,3,FALSE)</f>
        <v>Mercury</v>
      </c>
      <c r="K469" s="1"/>
      <c r="L469" t="str">
        <f>VLOOKUP(Z469,lookup!$A$2:$E$18,4,FALSE)</f>
        <v>ng/l</v>
      </c>
      <c r="M469">
        <v>2.37</v>
      </c>
      <c r="U469">
        <v>0.17</v>
      </c>
      <c r="V469" t="s">
        <v>165</v>
      </c>
      <c r="X469" t="s">
        <v>149</v>
      </c>
      <c r="Y469" t="s">
        <v>150</v>
      </c>
      <c r="Z469">
        <v>50286</v>
      </c>
      <c r="AB469" t="s">
        <v>154</v>
      </c>
      <c r="AC469" t="s">
        <v>148</v>
      </c>
      <c r="AD469" s="2">
        <v>0.4375</v>
      </c>
      <c r="AG469" t="s">
        <v>161</v>
      </c>
      <c r="AK469" t="s">
        <v>230</v>
      </c>
    </row>
    <row r="470" spans="1:37" x14ac:dyDescent="0.3">
      <c r="A470" t="s">
        <v>292</v>
      </c>
      <c r="B470" t="str">
        <f t="shared" si="7"/>
        <v>USGS-WRD-1648010-20181101</v>
      </c>
      <c r="C470">
        <v>1648010</v>
      </c>
      <c r="D470" t="s">
        <v>151</v>
      </c>
      <c r="E470" s="1">
        <v>43405</v>
      </c>
      <c r="F470" s="1" t="s">
        <v>316</v>
      </c>
      <c r="G470" s="1"/>
      <c r="H470" t="s">
        <v>172</v>
      </c>
      <c r="I470" s="1" t="str">
        <f>VLOOKUP(Z470,lookup!$A$2:$E$18,5,FALSE)</f>
        <v>dissolved</v>
      </c>
      <c r="J470" s="1" t="str">
        <f>VLOOKUP(Z470,lookup!$A$2:$E$18,3,FALSE)</f>
        <v>Copper</v>
      </c>
      <c r="K470" s="1"/>
      <c r="L470" t="str">
        <f>VLOOKUP(Z470,lookup!$A$2:$E$18,4,FALSE)</f>
        <v>ug/l</v>
      </c>
      <c r="M470">
        <v>1.6</v>
      </c>
      <c r="U470">
        <v>0.4</v>
      </c>
      <c r="V470" t="s">
        <v>176</v>
      </c>
      <c r="X470" t="s">
        <v>149</v>
      </c>
      <c r="Y470" t="s">
        <v>150</v>
      </c>
      <c r="Z470">
        <v>1040</v>
      </c>
      <c r="AB470" t="s">
        <v>154</v>
      </c>
      <c r="AC470" t="s">
        <v>148</v>
      </c>
      <c r="AD470" s="2">
        <v>0.40625</v>
      </c>
      <c r="AG470" t="s">
        <v>161</v>
      </c>
      <c r="AK470" t="s">
        <v>156</v>
      </c>
    </row>
    <row r="471" spans="1:37" x14ac:dyDescent="0.3">
      <c r="A471" t="s">
        <v>292</v>
      </c>
      <c r="B471" t="str">
        <f t="shared" si="7"/>
        <v>USGS-WRD-1648010-20181101</v>
      </c>
      <c r="C471">
        <v>1648010</v>
      </c>
      <c r="D471" t="s">
        <v>151</v>
      </c>
      <c r="E471" s="1">
        <v>43405</v>
      </c>
      <c r="F471" s="1" t="s">
        <v>316</v>
      </c>
      <c r="G471" s="1"/>
      <c r="H471" t="s">
        <v>170</v>
      </c>
      <c r="I471" s="1" t="str">
        <f>VLOOKUP(Z471,lookup!$A$2:$E$18,5,FALSE)</f>
        <v>dissolved</v>
      </c>
      <c r="J471" s="1" t="str">
        <f>VLOOKUP(Z471,lookup!$A$2:$E$18,3,FALSE)</f>
        <v>Lead</v>
      </c>
      <c r="K471" s="1"/>
      <c r="L471" t="str">
        <f>VLOOKUP(Z471,lookup!$A$2:$E$18,4,FALSE)</f>
        <v>ug/l</v>
      </c>
      <c r="M471">
        <v>5.1999999999999998E-2</v>
      </c>
      <c r="U471">
        <v>0.02</v>
      </c>
      <c r="V471" t="s">
        <v>176</v>
      </c>
      <c r="X471" t="s">
        <v>149</v>
      </c>
      <c r="Y471" t="s">
        <v>150</v>
      </c>
      <c r="Z471">
        <v>1049</v>
      </c>
      <c r="AB471" t="s">
        <v>154</v>
      </c>
      <c r="AC471" t="s">
        <v>148</v>
      </c>
      <c r="AD471" s="2">
        <v>0.40625</v>
      </c>
      <c r="AG471" t="s">
        <v>161</v>
      </c>
      <c r="AK471" t="s">
        <v>156</v>
      </c>
    </row>
    <row r="472" spans="1:37" x14ac:dyDescent="0.3">
      <c r="A472" t="s">
        <v>292</v>
      </c>
      <c r="B472" t="str">
        <f t="shared" si="7"/>
        <v>USGS-WRD-1648010-20181101</v>
      </c>
      <c r="C472">
        <v>1648010</v>
      </c>
      <c r="D472" t="s">
        <v>151</v>
      </c>
      <c r="E472" s="1">
        <v>43405</v>
      </c>
      <c r="F472" s="1" t="s">
        <v>316</v>
      </c>
      <c r="G472" s="1"/>
      <c r="H472" t="s">
        <v>172</v>
      </c>
      <c r="I472" s="1" t="str">
        <f>VLOOKUP(Z472,lookup!$A$2:$E$18,5,FALSE)</f>
        <v>dissolved</v>
      </c>
      <c r="J472" s="1" t="str">
        <f>VLOOKUP(Z472,lookup!$A$2:$E$18,3,FALSE)</f>
        <v>Zinc</v>
      </c>
      <c r="K472" s="1"/>
      <c r="L472" t="str">
        <f>VLOOKUP(Z472,lookup!$A$2:$E$18,4,FALSE)</f>
        <v>ug/l</v>
      </c>
      <c r="M472">
        <v>2</v>
      </c>
      <c r="N472" t="s">
        <v>152</v>
      </c>
      <c r="U472">
        <v>2</v>
      </c>
      <c r="V472" t="s">
        <v>176</v>
      </c>
      <c r="X472" t="s">
        <v>149</v>
      </c>
      <c r="Y472" t="s">
        <v>150</v>
      </c>
      <c r="Z472">
        <v>1090</v>
      </c>
      <c r="AB472" t="s">
        <v>154</v>
      </c>
      <c r="AC472" t="s">
        <v>148</v>
      </c>
      <c r="AD472" s="2">
        <v>0.40625</v>
      </c>
      <c r="AG472" t="s">
        <v>161</v>
      </c>
      <c r="AK472" t="s">
        <v>156</v>
      </c>
    </row>
    <row r="473" spans="1:37" x14ac:dyDescent="0.3">
      <c r="A473" t="s">
        <v>292</v>
      </c>
      <c r="B473" t="str">
        <f t="shared" si="7"/>
        <v>USGS-WRD-1648010-20181101</v>
      </c>
      <c r="C473">
        <v>1648010</v>
      </c>
      <c r="D473" t="s">
        <v>151</v>
      </c>
      <c r="E473" s="1">
        <v>43405</v>
      </c>
      <c r="F473" s="1" t="s">
        <v>316</v>
      </c>
      <c r="G473" s="1"/>
      <c r="I473" s="1" t="str">
        <f>VLOOKUP(Z473,lookup!$A$2:$E$18,5,FALSE)</f>
        <v>total</v>
      </c>
      <c r="J473" s="1" t="str">
        <f>VLOOKUP(Z473,lookup!$A$2:$E$18,3,FALSE)</f>
        <v>Mercury</v>
      </c>
      <c r="K473" s="1"/>
      <c r="L473" t="str">
        <f>VLOOKUP(Z473,lookup!$A$2:$E$18,4,FALSE)</f>
        <v>ng/l</v>
      </c>
      <c r="M473">
        <v>0.74</v>
      </c>
      <c r="U473">
        <v>0.17</v>
      </c>
      <c r="V473" t="s">
        <v>165</v>
      </c>
      <c r="X473" t="s">
        <v>149</v>
      </c>
      <c r="Y473" t="s">
        <v>150</v>
      </c>
      <c r="Z473">
        <v>50286</v>
      </c>
      <c r="AB473" t="s">
        <v>154</v>
      </c>
      <c r="AC473" t="s">
        <v>148</v>
      </c>
      <c r="AD473" s="2">
        <v>0.40625</v>
      </c>
      <c r="AG473" t="s">
        <v>161</v>
      </c>
      <c r="AK473" t="s">
        <v>230</v>
      </c>
    </row>
    <row r="474" spans="1:37" x14ac:dyDescent="0.3">
      <c r="A474" t="s">
        <v>292</v>
      </c>
      <c r="B474" t="str">
        <f t="shared" si="7"/>
        <v>USGS-WRD-1648010-20181105</v>
      </c>
      <c r="C474">
        <v>1648010</v>
      </c>
      <c r="D474" t="s">
        <v>151</v>
      </c>
      <c r="E474" s="1">
        <v>43409</v>
      </c>
      <c r="F474" s="1" t="s">
        <v>315</v>
      </c>
      <c r="G474" s="1"/>
      <c r="H474" t="s">
        <v>172</v>
      </c>
      <c r="I474" s="1" t="str">
        <f>VLOOKUP(Z474,lookup!$A$2:$E$18,5,FALSE)</f>
        <v>dissolved</v>
      </c>
      <c r="J474" s="1" t="str">
        <f>VLOOKUP(Z474,lookup!$A$2:$E$18,3,FALSE)</f>
        <v>Copper</v>
      </c>
      <c r="K474" s="1"/>
      <c r="L474" t="str">
        <f>VLOOKUP(Z474,lookup!$A$2:$E$18,4,FALSE)</f>
        <v>ug/l</v>
      </c>
      <c r="M474">
        <v>5</v>
      </c>
      <c r="U474">
        <v>0.4</v>
      </c>
      <c r="V474" t="s">
        <v>176</v>
      </c>
      <c r="X474" t="s">
        <v>149</v>
      </c>
      <c r="Y474" t="s">
        <v>150</v>
      </c>
      <c r="Z474">
        <v>1040</v>
      </c>
      <c r="AB474" t="s">
        <v>154</v>
      </c>
      <c r="AC474" t="s">
        <v>148</v>
      </c>
      <c r="AD474" s="2">
        <v>0.52083333333333337</v>
      </c>
      <c r="AG474" t="s">
        <v>161</v>
      </c>
      <c r="AK474" t="s">
        <v>156</v>
      </c>
    </row>
    <row r="475" spans="1:37" x14ac:dyDescent="0.3">
      <c r="A475" t="s">
        <v>292</v>
      </c>
      <c r="B475" t="str">
        <f t="shared" si="7"/>
        <v>USGS-WRD-1648010-20181105</v>
      </c>
      <c r="C475">
        <v>1648010</v>
      </c>
      <c r="D475" t="s">
        <v>151</v>
      </c>
      <c r="E475" s="1">
        <v>43409</v>
      </c>
      <c r="F475" s="1" t="s">
        <v>315</v>
      </c>
      <c r="G475" s="1"/>
      <c r="H475" t="s">
        <v>170</v>
      </c>
      <c r="I475" s="1" t="str">
        <f>VLOOKUP(Z475,lookup!$A$2:$E$18,5,FALSE)</f>
        <v>dissolved</v>
      </c>
      <c r="J475" s="1" t="str">
        <f>VLOOKUP(Z475,lookup!$A$2:$E$18,3,FALSE)</f>
        <v>Lead</v>
      </c>
      <c r="K475" s="1"/>
      <c r="L475" t="str">
        <f>VLOOKUP(Z475,lookup!$A$2:$E$18,4,FALSE)</f>
        <v>ug/l</v>
      </c>
      <c r="M475">
        <v>0.51200000000000001</v>
      </c>
      <c r="U475">
        <v>0.02</v>
      </c>
      <c r="V475" t="s">
        <v>176</v>
      </c>
      <c r="X475" t="s">
        <v>149</v>
      </c>
      <c r="Y475" t="s">
        <v>150</v>
      </c>
      <c r="Z475">
        <v>1049</v>
      </c>
      <c r="AB475" t="s">
        <v>154</v>
      </c>
      <c r="AC475" t="s">
        <v>148</v>
      </c>
      <c r="AD475" s="2">
        <v>0.52083333333333337</v>
      </c>
      <c r="AG475" t="s">
        <v>161</v>
      </c>
      <c r="AK475" t="s">
        <v>156</v>
      </c>
    </row>
    <row r="476" spans="1:37" x14ac:dyDescent="0.3">
      <c r="A476" t="s">
        <v>292</v>
      </c>
      <c r="B476" t="str">
        <f t="shared" si="7"/>
        <v>USGS-WRD-1648010-20181105</v>
      </c>
      <c r="C476">
        <v>1648010</v>
      </c>
      <c r="D476" t="s">
        <v>151</v>
      </c>
      <c r="E476" s="1">
        <v>43409</v>
      </c>
      <c r="F476" s="1" t="s">
        <v>315</v>
      </c>
      <c r="G476" s="1"/>
      <c r="H476" t="s">
        <v>172</v>
      </c>
      <c r="I476" s="1" t="str">
        <f>VLOOKUP(Z476,lookup!$A$2:$E$18,5,FALSE)</f>
        <v>dissolved</v>
      </c>
      <c r="J476" s="1" t="str">
        <f>VLOOKUP(Z476,lookup!$A$2:$E$18,3,FALSE)</f>
        <v>Zinc</v>
      </c>
      <c r="K476" s="1"/>
      <c r="L476" t="str">
        <f>VLOOKUP(Z476,lookup!$A$2:$E$18,4,FALSE)</f>
        <v>ug/l</v>
      </c>
      <c r="M476">
        <v>3.2</v>
      </c>
      <c r="U476">
        <v>2</v>
      </c>
      <c r="V476" t="s">
        <v>176</v>
      </c>
      <c r="X476" t="s">
        <v>149</v>
      </c>
      <c r="Y476" t="s">
        <v>150</v>
      </c>
      <c r="Z476">
        <v>1090</v>
      </c>
      <c r="AA476" t="s">
        <v>168</v>
      </c>
      <c r="AB476" t="s">
        <v>154</v>
      </c>
      <c r="AC476" t="s">
        <v>148</v>
      </c>
      <c r="AD476" s="2">
        <v>0.52083333333333337</v>
      </c>
      <c r="AG476" t="s">
        <v>161</v>
      </c>
      <c r="AK476" t="s">
        <v>156</v>
      </c>
    </row>
    <row r="477" spans="1:37" x14ac:dyDescent="0.3">
      <c r="A477" t="s">
        <v>292</v>
      </c>
      <c r="B477" t="str">
        <f t="shared" si="7"/>
        <v>USGS-WRD-1648010-20181105</v>
      </c>
      <c r="C477">
        <v>1648010</v>
      </c>
      <c r="D477" t="s">
        <v>151</v>
      </c>
      <c r="E477" s="1">
        <v>43409</v>
      </c>
      <c r="F477" s="1" t="s">
        <v>315</v>
      </c>
      <c r="G477" s="1"/>
      <c r="I477" s="1" t="str">
        <f>VLOOKUP(Z477,lookup!$A$2:$E$18,5,FALSE)</f>
        <v>total</v>
      </c>
      <c r="J477" s="1" t="str">
        <f>VLOOKUP(Z477,lookup!$A$2:$E$18,3,FALSE)</f>
        <v>Mercury</v>
      </c>
      <c r="K477" s="1"/>
      <c r="L477" t="str">
        <f>VLOOKUP(Z477,lookup!$A$2:$E$18,4,FALSE)</f>
        <v>ng/l</v>
      </c>
      <c r="M477">
        <v>29.8</v>
      </c>
      <c r="U477">
        <v>0.17</v>
      </c>
      <c r="V477" t="s">
        <v>165</v>
      </c>
      <c r="X477" t="s">
        <v>149</v>
      </c>
      <c r="Y477" t="s">
        <v>150</v>
      </c>
      <c r="Z477">
        <v>50286</v>
      </c>
      <c r="AB477" t="s">
        <v>154</v>
      </c>
      <c r="AC477" t="s">
        <v>148</v>
      </c>
      <c r="AD477" s="2">
        <v>0.52083333333333337</v>
      </c>
      <c r="AG477" t="s">
        <v>161</v>
      </c>
      <c r="AK477" t="s">
        <v>230</v>
      </c>
    </row>
    <row r="478" spans="1:37" x14ac:dyDescent="0.3">
      <c r="A478" t="s">
        <v>292</v>
      </c>
      <c r="B478" t="str">
        <f t="shared" si="7"/>
        <v>USGS-WRD-1648010-20181206</v>
      </c>
      <c r="C478">
        <v>1648010</v>
      </c>
      <c r="D478" t="s">
        <v>151</v>
      </c>
      <c r="E478" s="1">
        <v>43440</v>
      </c>
      <c r="F478" s="1" t="s">
        <v>331</v>
      </c>
      <c r="G478" s="1"/>
      <c r="H478" t="s">
        <v>172</v>
      </c>
      <c r="I478" s="1" t="str">
        <f>VLOOKUP(Z478,lookup!$A$2:$E$18,5,FALSE)</f>
        <v>dissolved</v>
      </c>
      <c r="J478" s="1" t="str">
        <f>VLOOKUP(Z478,lookup!$A$2:$E$18,3,FALSE)</f>
        <v>Copper</v>
      </c>
      <c r="K478" s="1"/>
      <c r="L478" t="str">
        <f>VLOOKUP(Z478,lookup!$A$2:$E$18,4,FALSE)</f>
        <v>ug/l</v>
      </c>
      <c r="M478">
        <v>1.1000000000000001</v>
      </c>
      <c r="U478">
        <v>0.4</v>
      </c>
      <c r="V478" t="s">
        <v>176</v>
      </c>
      <c r="X478" t="s">
        <v>149</v>
      </c>
      <c r="Y478" t="s">
        <v>150</v>
      </c>
      <c r="Z478">
        <v>1040</v>
      </c>
      <c r="AB478" t="s">
        <v>154</v>
      </c>
      <c r="AC478" t="s">
        <v>148</v>
      </c>
      <c r="AD478" s="2">
        <v>0.4375</v>
      </c>
      <c r="AG478" t="s">
        <v>161</v>
      </c>
      <c r="AK478" t="s">
        <v>156</v>
      </c>
    </row>
    <row r="479" spans="1:37" x14ac:dyDescent="0.3">
      <c r="A479" t="s">
        <v>292</v>
      </c>
      <c r="B479" t="str">
        <f t="shared" si="7"/>
        <v>USGS-WRD-1648010-20181206</v>
      </c>
      <c r="C479">
        <v>1648010</v>
      </c>
      <c r="D479" t="s">
        <v>151</v>
      </c>
      <c r="E479" s="1">
        <v>43440</v>
      </c>
      <c r="F479" s="1" t="s">
        <v>331</v>
      </c>
      <c r="G479" s="1"/>
      <c r="H479" t="s">
        <v>170</v>
      </c>
      <c r="I479" s="1" t="str">
        <f>VLOOKUP(Z479,lookup!$A$2:$E$18,5,FALSE)</f>
        <v>dissolved</v>
      </c>
      <c r="J479" s="1" t="str">
        <f>VLOOKUP(Z479,lookup!$A$2:$E$18,3,FALSE)</f>
        <v>Lead</v>
      </c>
      <c r="K479" s="1"/>
      <c r="L479" t="str">
        <f>VLOOKUP(Z479,lookup!$A$2:$E$18,4,FALSE)</f>
        <v>ug/l</v>
      </c>
      <c r="M479">
        <v>6.6000000000000003E-2</v>
      </c>
      <c r="U479">
        <v>0.02</v>
      </c>
      <c r="V479" t="s">
        <v>176</v>
      </c>
      <c r="X479" t="s">
        <v>149</v>
      </c>
      <c r="Y479" t="s">
        <v>150</v>
      </c>
      <c r="Z479">
        <v>1049</v>
      </c>
      <c r="AB479" t="s">
        <v>154</v>
      </c>
      <c r="AC479" t="s">
        <v>148</v>
      </c>
      <c r="AD479" s="2">
        <v>0.4375</v>
      </c>
      <c r="AG479" t="s">
        <v>161</v>
      </c>
      <c r="AK479" t="s">
        <v>156</v>
      </c>
    </row>
    <row r="480" spans="1:37" x14ac:dyDescent="0.3">
      <c r="A480" t="s">
        <v>292</v>
      </c>
      <c r="B480" t="str">
        <f t="shared" si="7"/>
        <v>USGS-WRD-1648010-20181206</v>
      </c>
      <c r="C480">
        <v>1648010</v>
      </c>
      <c r="D480" t="s">
        <v>151</v>
      </c>
      <c r="E480" s="1">
        <v>43440</v>
      </c>
      <c r="F480" s="1" t="s">
        <v>331</v>
      </c>
      <c r="G480" s="1"/>
      <c r="H480" t="s">
        <v>172</v>
      </c>
      <c r="I480" s="1" t="str">
        <f>VLOOKUP(Z480,lookup!$A$2:$E$18,5,FALSE)</f>
        <v>dissolved</v>
      </c>
      <c r="J480" s="1" t="str">
        <f>VLOOKUP(Z480,lookup!$A$2:$E$18,3,FALSE)</f>
        <v>Zinc</v>
      </c>
      <c r="K480" s="1"/>
      <c r="L480" t="str">
        <f>VLOOKUP(Z480,lookup!$A$2:$E$18,4,FALSE)</f>
        <v>ug/l</v>
      </c>
      <c r="M480">
        <v>2.4</v>
      </c>
      <c r="U480">
        <v>2</v>
      </c>
      <c r="V480" t="s">
        <v>176</v>
      </c>
      <c r="X480" t="s">
        <v>149</v>
      </c>
      <c r="Y480" t="s">
        <v>150</v>
      </c>
      <c r="Z480">
        <v>1090</v>
      </c>
      <c r="AA480" t="s">
        <v>168</v>
      </c>
      <c r="AB480" t="s">
        <v>154</v>
      </c>
      <c r="AC480" t="s">
        <v>148</v>
      </c>
      <c r="AD480" s="2">
        <v>0.4375</v>
      </c>
      <c r="AG480" t="s">
        <v>161</v>
      </c>
      <c r="AK480" t="s">
        <v>156</v>
      </c>
    </row>
    <row r="481" spans="1:37" x14ac:dyDescent="0.3">
      <c r="A481" t="s">
        <v>292</v>
      </c>
      <c r="B481" t="str">
        <f t="shared" si="7"/>
        <v>USGS-WRD-1648010-20181206</v>
      </c>
      <c r="C481">
        <v>1648010</v>
      </c>
      <c r="D481" t="s">
        <v>151</v>
      </c>
      <c r="E481" s="1">
        <v>43440</v>
      </c>
      <c r="F481" s="1" t="s">
        <v>331</v>
      </c>
      <c r="G481" s="1"/>
      <c r="I481" s="1" t="str">
        <f>VLOOKUP(Z481,lookup!$A$2:$E$18,5,FALSE)</f>
        <v>total</v>
      </c>
      <c r="J481" s="1" t="str">
        <f>VLOOKUP(Z481,lookup!$A$2:$E$18,3,FALSE)</f>
        <v>Mercury</v>
      </c>
      <c r="K481" s="1"/>
      <c r="L481" t="str">
        <f>VLOOKUP(Z481,lookup!$A$2:$E$18,4,FALSE)</f>
        <v>ng/l</v>
      </c>
      <c r="M481">
        <v>1.1200000000000001</v>
      </c>
      <c r="U481">
        <v>0.17</v>
      </c>
      <c r="V481" t="s">
        <v>165</v>
      </c>
      <c r="X481" t="s">
        <v>149</v>
      </c>
      <c r="Y481" t="s">
        <v>150</v>
      </c>
      <c r="Z481">
        <v>50286</v>
      </c>
      <c r="AB481" t="s">
        <v>154</v>
      </c>
      <c r="AC481" t="s">
        <v>148</v>
      </c>
      <c r="AD481" s="2">
        <v>0.4375</v>
      </c>
      <c r="AG481" t="s">
        <v>161</v>
      </c>
      <c r="AK481" t="s">
        <v>230</v>
      </c>
    </row>
    <row r="482" spans="1:37" x14ac:dyDescent="0.3">
      <c r="A482" t="s">
        <v>292</v>
      </c>
      <c r="B482" t="str">
        <f t="shared" si="7"/>
        <v>USGS-WRD-1648010-20190206</v>
      </c>
      <c r="C482">
        <v>1648010</v>
      </c>
      <c r="D482" t="s">
        <v>151</v>
      </c>
      <c r="E482" s="1">
        <v>43502</v>
      </c>
      <c r="F482" s="1" t="s">
        <v>327</v>
      </c>
      <c r="G482" s="1"/>
      <c r="H482" t="s">
        <v>172</v>
      </c>
      <c r="I482" s="1" t="str">
        <f>VLOOKUP(Z482,lookup!$A$2:$E$18,5,FALSE)</f>
        <v>dissolved</v>
      </c>
      <c r="J482" s="1" t="str">
        <f>VLOOKUP(Z482,lookup!$A$2:$E$18,3,FALSE)</f>
        <v>Copper</v>
      </c>
      <c r="K482" s="1"/>
      <c r="L482" t="str">
        <f>VLOOKUP(Z482,lookup!$A$2:$E$18,4,FALSE)</f>
        <v>ug/l</v>
      </c>
      <c r="M482">
        <v>0.99</v>
      </c>
      <c r="U482">
        <v>0.4</v>
      </c>
      <c r="V482" t="s">
        <v>176</v>
      </c>
      <c r="X482" t="s">
        <v>149</v>
      </c>
      <c r="Y482" t="s">
        <v>150</v>
      </c>
      <c r="Z482">
        <v>1040</v>
      </c>
      <c r="AB482" t="s">
        <v>154</v>
      </c>
      <c r="AC482" t="s">
        <v>148</v>
      </c>
      <c r="AD482" s="2">
        <v>0.44791666666666669</v>
      </c>
      <c r="AG482" t="s">
        <v>161</v>
      </c>
      <c r="AK482" t="s">
        <v>156</v>
      </c>
    </row>
    <row r="483" spans="1:37" x14ac:dyDescent="0.3">
      <c r="A483" t="s">
        <v>292</v>
      </c>
      <c r="B483" t="str">
        <f t="shared" si="7"/>
        <v>USGS-WRD-1648010-20190206</v>
      </c>
      <c r="C483">
        <v>1648010</v>
      </c>
      <c r="D483" t="s">
        <v>151</v>
      </c>
      <c r="E483" s="1">
        <v>43502</v>
      </c>
      <c r="F483" s="1" t="s">
        <v>327</v>
      </c>
      <c r="G483" s="1"/>
      <c r="H483" t="s">
        <v>170</v>
      </c>
      <c r="I483" s="1" t="str">
        <f>VLOOKUP(Z483,lookup!$A$2:$E$18,5,FALSE)</f>
        <v>dissolved</v>
      </c>
      <c r="J483" s="1" t="str">
        <f>VLOOKUP(Z483,lookup!$A$2:$E$18,3,FALSE)</f>
        <v>Lead</v>
      </c>
      <c r="K483" s="1"/>
      <c r="L483" t="str">
        <f>VLOOKUP(Z483,lookup!$A$2:$E$18,4,FALSE)</f>
        <v>ug/l</v>
      </c>
      <c r="M483">
        <v>3.7999999999999999E-2</v>
      </c>
      <c r="U483">
        <v>0.02</v>
      </c>
      <c r="V483" t="s">
        <v>176</v>
      </c>
      <c r="X483" t="s">
        <v>149</v>
      </c>
      <c r="Y483" t="s">
        <v>150</v>
      </c>
      <c r="Z483">
        <v>1049</v>
      </c>
      <c r="AA483" t="s">
        <v>168</v>
      </c>
      <c r="AB483" t="s">
        <v>154</v>
      </c>
      <c r="AC483" t="s">
        <v>148</v>
      </c>
      <c r="AD483" s="2">
        <v>0.44791666666666669</v>
      </c>
      <c r="AG483" t="s">
        <v>161</v>
      </c>
      <c r="AK483" t="s">
        <v>156</v>
      </c>
    </row>
    <row r="484" spans="1:37" x14ac:dyDescent="0.3">
      <c r="A484" t="s">
        <v>292</v>
      </c>
      <c r="B484" t="str">
        <f t="shared" si="7"/>
        <v>USGS-WRD-1648010-20190206</v>
      </c>
      <c r="C484">
        <v>1648010</v>
      </c>
      <c r="D484" t="s">
        <v>151</v>
      </c>
      <c r="E484" s="1">
        <v>43502</v>
      </c>
      <c r="F484" s="1" t="s">
        <v>327</v>
      </c>
      <c r="G484" s="1"/>
      <c r="H484" t="s">
        <v>172</v>
      </c>
      <c r="I484" s="1" t="str">
        <f>VLOOKUP(Z484,lookup!$A$2:$E$18,5,FALSE)</f>
        <v>dissolved</v>
      </c>
      <c r="J484" s="1" t="str">
        <f>VLOOKUP(Z484,lookup!$A$2:$E$18,3,FALSE)</f>
        <v>Zinc</v>
      </c>
      <c r="K484" s="1"/>
      <c r="L484" t="str">
        <f>VLOOKUP(Z484,lookup!$A$2:$E$18,4,FALSE)</f>
        <v>ug/l</v>
      </c>
      <c r="M484">
        <v>3.4</v>
      </c>
      <c r="U484">
        <v>2</v>
      </c>
      <c r="V484" t="s">
        <v>176</v>
      </c>
      <c r="X484" t="s">
        <v>149</v>
      </c>
      <c r="Y484" t="s">
        <v>150</v>
      </c>
      <c r="Z484">
        <v>1090</v>
      </c>
      <c r="AA484" t="s">
        <v>168</v>
      </c>
      <c r="AB484" t="s">
        <v>154</v>
      </c>
      <c r="AC484" t="s">
        <v>148</v>
      </c>
      <c r="AD484" s="2">
        <v>0.44791666666666669</v>
      </c>
      <c r="AG484" t="s">
        <v>161</v>
      </c>
      <c r="AK484" t="s">
        <v>156</v>
      </c>
    </row>
    <row r="485" spans="1:37" x14ac:dyDescent="0.3">
      <c r="A485" t="s">
        <v>292</v>
      </c>
      <c r="B485" t="str">
        <f t="shared" si="7"/>
        <v>USGS-WRD-1648010-20190206</v>
      </c>
      <c r="C485">
        <v>1648010</v>
      </c>
      <c r="D485" t="s">
        <v>151</v>
      </c>
      <c r="E485" s="1">
        <v>43502</v>
      </c>
      <c r="F485" s="1" t="s">
        <v>327</v>
      </c>
      <c r="G485" s="1"/>
      <c r="I485" s="1" t="str">
        <f>VLOOKUP(Z485,lookup!$A$2:$E$18,5,FALSE)</f>
        <v>total</v>
      </c>
      <c r="J485" s="1" t="str">
        <f>VLOOKUP(Z485,lookup!$A$2:$E$18,3,FALSE)</f>
        <v>Mercury</v>
      </c>
      <c r="K485" s="1"/>
      <c r="L485" t="str">
        <f>VLOOKUP(Z485,lookup!$A$2:$E$18,4,FALSE)</f>
        <v>ng/l</v>
      </c>
      <c r="M485">
        <v>1.63</v>
      </c>
      <c r="U485">
        <v>0.17</v>
      </c>
      <c r="V485" t="s">
        <v>165</v>
      </c>
      <c r="X485" t="s">
        <v>149</v>
      </c>
      <c r="Y485" t="s">
        <v>150</v>
      </c>
      <c r="Z485">
        <v>50286</v>
      </c>
      <c r="AB485" t="s">
        <v>154</v>
      </c>
      <c r="AC485" t="s">
        <v>148</v>
      </c>
      <c r="AD485" s="2">
        <v>0.44791666666666669</v>
      </c>
      <c r="AG485" t="s">
        <v>161</v>
      </c>
      <c r="AK485" t="s">
        <v>230</v>
      </c>
    </row>
    <row r="486" spans="1:37" x14ac:dyDescent="0.3">
      <c r="A486" t="s">
        <v>292</v>
      </c>
      <c r="B486" t="str">
        <f t="shared" si="7"/>
        <v>USGS-WRD-1648010-20190224</v>
      </c>
      <c r="C486">
        <v>1648010</v>
      </c>
      <c r="D486" t="s">
        <v>151</v>
      </c>
      <c r="E486" s="1">
        <v>43520</v>
      </c>
      <c r="F486" s="1" t="s">
        <v>307</v>
      </c>
      <c r="G486" s="1"/>
      <c r="H486" t="s">
        <v>172</v>
      </c>
      <c r="I486" s="1" t="str">
        <f>VLOOKUP(Z486,lookup!$A$2:$E$18,5,FALSE)</f>
        <v>dissolved</v>
      </c>
      <c r="J486" s="1" t="str">
        <f>VLOOKUP(Z486,lookup!$A$2:$E$18,3,FALSE)</f>
        <v>Copper</v>
      </c>
      <c r="K486" s="1"/>
      <c r="L486" t="str">
        <f>VLOOKUP(Z486,lookup!$A$2:$E$18,4,FALSE)</f>
        <v>ug/l</v>
      </c>
      <c r="M486">
        <v>2.1</v>
      </c>
      <c r="U486">
        <v>0.4</v>
      </c>
      <c r="V486" t="s">
        <v>176</v>
      </c>
      <c r="X486" t="s">
        <v>149</v>
      </c>
      <c r="Y486" t="s">
        <v>150</v>
      </c>
      <c r="Z486">
        <v>1040</v>
      </c>
      <c r="AB486" t="s">
        <v>154</v>
      </c>
      <c r="AC486" t="s">
        <v>148</v>
      </c>
      <c r="AD486" s="2">
        <v>0.48958333333333331</v>
      </c>
      <c r="AG486" t="s">
        <v>161</v>
      </c>
      <c r="AK486" t="s">
        <v>156</v>
      </c>
    </row>
    <row r="487" spans="1:37" x14ac:dyDescent="0.3">
      <c r="A487" t="s">
        <v>292</v>
      </c>
      <c r="B487" t="str">
        <f t="shared" si="7"/>
        <v>USGS-WRD-1648010-20190224</v>
      </c>
      <c r="C487">
        <v>1648010</v>
      </c>
      <c r="D487" t="s">
        <v>151</v>
      </c>
      <c r="E487" s="1">
        <v>43520</v>
      </c>
      <c r="F487" s="1" t="s">
        <v>307</v>
      </c>
      <c r="G487" s="1"/>
      <c r="H487" t="s">
        <v>170</v>
      </c>
      <c r="I487" s="1" t="str">
        <f>VLOOKUP(Z487,lookup!$A$2:$E$18,5,FALSE)</f>
        <v>dissolved</v>
      </c>
      <c r="J487" s="1" t="str">
        <f>VLOOKUP(Z487,lookup!$A$2:$E$18,3,FALSE)</f>
        <v>Lead</v>
      </c>
      <c r="K487" s="1"/>
      <c r="L487" t="str">
        <f>VLOOKUP(Z487,lookup!$A$2:$E$18,4,FALSE)</f>
        <v>ug/l</v>
      </c>
      <c r="M487">
        <v>0.127</v>
      </c>
      <c r="U487">
        <v>0.02</v>
      </c>
      <c r="V487" t="s">
        <v>176</v>
      </c>
      <c r="X487" t="s">
        <v>149</v>
      </c>
      <c r="Y487" t="s">
        <v>150</v>
      </c>
      <c r="Z487">
        <v>1049</v>
      </c>
      <c r="AB487" t="s">
        <v>154</v>
      </c>
      <c r="AC487" t="s">
        <v>148</v>
      </c>
      <c r="AD487" s="2">
        <v>0.48958333333333331</v>
      </c>
      <c r="AG487" t="s">
        <v>161</v>
      </c>
      <c r="AK487" t="s">
        <v>156</v>
      </c>
    </row>
    <row r="488" spans="1:37" x14ac:dyDescent="0.3">
      <c r="A488" t="s">
        <v>292</v>
      </c>
      <c r="B488" t="str">
        <f t="shared" si="7"/>
        <v>USGS-WRD-1648010-20190224</v>
      </c>
      <c r="C488">
        <v>1648010</v>
      </c>
      <c r="D488" t="s">
        <v>151</v>
      </c>
      <c r="E488" s="1">
        <v>43520</v>
      </c>
      <c r="F488" s="1" t="s">
        <v>307</v>
      </c>
      <c r="G488" s="1"/>
      <c r="H488" t="s">
        <v>172</v>
      </c>
      <c r="I488" s="1" t="str">
        <f>VLOOKUP(Z488,lookup!$A$2:$E$18,5,FALSE)</f>
        <v>dissolved</v>
      </c>
      <c r="J488" s="1" t="str">
        <f>VLOOKUP(Z488,lookup!$A$2:$E$18,3,FALSE)</f>
        <v>Zinc</v>
      </c>
      <c r="K488" s="1"/>
      <c r="L488" t="str">
        <f>VLOOKUP(Z488,lookup!$A$2:$E$18,4,FALSE)</f>
        <v>ug/l</v>
      </c>
      <c r="M488">
        <v>3.5</v>
      </c>
      <c r="U488">
        <v>2</v>
      </c>
      <c r="V488" t="s">
        <v>176</v>
      </c>
      <c r="X488" t="s">
        <v>149</v>
      </c>
      <c r="Y488" t="s">
        <v>150</v>
      </c>
      <c r="Z488">
        <v>1090</v>
      </c>
      <c r="AA488" t="s">
        <v>168</v>
      </c>
      <c r="AB488" t="s">
        <v>154</v>
      </c>
      <c r="AC488" t="s">
        <v>148</v>
      </c>
      <c r="AD488" s="2">
        <v>0.48958333333333331</v>
      </c>
      <c r="AG488" t="s">
        <v>161</v>
      </c>
      <c r="AK488" t="s">
        <v>156</v>
      </c>
    </row>
    <row r="489" spans="1:37" x14ac:dyDescent="0.3">
      <c r="A489" t="s">
        <v>292</v>
      </c>
      <c r="B489" t="str">
        <f t="shared" si="7"/>
        <v>USGS-WRD-1648010-20190224</v>
      </c>
      <c r="C489">
        <v>1648010</v>
      </c>
      <c r="D489" t="s">
        <v>151</v>
      </c>
      <c r="E489" s="1">
        <v>43520</v>
      </c>
      <c r="F489" s="1" t="s">
        <v>307</v>
      </c>
      <c r="G489" s="1"/>
      <c r="I489" s="1" t="str">
        <f>VLOOKUP(Z489,lookup!$A$2:$E$18,5,FALSE)</f>
        <v>total</v>
      </c>
      <c r="J489" s="1" t="str">
        <f>VLOOKUP(Z489,lookup!$A$2:$E$18,3,FALSE)</f>
        <v>Mercury</v>
      </c>
      <c r="K489" s="1"/>
      <c r="L489" t="str">
        <f>VLOOKUP(Z489,lookup!$A$2:$E$18,4,FALSE)</f>
        <v>ng/l</v>
      </c>
      <c r="M489">
        <v>14.6</v>
      </c>
      <c r="U489">
        <v>0.17</v>
      </c>
      <c r="V489" t="s">
        <v>165</v>
      </c>
      <c r="X489" t="s">
        <v>149</v>
      </c>
      <c r="Y489" t="s">
        <v>150</v>
      </c>
      <c r="Z489">
        <v>50286</v>
      </c>
      <c r="AB489" t="s">
        <v>154</v>
      </c>
      <c r="AC489" t="s">
        <v>148</v>
      </c>
      <c r="AD489" s="2">
        <v>0.48958333333333331</v>
      </c>
      <c r="AG489" t="s">
        <v>161</v>
      </c>
      <c r="AK489" t="s">
        <v>230</v>
      </c>
    </row>
    <row r="490" spans="1:37" x14ac:dyDescent="0.3">
      <c r="A490" t="s">
        <v>292</v>
      </c>
      <c r="B490" t="str">
        <f t="shared" si="7"/>
        <v>USGS-WRD-1648010-20190304</v>
      </c>
      <c r="C490">
        <v>1648010</v>
      </c>
      <c r="D490" t="s">
        <v>151</v>
      </c>
      <c r="E490" s="1">
        <v>43528</v>
      </c>
      <c r="F490" s="1" t="s">
        <v>304</v>
      </c>
      <c r="G490" s="1"/>
      <c r="H490" t="s">
        <v>172</v>
      </c>
      <c r="I490" s="1" t="str">
        <f>VLOOKUP(Z490,lookup!$A$2:$E$18,5,FALSE)</f>
        <v>dissolved</v>
      </c>
      <c r="J490" s="1" t="str">
        <f>VLOOKUP(Z490,lookup!$A$2:$E$18,3,FALSE)</f>
        <v>Copper</v>
      </c>
      <c r="K490" s="1"/>
      <c r="L490" t="str">
        <f>VLOOKUP(Z490,lookup!$A$2:$E$18,4,FALSE)</f>
        <v>ug/l</v>
      </c>
      <c r="M490">
        <v>2.1</v>
      </c>
      <c r="U490">
        <v>0.4</v>
      </c>
      <c r="V490" t="s">
        <v>176</v>
      </c>
      <c r="X490" t="s">
        <v>149</v>
      </c>
      <c r="Y490" t="s">
        <v>150</v>
      </c>
      <c r="Z490">
        <v>1040</v>
      </c>
      <c r="AB490" t="s">
        <v>154</v>
      </c>
      <c r="AC490" t="s">
        <v>148</v>
      </c>
      <c r="AD490" s="2">
        <v>0.47916666666666669</v>
      </c>
      <c r="AG490" t="s">
        <v>161</v>
      </c>
      <c r="AK490" t="s">
        <v>156</v>
      </c>
    </row>
    <row r="491" spans="1:37" x14ac:dyDescent="0.3">
      <c r="A491" t="s">
        <v>292</v>
      </c>
      <c r="B491" t="str">
        <f t="shared" si="7"/>
        <v>USGS-WRD-1648010-20190304</v>
      </c>
      <c r="C491">
        <v>1648010</v>
      </c>
      <c r="D491" t="s">
        <v>151</v>
      </c>
      <c r="E491" s="1">
        <v>43528</v>
      </c>
      <c r="F491" s="1" t="s">
        <v>304</v>
      </c>
      <c r="G491" s="1"/>
      <c r="H491" t="s">
        <v>170</v>
      </c>
      <c r="I491" s="1" t="str">
        <f>VLOOKUP(Z491,lookup!$A$2:$E$18,5,FALSE)</f>
        <v>dissolved</v>
      </c>
      <c r="J491" s="1" t="str">
        <f>VLOOKUP(Z491,lookup!$A$2:$E$18,3,FALSE)</f>
        <v>Lead</v>
      </c>
      <c r="K491" s="1"/>
      <c r="L491" t="str">
        <f>VLOOKUP(Z491,lookup!$A$2:$E$18,4,FALSE)</f>
        <v>ug/l</v>
      </c>
      <c r="M491">
        <v>0.14199999999999999</v>
      </c>
      <c r="U491">
        <v>0.02</v>
      </c>
      <c r="V491" t="s">
        <v>176</v>
      </c>
      <c r="X491" t="s">
        <v>149</v>
      </c>
      <c r="Y491" t="s">
        <v>150</v>
      </c>
      <c r="Z491">
        <v>1049</v>
      </c>
      <c r="AB491" t="s">
        <v>154</v>
      </c>
      <c r="AC491" t="s">
        <v>148</v>
      </c>
      <c r="AD491" s="2">
        <v>0.47916666666666669</v>
      </c>
      <c r="AG491" t="s">
        <v>161</v>
      </c>
      <c r="AK491" t="s">
        <v>156</v>
      </c>
    </row>
    <row r="492" spans="1:37" x14ac:dyDescent="0.3">
      <c r="A492" t="s">
        <v>292</v>
      </c>
      <c r="B492" t="str">
        <f t="shared" si="7"/>
        <v>USGS-WRD-1648010-20190304</v>
      </c>
      <c r="C492">
        <v>1648010</v>
      </c>
      <c r="D492" t="s">
        <v>151</v>
      </c>
      <c r="E492" s="1">
        <v>43528</v>
      </c>
      <c r="F492" s="1" t="s">
        <v>304</v>
      </c>
      <c r="G492" s="1"/>
      <c r="H492" t="s">
        <v>172</v>
      </c>
      <c r="I492" s="1" t="str">
        <f>VLOOKUP(Z492,lookup!$A$2:$E$18,5,FALSE)</f>
        <v>dissolved</v>
      </c>
      <c r="J492" s="1" t="str">
        <f>VLOOKUP(Z492,lookup!$A$2:$E$18,3,FALSE)</f>
        <v>Zinc</v>
      </c>
      <c r="K492" s="1"/>
      <c r="L492" t="str">
        <f>VLOOKUP(Z492,lookup!$A$2:$E$18,4,FALSE)</f>
        <v>ug/l</v>
      </c>
      <c r="M492">
        <v>3.8</v>
      </c>
      <c r="U492">
        <v>2</v>
      </c>
      <c r="V492" t="s">
        <v>176</v>
      </c>
      <c r="X492" t="s">
        <v>149</v>
      </c>
      <c r="Y492" t="s">
        <v>150</v>
      </c>
      <c r="Z492">
        <v>1090</v>
      </c>
      <c r="AA492" t="s">
        <v>168</v>
      </c>
      <c r="AB492" t="s">
        <v>154</v>
      </c>
      <c r="AC492" t="s">
        <v>148</v>
      </c>
      <c r="AD492" s="2">
        <v>0.47916666666666669</v>
      </c>
      <c r="AG492" t="s">
        <v>161</v>
      </c>
      <c r="AK492" t="s">
        <v>156</v>
      </c>
    </row>
    <row r="493" spans="1:37" x14ac:dyDescent="0.3">
      <c r="A493" t="s">
        <v>292</v>
      </c>
      <c r="B493" t="str">
        <f t="shared" si="7"/>
        <v>USGS-WRD-1648010-20190304</v>
      </c>
      <c r="C493">
        <v>1648010</v>
      </c>
      <c r="D493" t="s">
        <v>151</v>
      </c>
      <c r="E493" s="1">
        <v>43528</v>
      </c>
      <c r="F493" s="1" t="s">
        <v>304</v>
      </c>
      <c r="G493" s="1"/>
      <c r="I493" s="1" t="str">
        <f>VLOOKUP(Z493,lookup!$A$2:$E$18,5,FALSE)</f>
        <v>total</v>
      </c>
      <c r="J493" s="1" t="str">
        <f>VLOOKUP(Z493,lookup!$A$2:$E$18,3,FALSE)</f>
        <v>Mercury</v>
      </c>
      <c r="K493" s="1"/>
      <c r="L493" t="str">
        <f>VLOOKUP(Z493,lookup!$A$2:$E$18,4,FALSE)</f>
        <v>ng/l</v>
      </c>
      <c r="M493">
        <v>8.24</v>
      </c>
      <c r="U493">
        <v>0.17</v>
      </c>
      <c r="V493" t="s">
        <v>165</v>
      </c>
      <c r="X493" t="s">
        <v>149</v>
      </c>
      <c r="Y493" t="s">
        <v>150</v>
      </c>
      <c r="Z493">
        <v>50286</v>
      </c>
      <c r="AB493" t="s">
        <v>154</v>
      </c>
      <c r="AC493" t="s">
        <v>148</v>
      </c>
      <c r="AD493" s="2">
        <v>0.47916666666666669</v>
      </c>
      <c r="AG493" t="s">
        <v>161</v>
      </c>
      <c r="AK493" t="s">
        <v>230</v>
      </c>
    </row>
    <row r="494" spans="1:37" x14ac:dyDescent="0.3">
      <c r="A494" t="s">
        <v>292</v>
      </c>
      <c r="B494" t="str">
        <f t="shared" si="7"/>
        <v>USGS-WRD-1648010-20190306</v>
      </c>
      <c r="C494">
        <v>1648010</v>
      </c>
      <c r="D494" t="s">
        <v>151</v>
      </c>
      <c r="E494" s="1">
        <v>43530</v>
      </c>
      <c r="F494" s="1" t="s">
        <v>307</v>
      </c>
      <c r="G494" s="1"/>
      <c r="H494" t="s">
        <v>172</v>
      </c>
      <c r="I494" s="1" t="str">
        <f>VLOOKUP(Z494,lookup!$A$2:$E$18,5,FALSE)</f>
        <v>dissolved</v>
      </c>
      <c r="J494" s="1" t="str">
        <f>VLOOKUP(Z494,lookup!$A$2:$E$18,3,FALSE)</f>
        <v>Copper</v>
      </c>
      <c r="K494" s="1"/>
      <c r="L494" t="str">
        <f>VLOOKUP(Z494,lookup!$A$2:$E$18,4,FALSE)</f>
        <v>ug/l</v>
      </c>
      <c r="M494">
        <v>1.2</v>
      </c>
      <c r="U494">
        <v>0.4</v>
      </c>
      <c r="V494" t="s">
        <v>176</v>
      </c>
      <c r="X494" t="s">
        <v>149</v>
      </c>
      <c r="Y494" t="s">
        <v>150</v>
      </c>
      <c r="Z494">
        <v>1040</v>
      </c>
      <c r="AB494" t="s">
        <v>154</v>
      </c>
      <c r="AC494" t="s">
        <v>148</v>
      </c>
      <c r="AD494" s="2">
        <v>0.48958333333333331</v>
      </c>
      <c r="AG494" t="s">
        <v>161</v>
      </c>
      <c r="AK494" t="s">
        <v>156</v>
      </c>
    </row>
    <row r="495" spans="1:37" x14ac:dyDescent="0.3">
      <c r="A495" t="s">
        <v>292</v>
      </c>
      <c r="B495" t="str">
        <f t="shared" si="7"/>
        <v>USGS-WRD-1648010-20190306</v>
      </c>
      <c r="C495">
        <v>1648010</v>
      </c>
      <c r="D495" t="s">
        <v>151</v>
      </c>
      <c r="E495" s="1">
        <v>43530</v>
      </c>
      <c r="F495" s="1" t="s">
        <v>307</v>
      </c>
      <c r="G495" s="1"/>
      <c r="H495" t="s">
        <v>170</v>
      </c>
      <c r="I495" s="1" t="str">
        <f>VLOOKUP(Z495,lookup!$A$2:$E$18,5,FALSE)</f>
        <v>dissolved</v>
      </c>
      <c r="J495" s="1" t="str">
        <f>VLOOKUP(Z495,lookup!$A$2:$E$18,3,FALSE)</f>
        <v>Lead</v>
      </c>
      <c r="K495" s="1"/>
      <c r="L495" t="str">
        <f>VLOOKUP(Z495,lookup!$A$2:$E$18,4,FALSE)</f>
        <v>ug/l</v>
      </c>
      <c r="M495">
        <v>6.0999999999999999E-2</v>
      </c>
      <c r="U495">
        <v>0.02</v>
      </c>
      <c r="V495" t="s">
        <v>176</v>
      </c>
      <c r="X495" t="s">
        <v>149</v>
      </c>
      <c r="Y495" t="s">
        <v>150</v>
      </c>
      <c r="Z495">
        <v>1049</v>
      </c>
      <c r="AB495" t="s">
        <v>154</v>
      </c>
      <c r="AC495" t="s">
        <v>148</v>
      </c>
      <c r="AD495" s="2">
        <v>0.48958333333333331</v>
      </c>
      <c r="AG495" t="s">
        <v>161</v>
      </c>
      <c r="AK495" t="s">
        <v>156</v>
      </c>
    </row>
    <row r="496" spans="1:37" x14ac:dyDescent="0.3">
      <c r="A496" t="s">
        <v>292</v>
      </c>
      <c r="B496" t="str">
        <f t="shared" si="7"/>
        <v>USGS-WRD-1648010-20190306</v>
      </c>
      <c r="C496">
        <v>1648010</v>
      </c>
      <c r="D496" t="s">
        <v>151</v>
      </c>
      <c r="E496" s="1">
        <v>43530</v>
      </c>
      <c r="F496" s="1" t="s">
        <v>307</v>
      </c>
      <c r="G496" s="1"/>
      <c r="H496" t="s">
        <v>172</v>
      </c>
      <c r="I496" s="1" t="str">
        <f>VLOOKUP(Z496,lookup!$A$2:$E$18,5,FALSE)</f>
        <v>dissolved</v>
      </c>
      <c r="J496" s="1" t="str">
        <f>VLOOKUP(Z496,lookup!$A$2:$E$18,3,FALSE)</f>
        <v>Zinc</v>
      </c>
      <c r="K496" s="1"/>
      <c r="L496" t="str">
        <f>VLOOKUP(Z496,lookup!$A$2:$E$18,4,FALSE)</f>
        <v>ug/l</v>
      </c>
      <c r="M496">
        <v>3.3</v>
      </c>
      <c r="U496">
        <v>2</v>
      </c>
      <c r="V496" t="s">
        <v>176</v>
      </c>
      <c r="X496" t="s">
        <v>149</v>
      </c>
      <c r="Y496" t="s">
        <v>150</v>
      </c>
      <c r="Z496">
        <v>1090</v>
      </c>
      <c r="AA496" t="s">
        <v>168</v>
      </c>
      <c r="AB496" t="s">
        <v>154</v>
      </c>
      <c r="AC496" t="s">
        <v>148</v>
      </c>
      <c r="AD496" s="2">
        <v>0.48958333333333331</v>
      </c>
      <c r="AG496" t="s">
        <v>161</v>
      </c>
      <c r="AK496" t="s">
        <v>156</v>
      </c>
    </row>
    <row r="497" spans="1:37" x14ac:dyDescent="0.3">
      <c r="A497" t="s">
        <v>292</v>
      </c>
      <c r="B497" t="str">
        <f t="shared" si="7"/>
        <v>USGS-WRD-1648010-20190306</v>
      </c>
      <c r="C497">
        <v>1648010</v>
      </c>
      <c r="D497" t="s">
        <v>151</v>
      </c>
      <c r="E497" s="1">
        <v>43530</v>
      </c>
      <c r="F497" s="1" t="s">
        <v>307</v>
      </c>
      <c r="G497" s="1"/>
      <c r="I497" s="1" t="str">
        <f>VLOOKUP(Z497,lookup!$A$2:$E$18,5,FALSE)</f>
        <v>total</v>
      </c>
      <c r="J497" s="1" t="str">
        <f>VLOOKUP(Z497,lookup!$A$2:$E$18,3,FALSE)</f>
        <v>Mercury</v>
      </c>
      <c r="K497" s="1"/>
      <c r="L497" t="str">
        <f>VLOOKUP(Z497,lookup!$A$2:$E$18,4,FALSE)</f>
        <v>ng/l</v>
      </c>
      <c r="M497">
        <v>1.86</v>
      </c>
      <c r="U497">
        <v>0.17</v>
      </c>
      <c r="V497" t="s">
        <v>165</v>
      </c>
      <c r="X497" t="s">
        <v>149</v>
      </c>
      <c r="Y497" t="s">
        <v>150</v>
      </c>
      <c r="Z497">
        <v>50286</v>
      </c>
      <c r="AB497" t="s">
        <v>154</v>
      </c>
      <c r="AC497" t="s">
        <v>148</v>
      </c>
      <c r="AD497" s="2">
        <v>0.48958333333333331</v>
      </c>
      <c r="AG497" t="s">
        <v>161</v>
      </c>
      <c r="AK497" t="s">
        <v>230</v>
      </c>
    </row>
    <row r="498" spans="1:37" x14ac:dyDescent="0.3">
      <c r="A498" t="s">
        <v>292</v>
      </c>
      <c r="B498" t="str">
        <f t="shared" si="7"/>
        <v>USGS-WRD-1648010-20190321</v>
      </c>
      <c r="C498">
        <v>1648010</v>
      </c>
      <c r="D498" t="s">
        <v>151</v>
      </c>
      <c r="E498" s="1">
        <v>43545</v>
      </c>
      <c r="F498" s="1" t="s">
        <v>311</v>
      </c>
      <c r="G498" s="1"/>
      <c r="H498" t="s">
        <v>172</v>
      </c>
      <c r="I498" s="1" t="str">
        <f>VLOOKUP(Z498,lookup!$A$2:$E$18,5,FALSE)</f>
        <v>dissolved</v>
      </c>
      <c r="J498" s="1" t="str">
        <f>VLOOKUP(Z498,lookup!$A$2:$E$18,3,FALSE)</f>
        <v>Copper</v>
      </c>
      <c r="K498" s="1"/>
      <c r="L498" t="str">
        <f>VLOOKUP(Z498,lookup!$A$2:$E$18,4,FALSE)</f>
        <v>ug/l</v>
      </c>
      <c r="M498">
        <v>2.8</v>
      </c>
      <c r="U498">
        <v>0.4</v>
      </c>
      <c r="V498" t="s">
        <v>176</v>
      </c>
      <c r="X498" t="s">
        <v>178</v>
      </c>
      <c r="Y498" t="s">
        <v>150</v>
      </c>
      <c r="Z498">
        <v>1040</v>
      </c>
      <c r="AB498" t="s">
        <v>154</v>
      </c>
      <c r="AC498" t="s">
        <v>148</v>
      </c>
      <c r="AD498" s="2">
        <v>0.54166666666666663</v>
      </c>
      <c r="AG498" t="s">
        <v>161</v>
      </c>
      <c r="AK498" t="s">
        <v>156</v>
      </c>
    </row>
    <row r="499" spans="1:37" x14ac:dyDescent="0.3">
      <c r="A499" t="s">
        <v>292</v>
      </c>
      <c r="B499" t="str">
        <f t="shared" si="7"/>
        <v>USGS-WRD-1648010-20190321</v>
      </c>
      <c r="C499">
        <v>1648010</v>
      </c>
      <c r="D499" t="s">
        <v>151</v>
      </c>
      <c r="E499" s="1">
        <v>43545</v>
      </c>
      <c r="F499" s="1" t="s">
        <v>311</v>
      </c>
      <c r="G499" s="1"/>
      <c r="H499" t="s">
        <v>170</v>
      </c>
      <c r="I499" s="1" t="str">
        <f>VLOOKUP(Z499,lookup!$A$2:$E$18,5,FALSE)</f>
        <v>dissolved</v>
      </c>
      <c r="J499" s="1" t="str">
        <f>VLOOKUP(Z499,lookup!$A$2:$E$18,3,FALSE)</f>
        <v>Lead</v>
      </c>
      <c r="K499" s="1"/>
      <c r="L499" t="str">
        <f>VLOOKUP(Z499,lookup!$A$2:$E$18,4,FALSE)</f>
        <v>ug/l</v>
      </c>
      <c r="M499">
        <v>4.1000000000000002E-2</v>
      </c>
      <c r="U499">
        <v>0.02</v>
      </c>
      <c r="V499" t="s">
        <v>176</v>
      </c>
      <c r="X499" t="s">
        <v>178</v>
      </c>
      <c r="Y499" t="s">
        <v>150</v>
      </c>
      <c r="Z499">
        <v>1049</v>
      </c>
      <c r="AB499" t="s">
        <v>154</v>
      </c>
      <c r="AC499" t="s">
        <v>148</v>
      </c>
      <c r="AD499" s="2">
        <v>0.54166666666666663</v>
      </c>
      <c r="AG499" t="s">
        <v>161</v>
      </c>
      <c r="AK499" t="s">
        <v>156</v>
      </c>
    </row>
    <row r="500" spans="1:37" x14ac:dyDescent="0.3">
      <c r="A500" t="s">
        <v>292</v>
      </c>
      <c r="B500" t="str">
        <f t="shared" si="7"/>
        <v>USGS-WRD-1648010-20190321</v>
      </c>
      <c r="C500">
        <v>1648010</v>
      </c>
      <c r="D500" t="s">
        <v>151</v>
      </c>
      <c r="E500" s="1">
        <v>43545</v>
      </c>
      <c r="F500" s="1" t="s">
        <v>311</v>
      </c>
      <c r="G500" s="1"/>
      <c r="H500" t="s">
        <v>172</v>
      </c>
      <c r="I500" s="1" t="str">
        <f>VLOOKUP(Z500,lookup!$A$2:$E$18,5,FALSE)</f>
        <v>dissolved</v>
      </c>
      <c r="J500" s="1" t="str">
        <f>VLOOKUP(Z500,lookup!$A$2:$E$18,3,FALSE)</f>
        <v>Zinc</v>
      </c>
      <c r="K500" s="1"/>
      <c r="L500" t="str">
        <f>VLOOKUP(Z500,lookup!$A$2:$E$18,4,FALSE)</f>
        <v>ug/l</v>
      </c>
      <c r="M500">
        <v>4.4000000000000004</v>
      </c>
      <c r="U500">
        <v>2</v>
      </c>
      <c r="V500" t="s">
        <v>176</v>
      </c>
      <c r="X500" t="s">
        <v>178</v>
      </c>
      <c r="Y500" t="s">
        <v>150</v>
      </c>
      <c r="Z500">
        <v>1090</v>
      </c>
      <c r="AB500" t="s">
        <v>154</v>
      </c>
      <c r="AC500" t="s">
        <v>148</v>
      </c>
      <c r="AD500" s="2">
        <v>0.54166666666666663</v>
      </c>
      <c r="AG500" t="s">
        <v>161</v>
      </c>
      <c r="AK500" t="s">
        <v>156</v>
      </c>
    </row>
    <row r="501" spans="1:37" x14ac:dyDescent="0.3">
      <c r="A501" t="s">
        <v>292</v>
      </c>
      <c r="B501" t="str">
        <f t="shared" si="7"/>
        <v>USGS-WRD-1648010-20190321</v>
      </c>
      <c r="C501">
        <v>1648010</v>
      </c>
      <c r="D501" t="s">
        <v>151</v>
      </c>
      <c r="E501" s="1">
        <v>43545</v>
      </c>
      <c r="F501" s="1" t="s">
        <v>311</v>
      </c>
      <c r="G501" s="1"/>
      <c r="I501" s="1" t="str">
        <f>VLOOKUP(Z501,lookup!$A$2:$E$18,5,FALSE)</f>
        <v>total</v>
      </c>
      <c r="J501" s="1" t="str">
        <f>VLOOKUP(Z501,lookup!$A$2:$E$18,3,FALSE)</f>
        <v>Mercury</v>
      </c>
      <c r="K501" s="1"/>
      <c r="L501" t="str">
        <f>VLOOKUP(Z501,lookup!$A$2:$E$18,4,FALSE)</f>
        <v>ng/l</v>
      </c>
      <c r="M501">
        <v>4.2300000000000004</v>
      </c>
      <c r="U501">
        <v>0.17</v>
      </c>
      <c r="V501" t="s">
        <v>165</v>
      </c>
      <c r="X501" t="s">
        <v>178</v>
      </c>
      <c r="Y501" t="s">
        <v>150</v>
      </c>
      <c r="Z501">
        <v>50286</v>
      </c>
      <c r="AB501" t="s">
        <v>154</v>
      </c>
      <c r="AC501" t="s">
        <v>148</v>
      </c>
      <c r="AD501" s="2">
        <v>0.54166666666666663</v>
      </c>
      <c r="AG501" t="s">
        <v>161</v>
      </c>
      <c r="AK501" t="s">
        <v>230</v>
      </c>
    </row>
    <row r="502" spans="1:37" x14ac:dyDescent="0.3">
      <c r="A502" t="s">
        <v>292</v>
      </c>
      <c r="B502" t="str">
        <f t="shared" si="7"/>
        <v>USGS-WRD-1648010-20190404</v>
      </c>
      <c r="C502">
        <v>1648010</v>
      </c>
      <c r="D502" t="s">
        <v>151</v>
      </c>
      <c r="E502" s="1">
        <v>43559</v>
      </c>
      <c r="F502" s="1" t="s">
        <v>327</v>
      </c>
      <c r="G502" s="1"/>
      <c r="H502" t="s">
        <v>172</v>
      </c>
      <c r="I502" s="1" t="str">
        <f>VLOOKUP(Z502,lookup!$A$2:$E$18,5,FALSE)</f>
        <v>dissolved</v>
      </c>
      <c r="J502" s="1" t="str">
        <f>VLOOKUP(Z502,lookup!$A$2:$E$18,3,FALSE)</f>
        <v>Copper</v>
      </c>
      <c r="K502" s="1"/>
      <c r="L502" t="str">
        <f>VLOOKUP(Z502,lookup!$A$2:$E$18,4,FALSE)</f>
        <v>ug/l</v>
      </c>
      <c r="M502">
        <v>1.1000000000000001</v>
      </c>
      <c r="U502">
        <v>0.4</v>
      </c>
      <c r="V502" t="s">
        <v>176</v>
      </c>
      <c r="X502" t="s">
        <v>178</v>
      </c>
      <c r="Y502" t="s">
        <v>150</v>
      </c>
      <c r="Z502">
        <v>1040</v>
      </c>
      <c r="AB502" t="s">
        <v>154</v>
      </c>
      <c r="AC502" t="s">
        <v>148</v>
      </c>
      <c r="AD502" s="2">
        <v>0.44791666666666669</v>
      </c>
      <c r="AG502" t="s">
        <v>161</v>
      </c>
      <c r="AK502" t="s">
        <v>156</v>
      </c>
    </row>
    <row r="503" spans="1:37" x14ac:dyDescent="0.3">
      <c r="A503" t="s">
        <v>292</v>
      </c>
      <c r="B503" t="str">
        <f t="shared" si="7"/>
        <v>USGS-WRD-1648010-20190404</v>
      </c>
      <c r="C503">
        <v>1648010</v>
      </c>
      <c r="D503" t="s">
        <v>151</v>
      </c>
      <c r="E503" s="1">
        <v>43559</v>
      </c>
      <c r="F503" s="1" t="s">
        <v>327</v>
      </c>
      <c r="G503" s="1"/>
      <c r="H503" t="s">
        <v>170</v>
      </c>
      <c r="I503" s="1" t="str">
        <f>VLOOKUP(Z503,lookup!$A$2:$E$18,5,FALSE)</f>
        <v>dissolved</v>
      </c>
      <c r="J503" s="1" t="str">
        <f>VLOOKUP(Z503,lookup!$A$2:$E$18,3,FALSE)</f>
        <v>Lead</v>
      </c>
      <c r="K503" s="1"/>
      <c r="L503" t="str">
        <f>VLOOKUP(Z503,lookup!$A$2:$E$18,4,FALSE)</f>
        <v>ug/l</v>
      </c>
      <c r="M503">
        <v>2.7E-2</v>
      </c>
      <c r="U503">
        <v>0.02</v>
      </c>
      <c r="V503" t="s">
        <v>176</v>
      </c>
      <c r="X503" t="s">
        <v>178</v>
      </c>
      <c r="Y503" t="s">
        <v>150</v>
      </c>
      <c r="Z503">
        <v>1049</v>
      </c>
      <c r="AA503" t="s">
        <v>168</v>
      </c>
      <c r="AB503" t="s">
        <v>154</v>
      </c>
      <c r="AC503" t="s">
        <v>148</v>
      </c>
      <c r="AD503" s="2">
        <v>0.44791666666666669</v>
      </c>
      <c r="AG503" t="s">
        <v>161</v>
      </c>
      <c r="AK503" t="s">
        <v>156</v>
      </c>
    </row>
    <row r="504" spans="1:37" x14ac:dyDescent="0.3">
      <c r="A504" t="s">
        <v>292</v>
      </c>
      <c r="B504" t="str">
        <f t="shared" si="7"/>
        <v>USGS-WRD-1648010-20190404</v>
      </c>
      <c r="C504">
        <v>1648010</v>
      </c>
      <c r="D504" t="s">
        <v>151</v>
      </c>
      <c r="E504" s="1">
        <v>43559</v>
      </c>
      <c r="F504" s="1" t="s">
        <v>327</v>
      </c>
      <c r="G504" s="1"/>
      <c r="H504" t="s">
        <v>172</v>
      </c>
      <c r="I504" s="1" t="str">
        <f>VLOOKUP(Z504,lookup!$A$2:$E$18,5,FALSE)</f>
        <v>dissolved</v>
      </c>
      <c r="J504" s="1" t="str">
        <f>VLOOKUP(Z504,lookup!$A$2:$E$18,3,FALSE)</f>
        <v>Zinc</v>
      </c>
      <c r="K504" s="1"/>
      <c r="L504" t="str">
        <f>VLOOKUP(Z504,lookup!$A$2:$E$18,4,FALSE)</f>
        <v>ug/l</v>
      </c>
      <c r="M504">
        <v>2</v>
      </c>
      <c r="N504" t="s">
        <v>152</v>
      </c>
      <c r="U504">
        <v>2</v>
      </c>
      <c r="V504" t="s">
        <v>176</v>
      </c>
      <c r="X504" t="s">
        <v>178</v>
      </c>
      <c r="Y504" t="s">
        <v>150</v>
      </c>
      <c r="Z504">
        <v>1090</v>
      </c>
      <c r="AB504" t="s">
        <v>154</v>
      </c>
      <c r="AC504" t="s">
        <v>148</v>
      </c>
      <c r="AD504" s="2">
        <v>0.44791666666666669</v>
      </c>
      <c r="AG504" t="s">
        <v>161</v>
      </c>
      <c r="AK504" t="s">
        <v>156</v>
      </c>
    </row>
    <row r="505" spans="1:37" x14ac:dyDescent="0.3">
      <c r="A505" t="s">
        <v>292</v>
      </c>
      <c r="B505" t="str">
        <f t="shared" si="7"/>
        <v>USGS-WRD-1648010-20190404</v>
      </c>
      <c r="C505">
        <v>1648010</v>
      </c>
      <c r="D505" t="s">
        <v>151</v>
      </c>
      <c r="E505" s="1">
        <v>43559</v>
      </c>
      <c r="F505" s="1" t="s">
        <v>327</v>
      </c>
      <c r="G505" s="1"/>
      <c r="I505" s="1" t="str">
        <f>VLOOKUP(Z505,lookup!$A$2:$E$18,5,FALSE)</f>
        <v>total</v>
      </c>
      <c r="J505" s="1" t="str">
        <f>VLOOKUP(Z505,lookup!$A$2:$E$18,3,FALSE)</f>
        <v>Mercury</v>
      </c>
      <c r="K505" s="1"/>
      <c r="L505" t="str">
        <f>VLOOKUP(Z505,lookup!$A$2:$E$18,4,FALSE)</f>
        <v>ng/l</v>
      </c>
      <c r="M505">
        <v>1.42</v>
      </c>
      <c r="U505">
        <v>0.17</v>
      </c>
      <c r="V505" t="s">
        <v>165</v>
      </c>
      <c r="X505" t="s">
        <v>178</v>
      </c>
      <c r="Y505" t="s">
        <v>150</v>
      </c>
      <c r="Z505">
        <v>50286</v>
      </c>
      <c r="AB505" t="s">
        <v>154</v>
      </c>
      <c r="AC505" t="s">
        <v>148</v>
      </c>
      <c r="AD505" s="2">
        <v>0.44791666666666669</v>
      </c>
      <c r="AG505" t="s">
        <v>161</v>
      </c>
      <c r="AK505" t="s">
        <v>230</v>
      </c>
    </row>
    <row r="506" spans="1:37" x14ac:dyDescent="0.3">
      <c r="A506" t="s">
        <v>292</v>
      </c>
      <c r="B506" t="str">
        <f t="shared" si="7"/>
        <v>USGS-WRD-1648010-20190505</v>
      </c>
      <c r="C506">
        <v>1648010</v>
      </c>
      <c r="D506" t="s">
        <v>151</v>
      </c>
      <c r="E506" s="1">
        <v>43590</v>
      </c>
      <c r="F506" s="1" t="s">
        <v>345</v>
      </c>
      <c r="G506" s="1"/>
      <c r="H506" t="s">
        <v>172</v>
      </c>
      <c r="I506" s="1" t="str">
        <f>VLOOKUP(Z506,lookup!$A$2:$E$18,5,FALSE)</f>
        <v>dissolved</v>
      </c>
      <c r="J506" s="1" t="str">
        <f>VLOOKUP(Z506,lookup!$A$2:$E$18,3,FALSE)</f>
        <v>Copper</v>
      </c>
      <c r="K506" s="1"/>
      <c r="L506" t="str">
        <f>VLOOKUP(Z506,lookup!$A$2:$E$18,4,FALSE)</f>
        <v>ug/l</v>
      </c>
      <c r="M506">
        <v>2.9</v>
      </c>
      <c r="U506">
        <v>0.4</v>
      </c>
      <c r="V506" t="s">
        <v>176</v>
      </c>
      <c r="X506" t="s">
        <v>178</v>
      </c>
      <c r="Y506" t="s">
        <v>150</v>
      </c>
      <c r="Z506">
        <v>1040</v>
      </c>
      <c r="AB506" t="s">
        <v>154</v>
      </c>
      <c r="AC506" t="s">
        <v>148</v>
      </c>
      <c r="AD506" s="2">
        <v>0.44444444444444442</v>
      </c>
      <c r="AG506" t="s">
        <v>161</v>
      </c>
      <c r="AK506" t="s">
        <v>156</v>
      </c>
    </row>
    <row r="507" spans="1:37" x14ac:dyDescent="0.3">
      <c r="A507" t="s">
        <v>292</v>
      </c>
      <c r="B507" t="str">
        <f t="shared" si="7"/>
        <v>USGS-WRD-1648010-20190505</v>
      </c>
      <c r="C507">
        <v>1648010</v>
      </c>
      <c r="D507" t="s">
        <v>151</v>
      </c>
      <c r="E507" s="1">
        <v>43590</v>
      </c>
      <c r="F507" s="1" t="s">
        <v>345</v>
      </c>
      <c r="G507" s="1"/>
      <c r="H507" t="s">
        <v>170</v>
      </c>
      <c r="I507" s="1" t="str">
        <f>VLOOKUP(Z507,lookup!$A$2:$E$18,5,FALSE)</f>
        <v>dissolved</v>
      </c>
      <c r="J507" s="1" t="str">
        <f>VLOOKUP(Z507,lookup!$A$2:$E$18,3,FALSE)</f>
        <v>Lead</v>
      </c>
      <c r="K507" s="1"/>
      <c r="L507" t="str">
        <f>VLOOKUP(Z507,lookup!$A$2:$E$18,4,FALSE)</f>
        <v>ug/l</v>
      </c>
      <c r="M507">
        <v>0.153</v>
      </c>
      <c r="U507">
        <v>0.02</v>
      </c>
      <c r="V507" t="s">
        <v>176</v>
      </c>
      <c r="X507" t="s">
        <v>178</v>
      </c>
      <c r="Y507" t="s">
        <v>150</v>
      </c>
      <c r="Z507">
        <v>1049</v>
      </c>
      <c r="AB507" t="s">
        <v>154</v>
      </c>
      <c r="AC507" t="s">
        <v>148</v>
      </c>
      <c r="AD507" s="2">
        <v>0.44444444444444442</v>
      </c>
      <c r="AG507" t="s">
        <v>161</v>
      </c>
      <c r="AK507" t="s">
        <v>156</v>
      </c>
    </row>
    <row r="508" spans="1:37" x14ac:dyDescent="0.3">
      <c r="A508" t="s">
        <v>292</v>
      </c>
      <c r="B508" t="str">
        <f t="shared" si="7"/>
        <v>USGS-WRD-1648010-20190505</v>
      </c>
      <c r="C508">
        <v>1648010</v>
      </c>
      <c r="D508" t="s">
        <v>151</v>
      </c>
      <c r="E508" s="1">
        <v>43590</v>
      </c>
      <c r="F508" s="1" t="s">
        <v>345</v>
      </c>
      <c r="G508" s="1"/>
      <c r="H508" t="s">
        <v>172</v>
      </c>
      <c r="I508" s="1" t="str">
        <f>VLOOKUP(Z508,lookup!$A$2:$E$18,5,FALSE)</f>
        <v>dissolved</v>
      </c>
      <c r="J508" s="1" t="str">
        <f>VLOOKUP(Z508,lookup!$A$2:$E$18,3,FALSE)</f>
        <v>Zinc</v>
      </c>
      <c r="K508" s="1"/>
      <c r="L508" t="str">
        <f>VLOOKUP(Z508,lookup!$A$2:$E$18,4,FALSE)</f>
        <v>ug/l</v>
      </c>
      <c r="M508">
        <v>2</v>
      </c>
      <c r="N508" t="s">
        <v>152</v>
      </c>
      <c r="U508">
        <v>2</v>
      </c>
      <c r="V508" t="s">
        <v>176</v>
      </c>
      <c r="X508" t="s">
        <v>178</v>
      </c>
      <c r="Y508" t="s">
        <v>150</v>
      </c>
      <c r="Z508">
        <v>1090</v>
      </c>
      <c r="AB508" t="s">
        <v>154</v>
      </c>
      <c r="AC508" t="s">
        <v>148</v>
      </c>
      <c r="AD508" s="2">
        <v>0.44444444444444442</v>
      </c>
      <c r="AG508" t="s">
        <v>161</v>
      </c>
      <c r="AK508" t="s">
        <v>156</v>
      </c>
    </row>
    <row r="509" spans="1:37" x14ac:dyDescent="0.3">
      <c r="A509" t="s">
        <v>292</v>
      </c>
      <c r="B509" t="str">
        <f t="shared" si="7"/>
        <v>USGS-WRD-1648010-20190505</v>
      </c>
      <c r="C509">
        <v>1648010</v>
      </c>
      <c r="D509" t="s">
        <v>151</v>
      </c>
      <c r="E509" s="1">
        <v>43590</v>
      </c>
      <c r="F509" s="1" t="s">
        <v>345</v>
      </c>
      <c r="G509" s="1"/>
      <c r="I509" s="1" t="str">
        <f>VLOOKUP(Z509,lookup!$A$2:$E$18,5,FALSE)</f>
        <v>total</v>
      </c>
      <c r="J509" s="1" t="str">
        <f>VLOOKUP(Z509,lookup!$A$2:$E$18,3,FALSE)</f>
        <v>Mercury</v>
      </c>
      <c r="K509" s="1"/>
      <c r="L509" t="str">
        <f>VLOOKUP(Z509,lookup!$A$2:$E$18,4,FALSE)</f>
        <v>ng/l</v>
      </c>
      <c r="M509">
        <v>9.84</v>
      </c>
      <c r="U509">
        <v>0.17</v>
      </c>
      <c r="V509" t="s">
        <v>165</v>
      </c>
      <c r="X509" t="s">
        <v>178</v>
      </c>
      <c r="Y509" t="s">
        <v>150</v>
      </c>
      <c r="Z509">
        <v>50286</v>
      </c>
      <c r="AB509" t="s">
        <v>154</v>
      </c>
      <c r="AC509" t="s">
        <v>148</v>
      </c>
      <c r="AD509" s="2">
        <v>0.44444444444444442</v>
      </c>
      <c r="AG509" t="s">
        <v>161</v>
      </c>
      <c r="AK509" t="s">
        <v>230</v>
      </c>
    </row>
    <row r="510" spans="1:37" x14ac:dyDescent="0.3">
      <c r="A510" t="s">
        <v>292</v>
      </c>
      <c r="B510" t="str">
        <f t="shared" si="7"/>
        <v>USGS-WRD-1648010-20190509</v>
      </c>
      <c r="C510">
        <v>1648010</v>
      </c>
      <c r="D510" t="s">
        <v>151</v>
      </c>
      <c r="E510" s="1">
        <v>43594</v>
      </c>
      <c r="F510" s="1" t="s">
        <v>306</v>
      </c>
      <c r="G510" s="1"/>
      <c r="H510" t="s">
        <v>172</v>
      </c>
      <c r="I510" s="1" t="str">
        <f>VLOOKUP(Z510,lookup!$A$2:$E$18,5,FALSE)</f>
        <v>dissolved</v>
      </c>
      <c r="J510" s="1" t="str">
        <f>VLOOKUP(Z510,lookup!$A$2:$E$18,3,FALSE)</f>
        <v>Copper</v>
      </c>
      <c r="K510" s="1"/>
      <c r="L510" t="str">
        <f>VLOOKUP(Z510,lookup!$A$2:$E$18,4,FALSE)</f>
        <v>ug/l</v>
      </c>
      <c r="M510">
        <v>2.1</v>
      </c>
      <c r="U510">
        <v>0.4</v>
      </c>
      <c r="V510" t="s">
        <v>176</v>
      </c>
      <c r="X510" t="s">
        <v>178</v>
      </c>
      <c r="Y510" t="s">
        <v>150</v>
      </c>
      <c r="Z510">
        <v>1040</v>
      </c>
      <c r="AB510" t="s">
        <v>154</v>
      </c>
      <c r="AC510" t="s">
        <v>148</v>
      </c>
      <c r="AD510" s="2">
        <v>0.45833333333333331</v>
      </c>
      <c r="AG510" t="s">
        <v>161</v>
      </c>
      <c r="AK510" t="s">
        <v>156</v>
      </c>
    </row>
    <row r="511" spans="1:37" x14ac:dyDescent="0.3">
      <c r="A511" t="s">
        <v>292</v>
      </c>
      <c r="B511" t="str">
        <f t="shared" si="7"/>
        <v>USGS-WRD-1648010-20190509</v>
      </c>
      <c r="C511">
        <v>1648010</v>
      </c>
      <c r="D511" t="s">
        <v>151</v>
      </c>
      <c r="E511" s="1">
        <v>43594</v>
      </c>
      <c r="F511" s="1" t="s">
        <v>306</v>
      </c>
      <c r="G511" s="1"/>
      <c r="H511" t="s">
        <v>170</v>
      </c>
      <c r="I511" s="1" t="str">
        <f>VLOOKUP(Z511,lookup!$A$2:$E$18,5,FALSE)</f>
        <v>dissolved</v>
      </c>
      <c r="J511" s="1" t="str">
        <f>VLOOKUP(Z511,lookup!$A$2:$E$18,3,FALSE)</f>
        <v>Lead</v>
      </c>
      <c r="K511" s="1"/>
      <c r="L511" t="str">
        <f>VLOOKUP(Z511,lookup!$A$2:$E$18,4,FALSE)</f>
        <v>ug/l</v>
      </c>
      <c r="M511">
        <v>0.121</v>
      </c>
      <c r="U511">
        <v>0.02</v>
      </c>
      <c r="V511" t="s">
        <v>176</v>
      </c>
      <c r="X511" t="s">
        <v>178</v>
      </c>
      <c r="Y511" t="s">
        <v>150</v>
      </c>
      <c r="Z511">
        <v>1049</v>
      </c>
      <c r="AB511" t="s">
        <v>154</v>
      </c>
      <c r="AC511" t="s">
        <v>148</v>
      </c>
      <c r="AD511" s="2">
        <v>0.45833333333333331</v>
      </c>
      <c r="AG511" t="s">
        <v>161</v>
      </c>
      <c r="AK511" t="s">
        <v>156</v>
      </c>
    </row>
    <row r="512" spans="1:37" x14ac:dyDescent="0.3">
      <c r="A512" t="s">
        <v>292</v>
      </c>
      <c r="B512" t="str">
        <f t="shared" si="7"/>
        <v>USGS-WRD-1648010-20190509</v>
      </c>
      <c r="C512">
        <v>1648010</v>
      </c>
      <c r="D512" t="s">
        <v>151</v>
      </c>
      <c r="E512" s="1">
        <v>43594</v>
      </c>
      <c r="F512" s="1" t="s">
        <v>306</v>
      </c>
      <c r="G512" s="1"/>
      <c r="H512" t="s">
        <v>172</v>
      </c>
      <c r="I512" s="1" t="str">
        <f>VLOOKUP(Z512,lookup!$A$2:$E$18,5,FALSE)</f>
        <v>dissolved</v>
      </c>
      <c r="J512" s="1" t="str">
        <f>VLOOKUP(Z512,lookup!$A$2:$E$18,3,FALSE)</f>
        <v>Zinc</v>
      </c>
      <c r="K512" s="1"/>
      <c r="L512" t="str">
        <f>VLOOKUP(Z512,lookup!$A$2:$E$18,4,FALSE)</f>
        <v>ug/l</v>
      </c>
      <c r="M512">
        <v>2</v>
      </c>
      <c r="N512" t="s">
        <v>152</v>
      </c>
      <c r="U512">
        <v>2</v>
      </c>
      <c r="V512" t="s">
        <v>176</v>
      </c>
      <c r="X512" t="s">
        <v>178</v>
      </c>
      <c r="Y512" t="s">
        <v>150</v>
      </c>
      <c r="Z512">
        <v>1090</v>
      </c>
      <c r="AB512" t="s">
        <v>154</v>
      </c>
      <c r="AC512" t="s">
        <v>148</v>
      </c>
      <c r="AD512" s="2">
        <v>0.45833333333333331</v>
      </c>
      <c r="AG512" t="s">
        <v>161</v>
      </c>
      <c r="AK512" t="s">
        <v>156</v>
      </c>
    </row>
    <row r="513" spans="1:37" x14ac:dyDescent="0.3">
      <c r="A513" t="s">
        <v>292</v>
      </c>
      <c r="B513" t="str">
        <f t="shared" si="7"/>
        <v>USGS-WRD-1648010-20190509</v>
      </c>
      <c r="C513">
        <v>1648010</v>
      </c>
      <c r="D513" t="s">
        <v>151</v>
      </c>
      <c r="E513" s="1">
        <v>43594</v>
      </c>
      <c r="F513" s="1" t="s">
        <v>306</v>
      </c>
      <c r="G513" s="1"/>
      <c r="I513" s="1" t="str">
        <f>VLOOKUP(Z513,lookup!$A$2:$E$18,5,FALSE)</f>
        <v>total</v>
      </c>
      <c r="J513" s="1" t="str">
        <f>VLOOKUP(Z513,lookup!$A$2:$E$18,3,FALSE)</f>
        <v>Mercury</v>
      </c>
      <c r="K513" s="1"/>
      <c r="L513" t="str">
        <f>VLOOKUP(Z513,lookup!$A$2:$E$18,4,FALSE)</f>
        <v>ng/l</v>
      </c>
      <c r="M513">
        <v>2.36</v>
      </c>
      <c r="U513">
        <v>0.17</v>
      </c>
      <c r="V513" t="s">
        <v>165</v>
      </c>
      <c r="X513" t="s">
        <v>178</v>
      </c>
      <c r="Y513" t="s">
        <v>150</v>
      </c>
      <c r="Z513">
        <v>50286</v>
      </c>
      <c r="AB513" t="s">
        <v>154</v>
      </c>
      <c r="AC513" t="s">
        <v>148</v>
      </c>
      <c r="AD513" s="2">
        <v>0.45833333333333331</v>
      </c>
      <c r="AG513" t="s">
        <v>161</v>
      </c>
      <c r="AK513" t="s">
        <v>230</v>
      </c>
    </row>
    <row r="514" spans="1:37" x14ac:dyDescent="0.3">
      <c r="A514" t="s">
        <v>292</v>
      </c>
      <c r="B514" t="str">
        <f t="shared" ref="B514:B577" si="8">AG514&amp;"-"&amp;C514&amp;"-"&amp;TEXT(E514,"yyyymmdd")</f>
        <v>USGS-WRD-1648010-20190606</v>
      </c>
      <c r="C514">
        <v>1648010</v>
      </c>
      <c r="D514" t="s">
        <v>151</v>
      </c>
      <c r="E514" s="1">
        <v>43622</v>
      </c>
      <c r="F514" s="1" t="s">
        <v>331</v>
      </c>
      <c r="G514" s="1"/>
      <c r="H514" t="s">
        <v>172</v>
      </c>
      <c r="I514" s="1" t="str">
        <f>VLOOKUP(Z514,lookup!$A$2:$E$18,5,FALSE)</f>
        <v>dissolved</v>
      </c>
      <c r="J514" s="1" t="str">
        <f>VLOOKUP(Z514,lookup!$A$2:$E$18,3,FALSE)</f>
        <v>Copper</v>
      </c>
      <c r="K514" s="1"/>
      <c r="L514" t="str">
        <f>VLOOKUP(Z514,lookup!$A$2:$E$18,4,FALSE)</f>
        <v>ug/l</v>
      </c>
      <c r="M514">
        <v>1.7</v>
      </c>
      <c r="U514">
        <v>0.4</v>
      </c>
      <c r="V514" t="s">
        <v>176</v>
      </c>
      <c r="X514" t="s">
        <v>178</v>
      </c>
      <c r="Y514" t="s">
        <v>150</v>
      </c>
      <c r="Z514">
        <v>1040</v>
      </c>
      <c r="AB514" t="s">
        <v>154</v>
      </c>
      <c r="AC514" t="s">
        <v>148</v>
      </c>
      <c r="AD514" s="2">
        <v>0.4375</v>
      </c>
      <c r="AG514" t="s">
        <v>161</v>
      </c>
      <c r="AK514" t="s">
        <v>156</v>
      </c>
    </row>
    <row r="515" spans="1:37" x14ac:dyDescent="0.3">
      <c r="A515" t="s">
        <v>292</v>
      </c>
      <c r="B515" t="str">
        <f t="shared" si="8"/>
        <v>USGS-WRD-1648010-20190606</v>
      </c>
      <c r="C515">
        <v>1648010</v>
      </c>
      <c r="D515" t="s">
        <v>151</v>
      </c>
      <c r="E515" s="1">
        <v>43622</v>
      </c>
      <c r="F515" s="1" t="s">
        <v>331</v>
      </c>
      <c r="G515" s="1"/>
      <c r="H515" t="s">
        <v>170</v>
      </c>
      <c r="I515" s="1" t="str">
        <f>VLOOKUP(Z515,lookup!$A$2:$E$18,5,FALSE)</f>
        <v>dissolved</v>
      </c>
      <c r="J515" s="1" t="str">
        <f>VLOOKUP(Z515,lookup!$A$2:$E$18,3,FALSE)</f>
        <v>Lead</v>
      </c>
      <c r="K515" s="1"/>
      <c r="L515" t="str">
        <f>VLOOKUP(Z515,lookup!$A$2:$E$18,4,FALSE)</f>
        <v>ug/l</v>
      </c>
      <c r="M515">
        <v>0.11</v>
      </c>
      <c r="U515">
        <v>0.02</v>
      </c>
      <c r="V515" t="s">
        <v>176</v>
      </c>
      <c r="X515" t="s">
        <v>178</v>
      </c>
      <c r="Y515" t="s">
        <v>150</v>
      </c>
      <c r="Z515">
        <v>1049</v>
      </c>
      <c r="AB515" t="s">
        <v>154</v>
      </c>
      <c r="AC515" t="s">
        <v>148</v>
      </c>
      <c r="AD515" s="2">
        <v>0.4375</v>
      </c>
      <c r="AG515" t="s">
        <v>161</v>
      </c>
      <c r="AK515" t="s">
        <v>156</v>
      </c>
    </row>
    <row r="516" spans="1:37" x14ac:dyDescent="0.3">
      <c r="A516" t="s">
        <v>292</v>
      </c>
      <c r="B516" t="str">
        <f t="shared" si="8"/>
        <v>USGS-WRD-1648010-20190606</v>
      </c>
      <c r="C516">
        <v>1648010</v>
      </c>
      <c r="D516" t="s">
        <v>151</v>
      </c>
      <c r="E516" s="1">
        <v>43622</v>
      </c>
      <c r="F516" s="1" t="s">
        <v>331</v>
      </c>
      <c r="G516" s="1"/>
      <c r="H516" t="s">
        <v>172</v>
      </c>
      <c r="I516" s="1" t="str">
        <f>VLOOKUP(Z516,lookup!$A$2:$E$18,5,FALSE)</f>
        <v>dissolved</v>
      </c>
      <c r="J516" s="1" t="str">
        <f>VLOOKUP(Z516,lookup!$A$2:$E$18,3,FALSE)</f>
        <v>Zinc</v>
      </c>
      <c r="K516" s="1"/>
      <c r="L516" t="str">
        <f>VLOOKUP(Z516,lookup!$A$2:$E$18,4,FALSE)</f>
        <v>ug/l</v>
      </c>
      <c r="M516">
        <v>2</v>
      </c>
      <c r="N516" t="s">
        <v>152</v>
      </c>
      <c r="U516">
        <v>2</v>
      </c>
      <c r="V516" t="s">
        <v>176</v>
      </c>
      <c r="X516" t="s">
        <v>178</v>
      </c>
      <c r="Y516" t="s">
        <v>150</v>
      </c>
      <c r="Z516">
        <v>1090</v>
      </c>
      <c r="AB516" t="s">
        <v>154</v>
      </c>
      <c r="AC516" t="s">
        <v>148</v>
      </c>
      <c r="AD516" s="2">
        <v>0.4375</v>
      </c>
      <c r="AG516" t="s">
        <v>161</v>
      </c>
      <c r="AK516" t="s">
        <v>156</v>
      </c>
    </row>
    <row r="517" spans="1:37" x14ac:dyDescent="0.3">
      <c r="A517" t="s">
        <v>292</v>
      </c>
      <c r="B517" t="str">
        <f t="shared" si="8"/>
        <v>USGS-WRD-1648010-20190606</v>
      </c>
      <c r="C517">
        <v>1648010</v>
      </c>
      <c r="D517" t="s">
        <v>151</v>
      </c>
      <c r="E517" s="1">
        <v>43622</v>
      </c>
      <c r="F517" s="1" t="s">
        <v>331</v>
      </c>
      <c r="G517" s="1"/>
      <c r="I517" s="1" t="str">
        <f>VLOOKUP(Z517,lookup!$A$2:$E$18,5,FALSE)</f>
        <v>total</v>
      </c>
      <c r="J517" s="1" t="str">
        <f>VLOOKUP(Z517,lookup!$A$2:$E$18,3,FALSE)</f>
        <v>Mercury</v>
      </c>
      <c r="K517" s="1"/>
      <c r="L517" t="str">
        <f>VLOOKUP(Z517,lookup!$A$2:$E$18,4,FALSE)</f>
        <v>ng/l</v>
      </c>
      <c r="M517">
        <v>1.42</v>
      </c>
      <c r="U517">
        <v>0.17</v>
      </c>
      <c r="V517" t="s">
        <v>165</v>
      </c>
      <c r="X517" t="s">
        <v>178</v>
      </c>
      <c r="Y517" t="s">
        <v>150</v>
      </c>
      <c r="Z517">
        <v>50286</v>
      </c>
      <c r="AB517" t="s">
        <v>154</v>
      </c>
      <c r="AC517" t="s">
        <v>148</v>
      </c>
      <c r="AD517" s="2">
        <v>0.4375</v>
      </c>
      <c r="AG517" t="s">
        <v>161</v>
      </c>
      <c r="AK517" t="s">
        <v>230</v>
      </c>
    </row>
    <row r="518" spans="1:37" x14ac:dyDescent="0.3">
      <c r="A518" t="s">
        <v>292</v>
      </c>
      <c r="B518" t="str">
        <f t="shared" si="8"/>
        <v>USGS-WRD-1648010-20190708</v>
      </c>
      <c r="C518">
        <v>1648010</v>
      </c>
      <c r="D518" t="s">
        <v>151</v>
      </c>
      <c r="E518" s="1">
        <v>43654</v>
      </c>
      <c r="F518" s="1" t="s">
        <v>338</v>
      </c>
      <c r="G518" s="1"/>
      <c r="H518" t="s">
        <v>172</v>
      </c>
      <c r="I518" s="1" t="str">
        <f>VLOOKUP(Z518,lookup!$A$2:$E$18,5,FALSE)</f>
        <v>dissolved</v>
      </c>
      <c r="J518" s="1" t="str">
        <f>VLOOKUP(Z518,lookup!$A$2:$E$18,3,FALSE)</f>
        <v>Copper</v>
      </c>
      <c r="K518" s="1"/>
      <c r="L518" t="str">
        <f>VLOOKUP(Z518,lookup!$A$2:$E$18,4,FALSE)</f>
        <v>ug/l</v>
      </c>
      <c r="M518">
        <v>2.4</v>
      </c>
      <c r="U518">
        <v>0.4</v>
      </c>
      <c r="V518" t="s">
        <v>176</v>
      </c>
      <c r="X518" t="s">
        <v>178</v>
      </c>
      <c r="Y518" t="s">
        <v>150</v>
      </c>
      <c r="Z518">
        <v>1040</v>
      </c>
      <c r="AB518" t="s">
        <v>154</v>
      </c>
      <c r="AC518" t="s">
        <v>148</v>
      </c>
      <c r="AD518" s="2">
        <v>0.58333333333333337</v>
      </c>
      <c r="AG518" t="s">
        <v>161</v>
      </c>
      <c r="AK518" t="s">
        <v>156</v>
      </c>
    </row>
    <row r="519" spans="1:37" x14ac:dyDescent="0.3">
      <c r="A519" t="s">
        <v>292</v>
      </c>
      <c r="B519" t="str">
        <f t="shared" si="8"/>
        <v>USGS-WRD-1648010-20190708</v>
      </c>
      <c r="C519">
        <v>1648010</v>
      </c>
      <c r="D519" t="s">
        <v>151</v>
      </c>
      <c r="E519" s="1">
        <v>43654</v>
      </c>
      <c r="F519" s="1" t="s">
        <v>338</v>
      </c>
      <c r="G519" s="1"/>
      <c r="H519" t="s">
        <v>170</v>
      </c>
      <c r="I519" s="1" t="str">
        <f>VLOOKUP(Z519,lookup!$A$2:$E$18,5,FALSE)</f>
        <v>dissolved</v>
      </c>
      <c r="J519" s="1" t="str">
        <f>VLOOKUP(Z519,lookup!$A$2:$E$18,3,FALSE)</f>
        <v>Lead</v>
      </c>
      <c r="K519" s="1"/>
      <c r="L519" t="str">
        <f>VLOOKUP(Z519,lookup!$A$2:$E$18,4,FALSE)</f>
        <v>ug/l</v>
      </c>
      <c r="M519">
        <v>0.51500000000000001</v>
      </c>
      <c r="U519">
        <v>0.02</v>
      </c>
      <c r="V519" t="s">
        <v>176</v>
      </c>
      <c r="X519" t="s">
        <v>178</v>
      </c>
      <c r="Y519" t="s">
        <v>150</v>
      </c>
      <c r="Z519">
        <v>1049</v>
      </c>
      <c r="AB519" t="s">
        <v>154</v>
      </c>
      <c r="AC519" t="s">
        <v>148</v>
      </c>
      <c r="AD519" s="2">
        <v>0.58333333333333337</v>
      </c>
      <c r="AG519" t="s">
        <v>161</v>
      </c>
      <c r="AK519" t="s">
        <v>156</v>
      </c>
    </row>
    <row r="520" spans="1:37" x14ac:dyDescent="0.3">
      <c r="A520" t="s">
        <v>292</v>
      </c>
      <c r="B520" t="str">
        <f t="shared" si="8"/>
        <v>USGS-WRD-1648010-20190708</v>
      </c>
      <c r="C520">
        <v>1648010</v>
      </c>
      <c r="D520" t="s">
        <v>151</v>
      </c>
      <c r="E520" s="1">
        <v>43654</v>
      </c>
      <c r="F520" s="1" t="s">
        <v>338</v>
      </c>
      <c r="G520" s="1"/>
      <c r="H520" t="s">
        <v>172</v>
      </c>
      <c r="I520" s="1" t="str">
        <f>VLOOKUP(Z520,lookup!$A$2:$E$18,5,FALSE)</f>
        <v>dissolved</v>
      </c>
      <c r="J520" s="1" t="str">
        <f>VLOOKUP(Z520,lookup!$A$2:$E$18,3,FALSE)</f>
        <v>Zinc</v>
      </c>
      <c r="K520" s="1"/>
      <c r="L520" t="str">
        <f>VLOOKUP(Z520,lookup!$A$2:$E$18,4,FALSE)</f>
        <v>ug/l</v>
      </c>
      <c r="M520">
        <v>2</v>
      </c>
      <c r="N520" t="s">
        <v>152</v>
      </c>
      <c r="U520">
        <v>2</v>
      </c>
      <c r="V520" t="s">
        <v>176</v>
      </c>
      <c r="X520" t="s">
        <v>178</v>
      </c>
      <c r="Y520" t="s">
        <v>150</v>
      </c>
      <c r="Z520">
        <v>1090</v>
      </c>
      <c r="AB520" t="s">
        <v>154</v>
      </c>
      <c r="AC520" t="s">
        <v>148</v>
      </c>
      <c r="AD520" s="2">
        <v>0.58333333333333337</v>
      </c>
      <c r="AG520" t="s">
        <v>161</v>
      </c>
      <c r="AK520" t="s">
        <v>156</v>
      </c>
    </row>
    <row r="521" spans="1:37" x14ac:dyDescent="0.3">
      <c r="A521" t="s">
        <v>292</v>
      </c>
      <c r="B521" t="str">
        <f t="shared" si="8"/>
        <v>USGS-WRD-1648010-20190708</v>
      </c>
      <c r="C521">
        <v>1648010</v>
      </c>
      <c r="D521" t="s">
        <v>151</v>
      </c>
      <c r="E521" s="1">
        <v>43654</v>
      </c>
      <c r="F521" s="1" t="s">
        <v>338</v>
      </c>
      <c r="G521" s="1"/>
      <c r="I521" s="1" t="str">
        <f>VLOOKUP(Z521,lookup!$A$2:$E$18,5,FALSE)</f>
        <v>total</v>
      </c>
      <c r="J521" s="1" t="str">
        <f>VLOOKUP(Z521,lookup!$A$2:$E$18,3,FALSE)</f>
        <v>Mercury</v>
      </c>
      <c r="K521" s="1"/>
      <c r="L521" t="str">
        <f>VLOOKUP(Z521,lookup!$A$2:$E$18,4,FALSE)</f>
        <v>ng/l</v>
      </c>
      <c r="M521">
        <v>52.5</v>
      </c>
      <c r="U521">
        <v>0.17</v>
      </c>
      <c r="V521" t="s">
        <v>165</v>
      </c>
      <c r="X521" t="s">
        <v>178</v>
      </c>
      <c r="Y521" t="s">
        <v>150</v>
      </c>
      <c r="Z521">
        <v>50286</v>
      </c>
      <c r="AB521" t="s">
        <v>154</v>
      </c>
      <c r="AC521" t="s">
        <v>148</v>
      </c>
      <c r="AD521" s="2">
        <v>0.58333333333333337</v>
      </c>
      <c r="AG521" t="s">
        <v>161</v>
      </c>
      <c r="AK521" t="s">
        <v>230</v>
      </c>
    </row>
    <row r="522" spans="1:37" x14ac:dyDescent="0.3">
      <c r="A522" t="s">
        <v>292</v>
      </c>
      <c r="B522" t="str">
        <f t="shared" si="8"/>
        <v>USGS-WRD-1648010-20190711</v>
      </c>
      <c r="C522">
        <v>1648010</v>
      </c>
      <c r="D522" t="s">
        <v>151</v>
      </c>
      <c r="E522" s="1">
        <v>43657</v>
      </c>
      <c r="F522" s="1" t="s">
        <v>313</v>
      </c>
      <c r="G522" s="1"/>
      <c r="H522" t="s">
        <v>172</v>
      </c>
      <c r="I522" s="1" t="str">
        <f>VLOOKUP(Z522,lookup!$A$2:$E$18,5,FALSE)</f>
        <v>dissolved</v>
      </c>
      <c r="J522" s="1" t="str">
        <f>VLOOKUP(Z522,lookup!$A$2:$E$18,3,FALSE)</f>
        <v>Copper</v>
      </c>
      <c r="K522" s="1"/>
      <c r="L522" t="str">
        <f>VLOOKUP(Z522,lookup!$A$2:$E$18,4,FALSE)</f>
        <v>ug/l</v>
      </c>
      <c r="M522">
        <v>2.8</v>
      </c>
      <c r="U522">
        <v>0.4</v>
      </c>
      <c r="V522" t="s">
        <v>176</v>
      </c>
      <c r="X522" t="s">
        <v>178</v>
      </c>
      <c r="Y522" t="s">
        <v>150</v>
      </c>
      <c r="Z522">
        <v>1040</v>
      </c>
      <c r="AB522" t="s">
        <v>154</v>
      </c>
      <c r="AC522" t="s">
        <v>148</v>
      </c>
      <c r="AD522" s="2">
        <v>0.41666666666666669</v>
      </c>
      <c r="AG522" t="s">
        <v>161</v>
      </c>
      <c r="AK522" t="s">
        <v>156</v>
      </c>
    </row>
    <row r="523" spans="1:37" x14ac:dyDescent="0.3">
      <c r="A523" t="s">
        <v>292</v>
      </c>
      <c r="B523" t="str">
        <f t="shared" si="8"/>
        <v>USGS-WRD-1648010-20190711</v>
      </c>
      <c r="C523">
        <v>1648010</v>
      </c>
      <c r="D523" t="s">
        <v>151</v>
      </c>
      <c r="E523" s="1">
        <v>43657</v>
      </c>
      <c r="F523" s="1" t="s">
        <v>313</v>
      </c>
      <c r="G523" s="1"/>
      <c r="H523" t="s">
        <v>170</v>
      </c>
      <c r="I523" s="1" t="str">
        <f>VLOOKUP(Z523,lookup!$A$2:$E$18,5,FALSE)</f>
        <v>dissolved</v>
      </c>
      <c r="J523" s="1" t="str">
        <f>VLOOKUP(Z523,lookup!$A$2:$E$18,3,FALSE)</f>
        <v>Lead</v>
      </c>
      <c r="K523" s="1"/>
      <c r="L523" t="str">
        <f>VLOOKUP(Z523,lookup!$A$2:$E$18,4,FALSE)</f>
        <v>ug/l</v>
      </c>
      <c r="M523">
        <v>0.2</v>
      </c>
      <c r="N523" t="s">
        <v>152</v>
      </c>
      <c r="U523">
        <v>0.02</v>
      </c>
      <c r="V523" t="s">
        <v>176</v>
      </c>
      <c r="X523" t="s">
        <v>178</v>
      </c>
      <c r="Y523" t="s">
        <v>150</v>
      </c>
      <c r="Z523">
        <v>1049</v>
      </c>
      <c r="AA523" t="s">
        <v>174</v>
      </c>
      <c r="AB523" t="s">
        <v>154</v>
      </c>
      <c r="AC523" t="s">
        <v>148</v>
      </c>
      <c r="AD523" s="2">
        <v>0.41666666666666669</v>
      </c>
      <c r="AG523" t="s">
        <v>161</v>
      </c>
      <c r="AK523" t="s">
        <v>156</v>
      </c>
    </row>
    <row r="524" spans="1:37" x14ac:dyDescent="0.3">
      <c r="A524" t="s">
        <v>292</v>
      </c>
      <c r="B524" t="str">
        <f t="shared" si="8"/>
        <v>USGS-WRD-1648010-20190711</v>
      </c>
      <c r="C524">
        <v>1648010</v>
      </c>
      <c r="D524" t="s">
        <v>151</v>
      </c>
      <c r="E524" s="1">
        <v>43657</v>
      </c>
      <c r="F524" s="1" t="s">
        <v>313</v>
      </c>
      <c r="G524" s="1"/>
      <c r="H524" t="s">
        <v>172</v>
      </c>
      <c r="I524" s="1" t="str">
        <f>VLOOKUP(Z524,lookup!$A$2:$E$18,5,FALSE)</f>
        <v>dissolved</v>
      </c>
      <c r="J524" s="1" t="str">
        <f>VLOOKUP(Z524,lookup!$A$2:$E$18,3,FALSE)</f>
        <v>Zinc</v>
      </c>
      <c r="K524" s="1"/>
      <c r="L524" t="str">
        <f>VLOOKUP(Z524,lookup!$A$2:$E$18,4,FALSE)</f>
        <v>ug/l</v>
      </c>
      <c r="M524">
        <v>2</v>
      </c>
      <c r="N524" t="s">
        <v>152</v>
      </c>
      <c r="U524">
        <v>2</v>
      </c>
      <c r="V524" t="s">
        <v>176</v>
      </c>
      <c r="X524" t="s">
        <v>178</v>
      </c>
      <c r="Y524" t="s">
        <v>150</v>
      </c>
      <c r="Z524">
        <v>1090</v>
      </c>
      <c r="AB524" t="s">
        <v>154</v>
      </c>
      <c r="AC524" t="s">
        <v>148</v>
      </c>
      <c r="AD524" s="2">
        <v>0.41666666666666669</v>
      </c>
      <c r="AG524" t="s">
        <v>161</v>
      </c>
      <c r="AK524" t="s">
        <v>156</v>
      </c>
    </row>
    <row r="525" spans="1:37" x14ac:dyDescent="0.3">
      <c r="A525" t="s">
        <v>292</v>
      </c>
      <c r="B525" t="str">
        <f t="shared" si="8"/>
        <v>USGS-WRD-1648010-20190711</v>
      </c>
      <c r="C525">
        <v>1648010</v>
      </c>
      <c r="D525" t="s">
        <v>151</v>
      </c>
      <c r="E525" s="1">
        <v>43657</v>
      </c>
      <c r="F525" s="1" t="s">
        <v>313</v>
      </c>
      <c r="G525" s="1"/>
      <c r="I525" s="1" t="str">
        <f>VLOOKUP(Z525,lookup!$A$2:$E$18,5,FALSE)</f>
        <v>total</v>
      </c>
      <c r="J525" s="1" t="str">
        <f>VLOOKUP(Z525,lookup!$A$2:$E$18,3,FALSE)</f>
        <v>Mercury</v>
      </c>
      <c r="K525" s="1"/>
      <c r="L525" t="str">
        <f>VLOOKUP(Z525,lookup!$A$2:$E$18,4,FALSE)</f>
        <v>ng/l</v>
      </c>
      <c r="M525">
        <v>2.67</v>
      </c>
      <c r="U525">
        <v>0.17</v>
      </c>
      <c r="V525" t="s">
        <v>165</v>
      </c>
      <c r="X525" t="s">
        <v>178</v>
      </c>
      <c r="Y525" t="s">
        <v>150</v>
      </c>
      <c r="Z525">
        <v>50286</v>
      </c>
      <c r="AB525" t="s">
        <v>154</v>
      </c>
      <c r="AC525" t="s">
        <v>148</v>
      </c>
      <c r="AD525" s="2">
        <v>0.41666666666666669</v>
      </c>
      <c r="AG525" t="s">
        <v>161</v>
      </c>
      <c r="AK525" t="s">
        <v>230</v>
      </c>
    </row>
    <row r="526" spans="1:37" x14ac:dyDescent="0.3">
      <c r="A526" t="s">
        <v>292</v>
      </c>
      <c r="B526" t="str">
        <f t="shared" si="8"/>
        <v>USGS-WRD-1648010-20190805</v>
      </c>
      <c r="C526">
        <v>1648010</v>
      </c>
      <c r="D526" t="s">
        <v>151</v>
      </c>
      <c r="E526" s="1">
        <v>43682</v>
      </c>
      <c r="F526" s="1" t="s">
        <v>306</v>
      </c>
      <c r="G526" s="1"/>
      <c r="H526" t="s">
        <v>172</v>
      </c>
      <c r="I526" s="1" t="str">
        <f>VLOOKUP(Z526,lookup!$A$2:$E$18,5,FALSE)</f>
        <v>dissolved</v>
      </c>
      <c r="J526" s="1" t="str">
        <f>VLOOKUP(Z526,lookup!$A$2:$E$18,3,FALSE)</f>
        <v>Copper</v>
      </c>
      <c r="K526" s="1"/>
      <c r="L526" t="str">
        <f>VLOOKUP(Z526,lookup!$A$2:$E$18,4,FALSE)</f>
        <v>ug/l</v>
      </c>
      <c r="M526">
        <v>2.8</v>
      </c>
      <c r="U526">
        <v>0.4</v>
      </c>
      <c r="V526" t="s">
        <v>176</v>
      </c>
      <c r="X526" t="s">
        <v>178</v>
      </c>
      <c r="Y526" t="s">
        <v>150</v>
      </c>
      <c r="Z526">
        <v>1040</v>
      </c>
      <c r="AB526" t="s">
        <v>154</v>
      </c>
      <c r="AC526" t="s">
        <v>148</v>
      </c>
      <c r="AD526" s="2">
        <v>0.45833333333333331</v>
      </c>
      <c r="AG526" t="s">
        <v>161</v>
      </c>
      <c r="AK526" t="s">
        <v>156</v>
      </c>
    </row>
    <row r="527" spans="1:37" x14ac:dyDescent="0.3">
      <c r="A527" t="s">
        <v>292</v>
      </c>
      <c r="B527" t="str">
        <f t="shared" si="8"/>
        <v>USGS-WRD-1648010-20190805</v>
      </c>
      <c r="C527">
        <v>1648010</v>
      </c>
      <c r="D527" t="s">
        <v>151</v>
      </c>
      <c r="E527" s="1">
        <v>43682</v>
      </c>
      <c r="F527" s="1" t="s">
        <v>306</v>
      </c>
      <c r="G527" s="1"/>
      <c r="H527" t="s">
        <v>170</v>
      </c>
      <c r="I527" s="1" t="str">
        <f>VLOOKUP(Z527,lookup!$A$2:$E$18,5,FALSE)</f>
        <v>dissolved</v>
      </c>
      <c r="J527" s="1" t="str">
        <f>VLOOKUP(Z527,lookup!$A$2:$E$18,3,FALSE)</f>
        <v>Lead</v>
      </c>
      <c r="K527" s="1"/>
      <c r="L527" t="str">
        <f>VLOOKUP(Z527,lookup!$A$2:$E$18,4,FALSE)</f>
        <v>ug/l</v>
      </c>
      <c r="M527">
        <v>0.16300000000000001</v>
      </c>
      <c r="U527">
        <v>0.02</v>
      </c>
      <c r="V527" t="s">
        <v>176</v>
      </c>
      <c r="X527" t="s">
        <v>178</v>
      </c>
      <c r="Y527" t="s">
        <v>150</v>
      </c>
      <c r="Z527">
        <v>1049</v>
      </c>
      <c r="AB527" t="s">
        <v>154</v>
      </c>
      <c r="AC527" t="s">
        <v>148</v>
      </c>
      <c r="AD527" s="2">
        <v>0.45833333333333331</v>
      </c>
      <c r="AG527" t="s">
        <v>161</v>
      </c>
      <c r="AK527" t="s">
        <v>156</v>
      </c>
    </row>
    <row r="528" spans="1:37" x14ac:dyDescent="0.3">
      <c r="A528" t="s">
        <v>292</v>
      </c>
      <c r="B528" t="str">
        <f t="shared" si="8"/>
        <v>USGS-WRD-1648010-20190805</v>
      </c>
      <c r="C528">
        <v>1648010</v>
      </c>
      <c r="D528" t="s">
        <v>151</v>
      </c>
      <c r="E528" s="1">
        <v>43682</v>
      </c>
      <c r="F528" s="1" t="s">
        <v>306</v>
      </c>
      <c r="G528" s="1"/>
      <c r="H528" t="s">
        <v>172</v>
      </c>
      <c r="I528" s="1" t="str">
        <f>VLOOKUP(Z528,lookup!$A$2:$E$18,5,FALSE)</f>
        <v>dissolved</v>
      </c>
      <c r="J528" s="1" t="str">
        <f>VLOOKUP(Z528,lookup!$A$2:$E$18,3,FALSE)</f>
        <v>Zinc</v>
      </c>
      <c r="K528" s="1"/>
      <c r="L528" t="str">
        <f>VLOOKUP(Z528,lookup!$A$2:$E$18,4,FALSE)</f>
        <v>ug/l</v>
      </c>
      <c r="M528">
        <v>2</v>
      </c>
      <c r="N528" t="s">
        <v>152</v>
      </c>
      <c r="U528">
        <v>2</v>
      </c>
      <c r="V528" t="s">
        <v>176</v>
      </c>
      <c r="X528" t="s">
        <v>178</v>
      </c>
      <c r="Y528" t="s">
        <v>150</v>
      </c>
      <c r="Z528">
        <v>1090</v>
      </c>
      <c r="AB528" t="s">
        <v>154</v>
      </c>
      <c r="AC528" t="s">
        <v>148</v>
      </c>
      <c r="AD528" s="2">
        <v>0.45833333333333331</v>
      </c>
      <c r="AG528" t="s">
        <v>161</v>
      </c>
      <c r="AK528" t="s">
        <v>156</v>
      </c>
    </row>
    <row r="529" spans="1:37" x14ac:dyDescent="0.3">
      <c r="A529" t="s">
        <v>292</v>
      </c>
      <c r="B529" t="str">
        <f t="shared" si="8"/>
        <v>USGS-WRD-1648010-20190805</v>
      </c>
      <c r="C529">
        <v>1648010</v>
      </c>
      <c r="D529" t="s">
        <v>151</v>
      </c>
      <c r="E529" s="1">
        <v>43682</v>
      </c>
      <c r="F529" s="1" t="s">
        <v>306</v>
      </c>
      <c r="G529" s="1"/>
      <c r="I529" s="1" t="str">
        <f>VLOOKUP(Z529,lookup!$A$2:$E$18,5,FALSE)</f>
        <v>total</v>
      </c>
      <c r="J529" s="1" t="str">
        <f>VLOOKUP(Z529,lookup!$A$2:$E$18,3,FALSE)</f>
        <v>Mercury</v>
      </c>
      <c r="K529" s="1"/>
      <c r="L529" t="str">
        <f>VLOOKUP(Z529,lookup!$A$2:$E$18,4,FALSE)</f>
        <v>ng/l</v>
      </c>
      <c r="M529">
        <v>2.79</v>
      </c>
      <c r="U529">
        <v>0.17</v>
      </c>
      <c r="V529" t="s">
        <v>165</v>
      </c>
      <c r="X529" t="s">
        <v>178</v>
      </c>
      <c r="Y529" t="s">
        <v>150</v>
      </c>
      <c r="Z529">
        <v>50286</v>
      </c>
      <c r="AB529" t="s">
        <v>154</v>
      </c>
      <c r="AC529" t="s">
        <v>148</v>
      </c>
      <c r="AD529" s="2">
        <v>0.45833333333333331</v>
      </c>
      <c r="AG529" t="s">
        <v>161</v>
      </c>
      <c r="AK529" t="s">
        <v>230</v>
      </c>
    </row>
    <row r="530" spans="1:37" x14ac:dyDescent="0.3">
      <c r="A530" t="s">
        <v>292</v>
      </c>
      <c r="B530" t="str">
        <f t="shared" si="8"/>
        <v>USGS-WRD-1648010-20190822</v>
      </c>
      <c r="C530">
        <v>1648010</v>
      </c>
      <c r="D530" t="s">
        <v>151</v>
      </c>
      <c r="E530" s="1">
        <v>43699</v>
      </c>
      <c r="F530" s="1" t="s">
        <v>313</v>
      </c>
      <c r="G530" s="1"/>
      <c r="H530" t="s">
        <v>172</v>
      </c>
      <c r="I530" s="1" t="str">
        <f>VLOOKUP(Z530,lookup!$A$2:$E$18,5,FALSE)</f>
        <v>dissolved</v>
      </c>
      <c r="J530" s="1" t="str">
        <f>VLOOKUP(Z530,lookup!$A$2:$E$18,3,FALSE)</f>
        <v>Copper</v>
      </c>
      <c r="K530" s="1"/>
      <c r="L530" t="str">
        <f>VLOOKUP(Z530,lookup!$A$2:$E$18,4,FALSE)</f>
        <v>ug/l</v>
      </c>
      <c r="M530">
        <v>3.1</v>
      </c>
      <c r="U530">
        <v>0.4</v>
      </c>
      <c r="V530" t="s">
        <v>176</v>
      </c>
      <c r="X530" t="s">
        <v>178</v>
      </c>
      <c r="Y530" t="s">
        <v>150</v>
      </c>
      <c r="Z530">
        <v>1040</v>
      </c>
      <c r="AB530" t="s">
        <v>154</v>
      </c>
      <c r="AC530" t="s">
        <v>148</v>
      </c>
      <c r="AD530" s="2">
        <v>0.41666666666666669</v>
      </c>
      <c r="AG530" t="s">
        <v>161</v>
      </c>
      <c r="AK530" t="s">
        <v>156</v>
      </c>
    </row>
    <row r="531" spans="1:37" x14ac:dyDescent="0.3">
      <c r="A531" t="s">
        <v>292</v>
      </c>
      <c r="B531" t="str">
        <f t="shared" si="8"/>
        <v>USGS-WRD-1648010-20190822</v>
      </c>
      <c r="C531">
        <v>1648010</v>
      </c>
      <c r="D531" t="s">
        <v>151</v>
      </c>
      <c r="E531" s="1">
        <v>43699</v>
      </c>
      <c r="F531" s="1" t="s">
        <v>313</v>
      </c>
      <c r="G531" s="1"/>
      <c r="H531" t="s">
        <v>170</v>
      </c>
      <c r="I531" s="1" t="str">
        <f>VLOOKUP(Z531,lookup!$A$2:$E$18,5,FALSE)</f>
        <v>dissolved</v>
      </c>
      <c r="J531" s="1" t="str">
        <f>VLOOKUP(Z531,lookup!$A$2:$E$18,3,FALSE)</f>
        <v>Lead</v>
      </c>
      <c r="K531" s="1"/>
      <c r="L531" t="str">
        <f>VLOOKUP(Z531,lookup!$A$2:$E$18,4,FALSE)</f>
        <v>ug/l</v>
      </c>
      <c r="M531">
        <v>0.49299999999999999</v>
      </c>
      <c r="U531">
        <v>0.02</v>
      </c>
      <c r="V531" t="s">
        <v>176</v>
      </c>
      <c r="X531" t="s">
        <v>178</v>
      </c>
      <c r="Y531" t="s">
        <v>150</v>
      </c>
      <c r="Z531">
        <v>1049</v>
      </c>
      <c r="AB531" t="s">
        <v>154</v>
      </c>
      <c r="AC531" t="s">
        <v>148</v>
      </c>
      <c r="AD531" s="2">
        <v>0.41666666666666669</v>
      </c>
      <c r="AG531" t="s">
        <v>161</v>
      </c>
      <c r="AK531" t="s">
        <v>156</v>
      </c>
    </row>
    <row r="532" spans="1:37" x14ac:dyDescent="0.3">
      <c r="A532" t="s">
        <v>292</v>
      </c>
      <c r="B532" t="str">
        <f t="shared" si="8"/>
        <v>USGS-WRD-1648010-20190822</v>
      </c>
      <c r="C532">
        <v>1648010</v>
      </c>
      <c r="D532" t="s">
        <v>151</v>
      </c>
      <c r="E532" s="1">
        <v>43699</v>
      </c>
      <c r="F532" s="1" t="s">
        <v>313</v>
      </c>
      <c r="G532" s="1"/>
      <c r="H532" t="s">
        <v>172</v>
      </c>
      <c r="I532" s="1" t="str">
        <f>VLOOKUP(Z532,lookup!$A$2:$E$18,5,FALSE)</f>
        <v>dissolved</v>
      </c>
      <c r="J532" s="1" t="str">
        <f>VLOOKUP(Z532,lookup!$A$2:$E$18,3,FALSE)</f>
        <v>Zinc</v>
      </c>
      <c r="K532" s="1"/>
      <c r="L532" t="str">
        <f>VLOOKUP(Z532,lookup!$A$2:$E$18,4,FALSE)</f>
        <v>ug/l</v>
      </c>
      <c r="M532">
        <v>2</v>
      </c>
      <c r="N532" t="s">
        <v>152</v>
      </c>
      <c r="U532">
        <v>2</v>
      </c>
      <c r="V532" t="s">
        <v>176</v>
      </c>
      <c r="X532" t="s">
        <v>178</v>
      </c>
      <c r="Y532" t="s">
        <v>150</v>
      </c>
      <c r="Z532">
        <v>1090</v>
      </c>
      <c r="AB532" t="s">
        <v>154</v>
      </c>
      <c r="AC532" t="s">
        <v>148</v>
      </c>
      <c r="AD532" s="2">
        <v>0.41666666666666669</v>
      </c>
      <c r="AG532" t="s">
        <v>161</v>
      </c>
      <c r="AK532" t="s">
        <v>156</v>
      </c>
    </row>
    <row r="533" spans="1:37" x14ac:dyDescent="0.3">
      <c r="A533" t="s">
        <v>292</v>
      </c>
      <c r="B533" t="str">
        <f t="shared" si="8"/>
        <v>USGS-WRD-1648010-20190822</v>
      </c>
      <c r="C533">
        <v>1648010</v>
      </c>
      <c r="D533" t="s">
        <v>151</v>
      </c>
      <c r="E533" s="1">
        <v>43699</v>
      </c>
      <c r="F533" s="1" t="s">
        <v>313</v>
      </c>
      <c r="G533" s="1"/>
      <c r="I533" s="1" t="str">
        <f>VLOOKUP(Z533,lookup!$A$2:$E$18,5,FALSE)</f>
        <v>total</v>
      </c>
      <c r="J533" s="1" t="str">
        <f>VLOOKUP(Z533,lookup!$A$2:$E$18,3,FALSE)</f>
        <v>Mercury</v>
      </c>
      <c r="K533" s="1"/>
      <c r="L533" t="str">
        <f>VLOOKUP(Z533,lookup!$A$2:$E$18,4,FALSE)</f>
        <v>ng/l</v>
      </c>
      <c r="M533">
        <v>12.9</v>
      </c>
      <c r="U533">
        <v>0.17</v>
      </c>
      <c r="V533" t="s">
        <v>165</v>
      </c>
      <c r="X533" t="s">
        <v>178</v>
      </c>
      <c r="Y533" t="s">
        <v>150</v>
      </c>
      <c r="Z533">
        <v>50286</v>
      </c>
      <c r="AB533" t="s">
        <v>154</v>
      </c>
      <c r="AC533" t="s">
        <v>148</v>
      </c>
      <c r="AD533" s="2">
        <v>0.41666666666666669</v>
      </c>
      <c r="AG533" t="s">
        <v>161</v>
      </c>
      <c r="AK533" t="s">
        <v>230</v>
      </c>
    </row>
    <row r="534" spans="1:37" x14ac:dyDescent="0.3">
      <c r="A534" t="s">
        <v>292</v>
      </c>
      <c r="B534" t="str">
        <f t="shared" si="8"/>
        <v>USGS-WRD-1648010-20190823</v>
      </c>
      <c r="C534">
        <v>1648010</v>
      </c>
      <c r="D534" t="s">
        <v>151</v>
      </c>
      <c r="E534" s="1">
        <v>43700</v>
      </c>
      <c r="F534" s="1" t="s">
        <v>316</v>
      </c>
      <c r="G534" s="1"/>
      <c r="H534" t="s">
        <v>172</v>
      </c>
      <c r="I534" s="1" t="str">
        <f>VLOOKUP(Z534,lookup!$A$2:$E$18,5,FALSE)</f>
        <v>dissolved</v>
      </c>
      <c r="J534" s="1" t="str">
        <f>VLOOKUP(Z534,lookup!$A$2:$E$18,3,FALSE)</f>
        <v>Copper</v>
      </c>
      <c r="K534" s="1"/>
      <c r="L534" t="str">
        <f>VLOOKUP(Z534,lookup!$A$2:$E$18,4,FALSE)</f>
        <v>ug/l</v>
      </c>
      <c r="M534">
        <v>3.4</v>
      </c>
      <c r="U534">
        <v>0.4</v>
      </c>
      <c r="V534" t="s">
        <v>176</v>
      </c>
      <c r="X534" t="s">
        <v>178</v>
      </c>
      <c r="Y534" t="s">
        <v>150</v>
      </c>
      <c r="Z534">
        <v>1040</v>
      </c>
      <c r="AB534" t="s">
        <v>154</v>
      </c>
      <c r="AC534" t="s">
        <v>148</v>
      </c>
      <c r="AD534" s="2">
        <v>0.40625</v>
      </c>
      <c r="AG534" t="s">
        <v>161</v>
      </c>
      <c r="AK534" t="s">
        <v>156</v>
      </c>
    </row>
    <row r="535" spans="1:37" x14ac:dyDescent="0.3">
      <c r="A535" t="s">
        <v>292</v>
      </c>
      <c r="B535" t="str">
        <f t="shared" si="8"/>
        <v>USGS-WRD-1648010-20190823</v>
      </c>
      <c r="C535">
        <v>1648010</v>
      </c>
      <c r="D535" t="s">
        <v>151</v>
      </c>
      <c r="E535" s="1">
        <v>43700</v>
      </c>
      <c r="F535" s="1" t="s">
        <v>316</v>
      </c>
      <c r="G535" s="1"/>
      <c r="H535" t="s">
        <v>170</v>
      </c>
      <c r="I535" s="1" t="str">
        <f>VLOOKUP(Z535,lookup!$A$2:$E$18,5,FALSE)</f>
        <v>dissolved</v>
      </c>
      <c r="J535" s="1" t="str">
        <f>VLOOKUP(Z535,lookup!$A$2:$E$18,3,FALSE)</f>
        <v>Lead</v>
      </c>
      <c r="K535" s="1"/>
      <c r="L535" t="str">
        <f>VLOOKUP(Z535,lookup!$A$2:$E$18,4,FALSE)</f>
        <v>ug/l</v>
      </c>
      <c r="M535">
        <v>0.26800000000000002</v>
      </c>
      <c r="U535">
        <v>0.02</v>
      </c>
      <c r="V535" t="s">
        <v>176</v>
      </c>
      <c r="X535" t="s">
        <v>178</v>
      </c>
      <c r="Y535" t="s">
        <v>150</v>
      </c>
      <c r="Z535">
        <v>1049</v>
      </c>
      <c r="AB535" t="s">
        <v>154</v>
      </c>
      <c r="AC535" t="s">
        <v>148</v>
      </c>
      <c r="AD535" s="2">
        <v>0.40625</v>
      </c>
      <c r="AG535" t="s">
        <v>161</v>
      </c>
      <c r="AK535" t="s">
        <v>156</v>
      </c>
    </row>
    <row r="536" spans="1:37" x14ac:dyDescent="0.3">
      <c r="A536" t="s">
        <v>292</v>
      </c>
      <c r="B536" t="str">
        <f t="shared" si="8"/>
        <v>USGS-WRD-1648010-20190823</v>
      </c>
      <c r="C536">
        <v>1648010</v>
      </c>
      <c r="D536" t="s">
        <v>151</v>
      </c>
      <c r="E536" s="1">
        <v>43700</v>
      </c>
      <c r="F536" s="1" t="s">
        <v>316</v>
      </c>
      <c r="G536" s="1"/>
      <c r="H536" t="s">
        <v>172</v>
      </c>
      <c r="I536" s="1" t="str">
        <f>VLOOKUP(Z536,lookup!$A$2:$E$18,5,FALSE)</f>
        <v>dissolved</v>
      </c>
      <c r="J536" s="1" t="str">
        <f>VLOOKUP(Z536,lookup!$A$2:$E$18,3,FALSE)</f>
        <v>Zinc</v>
      </c>
      <c r="K536" s="1"/>
      <c r="L536" t="str">
        <f>VLOOKUP(Z536,lookup!$A$2:$E$18,4,FALSE)</f>
        <v>ug/l</v>
      </c>
      <c r="M536">
        <v>2</v>
      </c>
      <c r="N536" t="s">
        <v>152</v>
      </c>
      <c r="U536">
        <v>2</v>
      </c>
      <c r="V536" t="s">
        <v>176</v>
      </c>
      <c r="X536" t="s">
        <v>178</v>
      </c>
      <c r="Y536" t="s">
        <v>150</v>
      </c>
      <c r="Z536">
        <v>1090</v>
      </c>
      <c r="AB536" t="s">
        <v>154</v>
      </c>
      <c r="AC536" t="s">
        <v>148</v>
      </c>
      <c r="AD536" s="2">
        <v>0.40625</v>
      </c>
      <c r="AG536" t="s">
        <v>161</v>
      </c>
      <c r="AK536" t="s">
        <v>156</v>
      </c>
    </row>
    <row r="537" spans="1:37" x14ac:dyDescent="0.3">
      <c r="A537" t="s">
        <v>292</v>
      </c>
      <c r="B537" t="str">
        <f t="shared" si="8"/>
        <v>USGS-WRD-1648010-20190823</v>
      </c>
      <c r="C537">
        <v>1648010</v>
      </c>
      <c r="D537" t="s">
        <v>151</v>
      </c>
      <c r="E537" s="1">
        <v>43700</v>
      </c>
      <c r="F537" s="1" t="s">
        <v>316</v>
      </c>
      <c r="G537" s="1"/>
      <c r="I537" s="1" t="str">
        <f>VLOOKUP(Z537,lookup!$A$2:$E$18,5,FALSE)</f>
        <v>total</v>
      </c>
      <c r="J537" s="1" t="str">
        <f>VLOOKUP(Z537,lookup!$A$2:$E$18,3,FALSE)</f>
        <v>Mercury</v>
      </c>
      <c r="K537" s="1"/>
      <c r="L537" t="str">
        <f>VLOOKUP(Z537,lookup!$A$2:$E$18,4,FALSE)</f>
        <v>ng/l</v>
      </c>
      <c r="M537">
        <v>7.49</v>
      </c>
      <c r="U537">
        <v>0.17</v>
      </c>
      <c r="V537" t="s">
        <v>165</v>
      </c>
      <c r="X537" t="s">
        <v>178</v>
      </c>
      <c r="Y537" t="s">
        <v>150</v>
      </c>
      <c r="Z537">
        <v>50286</v>
      </c>
      <c r="AB537" t="s">
        <v>154</v>
      </c>
      <c r="AC537" t="s">
        <v>148</v>
      </c>
      <c r="AD537" s="2">
        <v>0.40625</v>
      </c>
      <c r="AG537" t="s">
        <v>161</v>
      </c>
      <c r="AK537" t="s">
        <v>230</v>
      </c>
    </row>
    <row r="538" spans="1:37" x14ac:dyDescent="0.3">
      <c r="A538" t="s">
        <v>292</v>
      </c>
      <c r="B538" t="str">
        <f t="shared" si="8"/>
        <v>USGS-WRD-1648010-20190905</v>
      </c>
      <c r="C538">
        <v>1648010</v>
      </c>
      <c r="D538" t="s">
        <v>151</v>
      </c>
      <c r="E538" s="1">
        <v>43713</v>
      </c>
      <c r="F538" s="1" t="s">
        <v>306</v>
      </c>
      <c r="G538" s="1"/>
      <c r="H538" t="s">
        <v>172</v>
      </c>
      <c r="I538" s="1" t="str">
        <f>VLOOKUP(Z538,lookup!$A$2:$E$18,5,FALSE)</f>
        <v>dissolved</v>
      </c>
      <c r="J538" s="1" t="str">
        <f>VLOOKUP(Z538,lookup!$A$2:$E$18,3,FALSE)</f>
        <v>Copper</v>
      </c>
      <c r="K538" s="1"/>
      <c r="L538" t="str">
        <f>VLOOKUP(Z538,lookup!$A$2:$E$18,4,FALSE)</f>
        <v>ug/l</v>
      </c>
      <c r="M538">
        <v>4.4000000000000004</v>
      </c>
      <c r="U538">
        <v>0.4</v>
      </c>
      <c r="V538" t="s">
        <v>176</v>
      </c>
      <c r="X538" t="s">
        <v>178</v>
      </c>
      <c r="Y538" t="s">
        <v>150</v>
      </c>
      <c r="Z538">
        <v>1040</v>
      </c>
      <c r="AB538" t="s">
        <v>154</v>
      </c>
      <c r="AC538" t="s">
        <v>148</v>
      </c>
      <c r="AD538" s="2">
        <v>0.45833333333333331</v>
      </c>
      <c r="AG538" t="s">
        <v>161</v>
      </c>
      <c r="AK538" t="s">
        <v>156</v>
      </c>
    </row>
    <row r="539" spans="1:37" x14ac:dyDescent="0.3">
      <c r="A539" t="s">
        <v>292</v>
      </c>
      <c r="B539" t="str">
        <f t="shared" si="8"/>
        <v>USGS-WRD-1648010-20190905</v>
      </c>
      <c r="C539">
        <v>1648010</v>
      </c>
      <c r="D539" t="s">
        <v>151</v>
      </c>
      <c r="E539" s="1">
        <v>43713</v>
      </c>
      <c r="F539" s="1" t="s">
        <v>306</v>
      </c>
      <c r="G539" s="1"/>
      <c r="H539" t="s">
        <v>170</v>
      </c>
      <c r="I539" s="1" t="str">
        <f>VLOOKUP(Z539,lookup!$A$2:$E$18,5,FALSE)</f>
        <v>dissolved</v>
      </c>
      <c r="J539" s="1" t="str">
        <f>VLOOKUP(Z539,lookup!$A$2:$E$18,3,FALSE)</f>
        <v>Lead</v>
      </c>
      <c r="K539" s="1"/>
      <c r="L539" t="str">
        <f>VLOOKUP(Z539,lookup!$A$2:$E$18,4,FALSE)</f>
        <v>ug/l</v>
      </c>
      <c r="M539">
        <v>0.153</v>
      </c>
      <c r="U539">
        <v>0.02</v>
      </c>
      <c r="V539" t="s">
        <v>176</v>
      </c>
      <c r="X539" t="s">
        <v>178</v>
      </c>
      <c r="Y539" t="s">
        <v>150</v>
      </c>
      <c r="Z539">
        <v>1049</v>
      </c>
      <c r="AB539" t="s">
        <v>154</v>
      </c>
      <c r="AC539" t="s">
        <v>148</v>
      </c>
      <c r="AD539" s="2">
        <v>0.45833333333333331</v>
      </c>
      <c r="AG539" t="s">
        <v>161</v>
      </c>
      <c r="AK539" t="s">
        <v>156</v>
      </c>
    </row>
    <row r="540" spans="1:37" x14ac:dyDescent="0.3">
      <c r="A540" t="s">
        <v>292</v>
      </c>
      <c r="B540" t="str">
        <f t="shared" si="8"/>
        <v>USGS-WRD-1648010-20190905</v>
      </c>
      <c r="C540">
        <v>1648010</v>
      </c>
      <c r="D540" t="s">
        <v>151</v>
      </c>
      <c r="E540" s="1">
        <v>43713</v>
      </c>
      <c r="F540" s="1" t="s">
        <v>306</v>
      </c>
      <c r="G540" s="1"/>
      <c r="H540" t="s">
        <v>172</v>
      </c>
      <c r="I540" s="1" t="str">
        <f>VLOOKUP(Z540,lookup!$A$2:$E$18,5,FALSE)</f>
        <v>dissolved</v>
      </c>
      <c r="J540" s="1" t="str">
        <f>VLOOKUP(Z540,lookup!$A$2:$E$18,3,FALSE)</f>
        <v>Zinc</v>
      </c>
      <c r="K540" s="1"/>
      <c r="L540" t="str">
        <f>VLOOKUP(Z540,lookup!$A$2:$E$18,4,FALSE)</f>
        <v>ug/l</v>
      </c>
      <c r="M540">
        <v>2.2000000000000002</v>
      </c>
      <c r="U540">
        <v>2</v>
      </c>
      <c r="V540" t="s">
        <v>176</v>
      </c>
      <c r="X540" t="s">
        <v>178</v>
      </c>
      <c r="Y540" t="s">
        <v>150</v>
      </c>
      <c r="Z540">
        <v>1090</v>
      </c>
      <c r="AA540" t="s">
        <v>168</v>
      </c>
      <c r="AB540" t="s">
        <v>154</v>
      </c>
      <c r="AC540" t="s">
        <v>148</v>
      </c>
      <c r="AD540" s="2">
        <v>0.45833333333333331</v>
      </c>
      <c r="AG540" t="s">
        <v>161</v>
      </c>
      <c r="AK540" t="s">
        <v>156</v>
      </c>
    </row>
    <row r="541" spans="1:37" x14ac:dyDescent="0.3">
      <c r="A541" t="s">
        <v>292</v>
      </c>
      <c r="B541" t="str">
        <f t="shared" si="8"/>
        <v>USGS-WRD-1648010-20190905</v>
      </c>
      <c r="C541">
        <v>1648010</v>
      </c>
      <c r="D541" t="s">
        <v>151</v>
      </c>
      <c r="E541" s="1">
        <v>43713</v>
      </c>
      <c r="F541" s="1" t="s">
        <v>306</v>
      </c>
      <c r="G541" s="1"/>
      <c r="I541" s="1" t="str">
        <f>VLOOKUP(Z541,lookup!$A$2:$E$18,5,FALSE)</f>
        <v>total</v>
      </c>
      <c r="J541" s="1" t="str">
        <f>VLOOKUP(Z541,lookup!$A$2:$E$18,3,FALSE)</f>
        <v>Mercury</v>
      </c>
      <c r="K541" s="1"/>
      <c r="L541" t="str">
        <f>VLOOKUP(Z541,lookup!$A$2:$E$18,4,FALSE)</f>
        <v>ng/l</v>
      </c>
      <c r="M541">
        <v>2.91</v>
      </c>
      <c r="U541">
        <v>0.17</v>
      </c>
      <c r="V541" t="s">
        <v>165</v>
      </c>
      <c r="X541" t="s">
        <v>178</v>
      </c>
      <c r="Y541" t="s">
        <v>150</v>
      </c>
      <c r="Z541">
        <v>50286</v>
      </c>
      <c r="AB541" t="s">
        <v>154</v>
      </c>
      <c r="AC541" t="s">
        <v>148</v>
      </c>
      <c r="AD541" s="2">
        <v>0.45833333333333331</v>
      </c>
      <c r="AG541" t="s">
        <v>161</v>
      </c>
      <c r="AK541" t="s">
        <v>230</v>
      </c>
    </row>
    <row r="542" spans="1:37" x14ac:dyDescent="0.3">
      <c r="A542" t="s">
        <v>292</v>
      </c>
      <c r="B542" t="str">
        <f t="shared" si="8"/>
        <v>USGS-WRD-1648010-20191004</v>
      </c>
      <c r="C542">
        <v>1648010</v>
      </c>
      <c r="D542" t="s">
        <v>151</v>
      </c>
      <c r="E542" s="1">
        <v>43742</v>
      </c>
      <c r="F542" s="1" t="s">
        <v>331</v>
      </c>
      <c r="G542" s="1"/>
      <c r="H542" t="s">
        <v>172</v>
      </c>
      <c r="I542" s="1" t="str">
        <f>VLOOKUP(Z542,lookup!$A$2:$E$18,5,FALSE)</f>
        <v>dissolved</v>
      </c>
      <c r="J542" s="1" t="str">
        <f>VLOOKUP(Z542,lookup!$A$2:$E$18,3,FALSE)</f>
        <v>Copper</v>
      </c>
      <c r="K542" s="1"/>
      <c r="L542" t="str">
        <f>VLOOKUP(Z542,lookup!$A$2:$E$18,4,FALSE)</f>
        <v>ug/l</v>
      </c>
      <c r="M542">
        <v>4.7</v>
      </c>
      <c r="U542">
        <v>0.4</v>
      </c>
      <c r="V542" t="s">
        <v>176</v>
      </c>
      <c r="X542" t="s">
        <v>178</v>
      </c>
      <c r="Y542" t="s">
        <v>150</v>
      </c>
      <c r="Z542">
        <v>1040</v>
      </c>
      <c r="AB542" t="s">
        <v>154</v>
      </c>
      <c r="AC542" t="s">
        <v>148</v>
      </c>
      <c r="AD542" s="2">
        <v>0.4375</v>
      </c>
      <c r="AG542" t="s">
        <v>161</v>
      </c>
      <c r="AK542" t="s">
        <v>156</v>
      </c>
    </row>
    <row r="543" spans="1:37" x14ac:dyDescent="0.3">
      <c r="A543" t="s">
        <v>292</v>
      </c>
      <c r="B543" t="str">
        <f t="shared" si="8"/>
        <v>USGS-WRD-1648010-20191004</v>
      </c>
      <c r="C543">
        <v>1648010</v>
      </c>
      <c r="D543" t="s">
        <v>151</v>
      </c>
      <c r="E543" s="1">
        <v>43742</v>
      </c>
      <c r="F543" s="1" t="s">
        <v>331</v>
      </c>
      <c r="G543" s="1"/>
      <c r="H543" t="s">
        <v>170</v>
      </c>
      <c r="I543" s="1" t="str">
        <f>VLOOKUP(Z543,lookup!$A$2:$E$18,5,FALSE)</f>
        <v>dissolved</v>
      </c>
      <c r="J543" s="1" t="str">
        <f>VLOOKUP(Z543,lookup!$A$2:$E$18,3,FALSE)</f>
        <v>Lead</v>
      </c>
      <c r="K543" s="1"/>
      <c r="L543" t="str">
        <f>VLOOKUP(Z543,lookup!$A$2:$E$18,4,FALSE)</f>
        <v>ug/l</v>
      </c>
      <c r="M543">
        <v>3.2000000000000001E-2</v>
      </c>
      <c r="U543">
        <v>0.02</v>
      </c>
      <c r="V543" t="s">
        <v>176</v>
      </c>
      <c r="X543" t="s">
        <v>178</v>
      </c>
      <c r="Y543" t="s">
        <v>150</v>
      </c>
      <c r="Z543">
        <v>1049</v>
      </c>
      <c r="AA543" t="s">
        <v>168</v>
      </c>
      <c r="AB543" t="s">
        <v>154</v>
      </c>
      <c r="AC543" t="s">
        <v>148</v>
      </c>
      <c r="AD543" s="2">
        <v>0.4375</v>
      </c>
      <c r="AG543" t="s">
        <v>161</v>
      </c>
      <c r="AK543" t="s">
        <v>156</v>
      </c>
    </row>
    <row r="544" spans="1:37" x14ac:dyDescent="0.3">
      <c r="A544" t="s">
        <v>292</v>
      </c>
      <c r="B544" t="str">
        <f t="shared" si="8"/>
        <v>USGS-WRD-1648010-20191004</v>
      </c>
      <c r="C544">
        <v>1648010</v>
      </c>
      <c r="D544" t="s">
        <v>151</v>
      </c>
      <c r="E544" s="1">
        <v>43742</v>
      </c>
      <c r="F544" s="1" t="s">
        <v>331</v>
      </c>
      <c r="G544" s="1"/>
      <c r="H544" t="s">
        <v>172</v>
      </c>
      <c r="I544" s="1" t="str">
        <f>VLOOKUP(Z544,lookup!$A$2:$E$18,5,FALSE)</f>
        <v>dissolved</v>
      </c>
      <c r="J544" s="1" t="str">
        <f>VLOOKUP(Z544,lookup!$A$2:$E$18,3,FALSE)</f>
        <v>Zinc</v>
      </c>
      <c r="K544" s="1"/>
      <c r="L544" t="str">
        <f>VLOOKUP(Z544,lookup!$A$2:$E$18,4,FALSE)</f>
        <v>ug/l</v>
      </c>
      <c r="M544">
        <v>2</v>
      </c>
      <c r="N544" t="s">
        <v>152</v>
      </c>
      <c r="U544">
        <v>2</v>
      </c>
      <c r="V544" t="s">
        <v>176</v>
      </c>
      <c r="X544" t="s">
        <v>178</v>
      </c>
      <c r="Y544" t="s">
        <v>150</v>
      </c>
      <c r="Z544">
        <v>1090</v>
      </c>
      <c r="AB544" t="s">
        <v>154</v>
      </c>
      <c r="AC544" t="s">
        <v>148</v>
      </c>
      <c r="AD544" s="2">
        <v>0.4375</v>
      </c>
      <c r="AG544" t="s">
        <v>161</v>
      </c>
      <c r="AK544" t="s">
        <v>156</v>
      </c>
    </row>
    <row r="545" spans="1:37" x14ac:dyDescent="0.3">
      <c r="A545" t="s">
        <v>292</v>
      </c>
      <c r="B545" t="str">
        <f t="shared" si="8"/>
        <v>USGS-WRD-1648010-20191004</v>
      </c>
      <c r="C545">
        <v>1648010</v>
      </c>
      <c r="D545" t="s">
        <v>151</v>
      </c>
      <c r="E545" s="1">
        <v>43742</v>
      </c>
      <c r="F545" s="1" t="s">
        <v>331</v>
      </c>
      <c r="G545" s="1"/>
      <c r="I545" s="1" t="str">
        <f>VLOOKUP(Z545,lookup!$A$2:$E$18,5,FALSE)</f>
        <v>total</v>
      </c>
      <c r="J545" s="1" t="str">
        <f>VLOOKUP(Z545,lookup!$A$2:$E$18,3,FALSE)</f>
        <v>Mercury</v>
      </c>
      <c r="K545" s="1"/>
      <c r="L545" t="str">
        <f>VLOOKUP(Z545,lookup!$A$2:$E$18,4,FALSE)</f>
        <v>ng/l</v>
      </c>
      <c r="M545">
        <v>0.8</v>
      </c>
      <c r="U545">
        <v>0.17</v>
      </c>
      <c r="V545" t="s">
        <v>165</v>
      </c>
      <c r="X545" t="s">
        <v>178</v>
      </c>
      <c r="Y545" t="s">
        <v>150</v>
      </c>
      <c r="Z545">
        <v>50286</v>
      </c>
      <c r="AB545" t="s">
        <v>154</v>
      </c>
      <c r="AC545" t="s">
        <v>148</v>
      </c>
      <c r="AD545" s="2">
        <v>0.4375</v>
      </c>
      <c r="AG545" t="s">
        <v>161</v>
      </c>
      <c r="AK545" t="s">
        <v>230</v>
      </c>
    </row>
    <row r="546" spans="1:37" x14ac:dyDescent="0.3">
      <c r="A546" t="s">
        <v>292</v>
      </c>
      <c r="B546" t="str">
        <f t="shared" si="8"/>
        <v>USGS-WRD-1648010-20191016</v>
      </c>
      <c r="C546">
        <v>1648010</v>
      </c>
      <c r="D546" t="s">
        <v>151</v>
      </c>
      <c r="E546" s="1">
        <v>43754</v>
      </c>
      <c r="F546" s="1" t="s">
        <v>346</v>
      </c>
      <c r="G546" s="1"/>
      <c r="H546" t="s">
        <v>172</v>
      </c>
      <c r="I546" s="1" t="str">
        <f>VLOOKUP(Z546,lookup!$A$2:$E$18,5,FALSE)</f>
        <v>dissolved</v>
      </c>
      <c r="J546" s="1" t="str">
        <f>VLOOKUP(Z546,lookup!$A$2:$E$18,3,FALSE)</f>
        <v>Copper</v>
      </c>
      <c r="K546" s="1"/>
      <c r="L546" t="str">
        <f>VLOOKUP(Z546,lookup!$A$2:$E$18,4,FALSE)</f>
        <v>ug/l</v>
      </c>
      <c r="M546">
        <v>4.3</v>
      </c>
      <c r="U546">
        <v>0.4</v>
      </c>
      <c r="V546" t="s">
        <v>176</v>
      </c>
      <c r="X546" t="s">
        <v>178</v>
      </c>
      <c r="Y546" t="s">
        <v>150</v>
      </c>
      <c r="Z546">
        <v>1040</v>
      </c>
      <c r="AB546" t="s">
        <v>154</v>
      </c>
      <c r="AC546" t="s">
        <v>148</v>
      </c>
      <c r="AD546" s="2">
        <v>0.67708333333333337</v>
      </c>
      <c r="AG546" t="s">
        <v>161</v>
      </c>
      <c r="AK546" t="s">
        <v>156</v>
      </c>
    </row>
    <row r="547" spans="1:37" x14ac:dyDescent="0.3">
      <c r="A547" t="s">
        <v>292</v>
      </c>
      <c r="B547" t="str">
        <f t="shared" si="8"/>
        <v>USGS-WRD-1648010-20191016</v>
      </c>
      <c r="C547">
        <v>1648010</v>
      </c>
      <c r="D547" t="s">
        <v>151</v>
      </c>
      <c r="E547" s="1">
        <v>43754</v>
      </c>
      <c r="F547" s="1" t="s">
        <v>346</v>
      </c>
      <c r="G547" s="1"/>
      <c r="H547" t="s">
        <v>170</v>
      </c>
      <c r="I547" s="1" t="str">
        <f>VLOOKUP(Z547,lookup!$A$2:$E$18,5,FALSE)</f>
        <v>dissolved</v>
      </c>
      <c r="J547" s="1" t="str">
        <f>VLOOKUP(Z547,lookup!$A$2:$E$18,3,FALSE)</f>
        <v>Lead</v>
      </c>
      <c r="K547" s="1"/>
      <c r="L547" t="str">
        <f>VLOOKUP(Z547,lookup!$A$2:$E$18,4,FALSE)</f>
        <v>ug/l</v>
      </c>
      <c r="M547">
        <v>0.245</v>
      </c>
      <c r="U547">
        <v>0.02</v>
      </c>
      <c r="V547" t="s">
        <v>176</v>
      </c>
      <c r="X547" t="s">
        <v>178</v>
      </c>
      <c r="Y547" t="s">
        <v>150</v>
      </c>
      <c r="Z547">
        <v>1049</v>
      </c>
      <c r="AB547" t="s">
        <v>154</v>
      </c>
      <c r="AC547" t="s">
        <v>148</v>
      </c>
      <c r="AD547" s="2">
        <v>0.67708333333333337</v>
      </c>
      <c r="AG547" t="s">
        <v>161</v>
      </c>
      <c r="AK547" t="s">
        <v>156</v>
      </c>
    </row>
    <row r="548" spans="1:37" x14ac:dyDescent="0.3">
      <c r="A548" t="s">
        <v>292</v>
      </c>
      <c r="B548" t="str">
        <f t="shared" si="8"/>
        <v>USGS-WRD-1648010-20191016</v>
      </c>
      <c r="C548">
        <v>1648010</v>
      </c>
      <c r="D548" t="s">
        <v>151</v>
      </c>
      <c r="E548" s="1">
        <v>43754</v>
      </c>
      <c r="F548" s="1" t="s">
        <v>346</v>
      </c>
      <c r="G548" s="1"/>
      <c r="H548" t="s">
        <v>172</v>
      </c>
      <c r="I548" s="1" t="str">
        <f>VLOOKUP(Z548,lookup!$A$2:$E$18,5,FALSE)</f>
        <v>dissolved</v>
      </c>
      <c r="J548" s="1" t="str">
        <f>VLOOKUP(Z548,lookup!$A$2:$E$18,3,FALSE)</f>
        <v>Zinc</v>
      </c>
      <c r="K548" s="1"/>
      <c r="L548" t="str">
        <f>VLOOKUP(Z548,lookup!$A$2:$E$18,4,FALSE)</f>
        <v>ug/l</v>
      </c>
      <c r="M548">
        <v>2.1</v>
      </c>
      <c r="U548">
        <v>2</v>
      </c>
      <c r="V548" t="s">
        <v>176</v>
      </c>
      <c r="X548" t="s">
        <v>178</v>
      </c>
      <c r="Y548" t="s">
        <v>150</v>
      </c>
      <c r="Z548">
        <v>1090</v>
      </c>
      <c r="AA548" t="s">
        <v>168</v>
      </c>
      <c r="AB548" t="s">
        <v>154</v>
      </c>
      <c r="AC548" t="s">
        <v>148</v>
      </c>
      <c r="AD548" s="2">
        <v>0.67708333333333337</v>
      </c>
      <c r="AG548" t="s">
        <v>161</v>
      </c>
      <c r="AK548" t="s">
        <v>156</v>
      </c>
    </row>
    <row r="549" spans="1:37" x14ac:dyDescent="0.3">
      <c r="A549" t="s">
        <v>292</v>
      </c>
      <c r="B549" t="str">
        <f t="shared" si="8"/>
        <v>USGS-WRD-1648010-20191016</v>
      </c>
      <c r="C549">
        <v>1648010</v>
      </c>
      <c r="D549" t="s">
        <v>151</v>
      </c>
      <c r="E549" s="1">
        <v>43754</v>
      </c>
      <c r="F549" s="1" t="s">
        <v>346</v>
      </c>
      <c r="G549" s="1"/>
      <c r="I549" s="1" t="str">
        <f>VLOOKUP(Z549,lookup!$A$2:$E$18,5,FALSE)</f>
        <v>total</v>
      </c>
      <c r="J549" s="1" t="str">
        <f>VLOOKUP(Z549,lookup!$A$2:$E$18,3,FALSE)</f>
        <v>Mercury</v>
      </c>
      <c r="K549" s="1"/>
      <c r="L549" t="str">
        <f>VLOOKUP(Z549,lookup!$A$2:$E$18,4,FALSE)</f>
        <v>ng/l</v>
      </c>
      <c r="M549">
        <v>27.8</v>
      </c>
      <c r="U549">
        <v>0.17</v>
      </c>
      <c r="V549" t="s">
        <v>165</v>
      </c>
      <c r="X549" t="s">
        <v>178</v>
      </c>
      <c r="Y549" t="s">
        <v>150</v>
      </c>
      <c r="Z549">
        <v>50286</v>
      </c>
      <c r="AB549" t="s">
        <v>154</v>
      </c>
      <c r="AC549" t="s">
        <v>148</v>
      </c>
      <c r="AD549" s="2">
        <v>0.67708333333333337</v>
      </c>
      <c r="AG549" t="s">
        <v>161</v>
      </c>
      <c r="AK549" t="s">
        <v>230</v>
      </c>
    </row>
    <row r="550" spans="1:37" x14ac:dyDescent="0.3">
      <c r="A550" t="s">
        <v>292</v>
      </c>
      <c r="B550" t="str">
        <f t="shared" si="8"/>
        <v>USGS-WRD-1648010-20191106</v>
      </c>
      <c r="C550">
        <v>1648010</v>
      </c>
      <c r="D550" t="s">
        <v>151</v>
      </c>
      <c r="E550" s="1">
        <v>43775</v>
      </c>
      <c r="F550" s="1" t="s">
        <v>307</v>
      </c>
      <c r="G550" s="1"/>
      <c r="H550" t="s">
        <v>172</v>
      </c>
      <c r="I550" s="1" t="str">
        <f>VLOOKUP(Z550,lookup!$A$2:$E$18,5,FALSE)</f>
        <v>dissolved</v>
      </c>
      <c r="J550" s="1" t="str">
        <f>VLOOKUP(Z550,lookup!$A$2:$E$18,3,FALSE)</f>
        <v>Copper</v>
      </c>
      <c r="K550" s="1"/>
      <c r="L550" t="str">
        <f>VLOOKUP(Z550,lookup!$A$2:$E$18,4,FALSE)</f>
        <v>ug/l</v>
      </c>
      <c r="M550">
        <v>2.8</v>
      </c>
      <c r="U550">
        <v>0.4</v>
      </c>
      <c r="V550" t="s">
        <v>176</v>
      </c>
      <c r="X550" t="s">
        <v>149</v>
      </c>
      <c r="Y550" t="s">
        <v>150</v>
      </c>
      <c r="Z550">
        <v>1040</v>
      </c>
      <c r="AA550" t="s">
        <v>177</v>
      </c>
      <c r="AB550" t="s">
        <v>154</v>
      </c>
      <c r="AC550" t="s">
        <v>148</v>
      </c>
      <c r="AD550" s="2">
        <v>0.48958333333333331</v>
      </c>
      <c r="AG550" t="s">
        <v>161</v>
      </c>
      <c r="AK550" t="s">
        <v>156</v>
      </c>
    </row>
    <row r="551" spans="1:37" x14ac:dyDescent="0.3">
      <c r="A551" t="s">
        <v>292</v>
      </c>
      <c r="B551" t="str">
        <f t="shared" si="8"/>
        <v>USGS-WRD-1648010-20191106</v>
      </c>
      <c r="C551">
        <v>1648010</v>
      </c>
      <c r="D551" t="s">
        <v>151</v>
      </c>
      <c r="E551" s="1">
        <v>43775</v>
      </c>
      <c r="F551" s="1" t="s">
        <v>307</v>
      </c>
      <c r="G551" s="1"/>
      <c r="H551" t="s">
        <v>170</v>
      </c>
      <c r="I551" s="1" t="str">
        <f>VLOOKUP(Z551,lookup!$A$2:$E$18,5,FALSE)</f>
        <v>dissolved</v>
      </c>
      <c r="J551" s="1" t="str">
        <f>VLOOKUP(Z551,lookup!$A$2:$E$18,3,FALSE)</f>
        <v>Lead</v>
      </c>
      <c r="K551" s="1"/>
      <c r="L551" t="str">
        <f>VLOOKUP(Z551,lookup!$A$2:$E$18,4,FALSE)</f>
        <v>ug/l</v>
      </c>
      <c r="M551">
        <v>0.16</v>
      </c>
      <c r="U551">
        <v>0.02</v>
      </c>
      <c r="V551" t="s">
        <v>176</v>
      </c>
      <c r="X551" t="s">
        <v>149</v>
      </c>
      <c r="Y551" t="s">
        <v>150</v>
      </c>
      <c r="Z551">
        <v>1049</v>
      </c>
      <c r="AB551" t="s">
        <v>154</v>
      </c>
      <c r="AC551" t="s">
        <v>148</v>
      </c>
      <c r="AD551" s="2">
        <v>0.48958333333333331</v>
      </c>
      <c r="AG551" t="s">
        <v>161</v>
      </c>
      <c r="AK551" t="s">
        <v>156</v>
      </c>
    </row>
    <row r="552" spans="1:37" x14ac:dyDescent="0.3">
      <c r="A552" t="s">
        <v>292</v>
      </c>
      <c r="B552" t="str">
        <f t="shared" si="8"/>
        <v>USGS-WRD-1648010-20191106</v>
      </c>
      <c r="C552">
        <v>1648010</v>
      </c>
      <c r="D552" t="s">
        <v>151</v>
      </c>
      <c r="E552" s="1">
        <v>43775</v>
      </c>
      <c r="F552" s="1" t="s">
        <v>307</v>
      </c>
      <c r="G552" s="1"/>
      <c r="H552" t="s">
        <v>172</v>
      </c>
      <c r="I552" s="1" t="str">
        <f>VLOOKUP(Z552,lookup!$A$2:$E$18,5,FALSE)</f>
        <v>dissolved</v>
      </c>
      <c r="J552" s="1" t="str">
        <f>VLOOKUP(Z552,lookup!$A$2:$E$18,3,FALSE)</f>
        <v>Zinc</v>
      </c>
      <c r="K552" s="1"/>
      <c r="L552" t="str">
        <f>VLOOKUP(Z552,lookup!$A$2:$E$18,4,FALSE)</f>
        <v>ug/l</v>
      </c>
      <c r="M552">
        <v>2</v>
      </c>
      <c r="N552" t="s">
        <v>152</v>
      </c>
      <c r="U552">
        <v>2</v>
      </c>
      <c r="V552" t="s">
        <v>176</v>
      </c>
      <c r="X552" t="s">
        <v>149</v>
      </c>
      <c r="Y552" t="s">
        <v>150</v>
      </c>
      <c r="Z552">
        <v>1090</v>
      </c>
      <c r="AA552" t="s">
        <v>177</v>
      </c>
      <c r="AB552" t="s">
        <v>154</v>
      </c>
      <c r="AC552" t="s">
        <v>148</v>
      </c>
      <c r="AD552" s="2">
        <v>0.48958333333333331</v>
      </c>
      <c r="AG552" t="s">
        <v>161</v>
      </c>
      <c r="AK552" t="s">
        <v>156</v>
      </c>
    </row>
    <row r="553" spans="1:37" x14ac:dyDescent="0.3">
      <c r="A553" t="s">
        <v>292</v>
      </c>
      <c r="B553" t="str">
        <f t="shared" si="8"/>
        <v>USGS-WRD-1648010-20191106</v>
      </c>
      <c r="C553">
        <v>1648010</v>
      </c>
      <c r="D553" t="s">
        <v>151</v>
      </c>
      <c r="E553" s="1">
        <v>43775</v>
      </c>
      <c r="F553" s="1" t="s">
        <v>307</v>
      </c>
      <c r="G553" s="1"/>
      <c r="I553" s="1" t="str">
        <f>VLOOKUP(Z553,lookup!$A$2:$E$18,5,FALSE)</f>
        <v>total</v>
      </c>
      <c r="J553" s="1" t="str">
        <f>VLOOKUP(Z553,lookup!$A$2:$E$18,3,FALSE)</f>
        <v>Mercury</v>
      </c>
      <c r="K553" s="1"/>
      <c r="L553" t="str">
        <f>VLOOKUP(Z553,lookup!$A$2:$E$18,4,FALSE)</f>
        <v>ng/l</v>
      </c>
      <c r="M553">
        <v>1.67</v>
      </c>
      <c r="U553">
        <v>0.17</v>
      </c>
      <c r="V553" t="s">
        <v>165</v>
      </c>
      <c r="X553" t="s">
        <v>149</v>
      </c>
      <c r="Y553" t="s">
        <v>150</v>
      </c>
      <c r="Z553">
        <v>50286</v>
      </c>
      <c r="AB553" t="s">
        <v>154</v>
      </c>
      <c r="AC553" t="s">
        <v>148</v>
      </c>
      <c r="AD553" s="2">
        <v>0.48958333333333331</v>
      </c>
      <c r="AG553" t="s">
        <v>161</v>
      </c>
      <c r="AK553" t="s">
        <v>230</v>
      </c>
    </row>
    <row r="554" spans="1:37" x14ac:dyDescent="0.3">
      <c r="A554" t="s">
        <v>292</v>
      </c>
      <c r="B554" t="str">
        <f t="shared" si="8"/>
        <v>USGS-WRD-1648010-20191204</v>
      </c>
      <c r="C554">
        <v>1648010</v>
      </c>
      <c r="D554" t="s">
        <v>151</v>
      </c>
      <c r="E554" s="1">
        <v>43803</v>
      </c>
      <c r="F554" s="1" t="s">
        <v>327</v>
      </c>
      <c r="G554" s="1"/>
      <c r="H554" t="s">
        <v>172</v>
      </c>
      <c r="I554" s="1" t="str">
        <f>VLOOKUP(Z554,lookup!$A$2:$E$18,5,FALSE)</f>
        <v>dissolved</v>
      </c>
      <c r="J554" s="1" t="str">
        <f>VLOOKUP(Z554,lookup!$A$2:$E$18,3,FALSE)</f>
        <v>Copper</v>
      </c>
      <c r="K554" s="1"/>
      <c r="L554" t="str">
        <f>VLOOKUP(Z554,lookup!$A$2:$E$18,4,FALSE)</f>
        <v>ug/l</v>
      </c>
      <c r="M554">
        <v>1.8</v>
      </c>
      <c r="U554">
        <v>0.4</v>
      </c>
      <c r="V554" t="s">
        <v>176</v>
      </c>
      <c r="X554" t="s">
        <v>149</v>
      </c>
      <c r="Y554" t="s">
        <v>150</v>
      </c>
      <c r="Z554">
        <v>1040</v>
      </c>
      <c r="AB554" t="s">
        <v>154</v>
      </c>
      <c r="AC554" t="s">
        <v>148</v>
      </c>
      <c r="AD554" s="2">
        <v>0.44791666666666669</v>
      </c>
      <c r="AG554" t="s">
        <v>161</v>
      </c>
      <c r="AK554" t="s">
        <v>156</v>
      </c>
    </row>
    <row r="555" spans="1:37" x14ac:dyDescent="0.3">
      <c r="A555" t="s">
        <v>292</v>
      </c>
      <c r="B555" t="str">
        <f t="shared" si="8"/>
        <v>USGS-WRD-1648010-20191204</v>
      </c>
      <c r="C555">
        <v>1648010</v>
      </c>
      <c r="D555" t="s">
        <v>151</v>
      </c>
      <c r="E555" s="1">
        <v>43803</v>
      </c>
      <c r="F555" s="1" t="s">
        <v>327</v>
      </c>
      <c r="G555" s="1"/>
      <c r="H555" t="s">
        <v>170</v>
      </c>
      <c r="I555" s="1" t="str">
        <f>VLOOKUP(Z555,lookup!$A$2:$E$18,5,FALSE)</f>
        <v>dissolved</v>
      </c>
      <c r="J555" s="1" t="str">
        <f>VLOOKUP(Z555,lookup!$A$2:$E$18,3,FALSE)</f>
        <v>Lead</v>
      </c>
      <c r="K555" s="1"/>
      <c r="L555" t="str">
        <f>VLOOKUP(Z555,lookup!$A$2:$E$18,4,FALSE)</f>
        <v>ug/l</v>
      </c>
      <c r="M555">
        <v>0.129</v>
      </c>
      <c r="U555">
        <v>0.02</v>
      </c>
      <c r="V555" t="s">
        <v>176</v>
      </c>
      <c r="X555" t="s">
        <v>149</v>
      </c>
      <c r="Y555" t="s">
        <v>150</v>
      </c>
      <c r="Z555">
        <v>1049</v>
      </c>
      <c r="AB555" t="s">
        <v>154</v>
      </c>
      <c r="AC555" t="s">
        <v>148</v>
      </c>
      <c r="AD555" s="2">
        <v>0.44791666666666669</v>
      </c>
      <c r="AG555" t="s">
        <v>161</v>
      </c>
      <c r="AK555" t="s">
        <v>156</v>
      </c>
    </row>
    <row r="556" spans="1:37" x14ac:dyDescent="0.3">
      <c r="A556" t="s">
        <v>292</v>
      </c>
      <c r="B556" t="str">
        <f t="shared" si="8"/>
        <v>USGS-WRD-1648010-20191204</v>
      </c>
      <c r="C556">
        <v>1648010</v>
      </c>
      <c r="D556" t="s">
        <v>151</v>
      </c>
      <c r="E556" s="1">
        <v>43803</v>
      </c>
      <c r="F556" s="1" t="s">
        <v>327</v>
      </c>
      <c r="G556" s="1"/>
      <c r="H556" t="s">
        <v>172</v>
      </c>
      <c r="I556" s="1" t="str">
        <f>VLOOKUP(Z556,lookup!$A$2:$E$18,5,FALSE)</f>
        <v>dissolved</v>
      </c>
      <c r="J556" s="1" t="str">
        <f>VLOOKUP(Z556,lookup!$A$2:$E$18,3,FALSE)</f>
        <v>Zinc</v>
      </c>
      <c r="K556" s="1"/>
      <c r="L556" t="str">
        <f>VLOOKUP(Z556,lookup!$A$2:$E$18,4,FALSE)</f>
        <v>ug/l</v>
      </c>
      <c r="M556">
        <v>2</v>
      </c>
      <c r="N556" t="s">
        <v>152</v>
      </c>
      <c r="U556">
        <v>2</v>
      </c>
      <c r="V556" t="s">
        <v>176</v>
      </c>
      <c r="X556" t="s">
        <v>149</v>
      </c>
      <c r="Y556" t="s">
        <v>150</v>
      </c>
      <c r="Z556">
        <v>1090</v>
      </c>
      <c r="AB556" t="s">
        <v>154</v>
      </c>
      <c r="AC556" t="s">
        <v>148</v>
      </c>
      <c r="AD556" s="2">
        <v>0.44791666666666669</v>
      </c>
      <c r="AG556" t="s">
        <v>161</v>
      </c>
      <c r="AK556" t="s">
        <v>156</v>
      </c>
    </row>
    <row r="557" spans="1:37" x14ac:dyDescent="0.3">
      <c r="A557" t="s">
        <v>292</v>
      </c>
      <c r="B557" t="str">
        <f t="shared" si="8"/>
        <v>USGS-WRD-1648010-20191204</v>
      </c>
      <c r="C557">
        <v>1648010</v>
      </c>
      <c r="D557" t="s">
        <v>151</v>
      </c>
      <c r="E557" s="1">
        <v>43803</v>
      </c>
      <c r="F557" s="1" t="s">
        <v>327</v>
      </c>
      <c r="G557" s="1"/>
      <c r="I557" s="1" t="str">
        <f>VLOOKUP(Z557,lookup!$A$2:$E$18,5,FALSE)</f>
        <v>total</v>
      </c>
      <c r="J557" s="1" t="str">
        <f>VLOOKUP(Z557,lookup!$A$2:$E$18,3,FALSE)</f>
        <v>Mercury</v>
      </c>
      <c r="K557" s="1"/>
      <c r="L557" t="str">
        <f>VLOOKUP(Z557,lookup!$A$2:$E$18,4,FALSE)</f>
        <v>ng/l</v>
      </c>
      <c r="M557">
        <v>1.85</v>
      </c>
      <c r="U557">
        <v>0.17</v>
      </c>
      <c r="V557" t="s">
        <v>165</v>
      </c>
      <c r="X557" t="s">
        <v>149</v>
      </c>
      <c r="Y557" t="s">
        <v>150</v>
      </c>
      <c r="Z557">
        <v>50286</v>
      </c>
      <c r="AB557" t="s">
        <v>154</v>
      </c>
      <c r="AC557" t="s">
        <v>148</v>
      </c>
      <c r="AD557" s="2">
        <v>0.44791666666666669</v>
      </c>
      <c r="AG557" t="s">
        <v>161</v>
      </c>
      <c r="AK557" t="s">
        <v>230</v>
      </c>
    </row>
    <row r="558" spans="1:37" x14ac:dyDescent="0.3">
      <c r="A558" t="s">
        <v>292</v>
      </c>
      <c r="B558" t="str">
        <f t="shared" si="8"/>
        <v>USGS-WRD-1648010-20191210</v>
      </c>
      <c r="C558">
        <v>1648010</v>
      </c>
      <c r="D558" t="s">
        <v>151</v>
      </c>
      <c r="E558" s="1">
        <v>43809</v>
      </c>
      <c r="F558" s="1" t="s">
        <v>339</v>
      </c>
      <c r="G558" s="1"/>
      <c r="H558" t="s">
        <v>172</v>
      </c>
      <c r="I558" s="1" t="str">
        <f>VLOOKUP(Z558,lookup!$A$2:$E$18,5,FALSE)</f>
        <v>dissolved</v>
      </c>
      <c r="J558" s="1" t="str">
        <f>VLOOKUP(Z558,lookup!$A$2:$E$18,3,FALSE)</f>
        <v>Copper</v>
      </c>
      <c r="K558" s="1"/>
      <c r="L558" t="str">
        <f>VLOOKUP(Z558,lookup!$A$2:$E$18,4,FALSE)</f>
        <v>ug/l</v>
      </c>
      <c r="M558">
        <v>2.7</v>
      </c>
      <c r="U558">
        <v>0.4</v>
      </c>
      <c r="V558" t="s">
        <v>176</v>
      </c>
      <c r="X558" t="s">
        <v>149</v>
      </c>
      <c r="Y558" t="s">
        <v>150</v>
      </c>
      <c r="Z558">
        <v>1040</v>
      </c>
      <c r="AB558" t="s">
        <v>154</v>
      </c>
      <c r="AC558" t="s">
        <v>148</v>
      </c>
      <c r="AD558" s="2">
        <v>0.42708333333333331</v>
      </c>
      <c r="AG558" t="s">
        <v>161</v>
      </c>
      <c r="AK558" t="s">
        <v>156</v>
      </c>
    </row>
    <row r="559" spans="1:37" x14ac:dyDescent="0.3">
      <c r="A559" t="s">
        <v>292</v>
      </c>
      <c r="B559" t="str">
        <f t="shared" si="8"/>
        <v>USGS-WRD-1648010-20191210</v>
      </c>
      <c r="C559">
        <v>1648010</v>
      </c>
      <c r="D559" t="s">
        <v>151</v>
      </c>
      <c r="E559" s="1">
        <v>43809</v>
      </c>
      <c r="F559" s="1" t="s">
        <v>339</v>
      </c>
      <c r="G559" s="1"/>
      <c r="H559" t="s">
        <v>170</v>
      </c>
      <c r="I559" s="1" t="str">
        <f>VLOOKUP(Z559,lookup!$A$2:$E$18,5,FALSE)</f>
        <v>dissolved</v>
      </c>
      <c r="J559" s="1" t="str">
        <f>VLOOKUP(Z559,lookup!$A$2:$E$18,3,FALSE)</f>
        <v>Lead</v>
      </c>
      <c r="K559" s="1"/>
      <c r="L559" t="str">
        <f>VLOOKUP(Z559,lookup!$A$2:$E$18,4,FALSE)</f>
        <v>ug/l</v>
      </c>
      <c r="M559">
        <v>0.19600000000000001</v>
      </c>
      <c r="U559">
        <v>0.02</v>
      </c>
      <c r="V559" t="s">
        <v>176</v>
      </c>
      <c r="X559" t="s">
        <v>149</v>
      </c>
      <c r="Y559" t="s">
        <v>150</v>
      </c>
      <c r="Z559">
        <v>1049</v>
      </c>
      <c r="AB559" t="s">
        <v>154</v>
      </c>
      <c r="AC559" t="s">
        <v>148</v>
      </c>
      <c r="AD559" s="2">
        <v>0.42708333333333331</v>
      </c>
      <c r="AG559" t="s">
        <v>161</v>
      </c>
      <c r="AK559" t="s">
        <v>156</v>
      </c>
    </row>
    <row r="560" spans="1:37" x14ac:dyDescent="0.3">
      <c r="A560" t="s">
        <v>292</v>
      </c>
      <c r="B560" t="str">
        <f t="shared" si="8"/>
        <v>USGS-WRD-1648010-20191210</v>
      </c>
      <c r="C560">
        <v>1648010</v>
      </c>
      <c r="D560" t="s">
        <v>151</v>
      </c>
      <c r="E560" s="1">
        <v>43809</v>
      </c>
      <c r="F560" s="1" t="s">
        <v>339</v>
      </c>
      <c r="G560" s="1"/>
      <c r="H560" t="s">
        <v>172</v>
      </c>
      <c r="I560" s="1" t="str">
        <f>VLOOKUP(Z560,lookup!$A$2:$E$18,5,FALSE)</f>
        <v>dissolved</v>
      </c>
      <c r="J560" s="1" t="str">
        <f>VLOOKUP(Z560,lookup!$A$2:$E$18,3,FALSE)</f>
        <v>Zinc</v>
      </c>
      <c r="K560" s="1"/>
      <c r="L560" t="str">
        <f>VLOOKUP(Z560,lookup!$A$2:$E$18,4,FALSE)</f>
        <v>ug/l</v>
      </c>
      <c r="M560">
        <v>2.7</v>
      </c>
      <c r="U560">
        <v>2</v>
      </c>
      <c r="V560" t="s">
        <v>176</v>
      </c>
      <c r="X560" t="s">
        <v>149</v>
      </c>
      <c r="Y560" t="s">
        <v>150</v>
      </c>
      <c r="Z560">
        <v>1090</v>
      </c>
      <c r="AA560" t="s">
        <v>168</v>
      </c>
      <c r="AB560" t="s">
        <v>154</v>
      </c>
      <c r="AC560" t="s">
        <v>148</v>
      </c>
      <c r="AD560" s="2">
        <v>0.42708333333333331</v>
      </c>
      <c r="AG560" t="s">
        <v>161</v>
      </c>
      <c r="AK560" t="s">
        <v>156</v>
      </c>
    </row>
    <row r="561" spans="1:37" x14ac:dyDescent="0.3">
      <c r="A561" t="s">
        <v>292</v>
      </c>
      <c r="B561" t="str">
        <f t="shared" si="8"/>
        <v>USGS-WRD-1648010-20200108</v>
      </c>
      <c r="C561">
        <v>1648010</v>
      </c>
      <c r="D561" t="s">
        <v>151</v>
      </c>
      <c r="E561" s="1">
        <v>43838</v>
      </c>
      <c r="F561" s="1" t="s">
        <v>332</v>
      </c>
      <c r="G561" s="1"/>
      <c r="H561" t="s">
        <v>172</v>
      </c>
      <c r="I561" s="1" t="str">
        <f>VLOOKUP(Z561,lookup!$A$2:$E$18,5,FALSE)</f>
        <v>dissolved</v>
      </c>
      <c r="J561" s="1" t="str">
        <f>VLOOKUP(Z561,lookup!$A$2:$E$18,3,FALSE)</f>
        <v>Copper</v>
      </c>
      <c r="K561" s="1"/>
      <c r="L561" t="str">
        <f>VLOOKUP(Z561,lookup!$A$2:$E$18,4,FALSE)</f>
        <v>ug/l</v>
      </c>
      <c r="M561">
        <v>1.6</v>
      </c>
      <c r="U561">
        <v>0.4</v>
      </c>
      <c r="V561" t="s">
        <v>176</v>
      </c>
      <c r="X561" t="s">
        <v>149</v>
      </c>
      <c r="Y561" t="s">
        <v>150</v>
      </c>
      <c r="Z561">
        <v>1040</v>
      </c>
      <c r="AB561" t="s">
        <v>154</v>
      </c>
      <c r="AC561" t="s">
        <v>148</v>
      </c>
      <c r="AD561" s="2">
        <v>0.51041666666666663</v>
      </c>
      <c r="AG561" t="s">
        <v>161</v>
      </c>
      <c r="AK561" t="s">
        <v>156</v>
      </c>
    </row>
    <row r="562" spans="1:37" x14ac:dyDescent="0.3">
      <c r="A562" t="s">
        <v>292</v>
      </c>
      <c r="B562" t="str">
        <f t="shared" si="8"/>
        <v>USGS-WRD-1648010-20200108</v>
      </c>
      <c r="C562">
        <v>1648010</v>
      </c>
      <c r="D562" t="s">
        <v>151</v>
      </c>
      <c r="E562" s="1">
        <v>43838</v>
      </c>
      <c r="F562" s="1" t="s">
        <v>332</v>
      </c>
      <c r="G562" s="1"/>
      <c r="H562" t="s">
        <v>170</v>
      </c>
      <c r="I562" s="1" t="str">
        <f>VLOOKUP(Z562,lookup!$A$2:$E$18,5,FALSE)</f>
        <v>dissolved</v>
      </c>
      <c r="J562" s="1" t="str">
        <f>VLOOKUP(Z562,lookup!$A$2:$E$18,3,FALSE)</f>
        <v>Lead</v>
      </c>
      <c r="K562" s="1"/>
      <c r="L562" t="str">
        <f>VLOOKUP(Z562,lookup!$A$2:$E$18,4,FALSE)</f>
        <v>ug/l</v>
      </c>
      <c r="M562">
        <v>8.1000000000000003E-2</v>
      </c>
      <c r="U562">
        <v>0.02</v>
      </c>
      <c r="V562" t="s">
        <v>176</v>
      </c>
      <c r="X562" t="s">
        <v>149</v>
      </c>
      <c r="Y562" t="s">
        <v>150</v>
      </c>
      <c r="Z562">
        <v>1049</v>
      </c>
      <c r="AB562" t="s">
        <v>154</v>
      </c>
      <c r="AC562" t="s">
        <v>148</v>
      </c>
      <c r="AD562" s="2">
        <v>0.51041666666666663</v>
      </c>
      <c r="AG562" t="s">
        <v>161</v>
      </c>
      <c r="AK562" t="s">
        <v>156</v>
      </c>
    </row>
    <row r="563" spans="1:37" x14ac:dyDescent="0.3">
      <c r="A563" t="s">
        <v>292</v>
      </c>
      <c r="B563" t="str">
        <f t="shared" si="8"/>
        <v>USGS-WRD-1648010-20200108</v>
      </c>
      <c r="C563">
        <v>1648010</v>
      </c>
      <c r="D563" t="s">
        <v>151</v>
      </c>
      <c r="E563" s="1">
        <v>43838</v>
      </c>
      <c r="F563" s="1" t="s">
        <v>332</v>
      </c>
      <c r="G563" s="1"/>
      <c r="H563" t="s">
        <v>172</v>
      </c>
      <c r="I563" s="1" t="str">
        <f>VLOOKUP(Z563,lookup!$A$2:$E$18,5,FALSE)</f>
        <v>dissolved</v>
      </c>
      <c r="J563" s="1" t="str">
        <f>VLOOKUP(Z563,lookup!$A$2:$E$18,3,FALSE)</f>
        <v>Zinc</v>
      </c>
      <c r="K563" s="1"/>
      <c r="L563" t="str">
        <f>VLOOKUP(Z563,lookup!$A$2:$E$18,4,FALSE)</f>
        <v>ug/l</v>
      </c>
      <c r="M563">
        <v>2.9</v>
      </c>
      <c r="U563">
        <v>2</v>
      </c>
      <c r="V563" t="s">
        <v>176</v>
      </c>
      <c r="X563" t="s">
        <v>149</v>
      </c>
      <c r="Y563" t="s">
        <v>150</v>
      </c>
      <c r="Z563">
        <v>1090</v>
      </c>
      <c r="AA563" t="s">
        <v>168</v>
      </c>
      <c r="AB563" t="s">
        <v>154</v>
      </c>
      <c r="AC563" t="s">
        <v>148</v>
      </c>
      <c r="AD563" s="2">
        <v>0.51041666666666663</v>
      </c>
      <c r="AG563" t="s">
        <v>161</v>
      </c>
      <c r="AK563" t="s">
        <v>156</v>
      </c>
    </row>
    <row r="564" spans="1:37" x14ac:dyDescent="0.3">
      <c r="A564" t="s">
        <v>292</v>
      </c>
      <c r="B564" t="str">
        <f t="shared" si="8"/>
        <v>USGS-WRD-1648010-20200108</v>
      </c>
      <c r="C564">
        <v>1648010</v>
      </c>
      <c r="D564" t="s">
        <v>151</v>
      </c>
      <c r="E564" s="1">
        <v>43838</v>
      </c>
      <c r="F564" s="1" t="s">
        <v>332</v>
      </c>
      <c r="G564" s="1"/>
      <c r="I564" s="1" t="str">
        <f>VLOOKUP(Z564,lookup!$A$2:$E$18,5,FALSE)</f>
        <v>total</v>
      </c>
      <c r="J564" s="1" t="str">
        <f>VLOOKUP(Z564,lookup!$A$2:$E$18,3,FALSE)</f>
        <v>Mercury</v>
      </c>
      <c r="K564" s="1"/>
      <c r="L564" t="str">
        <f>VLOOKUP(Z564,lookup!$A$2:$E$18,4,FALSE)</f>
        <v>ng/l</v>
      </c>
      <c r="M564">
        <v>1.62</v>
      </c>
      <c r="U564">
        <v>0.17</v>
      </c>
      <c r="V564" t="s">
        <v>165</v>
      </c>
      <c r="X564" t="s">
        <v>149</v>
      </c>
      <c r="Y564" t="s">
        <v>150</v>
      </c>
      <c r="Z564">
        <v>50286</v>
      </c>
      <c r="AB564" t="s">
        <v>154</v>
      </c>
      <c r="AC564" t="s">
        <v>148</v>
      </c>
      <c r="AD564" s="2">
        <v>0.51041666666666663</v>
      </c>
      <c r="AG564" t="s">
        <v>161</v>
      </c>
      <c r="AK564" t="s">
        <v>230</v>
      </c>
    </row>
    <row r="565" spans="1:37" x14ac:dyDescent="0.3">
      <c r="A565" t="s">
        <v>292</v>
      </c>
      <c r="B565" t="str">
        <f t="shared" si="8"/>
        <v>USGS-WRD-1648010-20200204</v>
      </c>
      <c r="C565">
        <v>1648010</v>
      </c>
      <c r="D565" t="s">
        <v>151</v>
      </c>
      <c r="E565" s="1">
        <v>43865</v>
      </c>
      <c r="F565" s="1" t="s">
        <v>315</v>
      </c>
      <c r="G565" s="1"/>
      <c r="H565" t="s">
        <v>172</v>
      </c>
      <c r="I565" s="1" t="str">
        <f>VLOOKUP(Z565,lookup!$A$2:$E$18,5,FALSE)</f>
        <v>dissolved</v>
      </c>
      <c r="J565" s="1" t="str">
        <f>VLOOKUP(Z565,lookup!$A$2:$E$18,3,FALSE)</f>
        <v>Copper</v>
      </c>
      <c r="K565" s="1"/>
      <c r="L565" t="str">
        <f>VLOOKUP(Z565,lookup!$A$2:$E$18,4,FALSE)</f>
        <v>ug/l</v>
      </c>
      <c r="M565">
        <v>2.1</v>
      </c>
      <c r="U565">
        <v>0.4</v>
      </c>
      <c r="V565" t="s">
        <v>176</v>
      </c>
      <c r="X565" t="s">
        <v>149</v>
      </c>
      <c r="Y565" t="s">
        <v>150</v>
      </c>
      <c r="Z565">
        <v>1040</v>
      </c>
      <c r="AB565" t="s">
        <v>154</v>
      </c>
      <c r="AC565" t="s">
        <v>148</v>
      </c>
      <c r="AD565" s="2">
        <v>0.52083333333333337</v>
      </c>
      <c r="AG565" t="s">
        <v>161</v>
      </c>
      <c r="AK565" t="s">
        <v>156</v>
      </c>
    </row>
    <row r="566" spans="1:37" x14ac:dyDescent="0.3">
      <c r="A566" t="s">
        <v>292</v>
      </c>
      <c r="B566" t="str">
        <f t="shared" si="8"/>
        <v>USGS-WRD-1648010-20200204</v>
      </c>
      <c r="C566">
        <v>1648010</v>
      </c>
      <c r="D566" t="s">
        <v>151</v>
      </c>
      <c r="E566" s="1">
        <v>43865</v>
      </c>
      <c r="F566" s="1" t="s">
        <v>315</v>
      </c>
      <c r="G566" s="1"/>
      <c r="H566" t="s">
        <v>170</v>
      </c>
      <c r="I566" s="1" t="str">
        <f>VLOOKUP(Z566,lookup!$A$2:$E$18,5,FALSE)</f>
        <v>dissolved</v>
      </c>
      <c r="J566" s="1" t="str">
        <f>VLOOKUP(Z566,lookup!$A$2:$E$18,3,FALSE)</f>
        <v>Lead</v>
      </c>
      <c r="K566" s="1"/>
      <c r="L566" t="str">
        <f>VLOOKUP(Z566,lookup!$A$2:$E$18,4,FALSE)</f>
        <v>ug/l</v>
      </c>
      <c r="M566">
        <v>0.219</v>
      </c>
      <c r="U566">
        <v>0.02</v>
      </c>
      <c r="V566" t="s">
        <v>176</v>
      </c>
      <c r="X566" t="s">
        <v>149</v>
      </c>
      <c r="Y566" t="s">
        <v>150</v>
      </c>
      <c r="Z566">
        <v>1049</v>
      </c>
      <c r="AB566" t="s">
        <v>154</v>
      </c>
      <c r="AC566" t="s">
        <v>148</v>
      </c>
      <c r="AD566" s="2">
        <v>0.52083333333333337</v>
      </c>
      <c r="AG566" t="s">
        <v>161</v>
      </c>
      <c r="AK566" t="s">
        <v>156</v>
      </c>
    </row>
    <row r="567" spans="1:37" x14ac:dyDescent="0.3">
      <c r="A567" t="s">
        <v>292</v>
      </c>
      <c r="B567" t="str">
        <f t="shared" si="8"/>
        <v>USGS-WRD-1648010-20200204</v>
      </c>
      <c r="C567">
        <v>1648010</v>
      </c>
      <c r="D567" t="s">
        <v>151</v>
      </c>
      <c r="E567" s="1">
        <v>43865</v>
      </c>
      <c r="F567" s="1" t="s">
        <v>315</v>
      </c>
      <c r="G567" s="1"/>
      <c r="H567" t="s">
        <v>172</v>
      </c>
      <c r="I567" s="1" t="str">
        <f>VLOOKUP(Z567,lookup!$A$2:$E$18,5,FALSE)</f>
        <v>dissolved</v>
      </c>
      <c r="J567" s="1" t="str">
        <f>VLOOKUP(Z567,lookup!$A$2:$E$18,3,FALSE)</f>
        <v>Zinc</v>
      </c>
      <c r="K567" s="1"/>
      <c r="L567" t="str">
        <f>VLOOKUP(Z567,lookup!$A$2:$E$18,4,FALSE)</f>
        <v>ug/l</v>
      </c>
      <c r="M567">
        <v>2.7</v>
      </c>
      <c r="U567">
        <v>2</v>
      </c>
      <c r="V567" t="s">
        <v>176</v>
      </c>
      <c r="X567" t="s">
        <v>149</v>
      </c>
      <c r="Y567" t="s">
        <v>150</v>
      </c>
      <c r="Z567">
        <v>1090</v>
      </c>
      <c r="AA567" t="s">
        <v>168</v>
      </c>
      <c r="AB567" t="s">
        <v>154</v>
      </c>
      <c r="AC567" t="s">
        <v>148</v>
      </c>
      <c r="AD567" s="2">
        <v>0.52083333333333337</v>
      </c>
      <c r="AG567" t="s">
        <v>161</v>
      </c>
      <c r="AK567" t="s">
        <v>156</v>
      </c>
    </row>
    <row r="568" spans="1:37" x14ac:dyDescent="0.3">
      <c r="A568" t="s">
        <v>292</v>
      </c>
      <c r="B568" t="str">
        <f t="shared" si="8"/>
        <v>USGS-WRD-1648010-20200204</v>
      </c>
      <c r="C568">
        <v>1648010</v>
      </c>
      <c r="D568" t="s">
        <v>151</v>
      </c>
      <c r="E568" s="1">
        <v>43865</v>
      </c>
      <c r="F568" s="1" t="s">
        <v>315</v>
      </c>
      <c r="G568" s="1"/>
      <c r="I568" s="1" t="str">
        <f>VLOOKUP(Z568,lookup!$A$2:$E$18,5,FALSE)</f>
        <v>total</v>
      </c>
      <c r="J568" s="1" t="str">
        <f>VLOOKUP(Z568,lookup!$A$2:$E$18,3,FALSE)</f>
        <v>Mercury</v>
      </c>
      <c r="K568" s="1"/>
      <c r="L568" t="str">
        <f>VLOOKUP(Z568,lookup!$A$2:$E$18,4,FALSE)</f>
        <v>ng/l</v>
      </c>
      <c r="M568">
        <v>1.74</v>
      </c>
      <c r="U568">
        <v>0.17</v>
      </c>
      <c r="V568" t="s">
        <v>165</v>
      </c>
      <c r="X568" t="s">
        <v>149</v>
      </c>
      <c r="Y568" t="s">
        <v>150</v>
      </c>
      <c r="Z568">
        <v>50286</v>
      </c>
      <c r="AB568" t="s">
        <v>154</v>
      </c>
      <c r="AC568" t="s">
        <v>148</v>
      </c>
      <c r="AD568" s="2">
        <v>0.52083333333333337</v>
      </c>
      <c r="AG568" t="s">
        <v>161</v>
      </c>
      <c r="AK568" t="s">
        <v>230</v>
      </c>
    </row>
    <row r="569" spans="1:37" x14ac:dyDescent="0.3">
      <c r="A569" t="s">
        <v>292</v>
      </c>
      <c r="B569" t="str">
        <f t="shared" si="8"/>
        <v>USGS-WRD-1648010-20200207</v>
      </c>
      <c r="C569">
        <v>1648010</v>
      </c>
      <c r="D569" t="s">
        <v>151</v>
      </c>
      <c r="E569" s="1">
        <v>43868</v>
      </c>
      <c r="F569" s="1" t="s">
        <v>332</v>
      </c>
      <c r="G569" s="1"/>
      <c r="H569" t="s">
        <v>172</v>
      </c>
      <c r="I569" s="1" t="str">
        <f>VLOOKUP(Z569,lookup!$A$2:$E$18,5,FALSE)</f>
        <v>dissolved</v>
      </c>
      <c r="J569" s="1" t="str">
        <f>VLOOKUP(Z569,lookup!$A$2:$E$18,3,FALSE)</f>
        <v>Copper</v>
      </c>
      <c r="K569" s="1"/>
      <c r="L569" t="str">
        <f>VLOOKUP(Z569,lookup!$A$2:$E$18,4,FALSE)</f>
        <v>ug/l</v>
      </c>
      <c r="M569">
        <v>3.2</v>
      </c>
      <c r="U569">
        <v>0.4</v>
      </c>
      <c r="V569" t="s">
        <v>176</v>
      </c>
      <c r="X569" t="s">
        <v>149</v>
      </c>
      <c r="Y569" t="s">
        <v>150</v>
      </c>
      <c r="Z569">
        <v>1040</v>
      </c>
      <c r="AB569" t="s">
        <v>154</v>
      </c>
      <c r="AC569" t="s">
        <v>148</v>
      </c>
      <c r="AD569" s="2">
        <v>0.51041666666666663</v>
      </c>
      <c r="AG569" t="s">
        <v>161</v>
      </c>
      <c r="AK569" t="s">
        <v>156</v>
      </c>
    </row>
    <row r="570" spans="1:37" x14ac:dyDescent="0.3">
      <c r="A570" t="s">
        <v>292</v>
      </c>
      <c r="B570" t="str">
        <f t="shared" si="8"/>
        <v>USGS-WRD-1648010-20200207</v>
      </c>
      <c r="C570">
        <v>1648010</v>
      </c>
      <c r="D570" t="s">
        <v>151</v>
      </c>
      <c r="E570" s="1">
        <v>43868</v>
      </c>
      <c r="F570" s="1" t="s">
        <v>332</v>
      </c>
      <c r="G570" s="1"/>
      <c r="H570" t="s">
        <v>170</v>
      </c>
      <c r="I570" s="1" t="str">
        <f>VLOOKUP(Z570,lookup!$A$2:$E$18,5,FALSE)</f>
        <v>dissolved</v>
      </c>
      <c r="J570" s="1" t="str">
        <f>VLOOKUP(Z570,lookup!$A$2:$E$18,3,FALSE)</f>
        <v>Lead</v>
      </c>
      <c r="K570" s="1"/>
      <c r="L570" t="str">
        <f>VLOOKUP(Z570,lookup!$A$2:$E$18,4,FALSE)</f>
        <v>ug/l</v>
      </c>
      <c r="M570">
        <v>0.33900000000000002</v>
      </c>
      <c r="U570">
        <v>0.02</v>
      </c>
      <c r="V570" t="s">
        <v>176</v>
      </c>
      <c r="X570" t="s">
        <v>149</v>
      </c>
      <c r="Y570" t="s">
        <v>150</v>
      </c>
      <c r="Z570">
        <v>1049</v>
      </c>
      <c r="AB570" t="s">
        <v>154</v>
      </c>
      <c r="AC570" t="s">
        <v>148</v>
      </c>
      <c r="AD570" s="2">
        <v>0.51041666666666663</v>
      </c>
      <c r="AG570" t="s">
        <v>161</v>
      </c>
      <c r="AK570" t="s">
        <v>156</v>
      </c>
    </row>
    <row r="571" spans="1:37" x14ac:dyDescent="0.3">
      <c r="A571" t="s">
        <v>292</v>
      </c>
      <c r="B571" t="str">
        <f t="shared" si="8"/>
        <v>USGS-WRD-1648010-20200207</v>
      </c>
      <c r="C571">
        <v>1648010</v>
      </c>
      <c r="D571" t="s">
        <v>151</v>
      </c>
      <c r="E571" s="1">
        <v>43868</v>
      </c>
      <c r="F571" s="1" t="s">
        <v>332</v>
      </c>
      <c r="G571" s="1"/>
      <c r="H571" t="s">
        <v>172</v>
      </c>
      <c r="I571" s="1" t="str">
        <f>VLOOKUP(Z571,lookup!$A$2:$E$18,5,FALSE)</f>
        <v>dissolved</v>
      </c>
      <c r="J571" s="1" t="str">
        <f>VLOOKUP(Z571,lookup!$A$2:$E$18,3,FALSE)</f>
        <v>Zinc</v>
      </c>
      <c r="K571" s="1"/>
      <c r="L571" t="str">
        <f>VLOOKUP(Z571,lookup!$A$2:$E$18,4,FALSE)</f>
        <v>ug/l</v>
      </c>
      <c r="M571">
        <v>2.5</v>
      </c>
      <c r="U571">
        <v>2</v>
      </c>
      <c r="V571" t="s">
        <v>176</v>
      </c>
      <c r="X571" t="s">
        <v>149</v>
      </c>
      <c r="Y571" t="s">
        <v>150</v>
      </c>
      <c r="Z571">
        <v>1090</v>
      </c>
      <c r="AA571" t="s">
        <v>168</v>
      </c>
      <c r="AB571" t="s">
        <v>154</v>
      </c>
      <c r="AC571" t="s">
        <v>148</v>
      </c>
      <c r="AD571" s="2">
        <v>0.51041666666666663</v>
      </c>
      <c r="AG571" t="s">
        <v>161</v>
      </c>
      <c r="AK571" t="s">
        <v>156</v>
      </c>
    </row>
    <row r="572" spans="1:37" x14ac:dyDescent="0.3">
      <c r="A572" t="s">
        <v>292</v>
      </c>
      <c r="B572" t="str">
        <f t="shared" si="8"/>
        <v>USGS-WRD-1648010-20200207</v>
      </c>
      <c r="C572">
        <v>1648010</v>
      </c>
      <c r="D572" t="s">
        <v>151</v>
      </c>
      <c r="E572" s="1">
        <v>43868</v>
      </c>
      <c r="F572" s="1" t="s">
        <v>332</v>
      </c>
      <c r="G572" s="1"/>
      <c r="I572" s="1" t="str">
        <f>VLOOKUP(Z572,lookup!$A$2:$E$18,5,FALSE)</f>
        <v>total</v>
      </c>
      <c r="J572" s="1" t="str">
        <f>VLOOKUP(Z572,lookup!$A$2:$E$18,3,FALSE)</f>
        <v>Mercury</v>
      </c>
      <c r="K572" s="1"/>
      <c r="L572" t="str">
        <f>VLOOKUP(Z572,lookup!$A$2:$E$18,4,FALSE)</f>
        <v>ng/l</v>
      </c>
      <c r="M572">
        <v>20.2</v>
      </c>
      <c r="U572">
        <v>0.17</v>
      </c>
      <c r="V572" t="s">
        <v>165</v>
      </c>
      <c r="X572" t="s">
        <v>149</v>
      </c>
      <c r="Y572" t="s">
        <v>150</v>
      </c>
      <c r="Z572">
        <v>50286</v>
      </c>
      <c r="AB572" t="s">
        <v>154</v>
      </c>
      <c r="AC572" t="s">
        <v>148</v>
      </c>
      <c r="AD572" s="2">
        <v>0.51041666666666663</v>
      </c>
      <c r="AG572" t="s">
        <v>161</v>
      </c>
      <c r="AK572" t="s">
        <v>230</v>
      </c>
    </row>
    <row r="573" spans="1:37" x14ac:dyDescent="0.3">
      <c r="A573" t="s">
        <v>292</v>
      </c>
      <c r="B573" t="str">
        <f t="shared" si="8"/>
        <v>USGS-WRD-1648010-20200304</v>
      </c>
      <c r="C573">
        <v>1648010</v>
      </c>
      <c r="D573" t="s">
        <v>151</v>
      </c>
      <c r="E573" s="1">
        <v>43894</v>
      </c>
      <c r="F573" s="1" t="s">
        <v>304</v>
      </c>
      <c r="G573" s="1"/>
      <c r="H573" t="s">
        <v>172</v>
      </c>
      <c r="I573" s="1" t="str">
        <f>VLOOKUP(Z573,lookup!$A$2:$E$18,5,FALSE)</f>
        <v>dissolved</v>
      </c>
      <c r="J573" s="1" t="str">
        <f>VLOOKUP(Z573,lookup!$A$2:$E$18,3,FALSE)</f>
        <v>Copper</v>
      </c>
      <c r="K573" s="1"/>
      <c r="L573" t="str">
        <f>VLOOKUP(Z573,lookup!$A$2:$E$18,4,FALSE)</f>
        <v>ug/l</v>
      </c>
      <c r="M573">
        <v>1.5</v>
      </c>
      <c r="U573">
        <v>0.4</v>
      </c>
      <c r="V573" t="s">
        <v>176</v>
      </c>
      <c r="X573" t="s">
        <v>149</v>
      </c>
      <c r="Y573" t="s">
        <v>150</v>
      </c>
      <c r="Z573">
        <v>1040</v>
      </c>
      <c r="AB573" t="s">
        <v>154</v>
      </c>
      <c r="AC573" t="s">
        <v>148</v>
      </c>
      <c r="AD573" s="2">
        <v>0.47916666666666669</v>
      </c>
      <c r="AG573" t="s">
        <v>161</v>
      </c>
      <c r="AK573" t="s">
        <v>156</v>
      </c>
    </row>
    <row r="574" spans="1:37" x14ac:dyDescent="0.3">
      <c r="A574" t="s">
        <v>292</v>
      </c>
      <c r="B574" t="str">
        <f t="shared" si="8"/>
        <v>USGS-WRD-1648010-20200304</v>
      </c>
      <c r="C574">
        <v>1648010</v>
      </c>
      <c r="D574" t="s">
        <v>151</v>
      </c>
      <c r="E574" s="1">
        <v>43894</v>
      </c>
      <c r="F574" s="1" t="s">
        <v>304</v>
      </c>
      <c r="G574" s="1"/>
      <c r="H574" t="s">
        <v>170</v>
      </c>
      <c r="I574" s="1" t="str">
        <f>VLOOKUP(Z574,lookup!$A$2:$E$18,5,FALSE)</f>
        <v>dissolved</v>
      </c>
      <c r="J574" s="1" t="str">
        <f>VLOOKUP(Z574,lookup!$A$2:$E$18,3,FALSE)</f>
        <v>Lead</v>
      </c>
      <c r="K574" s="1"/>
      <c r="L574" t="str">
        <f>VLOOKUP(Z574,lookup!$A$2:$E$18,4,FALSE)</f>
        <v>ug/l</v>
      </c>
      <c r="M574">
        <v>4.8000000000000001E-2</v>
      </c>
      <c r="U574">
        <v>0.02</v>
      </c>
      <c r="V574" t="s">
        <v>176</v>
      </c>
      <c r="X574" t="s">
        <v>149</v>
      </c>
      <c r="Y574" t="s">
        <v>150</v>
      </c>
      <c r="Z574">
        <v>1049</v>
      </c>
      <c r="AB574" t="s">
        <v>154</v>
      </c>
      <c r="AC574" t="s">
        <v>148</v>
      </c>
      <c r="AD574" s="2">
        <v>0.47916666666666669</v>
      </c>
      <c r="AG574" t="s">
        <v>161</v>
      </c>
      <c r="AK574" t="s">
        <v>156</v>
      </c>
    </row>
    <row r="575" spans="1:37" x14ac:dyDescent="0.3">
      <c r="A575" t="s">
        <v>292</v>
      </c>
      <c r="B575" t="str">
        <f t="shared" si="8"/>
        <v>USGS-WRD-1648010-20200304</v>
      </c>
      <c r="C575">
        <v>1648010</v>
      </c>
      <c r="D575" t="s">
        <v>151</v>
      </c>
      <c r="E575" s="1">
        <v>43894</v>
      </c>
      <c r="F575" s="1" t="s">
        <v>304</v>
      </c>
      <c r="G575" s="1"/>
      <c r="H575" t="s">
        <v>172</v>
      </c>
      <c r="I575" s="1" t="str">
        <f>VLOOKUP(Z575,lookup!$A$2:$E$18,5,FALSE)</f>
        <v>dissolved</v>
      </c>
      <c r="J575" s="1" t="str">
        <f>VLOOKUP(Z575,lookup!$A$2:$E$18,3,FALSE)</f>
        <v>Zinc</v>
      </c>
      <c r="K575" s="1"/>
      <c r="L575" t="str">
        <f>VLOOKUP(Z575,lookup!$A$2:$E$18,4,FALSE)</f>
        <v>ug/l</v>
      </c>
      <c r="M575">
        <v>2.1</v>
      </c>
      <c r="U575">
        <v>2</v>
      </c>
      <c r="V575" t="s">
        <v>176</v>
      </c>
      <c r="X575" t="s">
        <v>149</v>
      </c>
      <c r="Y575" t="s">
        <v>150</v>
      </c>
      <c r="Z575">
        <v>1090</v>
      </c>
      <c r="AA575" t="s">
        <v>168</v>
      </c>
      <c r="AB575" t="s">
        <v>154</v>
      </c>
      <c r="AC575" t="s">
        <v>148</v>
      </c>
      <c r="AD575" s="2">
        <v>0.47916666666666669</v>
      </c>
      <c r="AG575" t="s">
        <v>161</v>
      </c>
      <c r="AK575" t="s">
        <v>156</v>
      </c>
    </row>
    <row r="576" spans="1:37" x14ac:dyDescent="0.3">
      <c r="A576" t="s">
        <v>292</v>
      </c>
      <c r="B576" t="str">
        <f t="shared" si="8"/>
        <v>USGS-WRD-1648010-20200306</v>
      </c>
      <c r="C576">
        <v>1648010</v>
      </c>
      <c r="D576" t="s">
        <v>151</v>
      </c>
      <c r="E576" s="1">
        <v>43896</v>
      </c>
      <c r="F576" s="1" t="s">
        <v>316</v>
      </c>
      <c r="G576" s="1"/>
      <c r="I576" s="1" t="str">
        <f>VLOOKUP(Z576,lookup!$A$2:$E$18,5,FALSE)</f>
        <v>total</v>
      </c>
      <c r="J576" s="1" t="str">
        <f>VLOOKUP(Z576,lookup!$A$2:$E$18,3,FALSE)</f>
        <v>Mercury</v>
      </c>
      <c r="K576" s="1"/>
      <c r="L576" t="str">
        <f>VLOOKUP(Z576,lookup!$A$2:$E$18,4,FALSE)</f>
        <v>ng/l</v>
      </c>
      <c r="M576">
        <v>1.38</v>
      </c>
      <c r="U576">
        <v>0.17</v>
      </c>
      <c r="V576" t="s">
        <v>165</v>
      </c>
      <c r="X576" t="s">
        <v>149</v>
      </c>
      <c r="Y576" t="s">
        <v>150</v>
      </c>
      <c r="Z576">
        <v>50286</v>
      </c>
      <c r="AB576" t="s">
        <v>154</v>
      </c>
      <c r="AC576" t="s">
        <v>148</v>
      </c>
      <c r="AD576" s="2">
        <v>0.40625</v>
      </c>
      <c r="AG576" t="s">
        <v>161</v>
      </c>
      <c r="AK576" t="s">
        <v>230</v>
      </c>
    </row>
    <row r="577" spans="1:37" x14ac:dyDescent="0.3">
      <c r="A577" t="s">
        <v>292</v>
      </c>
      <c r="B577" t="str">
        <f t="shared" si="8"/>
        <v>USGS-WRD-1648010-20200319</v>
      </c>
      <c r="C577">
        <v>1648010</v>
      </c>
      <c r="D577" t="s">
        <v>151</v>
      </c>
      <c r="E577" s="1">
        <v>43909</v>
      </c>
      <c r="F577" s="1" t="s">
        <v>306</v>
      </c>
      <c r="G577" s="1"/>
      <c r="H577" t="s">
        <v>172</v>
      </c>
      <c r="I577" s="1" t="str">
        <f>VLOOKUP(Z577,lookup!$A$2:$E$18,5,FALSE)</f>
        <v>dissolved</v>
      </c>
      <c r="J577" s="1" t="str">
        <f>VLOOKUP(Z577,lookup!$A$2:$E$18,3,FALSE)</f>
        <v>Copper</v>
      </c>
      <c r="K577" s="1"/>
      <c r="L577" t="str">
        <f>VLOOKUP(Z577,lookup!$A$2:$E$18,4,FALSE)</f>
        <v>ug/l</v>
      </c>
      <c r="M577">
        <v>2</v>
      </c>
      <c r="U577">
        <v>0.4</v>
      </c>
      <c r="V577" t="s">
        <v>176</v>
      </c>
      <c r="X577" t="s">
        <v>178</v>
      </c>
      <c r="Y577" t="s">
        <v>150</v>
      </c>
      <c r="Z577">
        <v>1040</v>
      </c>
      <c r="AB577" t="s">
        <v>154</v>
      </c>
      <c r="AC577" t="s">
        <v>148</v>
      </c>
      <c r="AD577" s="2">
        <v>0.45833333333333331</v>
      </c>
      <c r="AG577" t="s">
        <v>161</v>
      </c>
      <c r="AK577" t="s">
        <v>156</v>
      </c>
    </row>
    <row r="578" spans="1:37" x14ac:dyDescent="0.3">
      <c r="A578" t="s">
        <v>292</v>
      </c>
      <c r="B578" t="str">
        <f t="shared" ref="B578:B641" si="9">AG578&amp;"-"&amp;C578&amp;"-"&amp;TEXT(E578,"yyyymmdd")</f>
        <v>USGS-WRD-1648010-20200319</v>
      </c>
      <c r="C578">
        <v>1648010</v>
      </c>
      <c r="D578" t="s">
        <v>151</v>
      </c>
      <c r="E578" s="1">
        <v>43909</v>
      </c>
      <c r="F578" s="1" t="s">
        <v>306</v>
      </c>
      <c r="G578" s="1"/>
      <c r="H578" t="s">
        <v>170</v>
      </c>
      <c r="I578" s="1" t="str">
        <f>VLOOKUP(Z578,lookup!$A$2:$E$18,5,FALSE)</f>
        <v>dissolved</v>
      </c>
      <c r="J578" s="1" t="str">
        <f>VLOOKUP(Z578,lookup!$A$2:$E$18,3,FALSE)</f>
        <v>Lead</v>
      </c>
      <c r="K578" s="1"/>
      <c r="L578" t="str">
        <f>VLOOKUP(Z578,lookup!$A$2:$E$18,4,FALSE)</f>
        <v>ug/l</v>
      </c>
      <c r="M578">
        <v>9.1999999999999998E-2</v>
      </c>
      <c r="U578">
        <v>0.02</v>
      </c>
      <c r="V578" t="s">
        <v>176</v>
      </c>
      <c r="X578" t="s">
        <v>178</v>
      </c>
      <c r="Y578" t="s">
        <v>150</v>
      </c>
      <c r="Z578">
        <v>1049</v>
      </c>
      <c r="AB578" t="s">
        <v>154</v>
      </c>
      <c r="AC578" t="s">
        <v>148</v>
      </c>
      <c r="AD578" s="2">
        <v>0.45833333333333331</v>
      </c>
      <c r="AG578" t="s">
        <v>161</v>
      </c>
      <c r="AK578" t="s">
        <v>156</v>
      </c>
    </row>
    <row r="579" spans="1:37" x14ac:dyDescent="0.3">
      <c r="A579" t="s">
        <v>292</v>
      </c>
      <c r="B579" t="str">
        <f t="shared" si="9"/>
        <v>USGS-WRD-1648010-20200319</v>
      </c>
      <c r="C579">
        <v>1648010</v>
      </c>
      <c r="D579" t="s">
        <v>151</v>
      </c>
      <c r="E579" s="1">
        <v>43909</v>
      </c>
      <c r="F579" s="1" t="s">
        <v>306</v>
      </c>
      <c r="G579" s="1"/>
      <c r="H579" t="s">
        <v>172</v>
      </c>
      <c r="I579" s="1" t="str">
        <f>VLOOKUP(Z579,lookup!$A$2:$E$18,5,FALSE)</f>
        <v>dissolved</v>
      </c>
      <c r="J579" s="1" t="str">
        <f>VLOOKUP(Z579,lookup!$A$2:$E$18,3,FALSE)</f>
        <v>Zinc</v>
      </c>
      <c r="K579" s="1"/>
      <c r="L579" t="str">
        <f>VLOOKUP(Z579,lookup!$A$2:$E$18,4,FALSE)</f>
        <v>ug/l</v>
      </c>
      <c r="M579">
        <v>2</v>
      </c>
      <c r="N579" t="s">
        <v>152</v>
      </c>
      <c r="U579">
        <v>2</v>
      </c>
      <c r="V579" t="s">
        <v>176</v>
      </c>
      <c r="X579" t="s">
        <v>178</v>
      </c>
      <c r="Y579" t="s">
        <v>150</v>
      </c>
      <c r="Z579">
        <v>1090</v>
      </c>
      <c r="AB579" t="s">
        <v>154</v>
      </c>
      <c r="AC579" t="s">
        <v>148</v>
      </c>
      <c r="AD579" s="2">
        <v>0.45833333333333331</v>
      </c>
      <c r="AG579" t="s">
        <v>161</v>
      </c>
      <c r="AK579" t="s">
        <v>156</v>
      </c>
    </row>
    <row r="580" spans="1:37" x14ac:dyDescent="0.3">
      <c r="A580" t="s">
        <v>292</v>
      </c>
      <c r="B580" t="str">
        <f t="shared" si="9"/>
        <v>USGS-WRD-1648010-20200319</v>
      </c>
      <c r="C580">
        <v>1648010</v>
      </c>
      <c r="D580" t="s">
        <v>151</v>
      </c>
      <c r="E580" s="1">
        <v>43909</v>
      </c>
      <c r="F580" s="1" t="s">
        <v>306</v>
      </c>
      <c r="G580" s="1"/>
      <c r="I580" s="1" t="str">
        <f>VLOOKUP(Z580,lookup!$A$2:$E$18,5,FALSE)</f>
        <v>total</v>
      </c>
      <c r="J580" s="1" t="str">
        <f>VLOOKUP(Z580,lookup!$A$2:$E$18,3,FALSE)</f>
        <v>Mercury</v>
      </c>
      <c r="K580" s="1"/>
      <c r="L580" t="str">
        <f>VLOOKUP(Z580,lookup!$A$2:$E$18,4,FALSE)</f>
        <v>ng/l</v>
      </c>
      <c r="M580">
        <v>16</v>
      </c>
      <c r="U580">
        <v>0.17</v>
      </c>
      <c r="V580" t="s">
        <v>165</v>
      </c>
      <c r="X580" t="s">
        <v>178</v>
      </c>
      <c r="Y580" t="s">
        <v>150</v>
      </c>
      <c r="Z580">
        <v>50286</v>
      </c>
      <c r="AB580" t="s">
        <v>154</v>
      </c>
      <c r="AC580" t="s">
        <v>148</v>
      </c>
      <c r="AD580" s="2">
        <v>0.45833333333333331</v>
      </c>
      <c r="AG580" t="s">
        <v>161</v>
      </c>
      <c r="AK580" t="s">
        <v>230</v>
      </c>
    </row>
    <row r="581" spans="1:37" x14ac:dyDescent="0.3">
      <c r="A581" t="s">
        <v>292</v>
      </c>
      <c r="B581" t="str">
        <f t="shared" si="9"/>
        <v>USGS-WRD-1648010-20200328</v>
      </c>
      <c r="C581">
        <v>1648010</v>
      </c>
      <c r="D581" t="s">
        <v>151</v>
      </c>
      <c r="E581" s="1">
        <v>43918</v>
      </c>
      <c r="F581" s="1" t="s">
        <v>347</v>
      </c>
      <c r="G581" s="1"/>
      <c r="H581" t="s">
        <v>172</v>
      </c>
      <c r="I581" s="1" t="str">
        <f>VLOOKUP(Z581,lookup!$A$2:$E$18,5,FALSE)</f>
        <v>dissolved</v>
      </c>
      <c r="J581" s="1" t="str">
        <f>VLOOKUP(Z581,lookup!$A$2:$E$18,3,FALSE)</f>
        <v>Copper</v>
      </c>
      <c r="K581" s="1"/>
      <c r="L581" t="str">
        <f>VLOOKUP(Z581,lookup!$A$2:$E$18,4,FALSE)</f>
        <v>ug/l</v>
      </c>
      <c r="M581">
        <v>2.7</v>
      </c>
      <c r="U581">
        <v>0.4</v>
      </c>
      <c r="V581" t="s">
        <v>176</v>
      </c>
      <c r="X581" t="s">
        <v>178</v>
      </c>
      <c r="Y581" t="s">
        <v>150</v>
      </c>
      <c r="Z581">
        <v>1040</v>
      </c>
      <c r="AB581" t="s">
        <v>154</v>
      </c>
      <c r="AC581" t="s">
        <v>148</v>
      </c>
      <c r="AD581" s="2">
        <v>0.50347222222222221</v>
      </c>
      <c r="AG581" t="s">
        <v>161</v>
      </c>
      <c r="AK581" t="s">
        <v>156</v>
      </c>
    </row>
    <row r="582" spans="1:37" x14ac:dyDescent="0.3">
      <c r="A582" t="s">
        <v>292</v>
      </c>
      <c r="B582" t="str">
        <f t="shared" si="9"/>
        <v>USGS-WRD-1648010-20200328</v>
      </c>
      <c r="C582">
        <v>1648010</v>
      </c>
      <c r="D582" t="s">
        <v>151</v>
      </c>
      <c r="E582" s="1">
        <v>43918</v>
      </c>
      <c r="F582" s="1" t="s">
        <v>347</v>
      </c>
      <c r="G582" s="1"/>
      <c r="H582" t="s">
        <v>170</v>
      </c>
      <c r="I582" s="1" t="str">
        <f>VLOOKUP(Z582,lookup!$A$2:$E$18,5,FALSE)</f>
        <v>dissolved</v>
      </c>
      <c r="J582" s="1" t="str">
        <f>VLOOKUP(Z582,lookup!$A$2:$E$18,3,FALSE)</f>
        <v>Lead</v>
      </c>
      <c r="K582" s="1"/>
      <c r="L582" t="str">
        <f>VLOOKUP(Z582,lookup!$A$2:$E$18,4,FALSE)</f>
        <v>ug/l</v>
      </c>
      <c r="M582">
        <v>7.3999999999999996E-2</v>
      </c>
      <c r="U582">
        <v>0.02</v>
      </c>
      <c r="V582" t="s">
        <v>176</v>
      </c>
      <c r="X582" t="s">
        <v>178</v>
      </c>
      <c r="Y582" t="s">
        <v>150</v>
      </c>
      <c r="Z582">
        <v>1049</v>
      </c>
      <c r="AB582" t="s">
        <v>154</v>
      </c>
      <c r="AC582" t="s">
        <v>148</v>
      </c>
      <c r="AD582" s="2">
        <v>0.50347222222222221</v>
      </c>
      <c r="AG582" t="s">
        <v>161</v>
      </c>
      <c r="AK582" t="s">
        <v>156</v>
      </c>
    </row>
    <row r="583" spans="1:37" x14ac:dyDescent="0.3">
      <c r="A583" t="s">
        <v>292</v>
      </c>
      <c r="B583" t="str">
        <f t="shared" si="9"/>
        <v>USGS-WRD-1648010-20200328</v>
      </c>
      <c r="C583">
        <v>1648010</v>
      </c>
      <c r="D583" t="s">
        <v>151</v>
      </c>
      <c r="E583" s="1">
        <v>43918</v>
      </c>
      <c r="F583" s="1" t="s">
        <v>347</v>
      </c>
      <c r="G583" s="1"/>
      <c r="H583" t="s">
        <v>172</v>
      </c>
      <c r="I583" s="1" t="str">
        <f>VLOOKUP(Z583,lookup!$A$2:$E$18,5,FALSE)</f>
        <v>dissolved</v>
      </c>
      <c r="J583" s="1" t="str">
        <f>VLOOKUP(Z583,lookup!$A$2:$E$18,3,FALSE)</f>
        <v>Zinc</v>
      </c>
      <c r="K583" s="1"/>
      <c r="L583" t="str">
        <f>VLOOKUP(Z583,lookup!$A$2:$E$18,4,FALSE)</f>
        <v>ug/l</v>
      </c>
      <c r="M583">
        <v>2.6</v>
      </c>
      <c r="U583">
        <v>2</v>
      </c>
      <c r="V583" t="s">
        <v>176</v>
      </c>
      <c r="X583" t="s">
        <v>178</v>
      </c>
      <c r="Y583" t="s">
        <v>150</v>
      </c>
      <c r="Z583">
        <v>1090</v>
      </c>
      <c r="AA583" t="s">
        <v>168</v>
      </c>
      <c r="AB583" t="s">
        <v>154</v>
      </c>
      <c r="AC583" t="s">
        <v>148</v>
      </c>
      <c r="AD583" s="2">
        <v>0.50347222222222221</v>
      </c>
      <c r="AG583" t="s">
        <v>161</v>
      </c>
      <c r="AK583" t="s">
        <v>156</v>
      </c>
    </row>
    <row r="584" spans="1:37" x14ac:dyDescent="0.3">
      <c r="A584" t="s">
        <v>292</v>
      </c>
      <c r="B584" t="str">
        <f t="shared" si="9"/>
        <v>USGS-WRD-1648010-20200328</v>
      </c>
      <c r="C584">
        <v>1648010</v>
      </c>
      <c r="D584" t="s">
        <v>151</v>
      </c>
      <c r="E584" s="1">
        <v>43918</v>
      </c>
      <c r="F584" s="1" t="s">
        <v>347</v>
      </c>
      <c r="G584" s="1"/>
      <c r="I584" s="1" t="str">
        <f>VLOOKUP(Z584,lookup!$A$2:$E$18,5,FALSE)</f>
        <v>total</v>
      </c>
      <c r="J584" s="1" t="str">
        <f>VLOOKUP(Z584,lookup!$A$2:$E$18,3,FALSE)</f>
        <v>Mercury</v>
      </c>
      <c r="K584" s="1"/>
      <c r="L584" t="str">
        <f>VLOOKUP(Z584,lookup!$A$2:$E$18,4,FALSE)</f>
        <v>ng/l</v>
      </c>
      <c r="M584">
        <v>6.78</v>
      </c>
      <c r="U584">
        <v>0.17</v>
      </c>
      <c r="V584" t="s">
        <v>165</v>
      </c>
      <c r="X584" t="s">
        <v>178</v>
      </c>
      <c r="Y584" t="s">
        <v>150</v>
      </c>
      <c r="Z584">
        <v>50286</v>
      </c>
      <c r="AB584" t="s">
        <v>154</v>
      </c>
      <c r="AC584" t="s">
        <v>148</v>
      </c>
      <c r="AD584" s="2">
        <v>0.50347222222222221</v>
      </c>
      <c r="AG584" t="s">
        <v>161</v>
      </c>
      <c r="AK584" t="s">
        <v>230</v>
      </c>
    </row>
    <row r="585" spans="1:37" x14ac:dyDescent="0.3">
      <c r="A585" t="s">
        <v>292</v>
      </c>
      <c r="B585" t="str">
        <f t="shared" si="9"/>
        <v>USGS-WRD-1648010-20200401</v>
      </c>
      <c r="C585">
        <v>1648010</v>
      </c>
      <c r="D585" t="s">
        <v>151</v>
      </c>
      <c r="E585" s="1">
        <v>43922</v>
      </c>
      <c r="F585" s="1" t="s">
        <v>348</v>
      </c>
      <c r="G585" s="1"/>
      <c r="H585" t="s">
        <v>172</v>
      </c>
      <c r="I585" s="1" t="str">
        <f>VLOOKUP(Z585,lookup!$A$2:$E$18,5,FALSE)</f>
        <v>dissolved</v>
      </c>
      <c r="J585" s="1" t="str">
        <f>VLOOKUP(Z585,lookup!$A$2:$E$18,3,FALSE)</f>
        <v>Copper</v>
      </c>
      <c r="K585" s="1"/>
      <c r="L585" t="str">
        <f>VLOOKUP(Z585,lookup!$A$2:$E$18,4,FALSE)</f>
        <v>ug/l</v>
      </c>
      <c r="M585">
        <v>3</v>
      </c>
      <c r="U585">
        <v>0.4</v>
      </c>
      <c r="V585" t="s">
        <v>176</v>
      </c>
      <c r="X585" t="s">
        <v>178</v>
      </c>
      <c r="Y585" t="s">
        <v>150</v>
      </c>
      <c r="Z585">
        <v>1040</v>
      </c>
      <c r="AB585" t="s">
        <v>154</v>
      </c>
      <c r="AC585" t="s">
        <v>148</v>
      </c>
      <c r="AD585" s="2">
        <v>0.4826388888888889</v>
      </c>
      <c r="AG585" t="s">
        <v>161</v>
      </c>
      <c r="AK585" t="s">
        <v>156</v>
      </c>
    </row>
    <row r="586" spans="1:37" x14ac:dyDescent="0.3">
      <c r="A586" t="s">
        <v>292</v>
      </c>
      <c r="B586" t="str">
        <f t="shared" si="9"/>
        <v>USGS-WRD-1648010-20200401</v>
      </c>
      <c r="C586">
        <v>1648010</v>
      </c>
      <c r="D586" t="s">
        <v>151</v>
      </c>
      <c r="E586" s="1">
        <v>43922</v>
      </c>
      <c r="F586" s="1" t="s">
        <v>348</v>
      </c>
      <c r="G586" s="1"/>
      <c r="H586" t="s">
        <v>170</v>
      </c>
      <c r="I586" s="1" t="str">
        <f>VLOOKUP(Z586,lookup!$A$2:$E$18,5,FALSE)</f>
        <v>dissolved</v>
      </c>
      <c r="J586" s="1" t="str">
        <f>VLOOKUP(Z586,lookup!$A$2:$E$18,3,FALSE)</f>
        <v>Lead</v>
      </c>
      <c r="K586" s="1"/>
      <c r="L586" t="str">
        <f>VLOOKUP(Z586,lookup!$A$2:$E$18,4,FALSE)</f>
        <v>ug/l</v>
      </c>
      <c r="M586">
        <v>3.9E-2</v>
      </c>
      <c r="U586">
        <v>0.02</v>
      </c>
      <c r="V586" t="s">
        <v>176</v>
      </c>
      <c r="X586" t="s">
        <v>178</v>
      </c>
      <c r="Y586" t="s">
        <v>150</v>
      </c>
      <c r="Z586">
        <v>1049</v>
      </c>
      <c r="AA586" t="s">
        <v>168</v>
      </c>
      <c r="AB586" t="s">
        <v>154</v>
      </c>
      <c r="AC586" t="s">
        <v>148</v>
      </c>
      <c r="AD586" s="2">
        <v>0.4826388888888889</v>
      </c>
      <c r="AG586" t="s">
        <v>161</v>
      </c>
      <c r="AK586" t="s">
        <v>156</v>
      </c>
    </row>
    <row r="587" spans="1:37" x14ac:dyDescent="0.3">
      <c r="A587" t="s">
        <v>292</v>
      </c>
      <c r="B587" t="str">
        <f t="shared" si="9"/>
        <v>USGS-WRD-1648010-20200401</v>
      </c>
      <c r="C587">
        <v>1648010</v>
      </c>
      <c r="D587" t="s">
        <v>151</v>
      </c>
      <c r="E587" s="1">
        <v>43922</v>
      </c>
      <c r="F587" s="1" t="s">
        <v>348</v>
      </c>
      <c r="G587" s="1"/>
      <c r="H587" t="s">
        <v>172</v>
      </c>
      <c r="I587" s="1" t="str">
        <f>VLOOKUP(Z587,lookup!$A$2:$E$18,5,FALSE)</f>
        <v>dissolved</v>
      </c>
      <c r="J587" s="1" t="str">
        <f>VLOOKUP(Z587,lookup!$A$2:$E$18,3,FALSE)</f>
        <v>Zinc</v>
      </c>
      <c r="K587" s="1"/>
      <c r="L587" t="str">
        <f>VLOOKUP(Z587,lookup!$A$2:$E$18,4,FALSE)</f>
        <v>ug/l</v>
      </c>
      <c r="M587">
        <v>2</v>
      </c>
      <c r="N587" t="s">
        <v>152</v>
      </c>
      <c r="U587">
        <v>2</v>
      </c>
      <c r="V587" t="s">
        <v>176</v>
      </c>
      <c r="X587" t="s">
        <v>178</v>
      </c>
      <c r="Y587" t="s">
        <v>150</v>
      </c>
      <c r="Z587">
        <v>1090</v>
      </c>
      <c r="AB587" t="s">
        <v>154</v>
      </c>
      <c r="AC587" t="s">
        <v>148</v>
      </c>
      <c r="AD587" s="2">
        <v>0.4826388888888889</v>
      </c>
      <c r="AG587" t="s">
        <v>161</v>
      </c>
      <c r="AK587" t="s">
        <v>156</v>
      </c>
    </row>
    <row r="588" spans="1:37" x14ac:dyDescent="0.3">
      <c r="A588" t="s">
        <v>292</v>
      </c>
      <c r="B588" t="str">
        <f t="shared" si="9"/>
        <v>USGS-WRD-1648010-20200401</v>
      </c>
      <c r="C588">
        <v>1648010</v>
      </c>
      <c r="D588" t="s">
        <v>151</v>
      </c>
      <c r="E588" s="1">
        <v>43922</v>
      </c>
      <c r="F588" s="1" t="s">
        <v>348</v>
      </c>
      <c r="G588" s="1"/>
      <c r="I588" s="1" t="str">
        <f>VLOOKUP(Z588,lookup!$A$2:$E$18,5,FALSE)</f>
        <v>total</v>
      </c>
      <c r="J588" s="1" t="str">
        <f>VLOOKUP(Z588,lookup!$A$2:$E$18,3,FALSE)</f>
        <v>Mercury</v>
      </c>
      <c r="K588" s="1"/>
      <c r="L588" t="str">
        <f>VLOOKUP(Z588,lookup!$A$2:$E$18,4,FALSE)</f>
        <v>ng/l</v>
      </c>
      <c r="M588">
        <v>1.37</v>
      </c>
      <c r="U588">
        <v>0.17</v>
      </c>
      <c r="V588" t="s">
        <v>165</v>
      </c>
      <c r="X588" t="s">
        <v>178</v>
      </c>
      <c r="Y588" t="s">
        <v>150</v>
      </c>
      <c r="Z588">
        <v>50286</v>
      </c>
      <c r="AB588" t="s">
        <v>154</v>
      </c>
      <c r="AC588" t="s">
        <v>148</v>
      </c>
      <c r="AD588" s="2">
        <v>0.4826388888888889</v>
      </c>
      <c r="AG588" t="s">
        <v>161</v>
      </c>
      <c r="AK588" t="s">
        <v>230</v>
      </c>
    </row>
    <row r="589" spans="1:37" x14ac:dyDescent="0.3">
      <c r="A589" t="s">
        <v>292</v>
      </c>
      <c r="B589" t="str">
        <f t="shared" si="9"/>
        <v>USGS-WRD-1648010-20200505</v>
      </c>
      <c r="C589">
        <v>1648010</v>
      </c>
      <c r="D589" t="s">
        <v>151</v>
      </c>
      <c r="E589" s="1">
        <v>43956</v>
      </c>
      <c r="F589" s="1" t="s">
        <v>349</v>
      </c>
      <c r="G589" s="1"/>
      <c r="H589" t="s">
        <v>172</v>
      </c>
      <c r="I589" s="1" t="str">
        <f>VLOOKUP(Z589,lookup!$A$2:$E$18,5,FALSE)</f>
        <v>dissolved</v>
      </c>
      <c r="J589" s="1" t="str">
        <f>VLOOKUP(Z589,lookup!$A$2:$E$18,3,FALSE)</f>
        <v>Copper</v>
      </c>
      <c r="K589" s="1"/>
      <c r="L589" t="str">
        <f>VLOOKUP(Z589,lookup!$A$2:$E$18,4,FALSE)</f>
        <v>ug/l</v>
      </c>
      <c r="M589">
        <v>3.6</v>
      </c>
      <c r="U589">
        <v>0.4</v>
      </c>
      <c r="V589" t="s">
        <v>176</v>
      </c>
      <c r="X589" t="s">
        <v>178</v>
      </c>
      <c r="Y589" t="s">
        <v>150</v>
      </c>
      <c r="Z589">
        <v>1040</v>
      </c>
      <c r="AB589" t="s">
        <v>154</v>
      </c>
      <c r="AC589" t="s">
        <v>148</v>
      </c>
      <c r="AD589" s="2">
        <v>0.43055555555555558</v>
      </c>
      <c r="AG589" t="s">
        <v>161</v>
      </c>
      <c r="AK589" t="s">
        <v>156</v>
      </c>
    </row>
    <row r="590" spans="1:37" x14ac:dyDescent="0.3">
      <c r="A590" t="s">
        <v>292</v>
      </c>
      <c r="B590" t="str">
        <f t="shared" si="9"/>
        <v>USGS-WRD-1648010-20200505</v>
      </c>
      <c r="C590">
        <v>1648010</v>
      </c>
      <c r="D590" t="s">
        <v>151</v>
      </c>
      <c r="E590" s="1">
        <v>43956</v>
      </c>
      <c r="F590" s="1" t="s">
        <v>349</v>
      </c>
      <c r="G590" s="1"/>
      <c r="H590" t="s">
        <v>170</v>
      </c>
      <c r="I590" s="1" t="str">
        <f>VLOOKUP(Z590,lookup!$A$2:$E$18,5,FALSE)</f>
        <v>dissolved</v>
      </c>
      <c r="J590" s="1" t="str">
        <f>VLOOKUP(Z590,lookup!$A$2:$E$18,3,FALSE)</f>
        <v>Lead</v>
      </c>
      <c r="K590" s="1"/>
      <c r="L590" t="str">
        <f>VLOOKUP(Z590,lookup!$A$2:$E$18,4,FALSE)</f>
        <v>ug/l</v>
      </c>
      <c r="M590">
        <v>0.14799999999999999</v>
      </c>
      <c r="U590">
        <v>0.02</v>
      </c>
      <c r="V590" t="s">
        <v>176</v>
      </c>
      <c r="X590" t="s">
        <v>178</v>
      </c>
      <c r="Y590" t="s">
        <v>150</v>
      </c>
      <c r="Z590">
        <v>1049</v>
      </c>
      <c r="AB590" t="s">
        <v>154</v>
      </c>
      <c r="AC590" t="s">
        <v>148</v>
      </c>
      <c r="AD590" s="2">
        <v>0.43055555555555558</v>
      </c>
      <c r="AG590" t="s">
        <v>161</v>
      </c>
      <c r="AK590" t="s">
        <v>156</v>
      </c>
    </row>
    <row r="591" spans="1:37" x14ac:dyDescent="0.3">
      <c r="A591" t="s">
        <v>292</v>
      </c>
      <c r="B591" t="str">
        <f t="shared" si="9"/>
        <v>USGS-WRD-1648010-20200505</v>
      </c>
      <c r="C591">
        <v>1648010</v>
      </c>
      <c r="D591" t="s">
        <v>151</v>
      </c>
      <c r="E591" s="1">
        <v>43956</v>
      </c>
      <c r="F591" s="1" t="s">
        <v>349</v>
      </c>
      <c r="G591" s="1"/>
      <c r="H591" t="s">
        <v>172</v>
      </c>
      <c r="I591" s="1" t="str">
        <f>VLOOKUP(Z591,lookup!$A$2:$E$18,5,FALSE)</f>
        <v>dissolved</v>
      </c>
      <c r="J591" s="1" t="str">
        <f>VLOOKUP(Z591,lookup!$A$2:$E$18,3,FALSE)</f>
        <v>Zinc</v>
      </c>
      <c r="K591" s="1"/>
      <c r="L591" t="str">
        <f>VLOOKUP(Z591,lookup!$A$2:$E$18,4,FALSE)</f>
        <v>ug/l</v>
      </c>
      <c r="M591">
        <v>2</v>
      </c>
      <c r="N591" t="s">
        <v>152</v>
      </c>
      <c r="U591">
        <v>2</v>
      </c>
      <c r="V591" t="s">
        <v>176</v>
      </c>
      <c r="X591" t="s">
        <v>178</v>
      </c>
      <c r="Y591" t="s">
        <v>150</v>
      </c>
      <c r="Z591">
        <v>1090</v>
      </c>
      <c r="AB591" t="s">
        <v>154</v>
      </c>
      <c r="AC591" t="s">
        <v>148</v>
      </c>
      <c r="AD591" s="2">
        <v>0.43055555555555558</v>
      </c>
      <c r="AG591" t="s">
        <v>161</v>
      </c>
      <c r="AK591" t="s">
        <v>156</v>
      </c>
    </row>
    <row r="592" spans="1:37" x14ac:dyDescent="0.3">
      <c r="A592" t="s">
        <v>292</v>
      </c>
      <c r="B592" t="str">
        <f t="shared" si="9"/>
        <v>USGS-WRD-1648010-20200505</v>
      </c>
      <c r="C592">
        <v>1648010</v>
      </c>
      <c r="D592" t="s">
        <v>151</v>
      </c>
      <c r="E592" s="1">
        <v>43956</v>
      </c>
      <c r="F592" s="1" t="s">
        <v>349</v>
      </c>
      <c r="G592" s="1"/>
      <c r="I592" s="1" t="str">
        <f>VLOOKUP(Z592,lookup!$A$2:$E$18,5,FALSE)</f>
        <v>total</v>
      </c>
      <c r="J592" s="1" t="str">
        <f>VLOOKUP(Z592,lookup!$A$2:$E$18,3,FALSE)</f>
        <v>Mercury</v>
      </c>
      <c r="K592" s="1"/>
      <c r="L592" t="str">
        <f>VLOOKUP(Z592,lookup!$A$2:$E$18,4,FALSE)</f>
        <v>ng/l</v>
      </c>
      <c r="M592">
        <v>2.2799999999999998</v>
      </c>
      <c r="U592">
        <v>0.17</v>
      </c>
      <c r="V592" t="s">
        <v>165</v>
      </c>
      <c r="X592" t="s">
        <v>178</v>
      </c>
      <c r="Y592" t="s">
        <v>150</v>
      </c>
      <c r="Z592">
        <v>50286</v>
      </c>
      <c r="AB592" t="s">
        <v>154</v>
      </c>
      <c r="AC592" t="s">
        <v>148</v>
      </c>
      <c r="AD592" s="2">
        <v>0.43055555555555558</v>
      </c>
      <c r="AG592" t="s">
        <v>161</v>
      </c>
      <c r="AK592" t="s">
        <v>230</v>
      </c>
    </row>
    <row r="593" spans="1:37" x14ac:dyDescent="0.3">
      <c r="A593" t="s">
        <v>292</v>
      </c>
      <c r="B593" t="str">
        <f t="shared" si="9"/>
        <v>USGS-WRD-1648010-20200602</v>
      </c>
      <c r="C593">
        <v>1648010</v>
      </c>
      <c r="D593" t="s">
        <v>151</v>
      </c>
      <c r="E593" s="1">
        <v>43984</v>
      </c>
      <c r="F593" s="1" t="s">
        <v>350</v>
      </c>
      <c r="G593" s="1"/>
      <c r="H593" t="s">
        <v>172</v>
      </c>
      <c r="I593" s="1" t="str">
        <f>VLOOKUP(Z593,lookup!$A$2:$E$18,5,FALSE)</f>
        <v>dissolved</v>
      </c>
      <c r="J593" s="1" t="str">
        <f>VLOOKUP(Z593,lookup!$A$2:$E$18,3,FALSE)</f>
        <v>Copper</v>
      </c>
      <c r="K593" s="1"/>
      <c r="L593" t="str">
        <f>VLOOKUP(Z593,lookup!$A$2:$E$18,4,FALSE)</f>
        <v>ug/l</v>
      </c>
      <c r="M593">
        <v>2.1</v>
      </c>
      <c r="U593">
        <v>0.4</v>
      </c>
      <c r="V593" t="s">
        <v>176</v>
      </c>
      <c r="X593" t="s">
        <v>178</v>
      </c>
      <c r="Y593" t="s">
        <v>150</v>
      </c>
      <c r="Z593">
        <v>1040</v>
      </c>
      <c r="AB593" t="s">
        <v>154</v>
      </c>
      <c r="AC593" t="s">
        <v>148</v>
      </c>
      <c r="AD593" s="2">
        <v>0.51388888888888895</v>
      </c>
      <c r="AG593" t="s">
        <v>161</v>
      </c>
      <c r="AK593" t="s">
        <v>156</v>
      </c>
    </row>
    <row r="594" spans="1:37" x14ac:dyDescent="0.3">
      <c r="A594" t="s">
        <v>292</v>
      </c>
      <c r="B594" t="str">
        <f t="shared" si="9"/>
        <v>USGS-WRD-1648010-20200602</v>
      </c>
      <c r="C594">
        <v>1648010</v>
      </c>
      <c r="D594" t="s">
        <v>151</v>
      </c>
      <c r="E594" s="1">
        <v>43984</v>
      </c>
      <c r="F594" s="1" t="s">
        <v>350</v>
      </c>
      <c r="G594" s="1"/>
      <c r="H594" t="s">
        <v>170</v>
      </c>
      <c r="I594" s="1" t="str">
        <f>VLOOKUP(Z594,lookup!$A$2:$E$18,5,FALSE)</f>
        <v>dissolved</v>
      </c>
      <c r="J594" s="1" t="str">
        <f>VLOOKUP(Z594,lookup!$A$2:$E$18,3,FALSE)</f>
        <v>Lead</v>
      </c>
      <c r="K594" s="1"/>
      <c r="L594" t="str">
        <f>VLOOKUP(Z594,lookup!$A$2:$E$18,4,FALSE)</f>
        <v>ug/l</v>
      </c>
      <c r="M594">
        <v>5.2999999999999999E-2</v>
      </c>
      <c r="U594">
        <v>0.02</v>
      </c>
      <c r="V594" t="s">
        <v>176</v>
      </c>
      <c r="X594" t="s">
        <v>178</v>
      </c>
      <c r="Y594" t="s">
        <v>150</v>
      </c>
      <c r="Z594">
        <v>1049</v>
      </c>
      <c r="AB594" t="s">
        <v>154</v>
      </c>
      <c r="AC594" t="s">
        <v>148</v>
      </c>
      <c r="AD594" s="2">
        <v>0.51388888888888895</v>
      </c>
      <c r="AG594" t="s">
        <v>161</v>
      </c>
      <c r="AK594" t="s">
        <v>156</v>
      </c>
    </row>
    <row r="595" spans="1:37" x14ac:dyDescent="0.3">
      <c r="A595" t="s">
        <v>292</v>
      </c>
      <c r="B595" t="str">
        <f t="shared" si="9"/>
        <v>USGS-WRD-1648010-20200602</v>
      </c>
      <c r="C595">
        <v>1648010</v>
      </c>
      <c r="D595" t="s">
        <v>151</v>
      </c>
      <c r="E595" s="1">
        <v>43984</v>
      </c>
      <c r="F595" s="1" t="s">
        <v>350</v>
      </c>
      <c r="G595" s="1"/>
      <c r="H595" t="s">
        <v>172</v>
      </c>
      <c r="I595" s="1" t="str">
        <f>VLOOKUP(Z595,lookup!$A$2:$E$18,5,FALSE)</f>
        <v>dissolved</v>
      </c>
      <c r="J595" s="1" t="str">
        <f>VLOOKUP(Z595,lookup!$A$2:$E$18,3,FALSE)</f>
        <v>Zinc</v>
      </c>
      <c r="K595" s="1"/>
      <c r="L595" t="str">
        <f>VLOOKUP(Z595,lookup!$A$2:$E$18,4,FALSE)</f>
        <v>ug/l</v>
      </c>
      <c r="M595">
        <v>2</v>
      </c>
      <c r="N595" t="s">
        <v>152</v>
      </c>
      <c r="U595">
        <v>2</v>
      </c>
      <c r="V595" t="s">
        <v>176</v>
      </c>
      <c r="X595" t="s">
        <v>178</v>
      </c>
      <c r="Y595" t="s">
        <v>150</v>
      </c>
      <c r="Z595">
        <v>1090</v>
      </c>
      <c r="AB595" t="s">
        <v>154</v>
      </c>
      <c r="AC595" t="s">
        <v>148</v>
      </c>
      <c r="AD595" s="2">
        <v>0.51388888888888895</v>
      </c>
      <c r="AG595" t="s">
        <v>161</v>
      </c>
      <c r="AK595" t="s">
        <v>156</v>
      </c>
    </row>
    <row r="596" spans="1:37" x14ac:dyDescent="0.3">
      <c r="A596" t="s">
        <v>292</v>
      </c>
      <c r="B596" t="str">
        <f t="shared" si="9"/>
        <v>USGS-WRD-1648010-20200602</v>
      </c>
      <c r="C596">
        <v>1648010</v>
      </c>
      <c r="D596" t="s">
        <v>151</v>
      </c>
      <c r="E596" s="1">
        <v>43984</v>
      </c>
      <c r="F596" s="1" t="s">
        <v>350</v>
      </c>
      <c r="G596" s="1"/>
      <c r="I596" s="1" t="str">
        <f>VLOOKUP(Z596,lookup!$A$2:$E$18,5,FALSE)</f>
        <v>total</v>
      </c>
      <c r="J596" s="1" t="str">
        <f>VLOOKUP(Z596,lookup!$A$2:$E$18,3,FALSE)</f>
        <v>Mercury</v>
      </c>
      <c r="K596" s="1"/>
      <c r="L596" t="str">
        <f>VLOOKUP(Z596,lookup!$A$2:$E$18,4,FALSE)</f>
        <v>ng/l</v>
      </c>
      <c r="M596">
        <v>0.95</v>
      </c>
      <c r="U596">
        <v>0.17</v>
      </c>
      <c r="V596" t="s">
        <v>165</v>
      </c>
      <c r="X596" t="s">
        <v>178</v>
      </c>
      <c r="Y596" t="s">
        <v>150</v>
      </c>
      <c r="Z596">
        <v>50286</v>
      </c>
      <c r="AB596" t="s">
        <v>154</v>
      </c>
      <c r="AC596" t="s">
        <v>148</v>
      </c>
      <c r="AD596" s="2">
        <v>0.51388888888888895</v>
      </c>
      <c r="AG596" t="s">
        <v>161</v>
      </c>
      <c r="AK596" t="s">
        <v>230</v>
      </c>
    </row>
    <row r="597" spans="1:37" x14ac:dyDescent="0.3">
      <c r="A597" t="s">
        <v>292</v>
      </c>
      <c r="B597" t="str">
        <f t="shared" si="9"/>
        <v>USGS-WRD-1648010-20200707</v>
      </c>
      <c r="C597">
        <v>1648010</v>
      </c>
      <c r="D597" t="s">
        <v>151</v>
      </c>
      <c r="E597" s="1">
        <v>44019</v>
      </c>
      <c r="F597" s="1" t="s">
        <v>351</v>
      </c>
      <c r="G597" s="1"/>
      <c r="H597" t="s">
        <v>172</v>
      </c>
      <c r="I597" s="1" t="str">
        <f>VLOOKUP(Z597,lookup!$A$2:$E$18,5,FALSE)</f>
        <v>dissolved</v>
      </c>
      <c r="J597" s="1" t="str">
        <f>VLOOKUP(Z597,lookup!$A$2:$E$18,3,FALSE)</f>
        <v>Copper</v>
      </c>
      <c r="K597" s="1"/>
      <c r="L597" t="str">
        <f>VLOOKUP(Z597,lookup!$A$2:$E$18,4,FALSE)</f>
        <v>ug/l</v>
      </c>
      <c r="M597">
        <v>4.5999999999999996</v>
      </c>
      <c r="U597">
        <v>0.4</v>
      </c>
      <c r="V597" t="s">
        <v>176</v>
      </c>
      <c r="X597" t="s">
        <v>178</v>
      </c>
      <c r="Y597" t="s">
        <v>150</v>
      </c>
      <c r="Z597">
        <v>1040</v>
      </c>
      <c r="AB597" t="s">
        <v>154</v>
      </c>
      <c r="AC597" t="s">
        <v>148</v>
      </c>
      <c r="AD597" s="2">
        <v>0.46527777777777773</v>
      </c>
      <c r="AG597" t="s">
        <v>161</v>
      </c>
      <c r="AK597" t="s">
        <v>156</v>
      </c>
    </row>
    <row r="598" spans="1:37" x14ac:dyDescent="0.3">
      <c r="A598" t="s">
        <v>292</v>
      </c>
      <c r="B598" t="str">
        <f t="shared" si="9"/>
        <v>USGS-WRD-1648010-20200707</v>
      </c>
      <c r="C598">
        <v>1648010</v>
      </c>
      <c r="D598" t="s">
        <v>151</v>
      </c>
      <c r="E598" s="1">
        <v>44019</v>
      </c>
      <c r="F598" s="1" t="s">
        <v>351</v>
      </c>
      <c r="G598" s="1"/>
      <c r="H598" t="s">
        <v>170</v>
      </c>
      <c r="I598" s="1" t="str">
        <f>VLOOKUP(Z598,lookup!$A$2:$E$18,5,FALSE)</f>
        <v>dissolved</v>
      </c>
      <c r="J598" s="1" t="str">
        <f>VLOOKUP(Z598,lookup!$A$2:$E$18,3,FALSE)</f>
        <v>Lead</v>
      </c>
      <c r="K598" s="1"/>
      <c r="L598" t="str">
        <f>VLOOKUP(Z598,lookup!$A$2:$E$18,4,FALSE)</f>
        <v>ug/l</v>
      </c>
      <c r="M598">
        <v>0.32700000000000001</v>
      </c>
      <c r="U598">
        <v>0.02</v>
      </c>
      <c r="V598" t="s">
        <v>176</v>
      </c>
      <c r="X598" t="s">
        <v>178</v>
      </c>
      <c r="Y598" t="s">
        <v>150</v>
      </c>
      <c r="Z598">
        <v>1049</v>
      </c>
      <c r="AB598" t="s">
        <v>154</v>
      </c>
      <c r="AC598" t="s">
        <v>148</v>
      </c>
      <c r="AD598" s="2">
        <v>0.46527777777777773</v>
      </c>
      <c r="AG598" t="s">
        <v>161</v>
      </c>
      <c r="AK598" t="s">
        <v>156</v>
      </c>
    </row>
    <row r="599" spans="1:37" x14ac:dyDescent="0.3">
      <c r="A599" t="s">
        <v>292</v>
      </c>
      <c r="B599" t="str">
        <f t="shared" si="9"/>
        <v>USGS-WRD-1648010-20200707</v>
      </c>
      <c r="C599">
        <v>1648010</v>
      </c>
      <c r="D599" t="s">
        <v>151</v>
      </c>
      <c r="E599" s="1">
        <v>44019</v>
      </c>
      <c r="F599" s="1" t="s">
        <v>351</v>
      </c>
      <c r="G599" s="1"/>
      <c r="H599" t="s">
        <v>172</v>
      </c>
      <c r="I599" s="1" t="str">
        <f>VLOOKUP(Z599,lookup!$A$2:$E$18,5,FALSE)</f>
        <v>dissolved</v>
      </c>
      <c r="J599" s="1" t="str">
        <f>VLOOKUP(Z599,lookup!$A$2:$E$18,3,FALSE)</f>
        <v>Zinc</v>
      </c>
      <c r="K599" s="1"/>
      <c r="L599" t="str">
        <f>VLOOKUP(Z599,lookup!$A$2:$E$18,4,FALSE)</f>
        <v>ug/l</v>
      </c>
      <c r="M599">
        <v>2</v>
      </c>
      <c r="N599" t="s">
        <v>152</v>
      </c>
      <c r="U599">
        <v>2</v>
      </c>
      <c r="V599" t="s">
        <v>176</v>
      </c>
      <c r="X599" t="s">
        <v>178</v>
      </c>
      <c r="Y599" t="s">
        <v>150</v>
      </c>
      <c r="Z599">
        <v>1090</v>
      </c>
      <c r="AB599" t="s">
        <v>154</v>
      </c>
      <c r="AC599" t="s">
        <v>148</v>
      </c>
      <c r="AD599" s="2">
        <v>0.46527777777777773</v>
      </c>
      <c r="AG599" t="s">
        <v>161</v>
      </c>
      <c r="AK599" t="s">
        <v>156</v>
      </c>
    </row>
    <row r="600" spans="1:37" x14ac:dyDescent="0.3">
      <c r="A600" t="s">
        <v>292</v>
      </c>
      <c r="B600" t="str">
        <f t="shared" si="9"/>
        <v>USGS-WRD-1648010-20200707</v>
      </c>
      <c r="C600">
        <v>1648010</v>
      </c>
      <c r="D600" t="s">
        <v>151</v>
      </c>
      <c r="E600" s="1">
        <v>44019</v>
      </c>
      <c r="F600" s="1" t="s">
        <v>351</v>
      </c>
      <c r="G600" s="1"/>
      <c r="I600" s="1" t="str">
        <f>VLOOKUP(Z600,lookup!$A$2:$E$18,5,FALSE)</f>
        <v>total</v>
      </c>
      <c r="J600" s="1" t="str">
        <f>VLOOKUP(Z600,lookup!$A$2:$E$18,3,FALSE)</f>
        <v>Mercury</v>
      </c>
      <c r="K600" s="1"/>
      <c r="L600" t="str">
        <f>VLOOKUP(Z600,lookup!$A$2:$E$18,4,FALSE)</f>
        <v>ng/l</v>
      </c>
      <c r="M600">
        <v>14</v>
      </c>
      <c r="U600">
        <v>0.17</v>
      </c>
      <c r="V600" t="s">
        <v>165</v>
      </c>
      <c r="X600" t="s">
        <v>178</v>
      </c>
      <c r="Y600" t="s">
        <v>150</v>
      </c>
      <c r="Z600">
        <v>50286</v>
      </c>
      <c r="AB600" t="s">
        <v>154</v>
      </c>
      <c r="AC600" t="s">
        <v>148</v>
      </c>
      <c r="AD600" s="2">
        <v>0.46527777777777773</v>
      </c>
      <c r="AG600" t="s">
        <v>161</v>
      </c>
      <c r="AK600" t="s">
        <v>230</v>
      </c>
    </row>
    <row r="601" spans="1:37" x14ac:dyDescent="0.3">
      <c r="A601" t="s">
        <v>292</v>
      </c>
      <c r="B601" t="str">
        <f t="shared" si="9"/>
        <v>USGS-WRD-1648010-20200722</v>
      </c>
      <c r="C601">
        <v>1648010</v>
      </c>
      <c r="D601" t="s">
        <v>151</v>
      </c>
      <c r="E601" s="1">
        <v>44034</v>
      </c>
      <c r="F601" s="1" t="s">
        <v>351</v>
      </c>
      <c r="G601" s="1"/>
      <c r="H601" t="s">
        <v>172</v>
      </c>
      <c r="I601" s="1" t="str">
        <f>VLOOKUP(Z601,lookup!$A$2:$E$18,5,FALSE)</f>
        <v>dissolved</v>
      </c>
      <c r="J601" s="1" t="str">
        <f>VLOOKUP(Z601,lookup!$A$2:$E$18,3,FALSE)</f>
        <v>Copper</v>
      </c>
      <c r="K601" s="1"/>
      <c r="L601" t="str">
        <f>VLOOKUP(Z601,lookup!$A$2:$E$18,4,FALSE)</f>
        <v>ug/l</v>
      </c>
      <c r="M601">
        <v>4.2</v>
      </c>
      <c r="U601">
        <v>0.4</v>
      </c>
      <c r="V601" t="s">
        <v>176</v>
      </c>
      <c r="X601" t="s">
        <v>178</v>
      </c>
      <c r="Y601" t="s">
        <v>150</v>
      </c>
      <c r="Z601">
        <v>1040</v>
      </c>
      <c r="AB601" t="s">
        <v>154</v>
      </c>
      <c r="AC601" t="s">
        <v>148</v>
      </c>
      <c r="AD601" s="2">
        <v>0.46527777777777773</v>
      </c>
      <c r="AG601" t="s">
        <v>161</v>
      </c>
      <c r="AK601" t="s">
        <v>156</v>
      </c>
    </row>
    <row r="602" spans="1:37" x14ac:dyDescent="0.3">
      <c r="A602" t="s">
        <v>292</v>
      </c>
      <c r="B602" t="str">
        <f t="shared" si="9"/>
        <v>USGS-WRD-1648010-20200722</v>
      </c>
      <c r="C602">
        <v>1648010</v>
      </c>
      <c r="D602" t="s">
        <v>151</v>
      </c>
      <c r="E602" s="1">
        <v>44034</v>
      </c>
      <c r="F602" s="1" t="s">
        <v>351</v>
      </c>
      <c r="G602" s="1"/>
      <c r="H602" t="s">
        <v>170</v>
      </c>
      <c r="I602" s="1" t="str">
        <f>VLOOKUP(Z602,lookup!$A$2:$E$18,5,FALSE)</f>
        <v>dissolved</v>
      </c>
      <c r="J602" s="1" t="str">
        <f>VLOOKUP(Z602,lookup!$A$2:$E$18,3,FALSE)</f>
        <v>Lead</v>
      </c>
      <c r="K602" s="1"/>
      <c r="L602" t="str">
        <f>VLOOKUP(Z602,lookup!$A$2:$E$18,4,FALSE)</f>
        <v>ug/l</v>
      </c>
      <c r="M602">
        <v>0.26200000000000001</v>
      </c>
      <c r="U602">
        <v>0.02</v>
      </c>
      <c r="V602" t="s">
        <v>176</v>
      </c>
      <c r="X602" t="s">
        <v>178</v>
      </c>
      <c r="Y602" t="s">
        <v>150</v>
      </c>
      <c r="Z602">
        <v>1049</v>
      </c>
      <c r="AB602" t="s">
        <v>154</v>
      </c>
      <c r="AC602" t="s">
        <v>148</v>
      </c>
      <c r="AD602" s="2">
        <v>0.46527777777777773</v>
      </c>
      <c r="AG602" t="s">
        <v>161</v>
      </c>
      <c r="AK602" t="s">
        <v>156</v>
      </c>
    </row>
    <row r="603" spans="1:37" x14ac:dyDescent="0.3">
      <c r="A603" t="s">
        <v>292</v>
      </c>
      <c r="B603" t="str">
        <f t="shared" si="9"/>
        <v>USGS-WRD-1648010-20200722</v>
      </c>
      <c r="C603">
        <v>1648010</v>
      </c>
      <c r="D603" t="s">
        <v>151</v>
      </c>
      <c r="E603" s="1">
        <v>44034</v>
      </c>
      <c r="F603" s="1" t="s">
        <v>351</v>
      </c>
      <c r="G603" s="1"/>
      <c r="H603" t="s">
        <v>172</v>
      </c>
      <c r="I603" s="1" t="str">
        <f>VLOOKUP(Z603,lookup!$A$2:$E$18,5,FALSE)</f>
        <v>dissolved</v>
      </c>
      <c r="J603" s="1" t="str">
        <f>VLOOKUP(Z603,lookup!$A$2:$E$18,3,FALSE)</f>
        <v>Zinc</v>
      </c>
      <c r="K603" s="1"/>
      <c r="L603" t="str">
        <f>VLOOKUP(Z603,lookup!$A$2:$E$18,4,FALSE)</f>
        <v>ug/l</v>
      </c>
      <c r="M603">
        <v>2</v>
      </c>
      <c r="N603" t="s">
        <v>152</v>
      </c>
      <c r="U603">
        <v>2</v>
      </c>
      <c r="V603" t="s">
        <v>176</v>
      </c>
      <c r="X603" t="s">
        <v>178</v>
      </c>
      <c r="Y603" t="s">
        <v>150</v>
      </c>
      <c r="Z603">
        <v>1090</v>
      </c>
      <c r="AB603" t="s">
        <v>154</v>
      </c>
      <c r="AC603" t="s">
        <v>148</v>
      </c>
      <c r="AD603" s="2">
        <v>0.46527777777777773</v>
      </c>
      <c r="AG603" t="s">
        <v>161</v>
      </c>
      <c r="AK603" t="s">
        <v>156</v>
      </c>
    </row>
    <row r="604" spans="1:37" x14ac:dyDescent="0.3">
      <c r="A604" t="s">
        <v>292</v>
      </c>
      <c r="B604" t="str">
        <f t="shared" si="9"/>
        <v>USGS-WRD-1648010-20200722</v>
      </c>
      <c r="C604">
        <v>1648010</v>
      </c>
      <c r="D604" t="s">
        <v>151</v>
      </c>
      <c r="E604" s="1">
        <v>44034</v>
      </c>
      <c r="F604" s="1" t="s">
        <v>351</v>
      </c>
      <c r="G604" s="1"/>
      <c r="I604" s="1" t="str">
        <f>VLOOKUP(Z604,lookup!$A$2:$E$18,5,FALSE)</f>
        <v>total</v>
      </c>
      <c r="J604" s="1" t="str">
        <f>VLOOKUP(Z604,lookup!$A$2:$E$18,3,FALSE)</f>
        <v>Mercury</v>
      </c>
      <c r="K604" s="1"/>
      <c r="L604" t="str">
        <f>VLOOKUP(Z604,lookup!$A$2:$E$18,4,FALSE)</f>
        <v>ng/l</v>
      </c>
      <c r="M604">
        <v>5.04</v>
      </c>
      <c r="U604">
        <v>0.17</v>
      </c>
      <c r="V604" t="s">
        <v>165</v>
      </c>
      <c r="X604" t="s">
        <v>178</v>
      </c>
      <c r="Y604" t="s">
        <v>150</v>
      </c>
      <c r="Z604">
        <v>50286</v>
      </c>
      <c r="AB604" t="s">
        <v>154</v>
      </c>
      <c r="AC604" t="s">
        <v>148</v>
      </c>
      <c r="AD604" s="2">
        <v>0.46527777777777773</v>
      </c>
      <c r="AG604" t="s">
        <v>161</v>
      </c>
      <c r="AK604" t="s">
        <v>230</v>
      </c>
    </row>
    <row r="605" spans="1:37" x14ac:dyDescent="0.3">
      <c r="A605" t="s">
        <v>292</v>
      </c>
      <c r="B605" t="str">
        <f t="shared" si="9"/>
        <v>USGS-WRD-1648010-20200810</v>
      </c>
      <c r="C605">
        <v>1648010</v>
      </c>
      <c r="D605" t="s">
        <v>151</v>
      </c>
      <c r="E605" s="1">
        <v>44053</v>
      </c>
      <c r="F605" s="1" t="s">
        <v>352</v>
      </c>
      <c r="G605" s="1"/>
      <c r="H605" t="s">
        <v>172</v>
      </c>
      <c r="I605" s="1" t="str">
        <f>VLOOKUP(Z605,lookup!$A$2:$E$18,5,FALSE)</f>
        <v>dissolved</v>
      </c>
      <c r="J605" s="1" t="str">
        <f>VLOOKUP(Z605,lookup!$A$2:$E$18,3,FALSE)</f>
        <v>Copper</v>
      </c>
      <c r="K605" s="1"/>
      <c r="L605" t="str">
        <f>VLOOKUP(Z605,lookup!$A$2:$E$18,4,FALSE)</f>
        <v>ug/l</v>
      </c>
      <c r="M605">
        <v>4.0999999999999996</v>
      </c>
      <c r="U605">
        <v>0.4</v>
      </c>
      <c r="V605" t="s">
        <v>176</v>
      </c>
      <c r="X605" t="s">
        <v>178</v>
      </c>
      <c r="Y605" t="s">
        <v>150</v>
      </c>
      <c r="Z605">
        <v>1040</v>
      </c>
      <c r="AB605" t="s">
        <v>154</v>
      </c>
      <c r="AC605" t="s">
        <v>148</v>
      </c>
      <c r="AD605" s="2">
        <v>0.40972222222222227</v>
      </c>
      <c r="AG605" t="s">
        <v>161</v>
      </c>
      <c r="AK605" t="s">
        <v>156</v>
      </c>
    </row>
    <row r="606" spans="1:37" x14ac:dyDescent="0.3">
      <c r="A606" t="s">
        <v>292</v>
      </c>
      <c r="B606" t="str">
        <f t="shared" si="9"/>
        <v>USGS-WRD-1648010-20200810</v>
      </c>
      <c r="C606">
        <v>1648010</v>
      </c>
      <c r="D606" t="s">
        <v>151</v>
      </c>
      <c r="E606" s="1">
        <v>44053</v>
      </c>
      <c r="F606" s="1" t="s">
        <v>352</v>
      </c>
      <c r="G606" s="1"/>
      <c r="H606" t="s">
        <v>170</v>
      </c>
      <c r="I606" s="1" t="str">
        <f>VLOOKUP(Z606,lookup!$A$2:$E$18,5,FALSE)</f>
        <v>dissolved</v>
      </c>
      <c r="J606" s="1" t="str">
        <f>VLOOKUP(Z606,lookup!$A$2:$E$18,3,FALSE)</f>
        <v>Lead</v>
      </c>
      <c r="K606" s="1"/>
      <c r="L606" t="str">
        <f>VLOOKUP(Z606,lookup!$A$2:$E$18,4,FALSE)</f>
        <v>ug/l</v>
      </c>
      <c r="M606">
        <v>0.14899999999999999</v>
      </c>
      <c r="U606">
        <v>0.02</v>
      </c>
      <c r="V606" t="s">
        <v>176</v>
      </c>
      <c r="X606" t="s">
        <v>178</v>
      </c>
      <c r="Y606" t="s">
        <v>150</v>
      </c>
      <c r="Z606">
        <v>1049</v>
      </c>
      <c r="AB606" t="s">
        <v>154</v>
      </c>
      <c r="AC606" t="s">
        <v>148</v>
      </c>
      <c r="AD606" s="2">
        <v>0.40972222222222227</v>
      </c>
      <c r="AG606" t="s">
        <v>161</v>
      </c>
      <c r="AK606" t="s">
        <v>156</v>
      </c>
    </row>
    <row r="607" spans="1:37" x14ac:dyDescent="0.3">
      <c r="A607" t="s">
        <v>292</v>
      </c>
      <c r="B607" t="str">
        <f t="shared" si="9"/>
        <v>USGS-WRD-1648010-20200810</v>
      </c>
      <c r="C607">
        <v>1648010</v>
      </c>
      <c r="D607" t="s">
        <v>151</v>
      </c>
      <c r="E607" s="1">
        <v>44053</v>
      </c>
      <c r="F607" s="1" t="s">
        <v>352</v>
      </c>
      <c r="G607" s="1"/>
      <c r="H607" t="s">
        <v>172</v>
      </c>
      <c r="I607" s="1" t="str">
        <f>VLOOKUP(Z607,lookup!$A$2:$E$18,5,FALSE)</f>
        <v>dissolved</v>
      </c>
      <c r="J607" s="1" t="str">
        <f>VLOOKUP(Z607,lookup!$A$2:$E$18,3,FALSE)</f>
        <v>Zinc</v>
      </c>
      <c r="K607" s="1"/>
      <c r="L607" t="str">
        <f>VLOOKUP(Z607,lookup!$A$2:$E$18,4,FALSE)</f>
        <v>ug/l</v>
      </c>
      <c r="M607">
        <v>2</v>
      </c>
      <c r="N607" t="s">
        <v>152</v>
      </c>
      <c r="U607">
        <v>2</v>
      </c>
      <c r="V607" t="s">
        <v>176</v>
      </c>
      <c r="X607" t="s">
        <v>178</v>
      </c>
      <c r="Y607" t="s">
        <v>150</v>
      </c>
      <c r="Z607">
        <v>1090</v>
      </c>
      <c r="AB607" t="s">
        <v>154</v>
      </c>
      <c r="AC607" t="s">
        <v>148</v>
      </c>
      <c r="AD607" s="2">
        <v>0.40972222222222227</v>
      </c>
      <c r="AG607" t="s">
        <v>161</v>
      </c>
      <c r="AK607" t="s">
        <v>156</v>
      </c>
    </row>
    <row r="608" spans="1:37" x14ac:dyDescent="0.3">
      <c r="A608" t="s">
        <v>292</v>
      </c>
      <c r="B608" t="str">
        <f t="shared" si="9"/>
        <v>USGS-WRD-1648010-20200810</v>
      </c>
      <c r="C608">
        <v>1648010</v>
      </c>
      <c r="D608" t="s">
        <v>151</v>
      </c>
      <c r="E608" s="1">
        <v>44053</v>
      </c>
      <c r="F608" s="1" t="s">
        <v>352</v>
      </c>
      <c r="G608" s="1"/>
      <c r="I608" s="1" t="str">
        <f>VLOOKUP(Z608,lookup!$A$2:$E$18,5,FALSE)</f>
        <v>total</v>
      </c>
      <c r="J608" s="1" t="str">
        <f>VLOOKUP(Z608,lookup!$A$2:$E$18,3,FALSE)</f>
        <v>Mercury</v>
      </c>
      <c r="K608" s="1"/>
      <c r="L608" t="str">
        <f>VLOOKUP(Z608,lookup!$A$2:$E$18,4,FALSE)</f>
        <v>ng/l</v>
      </c>
      <c r="M608">
        <v>1.17</v>
      </c>
      <c r="U608">
        <v>0.17</v>
      </c>
      <c r="V608" t="s">
        <v>165</v>
      </c>
      <c r="X608" t="s">
        <v>178</v>
      </c>
      <c r="Y608" t="s">
        <v>150</v>
      </c>
      <c r="Z608">
        <v>50286</v>
      </c>
      <c r="AB608" t="s">
        <v>154</v>
      </c>
      <c r="AC608" t="s">
        <v>148</v>
      </c>
      <c r="AD608" s="2">
        <v>0.40972222222222227</v>
      </c>
      <c r="AG608" t="s">
        <v>161</v>
      </c>
      <c r="AK608" t="s">
        <v>230</v>
      </c>
    </row>
    <row r="609" spans="1:37" x14ac:dyDescent="0.3">
      <c r="A609" t="s">
        <v>292</v>
      </c>
      <c r="B609" t="str">
        <f t="shared" si="9"/>
        <v>USGS-WRD-1648010-20200829</v>
      </c>
      <c r="C609">
        <v>1648010</v>
      </c>
      <c r="D609" t="s">
        <v>151</v>
      </c>
      <c r="E609" s="1">
        <v>44072</v>
      </c>
      <c r="F609" s="1" t="s">
        <v>308</v>
      </c>
      <c r="G609" s="1"/>
      <c r="H609" t="s">
        <v>172</v>
      </c>
      <c r="I609" s="1" t="str">
        <f>VLOOKUP(Z609,lookup!$A$2:$E$18,5,FALSE)</f>
        <v>dissolved</v>
      </c>
      <c r="J609" s="1" t="str">
        <f>VLOOKUP(Z609,lookup!$A$2:$E$18,3,FALSE)</f>
        <v>Copper</v>
      </c>
      <c r="K609" s="1"/>
      <c r="L609" t="str">
        <f>VLOOKUP(Z609,lookup!$A$2:$E$18,4,FALSE)</f>
        <v>ug/l</v>
      </c>
      <c r="M609">
        <v>3.8</v>
      </c>
      <c r="U609">
        <v>0.4</v>
      </c>
      <c r="V609" t="s">
        <v>176</v>
      </c>
      <c r="X609" t="s">
        <v>178</v>
      </c>
      <c r="Y609" t="s">
        <v>150</v>
      </c>
      <c r="Z609">
        <v>1040</v>
      </c>
      <c r="AB609" t="s">
        <v>154</v>
      </c>
      <c r="AC609" t="s">
        <v>148</v>
      </c>
      <c r="AD609" s="2">
        <v>0.39583333333333331</v>
      </c>
      <c r="AG609" t="s">
        <v>161</v>
      </c>
      <c r="AK609" t="s">
        <v>156</v>
      </c>
    </row>
    <row r="610" spans="1:37" x14ac:dyDescent="0.3">
      <c r="A610" t="s">
        <v>292</v>
      </c>
      <c r="B610" t="str">
        <f t="shared" si="9"/>
        <v>USGS-WRD-1648010-20200829</v>
      </c>
      <c r="C610">
        <v>1648010</v>
      </c>
      <c r="D610" t="s">
        <v>151</v>
      </c>
      <c r="E610" s="1">
        <v>44072</v>
      </c>
      <c r="F610" s="1" t="s">
        <v>308</v>
      </c>
      <c r="G610" s="1"/>
      <c r="H610" t="s">
        <v>170</v>
      </c>
      <c r="I610" s="1" t="str">
        <f>VLOOKUP(Z610,lookup!$A$2:$E$18,5,FALSE)</f>
        <v>dissolved</v>
      </c>
      <c r="J610" s="1" t="str">
        <f>VLOOKUP(Z610,lookup!$A$2:$E$18,3,FALSE)</f>
        <v>Lead</v>
      </c>
      <c r="K610" s="1"/>
      <c r="L610" t="str">
        <f>VLOOKUP(Z610,lookup!$A$2:$E$18,4,FALSE)</f>
        <v>ug/l</v>
      </c>
      <c r="M610">
        <v>0.15</v>
      </c>
      <c r="U610">
        <v>0.02</v>
      </c>
      <c r="V610" t="s">
        <v>176</v>
      </c>
      <c r="X610" t="s">
        <v>178</v>
      </c>
      <c r="Y610" t="s">
        <v>150</v>
      </c>
      <c r="Z610">
        <v>1049</v>
      </c>
      <c r="AB610" t="s">
        <v>154</v>
      </c>
      <c r="AC610" t="s">
        <v>148</v>
      </c>
      <c r="AD610" s="2">
        <v>0.39583333333333331</v>
      </c>
      <c r="AG610" t="s">
        <v>161</v>
      </c>
      <c r="AK610" t="s">
        <v>156</v>
      </c>
    </row>
    <row r="611" spans="1:37" x14ac:dyDescent="0.3">
      <c r="A611" t="s">
        <v>292</v>
      </c>
      <c r="B611" t="str">
        <f t="shared" si="9"/>
        <v>USGS-WRD-1648010-20200829</v>
      </c>
      <c r="C611">
        <v>1648010</v>
      </c>
      <c r="D611" t="s">
        <v>151</v>
      </c>
      <c r="E611" s="1">
        <v>44072</v>
      </c>
      <c r="F611" s="1" t="s">
        <v>308</v>
      </c>
      <c r="G611" s="1"/>
      <c r="H611" t="s">
        <v>172</v>
      </c>
      <c r="I611" s="1" t="str">
        <f>VLOOKUP(Z611,lookup!$A$2:$E$18,5,FALSE)</f>
        <v>dissolved</v>
      </c>
      <c r="J611" s="1" t="str">
        <f>VLOOKUP(Z611,lookup!$A$2:$E$18,3,FALSE)</f>
        <v>Zinc</v>
      </c>
      <c r="K611" s="1"/>
      <c r="L611" t="str">
        <f>VLOOKUP(Z611,lookup!$A$2:$E$18,4,FALSE)</f>
        <v>ug/l</v>
      </c>
      <c r="M611">
        <v>2</v>
      </c>
      <c r="N611" t="s">
        <v>152</v>
      </c>
      <c r="U611">
        <v>2</v>
      </c>
      <c r="V611" t="s">
        <v>176</v>
      </c>
      <c r="X611" t="s">
        <v>178</v>
      </c>
      <c r="Y611" t="s">
        <v>150</v>
      </c>
      <c r="Z611">
        <v>1090</v>
      </c>
      <c r="AB611" t="s">
        <v>154</v>
      </c>
      <c r="AC611" t="s">
        <v>148</v>
      </c>
      <c r="AD611" s="2">
        <v>0.39583333333333331</v>
      </c>
      <c r="AG611" t="s">
        <v>161</v>
      </c>
      <c r="AK611" t="s">
        <v>156</v>
      </c>
    </row>
    <row r="612" spans="1:37" x14ac:dyDescent="0.3">
      <c r="A612" t="s">
        <v>292</v>
      </c>
      <c r="B612" t="str">
        <f t="shared" si="9"/>
        <v>USGS-WRD-1648010-20200829</v>
      </c>
      <c r="C612">
        <v>1648010</v>
      </c>
      <c r="D612" t="s">
        <v>151</v>
      </c>
      <c r="E612" s="1">
        <v>44072</v>
      </c>
      <c r="F612" s="1" t="s">
        <v>308</v>
      </c>
      <c r="G612" s="1"/>
      <c r="I612" s="1" t="str">
        <f>VLOOKUP(Z612,lookup!$A$2:$E$18,5,FALSE)</f>
        <v>total</v>
      </c>
      <c r="J612" s="1" t="str">
        <f>VLOOKUP(Z612,lookup!$A$2:$E$18,3,FALSE)</f>
        <v>Mercury</v>
      </c>
      <c r="K612" s="1"/>
      <c r="L612" t="str">
        <f>VLOOKUP(Z612,lookup!$A$2:$E$18,4,FALSE)</f>
        <v>ng/l</v>
      </c>
      <c r="M612">
        <v>5.23</v>
      </c>
      <c r="U612">
        <v>0.17</v>
      </c>
      <c r="V612" t="s">
        <v>165</v>
      </c>
      <c r="X612" t="s">
        <v>178</v>
      </c>
      <c r="Y612" t="s">
        <v>150</v>
      </c>
      <c r="Z612">
        <v>50286</v>
      </c>
      <c r="AB612" t="s">
        <v>154</v>
      </c>
      <c r="AC612" t="s">
        <v>148</v>
      </c>
      <c r="AD612" s="2">
        <v>0.39583333333333331</v>
      </c>
      <c r="AG612" t="s">
        <v>161</v>
      </c>
      <c r="AK612" t="s">
        <v>230</v>
      </c>
    </row>
    <row r="613" spans="1:37" x14ac:dyDescent="0.3">
      <c r="A613" t="s">
        <v>292</v>
      </c>
      <c r="B613" t="str">
        <f t="shared" si="9"/>
        <v>USGS-WRD-1648010-20200904</v>
      </c>
      <c r="C613">
        <v>1648010</v>
      </c>
      <c r="D613" t="s">
        <v>151</v>
      </c>
      <c r="E613" s="1">
        <v>44078</v>
      </c>
      <c r="F613" s="1" t="s">
        <v>353</v>
      </c>
      <c r="G613" s="1"/>
      <c r="H613" t="s">
        <v>172</v>
      </c>
      <c r="I613" s="1" t="str">
        <f>VLOOKUP(Z613,lookup!$A$2:$E$18,5,FALSE)</f>
        <v>dissolved</v>
      </c>
      <c r="J613" s="1" t="str">
        <f>VLOOKUP(Z613,lookup!$A$2:$E$18,3,FALSE)</f>
        <v>Copper</v>
      </c>
      <c r="K613" s="1"/>
      <c r="L613" t="str">
        <f>VLOOKUP(Z613,lookup!$A$2:$E$18,4,FALSE)</f>
        <v>ug/l</v>
      </c>
      <c r="M613">
        <v>3.7</v>
      </c>
      <c r="U613">
        <v>0.4</v>
      </c>
      <c r="V613" t="s">
        <v>176</v>
      </c>
      <c r="X613" t="s">
        <v>178</v>
      </c>
      <c r="Y613" t="s">
        <v>150</v>
      </c>
      <c r="Z613">
        <v>1040</v>
      </c>
      <c r="AB613" t="s">
        <v>154</v>
      </c>
      <c r="AC613" t="s">
        <v>148</v>
      </c>
      <c r="AD613" s="2">
        <v>0.50694444444444442</v>
      </c>
      <c r="AG613" t="s">
        <v>161</v>
      </c>
      <c r="AK613" t="s">
        <v>156</v>
      </c>
    </row>
    <row r="614" spans="1:37" x14ac:dyDescent="0.3">
      <c r="A614" t="s">
        <v>292</v>
      </c>
      <c r="B614" t="str">
        <f t="shared" si="9"/>
        <v>USGS-WRD-1648010-20200904</v>
      </c>
      <c r="C614">
        <v>1648010</v>
      </c>
      <c r="D614" t="s">
        <v>151</v>
      </c>
      <c r="E614" s="1">
        <v>44078</v>
      </c>
      <c r="F614" s="1" t="s">
        <v>353</v>
      </c>
      <c r="G614" s="1"/>
      <c r="H614" t="s">
        <v>170</v>
      </c>
      <c r="I614" s="1" t="str">
        <f>VLOOKUP(Z614,lookup!$A$2:$E$18,5,FALSE)</f>
        <v>dissolved</v>
      </c>
      <c r="J614" s="1" t="str">
        <f>VLOOKUP(Z614,lookup!$A$2:$E$18,3,FALSE)</f>
        <v>Lead</v>
      </c>
      <c r="K614" s="1"/>
      <c r="L614" t="str">
        <f>VLOOKUP(Z614,lookup!$A$2:$E$18,4,FALSE)</f>
        <v>ug/l</v>
      </c>
      <c r="M614">
        <v>0.29599999999999999</v>
      </c>
      <c r="U614">
        <v>0.02</v>
      </c>
      <c r="V614" t="s">
        <v>176</v>
      </c>
      <c r="X614" t="s">
        <v>178</v>
      </c>
      <c r="Y614" t="s">
        <v>150</v>
      </c>
      <c r="Z614">
        <v>1049</v>
      </c>
      <c r="AB614" t="s">
        <v>154</v>
      </c>
      <c r="AC614" t="s">
        <v>148</v>
      </c>
      <c r="AD614" s="2">
        <v>0.50694444444444442</v>
      </c>
      <c r="AG614" t="s">
        <v>161</v>
      </c>
      <c r="AK614" t="s">
        <v>156</v>
      </c>
    </row>
    <row r="615" spans="1:37" x14ac:dyDescent="0.3">
      <c r="A615" t="s">
        <v>292</v>
      </c>
      <c r="B615" t="str">
        <f t="shared" si="9"/>
        <v>USGS-WRD-1648010-20200904</v>
      </c>
      <c r="C615">
        <v>1648010</v>
      </c>
      <c r="D615" t="s">
        <v>151</v>
      </c>
      <c r="E615" s="1">
        <v>44078</v>
      </c>
      <c r="F615" s="1" t="s">
        <v>353</v>
      </c>
      <c r="G615" s="1"/>
      <c r="H615" t="s">
        <v>172</v>
      </c>
      <c r="I615" s="1" t="str">
        <f>VLOOKUP(Z615,lookup!$A$2:$E$18,5,FALSE)</f>
        <v>dissolved</v>
      </c>
      <c r="J615" s="1" t="str">
        <f>VLOOKUP(Z615,lookup!$A$2:$E$18,3,FALSE)</f>
        <v>Zinc</v>
      </c>
      <c r="K615" s="1"/>
      <c r="L615" t="str">
        <f>VLOOKUP(Z615,lookup!$A$2:$E$18,4,FALSE)</f>
        <v>ug/l</v>
      </c>
      <c r="M615">
        <v>2</v>
      </c>
      <c r="N615" t="s">
        <v>152</v>
      </c>
      <c r="U615">
        <v>2</v>
      </c>
      <c r="V615" t="s">
        <v>176</v>
      </c>
      <c r="X615" t="s">
        <v>178</v>
      </c>
      <c r="Y615" t="s">
        <v>150</v>
      </c>
      <c r="Z615">
        <v>1090</v>
      </c>
      <c r="AB615" t="s">
        <v>154</v>
      </c>
      <c r="AC615" t="s">
        <v>148</v>
      </c>
      <c r="AD615" s="2">
        <v>0.50694444444444442</v>
      </c>
      <c r="AG615" t="s">
        <v>161</v>
      </c>
      <c r="AK615" t="s">
        <v>156</v>
      </c>
    </row>
    <row r="616" spans="1:37" x14ac:dyDescent="0.3">
      <c r="A616" t="s">
        <v>292</v>
      </c>
      <c r="B616" t="str">
        <f t="shared" si="9"/>
        <v>USGS-WRD-1648010-20200904</v>
      </c>
      <c r="C616">
        <v>1648010</v>
      </c>
      <c r="D616" t="s">
        <v>151</v>
      </c>
      <c r="E616" s="1">
        <v>44078</v>
      </c>
      <c r="F616" s="1" t="s">
        <v>353</v>
      </c>
      <c r="G616" s="1"/>
      <c r="I616" s="1" t="str">
        <f>VLOOKUP(Z616,lookup!$A$2:$E$18,5,FALSE)</f>
        <v>total</v>
      </c>
      <c r="J616" s="1" t="str">
        <f>VLOOKUP(Z616,lookup!$A$2:$E$18,3,FALSE)</f>
        <v>Mercury</v>
      </c>
      <c r="K616" s="1"/>
      <c r="L616" t="str">
        <f>VLOOKUP(Z616,lookup!$A$2:$E$18,4,FALSE)</f>
        <v>ng/l</v>
      </c>
      <c r="M616">
        <v>10.6</v>
      </c>
      <c r="U616">
        <v>0.17</v>
      </c>
      <c r="V616" t="s">
        <v>165</v>
      </c>
      <c r="X616" t="s">
        <v>178</v>
      </c>
      <c r="Y616" t="s">
        <v>150</v>
      </c>
      <c r="Z616">
        <v>50286</v>
      </c>
      <c r="AB616" t="s">
        <v>154</v>
      </c>
      <c r="AC616" t="s">
        <v>148</v>
      </c>
      <c r="AD616" s="2">
        <v>0.50694444444444442</v>
      </c>
      <c r="AG616" t="s">
        <v>161</v>
      </c>
      <c r="AK616" t="s">
        <v>230</v>
      </c>
    </row>
    <row r="617" spans="1:37" x14ac:dyDescent="0.3">
      <c r="A617" t="s">
        <v>292</v>
      </c>
      <c r="B617" t="str">
        <f t="shared" si="9"/>
        <v>USGS-WRD-1648010-20200908</v>
      </c>
      <c r="C617">
        <v>1648010</v>
      </c>
      <c r="D617" t="s">
        <v>151</v>
      </c>
      <c r="E617" s="1">
        <v>44082</v>
      </c>
      <c r="F617" s="1" t="s">
        <v>354</v>
      </c>
      <c r="G617" s="1"/>
      <c r="H617" t="s">
        <v>172</v>
      </c>
      <c r="I617" s="1" t="str">
        <f>VLOOKUP(Z617,lookup!$A$2:$E$18,5,FALSE)</f>
        <v>dissolved</v>
      </c>
      <c r="J617" s="1" t="str">
        <f>VLOOKUP(Z617,lookup!$A$2:$E$18,3,FALSE)</f>
        <v>Copper</v>
      </c>
      <c r="K617" s="1"/>
      <c r="L617" t="str">
        <f>VLOOKUP(Z617,lookup!$A$2:$E$18,4,FALSE)</f>
        <v>ug/l</v>
      </c>
      <c r="M617">
        <v>2.1</v>
      </c>
      <c r="U617">
        <v>0.4</v>
      </c>
      <c r="V617" t="s">
        <v>176</v>
      </c>
      <c r="X617" t="s">
        <v>178</v>
      </c>
      <c r="Y617" t="s">
        <v>150</v>
      </c>
      <c r="Z617">
        <v>1040</v>
      </c>
      <c r="AB617" t="s">
        <v>154</v>
      </c>
      <c r="AC617" t="s">
        <v>148</v>
      </c>
      <c r="AD617" s="2">
        <v>0.49305555555555558</v>
      </c>
      <c r="AG617" t="s">
        <v>161</v>
      </c>
      <c r="AK617" t="s">
        <v>156</v>
      </c>
    </row>
    <row r="618" spans="1:37" x14ac:dyDescent="0.3">
      <c r="A618" t="s">
        <v>292</v>
      </c>
      <c r="B618" t="str">
        <f t="shared" si="9"/>
        <v>USGS-WRD-1648010-20200908</v>
      </c>
      <c r="C618">
        <v>1648010</v>
      </c>
      <c r="D618" t="s">
        <v>151</v>
      </c>
      <c r="E618" s="1">
        <v>44082</v>
      </c>
      <c r="F618" s="1" t="s">
        <v>354</v>
      </c>
      <c r="G618" s="1"/>
      <c r="H618" t="s">
        <v>170</v>
      </c>
      <c r="I618" s="1" t="str">
        <f>VLOOKUP(Z618,lookup!$A$2:$E$18,5,FALSE)</f>
        <v>dissolved</v>
      </c>
      <c r="J618" s="1" t="str">
        <f>VLOOKUP(Z618,lookup!$A$2:$E$18,3,FALSE)</f>
        <v>Lead</v>
      </c>
      <c r="K618" s="1"/>
      <c r="L618" t="str">
        <f>VLOOKUP(Z618,lookup!$A$2:$E$18,4,FALSE)</f>
        <v>ug/l</v>
      </c>
      <c r="M618">
        <v>0.111</v>
      </c>
      <c r="U618">
        <v>0.02</v>
      </c>
      <c r="V618" t="s">
        <v>176</v>
      </c>
      <c r="X618" t="s">
        <v>178</v>
      </c>
      <c r="Y618" t="s">
        <v>150</v>
      </c>
      <c r="Z618">
        <v>1049</v>
      </c>
      <c r="AB618" t="s">
        <v>154</v>
      </c>
      <c r="AC618" t="s">
        <v>148</v>
      </c>
      <c r="AD618" s="2">
        <v>0.49305555555555558</v>
      </c>
      <c r="AG618" t="s">
        <v>161</v>
      </c>
      <c r="AK618" t="s">
        <v>156</v>
      </c>
    </row>
    <row r="619" spans="1:37" x14ac:dyDescent="0.3">
      <c r="A619" t="s">
        <v>292</v>
      </c>
      <c r="B619" t="str">
        <f t="shared" si="9"/>
        <v>USGS-WRD-1648010-20200908</v>
      </c>
      <c r="C619">
        <v>1648010</v>
      </c>
      <c r="D619" t="s">
        <v>151</v>
      </c>
      <c r="E619" s="1">
        <v>44082</v>
      </c>
      <c r="F619" s="1" t="s">
        <v>354</v>
      </c>
      <c r="G619" s="1"/>
      <c r="H619" t="s">
        <v>172</v>
      </c>
      <c r="I619" s="1" t="str">
        <f>VLOOKUP(Z619,lookup!$A$2:$E$18,5,FALSE)</f>
        <v>dissolved</v>
      </c>
      <c r="J619" s="1" t="str">
        <f>VLOOKUP(Z619,lookup!$A$2:$E$18,3,FALSE)</f>
        <v>Zinc</v>
      </c>
      <c r="K619" s="1"/>
      <c r="L619" t="str">
        <f>VLOOKUP(Z619,lookup!$A$2:$E$18,4,FALSE)</f>
        <v>ug/l</v>
      </c>
      <c r="M619">
        <v>2</v>
      </c>
      <c r="N619" t="s">
        <v>152</v>
      </c>
      <c r="U619">
        <v>2</v>
      </c>
      <c r="V619" t="s">
        <v>176</v>
      </c>
      <c r="X619" t="s">
        <v>178</v>
      </c>
      <c r="Y619" t="s">
        <v>150</v>
      </c>
      <c r="Z619">
        <v>1090</v>
      </c>
      <c r="AB619" t="s">
        <v>154</v>
      </c>
      <c r="AC619" t="s">
        <v>148</v>
      </c>
      <c r="AD619" s="2">
        <v>0.49305555555555558</v>
      </c>
      <c r="AG619" t="s">
        <v>161</v>
      </c>
      <c r="AK619" t="s">
        <v>156</v>
      </c>
    </row>
    <row r="620" spans="1:37" x14ac:dyDescent="0.3">
      <c r="A620" t="s">
        <v>292</v>
      </c>
      <c r="B620" t="str">
        <f t="shared" si="9"/>
        <v>USGS-WRD-1648010-20200908</v>
      </c>
      <c r="C620">
        <v>1648010</v>
      </c>
      <c r="D620" t="s">
        <v>151</v>
      </c>
      <c r="E620" s="1">
        <v>44082</v>
      </c>
      <c r="F620" s="1" t="s">
        <v>354</v>
      </c>
      <c r="G620" s="1"/>
      <c r="I620" s="1" t="str">
        <f>VLOOKUP(Z620,lookup!$A$2:$E$18,5,FALSE)</f>
        <v>total</v>
      </c>
      <c r="J620" s="1" t="str">
        <f>VLOOKUP(Z620,lookup!$A$2:$E$18,3,FALSE)</f>
        <v>Mercury</v>
      </c>
      <c r="K620" s="1"/>
      <c r="L620" t="str">
        <f>VLOOKUP(Z620,lookup!$A$2:$E$18,4,FALSE)</f>
        <v>ng/l</v>
      </c>
      <c r="M620">
        <v>1.1000000000000001</v>
      </c>
      <c r="U620">
        <v>0.17</v>
      </c>
      <c r="V620" t="s">
        <v>165</v>
      </c>
      <c r="X620" t="s">
        <v>178</v>
      </c>
      <c r="Y620" t="s">
        <v>150</v>
      </c>
      <c r="Z620">
        <v>50286</v>
      </c>
      <c r="AB620" t="s">
        <v>154</v>
      </c>
      <c r="AC620" t="s">
        <v>148</v>
      </c>
      <c r="AD620" s="2">
        <v>0.49305555555555558</v>
      </c>
      <c r="AG620" t="s">
        <v>161</v>
      </c>
      <c r="AK620" t="s">
        <v>230</v>
      </c>
    </row>
    <row r="621" spans="1:37" x14ac:dyDescent="0.3">
      <c r="A621" t="s">
        <v>292</v>
      </c>
      <c r="B621" t="str">
        <f t="shared" si="9"/>
        <v>USGS-WRD-1648010-20200911</v>
      </c>
      <c r="C621">
        <v>1648010</v>
      </c>
      <c r="D621" t="s">
        <v>151</v>
      </c>
      <c r="E621" s="1">
        <v>44085</v>
      </c>
      <c r="F621" s="1" t="s">
        <v>336</v>
      </c>
      <c r="G621" s="1"/>
      <c r="H621" t="s">
        <v>172</v>
      </c>
      <c r="I621" s="1" t="str">
        <f>VLOOKUP(Z621,lookup!$A$2:$E$18,5,FALSE)</f>
        <v>dissolved</v>
      </c>
      <c r="J621" s="1" t="str">
        <f>VLOOKUP(Z621,lookup!$A$2:$E$18,3,FALSE)</f>
        <v>Copper</v>
      </c>
      <c r="K621" s="1"/>
      <c r="L621" t="str">
        <f>VLOOKUP(Z621,lookup!$A$2:$E$18,4,FALSE)</f>
        <v>ug/l</v>
      </c>
      <c r="M621">
        <v>2.8</v>
      </c>
      <c r="U621">
        <v>0.4</v>
      </c>
      <c r="V621" t="s">
        <v>176</v>
      </c>
      <c r="X621" t="s">
        <v>178</v>
      </c>
      <c r="Y621" t="s">
        <v>150</v>
      </c>
      <c r="Z621">
        <v>1040</v>
      </c>
      <c r="AB621" t="s">
        <v>154</v>
      </c>
      <c r="AC621" t="s">
        <v>148</v>
      </c>
      <c r="AD621" s="2">
        <v>0.36458333333333331</v>
      </c>
      <c r="AG621" t="s">
        <v>161</v>
      </c>
      <c r="AK621" t="s">
        <v>156</v>
      </c>
    </row>
    <row r="622" spans="1:37" x14ac:dyDescent="0.3">
      <c r="A622" t="s">
        <v>292</v>
      </c>
      <c r="B622" t="str">
        <f t="shared" si="9"/>
        <v>USGS-WRD-1648010-20200911</v>
      </c>
      <c r="C622">
        <v>1648010</v>
      </c>
      <c r="D622" t="s">
        <v>151</v>
      </c>
      <c r="E622" s="1">
        <v>44085</v>
      </c>
      <c r="F622" s="1" t="s">
        <v>336</v>
      </c>
      <c r="G622" s="1"/>
      <c r="H622" t="s">
        <v>170</v>
      </c>
      <c r="I622" s="1" t="str">
        <f>VLOOKUP(Z622,lookup!$A$2:$E$18,5,FALSE)</f>
        <v>dissolved</v>
      </c>
      <c r="J622" s="1" t="str">
        <f>VLOOKUP(Z622,lookup!$A$2:$E$18,3,FALSE)</f>
        <v>Lead</v>
      </c>
      <c r="K622" s="1"/>
      <c r="L622" t="str">
        <f>VLOOKUP(Z622,lookup!$A$2:$E$18,4,FALSE)</f>
        <v>ug/l</v>
      </c>
      <c r="M622">
        <v>0.29099999999999998</v>
      </c>
      <c r="U622">
        <v>0.02</v>
      </c>
      <c r="V622" t="s">
        <v>176</v>
      </c>
      <c r="X622" t="s">
        <v>178</v>
      </c>
      <c r="Y622" t="s">
        <v>150</v>
      </c>
      <c r="Z622">
        <v>1049</v>
      </c>
      <c r="AB622" t="s">
        <v>154</v>
      </c>
      <c r="AC622" t="s">
        <v>148</v>
      </c>
      <c r="AD622" s="2">
        <v>0.36458333333333331</v>
      </c>
      <c r="AG622" t="s">
        <v>161</v>
      </c>
      <c r="AK622" t="s">
        <v>156</v>
      </c>
    </row>
    <row r="623" spans="1:37" x14ac:dyDescent="0.3">
      <c r="A623" t="s">
        <v>292</v>
      </c>
      <c r="B623" t="str">
        <f t="shared" si="9"/>
        <v>USGS-WRD-1648010-20200911</v>
      </c>
      <c r="C623">
        <v>1648010</v>
      </c>
      <c r="D623" t="s">
        <v>151</v>
      </c>
      <c r="E623" s="1">
        <v>44085</v>
      </c>
      <c r="F623" s="1" t="s">
        <v>336</v>
      </c>
      <c r="G623" s="1"/>
      <c r="H623" t="s">
        <v>172</v>
      </c>
      <c r="I623" s="1" t="str">
        <f>VLOOKUP(Z623,lookup!$A$2:$E$18,5,FALSE)</f>
        <v>dissolved</v>
      </c>
      <c r="J623" s="1" t="str">
        <f>VLOOKUP(Z623,lookup!$A$2:$E$18,3,FALSE)</f>
        <v>Zinc</v>
      </c>
      <c r="K623" s="1"/>
      <c r="L623" t="str">
        <f>VLOOKUP(Z623,lookup!$A$2:$E$18,4,FALSE)</f>
        <v>ug/l</v>
      </c>
      <c r="M623">
        <v>2</v>
      </c>
      <c r="N623" t="s">
        <v>152</v>
      </c>
      <c r="U623">
        <v>2</v>
      </c>
      <c r="V623" t="s">
        <v>176</v>
      </c>
      <c r="X623" t="s">
        <v>178</v>
      </c>
      <c r="Y623" t="s">
        <v>150</v>
      </c>
      <c r="Z623">
        <v>1090</v>
      </c>
      <c r="AB623" t="s">
        <v>154</v>
      </c>
      <c r="AC623" t="s">
        <v>148</v>
      </c>
      <c r="AD623" s="2">
        <v>0.36458333333333331</v>
      </c>
      <c r="AG623" t="s">
        <v>161</v>
      </c>
      <c r="AK623" t="s">
        <v>156</v>
      </c>
    </row>
    <row r="624" spans="1:37" x14ac:dyDescent="0.3">
      <c r="A624" t="s">
        <v>292</v>
      </c>
      <c r="B624" t="str">
        <f t="shared" si="9"/>
        <v>USGS-WRD-1648010-20200911</v>
      </c>
      <c r="C624">
        <v>1648010</v>
      </c>
      <c r="D624" t="s">
        <v>151</v>
      </c>
      <c r="E624" s="1">
        <v>44085</v>
      </c>
      <c r="F624" s="1" t="s">
        <v>336</v>
      </c>
      <c r="G624" s="1"/>
      <c r="I624" s="1" t="str">
        <f>VLOOKUP(Z624,lookup!$A$2:$E$18,5,FALSE)</f>
        <v>total</v>
      </c>
      <c r="J624" s="1" t="str">
        <f>VLOOKUP(Z624,lookup!$A$2:$E$18,3,FALSE)</f>
        <v>Mercury</v>
      </c>
      <c r="K624" s="1"/>
      <c r="L624" t="str">
        <f>VLOOKUP(Z624,lookup!$A$2:$E$18,4,FALSE)</f>
        <v>ng/l</v>
      </c>
      <c r="M624">
        <v>17.2</v>
      </c>
      <c r="U624">
        <v>0.17</v>
      </c>
      <c r="V624" t="s">
        <v>165</v>
      </c>
      <c r="X624" t="s">
        <v>178</v>
      </c>
      <c r="Y624" t="s">
        <v>150</v>
      </c>
      <c r="Z624">
        <v>50286</v>
      </c>
      <c r="AB624" t="s">
        <v>154</v>
      </c>
      <c r="AC624" t="s">
        <v>148</v>
      </c>
      <c r="AD624" s="2">
        <v>0.36458333333333331</v>
      </c>
      <c r="AG624" t="s">
        <v>161</v>
      </c>
      <c r="AK624" t="s">
        <v>230</v>
      </c>
    </row>
    <row r="625" spans="1:37" x14ac:dyDescent="0.3">
      <c r="A625" t="s">
        <v>292</v>
      </c>
      <c r="B625" t="str">
        <f t="shared" si="9"/>
        <v>USGS-WRD-1648010-20201006</v>
      </c>
      <c r="C625">
        <v>1648010</v>
      </c>
      <c r="D625" t="s">
        <v>151</v>
      </c>
      <c r="E625" s="1">
        <v>44110</v>
      </c>
      <c r="F625" s="1" t="s">
        <v>304</v>
      </c>
      <c r="G625" s="1"/>
      <c r="H625" t="s">
        <v>172</v>
      </c>
      <c r="I625" s="1" t="str">
        <f>VLOOKUP(Z625,lookup!$A$2:$E$18,5,FALSE)</f>
        <v>dissolved</v>
      </c>
      <c r="J625" s="1" t="str">
        <f>VLOOKUP(Z625,lookup!$A$2:$E$18,3,FALSE)</f>
        <v>Copper</v>
      </c>
      <c r="K625" s="1"/>
      <c r="L625" t="str">
        <f>VLOOKUP(Z625,lookup!$A$2:$E$18,4,FALSE)</f>
        <v>ug/l</v>
      </c>
      <c r="M625">
        <v>2</v>
      </c>
      <c r="U625">
        <v>0.4</v>
      </c>
      <c r="V625" t="s">
        <v>176</v>
      </c>
      <c r="X625" t="s">
        <v>178</v>
      </c>
      <c r="Y625" t="s">
        <v>150</v>
      </c>
      <c r="Z625">
        <v>1040</v>
      </c>
      <c r="AA625" t="s">
        <v>175</v>
      </c>
      <c r="AB625" t="s">
        <v>154</v>
      </c>
      <c r="AC625" t="s">
        <v>148</v>
      </c>
      <c r="AD625" s="2">
        <v>0.47916666666666669</v>
      </c>
      <c r="AG625" t="s">
        <v>161</v>
      </c>
      <c r="AK625" t="s">
        <v>156</v>
      </c>
    </row>
    <row r="626" spans="1:37" x14ac:dyDescent="0.3">
      <c r="A626" t="s">
        <v>292</v>
      </c>
      <c r="B626" t="str">
        <f t="shared" si="9"/>
        <v>USGS-WRD-1648010-20201006</v>
      </c>
      <c r="C626">
        <v>1648010</v>
      </c>
      <c r="D626" t="s">
        <v>151</v>
      </c>
      <c r="E626" s="1">
        <v>44110</v>
      </c>
      <c r="F626" s="1" t="s">
        <v>304</v>
      </c>
      <c r="G626" s="1"/>
      <c r="H626" t="s">
        <v>170</v>
      </c>
      <c r="I626" s="1" t="str">
        <f>VLOOKUP(Z626,lookup!$A$2:$E$18,5,FALSE)</f>
        <v>dissolved</v>
      </c>
      <c r="J626" s="1" t="str">
        <f>VLOOKUP(Z626,lookup!$A$2:$E$18,3,FALSE)</f>
        <v>Lead</v>
      </c>
      <c r="K626" s="1"/>
      <c r="L626" t="str">
        <f>VLOOKUP(Z626,lookup!$A$2:$E$18,4,FALSE)</f>
        <v>ug/l</v>
      </c>
      <c r="M626">
        <v>2.7E-2</v>
      </c>
      <c r="U626">
        <v>0.02</v>
      </c>
      <c r="V626" t="s">
        <v>176</v>
      </c>
      <c r="X626" t="s">
        <v>178</v>
      </c>
      <c r="Y626" t="s">
        <v>150</v>
      </c>
      <c r="Z626">
        <v>1049</v>
      </c>
      <c r="AA626" t="s">
        <v>168</v>
      </c>
      <c r="AB626" t="s">
        <v>154</v>
      </c>
      <c r="AC626" t="s">
        <v>148</v>
      </c>
      <c r="AD626" s="2">
        <v>0.47916666666666669</v>
      </c>
      <c r="AG626" t="s">
        <v>161</v>
      </c>
      <c r="AK626" t="s">
        <v>156</v>
      </c>
    </row>
    <row r="627" spans="1:37" x14ac:dyDescent="0.3">
      <c r="A627" t="s">
        <v>292</v>
      </c>
      <c r="B627" t="str">
        <f t="shared" si="9"/>
        <v>USGS-WRD-1648010-20201006</v>
      </c>
      <c r="C627">
        <v>1648010</v>
      </c>
      <c r="D627" t="s">
        <v>151</v>
      </c>
      <c r="E627" s="1">
        <v>44110</v>
      </c>
      <c r="F627" s="1" t="s">
        <v>304</v>
      </c>
      <c r="G627" s="1"/>
      <c r="H627" t="s">
        <v>172</v>
      </c>
      <c r="I627" s="1" t="str">
        <f>VLOOKUP(Z627,lookup!$A$2:$E$18,5,FALSE)</f>
        <v>dissolved</v>
      </c>
      <c r="J627" s="1" t="str">
        <f>VLOOKUP(Z627,lookup!$A$2:$E$18,3,FALSE)</f>
        <v>Zinc</v>
      </c>
      <c r="K627" s="1"/>
      <c r="L627" t="str">
        <f>VLOOKUP(Z627,lookup!$A$2:$E$18,4,FALSE)</f>
        <v>ug/l</v>
      </c>
      <c r="M627">
        <v>6</v>
      </c>
      <c r="N627" t="s">
        <v>152</v>
      </c>
      <c r="U627">
        <v>2</v>
      </c>
      <c r="V627" t="s">
        <v>176</v>
      </c>
      <c r="X627" t="s">
        <v>178</v>
      </c>
      <c r="Y627" t="s">
        <v>150</v>
      </c>
      <c r="Z627">
        <v>1090</v>
      </c>
      <c r="AA627" t="s">
        <v>174</v>
      </c>
      <c r="AB627" t="s">
        <v>154</v>
      </c>
      <c r="AC627" t="s">
        <v>148</v>
      </c>
      <c r="AD627" s="2">
        <v>0.47916666666666669</v>
      </c>
      <c r="AG627" t="s">
        <v>161</v>
      </c>
      <c r="AK627" t="s">
        <v>156</v>
      </c>
    </row>
    <row r="628" spans="1:37" x14ac:dyDescent="0.3">
      <c r="A628" t="s">
        <v>292</v>
      </c>
      <c r="B628" t="str">
        <f t="shared" si="9"/>
        <v>USGS-WRD-1648010-20201006</v>
      </c>
      <c r="C628">
        <v>1648010</v>
      </c>
      <c r="D628" t="s">
        <v>151</v>
      </c>
      <c r="E628" s="1">
        <v>44110</v>
      </c>
      <c r="F628" s="1" t="s">
        <v>304</v>
      </c>
      <c r="G628" s="1"/>
      <c r="I628" s="1" t="str">
        <f>VLOOKUP(Z628,lookup!$A$2:$E$18,5,FALSE)</f>
        <v>total</v>
      </c>
      <c r="J628" s="1" t="str">
        <f>VLOOKUP(Z628,lookup!$A$2:$E$18,3,FALSE)</f>
        <v>Mercury</v>
      </c>
      <c r="K628" s="1"/>
      <c r="L628" t="str">
        <f>VLOOKUP(Z628,lookup!$A$2:$E$18,4,FALSE)</f>
        <v>ng/l</v>
      </c>
      <c r="M628">
        <v>0.62</v>
      </c>
      <c r="U628">
        <v>0.17</v>
      </c>
      <c r="V628" t="s">
        <v>165</v>
      </c>
      <c r="X628" t="s">
        <v>178</v>
      </c>
      <c r="Y628" t="s">
        <v>150</v>
      </c>
      <c r="Z628">
        <v>50286</v>
      </c>
      <c r="AB628" t="s">
        <v>154</v>
      </c>
      <c r="AC628" t="s">
        <v>148</v>
      </c>
      <c r="AD628" s="2">
        <v>0.47916666666666669</v>
      </c>
      <c r="AG628" t="s">
        <v>161</v>
      </c>
      <c r="AK628" t="s">
        <v>230</v>
      </c>
    </row>
    <row r="629" spans="1:37" x14ac:dyDescent="0.3">
      <c r="A629" t="s">
        <v>292</v>
      </c>
      <c r="B629" t="str">
        <f t="shared" si="9"/>
        <v>USGS-WRD-1648010-20201012</v>
      </c>
      <c r="C629">
        <v>1648010</v>
      </c>
      <c r="D629" t="s">
        <v>151</v>
      </c>
      <c r="E629" s="1">
        <v>44116</v>
      </c>
      <c r="F629" s="1" t="s">
        <v>331</v>
      </c>
      <c r="G629" s="1"/>
      <c r="H629" t="s">
        <v>172</v>
      </c>
      <c r="I629" s="1" t="str">
        <f>VLOOKUP(Z629,lookup!$A$2:$E$18,5,FALSE)</f>
        <v>dissolved</v>
      </c>
      <c r="J629" s="1" t="str">
        <f>VLOOKUP(Z629,lookup!$A$2:$E$18,3,FALSE)</f>
        <v>Copper</v>
      </c>
      <c r="K629" s="1"/>
      <c r="L629" t="str">
        <f>VLOOKUP(Z629,lookup!$A$2:$E$18,4,FALSE)</f>
        <v>ug/l</v>
      </c>
      <c r="M629">
        <v>3.3</v>
      </c>
      <c r="U629">
        <v>0.4</v>
      </c>
      <c r="V629" t="s">
        <v>176</v>
      </c>
      <c r="X629" t="s">
        <v>178</v>
      </c>
      <c r="Y629" t="s">
        <v>150</v>
      </c>
      <c r="Z629">
        <v>1040</v>
      </c>
      <c r="AB629" t="s">
        <v>154</v>
      </c>
      <c r="AC629" t="s">
        <v>148</v>
      </c>
      <c r="AD629" s="2">
        <v>0.4375</v>
      </c>
      <c r="AG629" t="s">
        <v>161</v>
      </c>
      <c r="AK629" t="s">
        <v>156</v>
      </c>
    </row>
    <row r="630" spans="1:37" x14ac:dyDescent="0.3">
      <c r="A630" t="s">
        <v>292</v>
      </c>
      <c r="B630" t="str">
        <f t="shared" si="9"/>
        <v>USGS-WRD-1648010-20201012</v>
      </c>
      <c r="C630">
        <v>1648010</v>
      </c>
      <c r="D630" t="s">
        <v>151</v>
      </c>
      <c r="E630" s="1">
        <v>44116</v>
      </c>
      <c r="F630" s="1" t="s">
        <v>331</v>
      </c>
      <c r="G630" s="1"/>
      <c r="H630" t="s">
        <v>170</v>
      </c>
      <c r="I630" s="1" t="str">
        <f>VLOOKUP(Z630,lookup!$A$2:$E$18,5,FALSE)</f>
        <v>dissolved</v>
      </c>
      <c r="J630" s="1" t="str">
        <f>VLOOKUP(Z630,lookup!$A$2:$E$18,3,FALSE)</f>
        <v>Lead</v>
      </c>
      <c r="K630" s="1"/>
      <c r="L630" t="str">
        <f>VLOOKUP(Z630,lookup!$A$2:$E$18,4,FALSE)</f>
        <v>ug/l</v>
      </c>
      <c r="M630">
        <v>0.24199999999999999</v>
      </c>
      <c r="U630">
        <v>0.02</v>
      </c>
      <c r="V630" t="s">
        <v>176</v>
      </c>
      <c r="X630" t="s">
        <v>178</v>
      </c>
      <c r="Y630" t="s">
        <v>150</v>
      </c>
      <c r="Z630">
        <v>1049</v>
      </c>
      <c r="AB630" t="s">
        <v>154</v>
      </c>
      <c r="AC630" t="s">
        <v>148</v>
      </c>
      <c r="AD630" s="2">
        <v>0.4375</v>
      </c>
      <c r="AG630" t="s">
        <v>161</v>
      </c>
      <c r="AK630" t="s">
        <v>156</v>
      </c>
    </row>
    <row r="631" spans="1:37" x14ac:dyDescent="0.3">
      <c r="A631" t="s">
        <v>292</v>
      </c>
      <c r="B631" t="str">
        <f t="shared" si="9"/>
        <v>USGS-WRD-1648010-20201012</v>
      </c>
      <c r="C631">
        <v>1648010</v>
      </c>
      <c r="D631" t="s">
        <v>151</v>
      </c>
      <c r="E631" s="1">
        <v>44116</v>
      </c>
      <c r="F631" s="1" t="s">
        <v>331</v>
      </c>
      <c r="G631" s="1"/>
      <c r="H631" t="s">
        <v>172</v>
      </c>
      <c r="I631" s="1" t="str">
        <f>VLOOKUP(Z631,lookup!$A$2:$E$18,5,FALSE)</f>
        <v>dissolved</v>
      </c>
      <c r="J631" s="1" t="str">
        <f>VLOOKUP(Z631,lookup!$A$2:$E$18,3,FALSE)</f>
        <v>Zinc</v>
      </c>
      <c r="K631" s="1"/>
      <c r="L631" t="str">
        <f>VLOOKUP(Z631,lookup!$A$2:$E$18,4,FALSE)</f>
        <v>ug/l</v>
      </c>
      <c r="M631">
        <v>2</v>
      </c>
      <c r="N631" t="s">
        <v>152</v>
      </c>
      <c r="U631">
        <v>2</v>
      </c>
      <c r="V631" t="s">
        <v>176</v>
      </c>
      <c r="X631" t="s">
        <v>178</v>
      </c>
      <c r="Y631" t="s">
        <v>150</v>
      </c>
      <c r="Z631">
        <v>1090</v>
      </c>
      <c r="AB631" t="s">
        <v>154</v>
      </c>
      <c r="AC631" t="s">
        <v>148</v>
      </c>
      <c r="AD631" s="2">
        <v>0.4375</v>
      </c>
      <c r="AG631" t="s">
        <v>161</v>
      </c>
      <c r="AK631" t="s">
        <v>156</v>
      </c>
    </row>
    <row r="632" spans="1:37" x14ac:dyDescent="0.3">
      <c r="A632" t="s">
        <v>292</v>
      </c>
      <c r="B632" t="str">
        <f t="shared" si="9"/>
        <v>USGS-WRD-1648010-20201012</v>
      </c>
      <c r="C632">
        <v>1648010</v>
      </c>
      <c r="D632" t="s">
        <v>151</v>
      </c>
      <c r="E632" s="1">
        <v>44116</v>
      </c>
      <c r="F632" s="1" t="s">
        <v>331</v>
      </c>
      <c r="G632" s="1"/>
      <c r="I632" s="1" t="str">
        <f>VLOOKUP(Z632,lookup!$A$2:$E$18,5,FALSE)</f>
        <v>total</v>
      </c>
      <c r="J632" s="1" t="str">
        <f>VLOOKUP(Z632,lookup!$A$2:$E$18,3,FALSE)</f>
        <v>Mercury</v>
      </c>
      <c r="K632" s="1"/>
      <c r="L632" t="str">
        <f>VLOOKUP(Z632,lookup!$A$2:$E$18,4,FALSE)</f>
        <v>ng/l</v>
      </c>
      <c r="M632">
        <v>6.4</v>
      </c>
      <c r="U632">
        <v>0.17</v>
      </c>
      <c r="V632" t="s">
        <v>165</v>
      </c>
      <c r="X632" t="s">
        <v>178</v>
      </c>
      <c r="Y632" t="s">
        <v>150</v>
      </c>
      <c r="Z632">
        <v>50286</v>
      </c>
      <c r="AB632" t="s">
        <v>154</v>
      </c>
      <c r="AC632" t="s">
        <v>148</v>
      </c>
      <c r="AD632" s="2">
        <v>0.4375</v>
      </c>
      <c r="AG632" t="s">
        <v>161</v>
      </c>
      <c r="AK632" t="s">
        <v>230</v>
      </c>
    </row>
    <row r="633" spans="1:37" x14ac:dyDescent="0.3">
      <c r="A633" t="s">
        <v>292</v>
      </c>
      <c r="B633" t="str">
        <f t="shared" si="9"/>
        <v>USGS-WRD-1648010-20201103</v>
      </c>
      <c r="C633">
        <v>1648010</v>
      </c>
      <c r="D633" t="s">
        <v>151</v>
      </c>
      <c r="E633" s="1">
        <v>44138</v>
      </c>
      <c r="F633" s="1" t="s">
        <v>345</v>
      </c>
      <c r="G633" s="1"/>
      <c r="H633" t="s">
        <v>172</v>
      </c>
      <c r="I633" s="1" t="str">
        <f>VLOOKUP(Z633,lookup!$A$2:$E$18,5,FALSE)</f>
        <v>dissolved</v>
      </c>
      <c r="J633" s="1" t="str">
        <f>VLOOKUP(Z633,lookup!$A$2:$E$18,3,FALSE)</f>
        <v>Copper</v>
      </c>
      <c r="K633" s="1"/>
      <c r="L633" t="str">
        <f>VLOOKUP(Z633,lookup!$A$2:$E$18,4,FALSE)</f>
        <v>ug/l</v>
      </c>
      <c r="M633">
        <v>1.7</v>
      </c>
      <c r="U633">
        <v>0.4</v>
      </c>
      <c r="V633" t="s">
        <v>176</v>
      </c>
      <c r="X633" t="s">
        <v>149</v>
      </c>
      <c r="Y633" t="s">
        <v>150</v>
      </c>
      <c r="Z633">
        <v>1040</v>
      </c>
      <c r="AB633" t="s">
        <v>154</v>
      </c>
      <c r="AC633" t="s">
        <v>148</v>
      </c>
      <c r="AD633" s="2">
        <v>0.44444444444444442</v>
      </c>
      <c r="AG633" t="s">
        <v>161</v>
      </c>
      <c r="AK633" t="s">
        <v>156</v>
      </c>
    </row>
    <row r="634" spans="1:37" x14ac:dyDescent="0.3">
      <c r="A634" t="s">
        <v>292</v>
      </c>
      <c r="B634" t="str">
        <f t="shared" si="9"/>
        <v>USGS-WRD-1648010-20201103</v>
      </c>
      <c r="C634">
        <v>1648010</v>
      </c>
      <c r="D634" t="s">
        <v>151</v>
      </c>
      <c r="E634" s="1">
        <v>44138</v>
      </c>
      <c r="F634" s="1" t="s">
        <v>345</v>
      </c>
      <c r="G634" s="1"/>
      <c r="H634" t="s">
        <v>170</v>
      </c>
      <c r="I634" s="1" t="str">
        <f>VLOOKUP(Z634,lookup!$A$2:$E$18,5,FALSE)</f>
        <v>dissolved</v>
      </c>
      <c r="J634" s="1" t="str">
        <f>VLOOKUP(Z634,lookup!$A$2:$E$18,3,FALSE)</f>
        <v>Lead</v>
      </c>
      <c r="K634" s="1"/>
      <c r="L634" t="str">
        <f>VLOOKUP(Z634,lookup!$A$2:$E$18,4,FALSE)</f>
        <v>ug/l</v>
      </c>
      <c r="M634">
        <v>4.4999999999999998E-2</v>
      </c>
      <c r="U634">
        <v>0.02</v>
      </c>
      <c r="V634" t="s">
        <v>176</v>
      </c>
      <c r="X634" t="s">
        <v>149</v>
      </c>
      <c r="Y634" t="s">
        <v>150</v>
      </c>
      <c r="Z634">
        <v>1049</v>
      </c>
      <c r="AB634" t="s">
        <v>154</v>
      </c>
      <c r="AC634" t="s">
        <v>148</v>
      </c>
      <c r="AD634" s="2">
        <v>0.44444444444444442</v>
      </c>
      <c r="AG634" t="s">
        <v>161</v>
      </c>
      <c r="AK634" t="s">
        <v>156</v>
      </c>
    </row>
    <row r="635" spans="1:37" x14ac:dyDescent="0.3">
      <c r="A635" t="s">
        <v>292</v>
      </c>
      <c r="B635" t="str">
        <f t="shared" si="9"/>
        <v>USGS-WRD-1648010-20201103</v>
      </c>
      <c r="C635">
        <v>1648010</v>
      </c>
      <c r="D635" t="s">
        <v>151</v>
      </c>
      <c r="E635" s="1">
        <v>44138</v>
      </c>
      <c r="F635" s="1" t="s">
        <v>345</v>
      </c>
      <c r="G635" s="1"/>
      <c r="H635" t="s">
        <v>172</v>
      </c>
      <c r="I635" s="1" t="str">
        <f>VLOOKUP(Z635,lookup!$A$2:$E$18,5,FALSE)</f>
        <v>dissolved</v>
      </c>
      <c r="J635" s="1" t="str">
        <f>VLOOKUP(Z635,lookup!$A$2:$E$18,3,FALSE)</f>
        <v>Zinc</v>
      </c>
      <c r="K635" s="1"/>
      <c r="L635" t="str">
        <f>VLOOKUP(Z635,lookup!$A$2:$E$18,4,FALSE)</f>
        <v>ug/l</v>
      </c>
      <c r="M635">
        <v>4.5</v>
      </c>
      <c r="U635">
        <v>2</v>
      </c>
      <c r="V635" t="s">
        <v>176</v>
      </c>
      <c r="X635" t="s">
        <v>149</v>
      </c>
      <c r="Y635" t="s">
        <v>150</v>
      </c>
      <c r="Z635">
        <v>1090</v>
      </c>
      <c r="AB635" t="s">
        <v>154</v>
      </c>
      <c r="AC635" t="s">
        <v>148</v>
      </c>
      <c r="AD635" s="2">
        <v>0.44444444444444442</v>
      </c>
      <c r="AG635" t="s">
        <v>161</v>
      </c>
      <c r="AK635" t="s">
        <v>156</v>
      </c>
    </row>
    <row r="636" spans="1:37" x14ac:dyDescent="0.3">
      <c r="A636" t="s">
        <v>292</v>
      </c>
      <c r="B636" t="str">
        <f t="shared" si="9"/>
        <v>USGS-WRD-1648010-20201103</v>
      </c>
      <c r="C636">
        <v>1648010</v>
      </c>
      <c r="D636" t="s">
        <v>151</v>
      </c>
      <c r="E636" s="1">
        <v>44138</v>
      </c>
      <c r="F636" s="1" t="s">
        <v>345</v>
      </c>
      <c r="G636" s="1"/>
      <c r="I636" s="1" t="str">
        <f>VLOOKUP(Z636,lookup!$A$2:$E$18,5,FALSE)</f>
        <v>total</v>
      </c>
      <c r="J636" s="1" t="str">
        <f>VLOOKUP(Z636,lookup!$A$2:$E$18,3,FALSE)</f>
        <v>Mercury</v>
      </c>
      <c r="K636" s="1"/>
      <c r="L636" t="str">
        <f>VLOOKUP(Z636,lookup!$A$2:$E$18,4,FALSE)</f>
        <v>ng/l</v>
      </c>
      <c r="M636">
        <v>2.08</v>
      </c>
      <c r="U636">
        <v>0.17</v>
      </c>
      <c r="V636" t="s">
        <v>165</v>
      </c>
      <c r="X636" t="s">
        <v>149</v>
      </c>
      <c r="Y636" t="s">
        <v>150</v>
      </c>
      <c r="Z636">
        <v>50286</v>
      </c>
      <c r="AB636" t="s">
        <v>154</v>
      </c>
      <c r="AC636" t="s">
        <v>148</v>
      </c>
      <c r="AD636" s="2">
        <v>0.44444444444444442</v>
      </c>
      <c r="AG636" t="s">
        <v>161</v>
      </c>
      <c r="AK636" t="s">
        <v>230</v>
      </c>
    </row>
    <row r="637" spans="1:37" x14ac:dyDescent="0.3">
      <c r="A637" t="s">
        <v>292</v>
      </c>
      <c r="B637" t="str">
        <f t="shared" si="9"/>
        <v>USGS-WRD-1648010-20201112</v>
      </c>
      <c r="C637">
        <v>1648010</v>
      </c>
      <c r="D637" t="s">
        <v>151</v>
      </c>
      <c r="E637" s="1">
        <v>44147</v>
      </c>
      <c r="F637" s="1" t="s">
        <v>327</v>
      </c>
      <c r="G637" s="1"/>
      <c r="H637" t="s">
        <v>172</v>
      </c>
      <c r="I637" s="1" t="str">
        <f>VLOOKUP(Z637,lookup!$A$2:$E$18,5,FALSE)</f>
        <v>dissolved</v>
      </c>
      <c r="J637" s="1" t="str">
        <f>VLOOKUP(Z637,lookup!$A$2:$E$18,3,FALSE)</f>
        <v>Copper</v>
      </c>
      <c r="K637" s="1"/>
      <c r="L637" t="str">
        <f>VLOOKUP(Z637,lookup!$A$2:$E$18,4,FALSE)</f>
        <v>ug/l</v>
      </c>
      <c r="M637">
        <v>4.5</v>
      </c>
      <c r="U637">
        <v>0.4</v>
      </c>
      <c r="V637" t="s">
        <v>176</v>
      </c>
      <c r="X637" t="s">
        <v>149</v>
      </c>
      <c r="Y637" t="s">
        <v>150</v>
      </c>
      <c r="Z637">
        <v>1040</v>
      </c>
      <c r="AB637" t="s">
        <v>154</v>
      </c>
      <c r="AC637" t="s">
        <v>148</v>
      </c>
      <c r="AD637" s="2">
        <v>0.44791666666666669</v>
      </c>
      <c r="AG637" t="s">
        <v>161</v>
      </c>
      <c r="AK637" t="s">
        <v>156</v>
      </c>
    </row>
    <row r="638" spans="1:37" x14ac:dyDescent="0.3">
      <c r="A638" t="s">
        <v>292</v>
      </c>
      <c r="B638" t="str">
        <f t="shared" si="9"/>
        <v>USGS-WRD-1648010-20201112</v>
      </c>
      <c r="C638">
        <v>1648010</v>
      </c>
      <c r="D638" t="s">
        <v>151</v>
      </c>
      <c r="E638" s="1">
        <v>44147</v>
      </c>
      <c r="F638" s="1" t="s">
        <v>327</v>
      </c>
      <c r="G638" s="1"/>
      <c r="H638" t="s">
        <v>170</v>
      </c>
      <c r="I638" s="1" t="str">
        <f>VLOOKUP(Z638,lookup!$A$2:$E$18,5,FALSE)</f>
        <v>dissolved</v>
      </c>
      <c r="J638" s="1" t="str">
        <f>VLOOKUP(Z638,lookup!$A$2:$E$18,3,FALSE)</f>
        <v>Lead</v>
      </c>
      <c r="K638" s="1"/>
      <c r="L638" t="str">
        <f>VLOOKUP(Z638,lookup!$A$2:$E$18,4,FALSE)</f>
        <v>ug/l</v>
      </c>
      <c r="M638">
        <v>0.58899999999999997</v>
      </c>
      <c r="U638">
        <v>0.02</v>
      </c>
      <c r="V638" t="s">
        <v>176</v>
      </c>
      <c r="X638" t="s">
        <v>149</v>
      </c>
      <c r="Y638" t="s">
        <v>150</v>
      </c>
      <c r="Z638">
        <v>1049</v>
      </c>
      <c r="AB638" t="s">
        <v>154</v>
      </c>
      <c r="AC638" t="s">
        <v>148</v>
      </c>
      <c r="AD638" s="2">
        <v>0.44791666666666669</v>
      </c>
      <c r="AG638" t="s">
        <v>161</v>
      </c>
      <c r="AK638" t="s">
        <v>156</v>
      </c>
    </row>
    <row r="639" spans="1:37" x14ac:dyDescent="0.3">
      <c r="A639" t="s">
        <v>292</v>
      </c>
      <c r="B639" t="str">
        <f t="shared" si="9"/>
        <v>USGS-WRD-1648010-20201112</v>
      </c>
      <c r="C639">
        <v>1648010</v>
      </c>
      <c r="D639" t="s">
        <v>151</v>
      </c>
      <c r="E639" s="1">
        <v>44147</v>
      </c>
      <c r="F639" s="1" t="s">
        <v>327</v>
      </c>
      <c r="G639" s="1"/>
      <c r="H639" t="s">
        <v>172</v>
      </c>
      <c r="I639" s="1" t="str">
        <f>VLOOKUP(Z639,lookup!$A$2:$E$18,5,FALSE)</f>
        <v>dissolved</v>
      </c>
      <c r="J639" s="1" t="str">
        <f>VLOOKUP(Z639,lookup!$A$2:$E$18,3,FALSE)</f>
        <v>Zinc</v>
      </c>
      <c r="K639" s="1"/>
      <c r="L639" t="str">
        <f>VLOOKUP(Z639,lookup!$A$2:$E$18,4,FALSE)</f>
        <v>ug/l</v>
      </c>
      <c r="M639">
        <v>2.4</v>
      </c>
      <c r="U639">
        <v>2</v>
      </c>
      <c r="V639" t="s">
        <v>176</v>
      </c>
      <c r="X639" t="s">
        <v>149</v>
      </c>
      <c r="Y639" t="s">
        <v>150</v>
      </c>
      <c r="Z639">
        <v>1090</v>
      </c>
      <c r="AA639" t="s">
        <v>168</v>
      </c>
      <c r="AB639" t="s">
        <v>154</v>
      </c>
      <c r="AC639" t="s">
        <v>148</v>
      </c>
      <c r="AD639" s="2">
        <v>0.44791666666666669</v>
      </c>
      <c r="AG639" t="s">
        <v>161</v>
      </c>
      <c r="AK639" t="s">
        <v>156</v>
      </c>
    </row>
    <row r="640" spans="1:37" x14ac:dyDescent="0.3">
      <c r="A640" t="s">
        <v>292</v>
      </c>
      <c r="B640" t="str">
        <f t="shared" si="9"/>
        <v>USGS-WRD-1648010-20201112</v>
      </c>
      <c r="C640">
        <v>1648010</v>
      </c>
      <c r="D640" t="s">
        <v>151</v>
      </c>
      <c r="E640" s="1">
        <v>44147</v>
      </c>
      <c r="F640" s="1" t="s">
        <v>327</v>
      </c>
      <c r="G640" s="1"/>
      <c r="I640" s="1" t="str">
        <f>VLOOKUP(Z640,lookup!$A$2:$E$18,5,FALSE)</f>
        <v>total</v>
      </c>
      <c r="J640" s="1" t="str">
        <f>VLOOKUP(Z640,lookup!$A$2:$E$18,3,FALSE)</f>
        <v>Mercury</v>
      </c>
      <c r="K640" s="1"/>
      <c r="L640" t="str">
        <f>VLOOKUP(Z640,lookup!$A$2:$E$18,4,FALSE)</f>
        <v>ng/l</v>
      </c>
      <c r="M640">
        <v>15.2</v>
      </c>
      <c r="U640">
        <v>0.17</v>
      </c>
      <c r="V640" t="s">
        <v>165</v>
      </c>
      <c r="X640" t="s">
        <v>149</v>
      </c>
      <c r="Y640" t="s">
        <v>150</v>
      </c>
      <c r="Z640">
        <v>50286</v>
      </c>
      <c r="AB640" t="s">
        <v>154</v>
      </c>
      <c r="AC640" t="s">
        <v>148</v>
      </c>
      <c r="AD640" s="2">
        <v>0.44791666666666669</v>
      </c>
      <c r="AG640" t="s">
        <v>161</v>
      </c>
      <c r="AK640" t="s">
        <v>230</v>
      </c>
    </row>
    <row r="641" spans="1:37" x14ac:dyDescent="0.3">
      <c r="A641" t="s">
        <v>292</v>
      </c>
      <c r="B641" t="str">
        <f t="shared" si="9"/>
        <v>USGS-WRD-1648010-20201210</v>
      </c>
      <c r="C641">
        <v>1648010</v>
      </c>
      <c r="D641" t="s">
        <v>151</v>
      </c>
      <c r="E641" s="1">
        <v>44175</v>
      </c>
      <c r="F641" s="1" t="s">
        <v>355</v>
      </c>
      <c r="G641" s="1"/>
      <c r="H641" t="s">
        <v>172</v>
      </c>
      <c r="I641" s="1" t="str">
        <f>VLOOKUP(Z641,lookup!$A$2:$E$18,5,FALSE)</f>
        <v>dissolved</v>
      </c>
      <c r="J641" s="1" t="str">
        <f>VLOOKUP(Z641,lookup!$A$2:$E$18,3,FALSE)</f>
        <v>Copper</v>
      </c>
      <c r="K641" s="1"/>
      <c r="L641" t="str">
        <f>VLOOKUP(Z641,lookup!$A$2:$E$18,4,FALSE)</f>
        <v>ug/l</v>
      </c>
      <c r="M641">
        <v>1.6</v>
      </c>
      <c r="U641">
        <v>0.4</v>
      </c>
      <c r="V641" t="s">
        <v>176</v>
      </c>
      <c r="X641" t="s">
        <v>149</v>
      </c>
      <c r="Y641" t="s">
        <v>150</v>
      </c>
      <c r="Z641">
        <v>1040</v>
      </c>
      <c r="AB641" t="s">
        <v>154</v>
      </c>
      <c r="AC641" t="s">
        <v>148</v>
      </c>
      <c r="AD641" s="2">
        <v>0.39930555555555558</v>
      </c>
      <c r="AG641" t="s">
        <v>161</v>
      </c>
      <c r="AK641" t="s">
        <v>156</v>
      </c>
    </row>
    <row r="642" spans="1:37" x14ac:dyDescent="0.3">
      <c r="A642" t="s">
        <v>292</v>
      </c>
      <c r="B642" t="str">
        <f t="shared" ref="B642:B705" si="10">AG642&amp;"-"&amp;C642&amp;"-"&amp;TEXT(E642,"yyyymmdd")</f>
        <v>USGS-WRD-1648010-20201210</v>
      </c>
      <c r="C642">
        <v>1648010</v>
      </c>
      <c r="D642" t="s">
        <v>151</v>
      </c>
      <c r="E642" s="1">
        <v>44175</v>
      </c>
      <c r="F642" s="1" t="s">
        <v>355</v>
      </c>
      <c r="G642" s="1"/>
      <c r="H642" t="s">
        <v>170</v>
      </c>
      <c r="I642" s="1" t="str">
        <f>VLOOKUP(Z642,lookup!$A$2:$E$18,5,FALSE)</f>
        <v>dissolved</v>
      </c>
      <c r="J642" s="1" t="str">
        <f>VLOOKUP(Z642,lookup!$A$2:$E$18,3,FALSE)</f>
        <v>Lead</v>
      </c>
      <c r="K642" s="1"/>
      <c r="L642" t="str">
        <f>VLOOKUP(Z642,lookup!$A$2:$E$18,4,FALSE)</f>
        <v>ug/l</v>
      </c>
      <c r="M642">
        <v>9.1999999999999998E-2</v>
      </c>
      <c r="U642">
        <v>0.02</v>
      </c>
      <c r="V642" t="s">
        <v>176</v>
      </c>
      <c r="X642" t="s">
        <v>149</v>
      </c>
      <c r="Y642" t="s">
        <v>150</v>
      </c>
      <c r="Z642">
        <v>1049</v>
      </c>
      <c r="AB642" t="s">
        <v>154</v>
      </c>
      <c r="AC642" t="s">
        <v>148</v>
      </c>
      <c r="AD642" s="2">
        <v>0.39930555555555558</v>
      </c>
      <c r="AG642" t="s">
        <v>161</v>
      </c>
      <c r="AK642" t="s">
        <v>156</v>
      </c>
    </row>
    <row r="643" spans="1:37" x14ac:dyDescent="0.3">
      <c r="A643" t="s">
        <v>292</v>
      </c>
      <c r="B643" t="str">
        <f t="shared" si="10"/>
        <v>USGS-WRD-1648010-20201210</v>
      </c>
      <c r="C643">
        <v>1648010</v>
      </c>
      <c r="D643" t="s">
        <v>151</v>
      </c>
      <c r="E643" s="1">
        <v>44175</v>
      </c>
      <c r="F643" s="1" t="s">
        <v>355</v>
      </c>
      <c r="G643" s="1"/>
      <c r="H643" t="s">
        <v>172</v>
      </c>
      <c r="I643" s="1" t="str">
        <f>VLOOKUP(Z643,lookup!$A$2:$E$18,5,FALSE)</f>
        <v>dissolved</v>
      </c>
      <c r="J643" s="1" t="str">
        <f>VLOOKUP(Z643,lookup!$A$2:$E$18,3,FALSE)</f>
        <v>Zinc</v>
      </c>
      <c r="K643" s="1"/>
      <c r="L643" t="str">
        <f>VLOOKUP(Z643,lookup!$A$2:$E$18,4,FALSE)</f>
        <v>ug/l</v>
      </c>
      <c r="M643">
        <v>2.6</v>
      </c>
      <c r="U643">
        <v>2</v>
      </c>
      <c r="V643" t="s">
        <v>176</v>
      </c>
      <c r="X643" t="s">
        <v>149</v>
      </c>
      <c r="Y643" t="s">
        <v>150</v>
      </c>
      <c r="Z643">
        <v>1090</v>
      </c>
      <c r="AA643" t="s">
        <v>168</v>
      </c>
      <c r="AB643" t="s">
        <v>154</v>
      </c>
      <c r="AC643" t="s">
        <v>148</v>
      </c>
      <c r="AD643" s="2">
        <v>0.39930555555555558</v>
      </c>
      <c r="AG643" t="s">
        <v>161</v>
      </c>
      <c r="AK643" t="s">
        <v>156</v>
      </c>
    </row>
    <row r="644" spans="1:37" x14ac:dyDescent="0.3">
      <c r="A644" t="s">
        <v>292</v>
      </c>
      <c r="B644" t="str">
        <f t="shared" si="10"/>
        <v>USGS-WRD-1648010-20201210</v>
      </c>
      <c r="C644">
        <v>1648010</v>
      </c>
      <c r="D644" t="s">
        <v>151</v>
      </c>
      <c r="E644" s="1">
        <v>44175</v>
      </c>
      <c r="F644" s="1" t="s">
        <v>355</v>
      </c>
      <c r="G644" s="1"/>
      <c r="I644" s="1" t="str">
        <f>VLOOKUP(Z644,lookup!$A$2:$E$18,5,FALSE)</f>
        <v>total</v>
      </c>
      <c r="J644" s="1" t="str">
        <f>VLOOKUP(Z644,lookup!$A$2:$E$18,3,FALSE)</f>
        <v>Mercury</v>
      </c>
      <c r="K644" s="1"/>
      <c r="L644" t="str">
        <f>VLOOKUP(Z644,lookup!$A$2:$E$18,4,FALSE)</f>
        <v>ng/l</v>
      </c>
      <c r="M644">
        <v>1.28</v>
      </c>
      <c r="U644">
        <v>0.17</v>
      </c>
      <c r="V644" t="s">
        <v>165</v>
      </c>
      <c r="X644" t="s">
        <v>149</v>
      </c>
      <c r="Y644" t="s">
        <v>150</v>
      </c>
      <c r="Z644">
        <v>50286</v>
      </c>
      <c r="AB644" t="s">
        <v>154</v>
      </c>
      <c r="AC644" t="s">
        <v>148</v>
      </c>
      <c r="AD644" s="2">
        <v>0.39930555555555558</v>
      </c>
      <c r="AG644" t="s">
        <v>161</v>
      </c>
      <c r="AK644" t="s">
        <v>230</v>
      </c>
    </row>
    <row r="645" spans="1:37" x14ac:dyDescent="0.3">
      <c r="A645" t="s">
        <v>292</v>
      </c>
      <c r="B645" t="str">
        <f t="shared" si="10"/>
        <v>USGS-WRD-1648010-20210127</v>
      </c>
      <c r="C645">
        <v>1648010</v>
      </c>
      <c r="D645" t="s">
        <v>151</v>
      </c>
      <c r="E645" s="1">
        <v>44223</v>
      </c>
      <c r="F645" s="1" t="s">
        <v>301</v>
      </c>
      <c r="G645" s="1"/>
      <c r="H645" t="s">
        <v>172</v>
      </c>
      <c r="I645" s="1" t="str">
        <f>VLOOKUP(Z645,lookup!$A$2:$E$18,5,FALSE)</f>
        <v>dissolved</v>
      </c>
      <c r="J645" s="1" t="str">
        <f>VLOOKUP(Z645,lookup!$A$2:$E$18,3,FALSE)</f>
        <v>Copper</v>
      </c>
      <c r="K645" s="1"/>
      <c r="L645" t="str">
        <f>VLOOKUP(Z645,lookup!$A$2:$E$18,4,FALSE)</f>
        <v>ug/l</v>
      </c>
      <c r="M645">
        <v>1.5</v>
      </c>
      <c r="U645">
        <v>0.4</v>
      </c>
      <c r="V645" t="s">
        <v>176</v>
      </c>
      <c r="X645" t="s">
        <v>149</v>
      </c>
      <c r="Y645" t="s">
        <v>150</v>
      </c>
      <c r="Z645">
        <v>1040</v>
      </c>
      <c r="AA645" t="s">
        <v>175</v>
      </c>
      <c r="AB645" t="s">
        <v>154</v>
      </c>
      <c r="AC645" t="s">
        <v>148</v>
      </c>
      <c r="AD645" s="2">
        <v>0.4236111111111111</v>
      </c>
      <c r="AG645" t="s">
        <v>161</v>
      </c>
      <c r="AK645" t="s">
        <v>156</v>
      </c>
    </row>
    <row r="646" spans="1:37" x14ac:dyDescent="0.3">
      <c r="A646" t="s">
        <v>292</v>
      </c>
      <c r="B646" t="str">
        <f t="shared" si="10"/>
        <v>USGS-WRD-1648010-20210127</v>
      </c>
      <c r="C646">
        <v>1648010</v>
      </c>
      <c r="D646" t="s">
        <v>151</v>
      </c>
      <c r="E646" s="1">
        <v>44223</v>
      </c>
      <c r="F646" s="1" t="s">
        <v>301</v>
      </c>
      <c r="G646" s="1"/>
      <c r="H646" t="s">
        <v>170</v>
      </c>
      <c r="I646" s="1" t="str">
        <f>VLOOKUP(Z646,lookup!$A$2:$E$18,5,FALSE)</f>
        <v>dissolved</v>
      </c>
      <c r="J646" s="1" t="str">
        <f>VLOOKUP(Z646,lookup!$A$2:$E$18,3,FALSE)</f>
        <v>Lead</v>
      </c>
      <c r="K646" s="1"/>
      <c r="L646" t="str">
        <f>VLOOKUP(Z646,lookup!$A$2:$E$18,4,FALSE)</f>
        <v>ug/l</v>
      </c>
      <c r="M646">
        <v>6.2E-2</v>
      </c>
      <c r="U646">
        <v>0.02</v>
      </c>
      <c r="V646" t="s">
        <v>176</v>
      </c>
      <c r="X646" t="s">
        <v>149</v>
      </c>
      <c r="Y646" t="s">
        <v>150</v>
      </c>
      <c r="Z646">
        <v>1049</v>
      </c>
      <c r="AA646" t="s">
        <v>175</v>
      </c>
      <c r="AB646" t="s">
        <v>154</v>
      </c>
      <c r="AC646" t="s">
        <v>148</v>
      </c>
      <c r="AD646" s="2">
        <v>0.4236111111111111</v>
      </c>
      <c r="AG646" t="s">
        <v>161</v>
      </c>
      <c r="AK646" t="s">
        <v>156</v>
      </c>
    </row>
    <row r="647" spans="1:37" x14ac:dyDescent="0.3">
      <c r="A647" t="s">
        <v>292</v>
      </c>
      <c r="B647" t="str">
        <f t="shared" si="10"/>
        <v>USGS-WRD-1648010-20210127</v>
      </c>
      <c r="C647">
        <v>1648010</v>
      </c>
      <c r="D647" t="s">
        <v>151</v>
      </c>
      <c r="E647" s="1">
        <v>44223</v>
      </c>
      <c r="F647" s="1" t="s">
        <v>301</v>
      </c>
      <c r="G647" s="1"/>
      <c r="H647" t="s">
        <v>172</v>
      </c>
      <c r="I647" s="1" t="str">
        <f>VLOOKUP(Z647,lookup!$A$2:$E$18,5,FALSE)</f>
        <v>dissolved</v>
      </c>
      <c r="J647" s="1" t="str">
        <f>VLOOKUP(Z647,lookup!$A$2:$E$18,3,FALSE)</f>
        <v>Zinc</v>
      </c>
      <c r="K647" s="1"/>
      <c r="L647" t="str">
        <f>VLOOKUP(Z647,lookup!$A$2:$E$18,4,FALSE)</f>
        <v>ug/l</v>
      </c>
      <c r="M647">
        <v>6</v>
      </c>
      <c r="N647" t="s">
        <v>152</v>
      </c>
      <c r="U647">
        <v>2</v>
      </c>
      <c r="V647" t="s">
        <v>176</v>
      </c>
      <c r="X647" t="s">
        <v>149</v>
      </c>
      <c r="Y647" t="s">
        <v>150</v>
      </c>
      <c r="Z647">
        <v>1090</v>
      </c>
      <c r="AA647" t="s">
        <v>174</v>
      </c>
      <c r="AB647" t="s">
        <v>154</v>
      </c>
      <c r="AC647" t="s">
        <v>148</v>
      </c>
      <c r="AD647" s="2">
        <v>0.4236111111111111</v>
      </c>
      <c r="AG647" t="s">
        <v>161</v>
      </c>
      <c r="AK647" t="s">
        <v>156</v>
      </c>
    </row>
    <row r="648" spans="1:37" x14ac:dyDescent="0.3">
      <c r="A648" t="s">
        <v>292</v>
      </c>
      <c r="B648" t="str">
        <f t="shared" si="10"/>
        <v>USGS-WRD-1648010-20210127</v>
      </c>
      <c r="C648">
        <v>1648010</v>
      </c>
      <c r="D648" t="s">
        <v>151</v>
      </c>
      <c r="E648" s="1">
        <v>44223</v>
      </c>
      <c r="F648" s="1" t="s">
        <v>301</v>
      </c>
      <c r="G648" s="1"/>
      <c r="I648" s="1" t="str">
        <f>VLOOKUP(Z648,lookup!$A$2:$E$18,5,FALSE)</f>
        <v>total</v>
      </c>
      <c r="J648" s="1" t="str">
        <f>VLOOKUP(Z648,lookup!$A$2:$E$18,3,FALSE)</f>
        <v>Mercury</v>
      </c>
      <c r="K648" s="1"/>
      <c r="L648" t="str">
        <f>VLOOKUP(Z648,lookup!$A$2:$E$18,4,FALSE)</f>
        <v>ng/l</v>
      </c>
      <c r="M648">
        <v>1.76</v>
      </c>
      <c r="U648">
        <v>0.17</v>
      </c>
      <c r="V648" t="s">
        <v>165</v>
      </c>
      <c r="X648" t="s">
        <v>149</v>
      </c>
      <c r="Y648" t="s">
        <v>150</v>
      </c>
      <c r="Z648">
        <v>50286</v>
      </c>
      <c r="AB648" t="s">
        <v>154</v>
      </c>
      <c r="AC648" t="s">
        <v>148</v>
      </c>
      <c r="AD648" s="2">
        <v>0.4236111111111111</v>
      </c>
      <c r="AG648" t="s">
        <v>161</v>
      </c>
      <c r="AK648" t="s">
        <v>230</v>
      </c>
    </row>
    <row r="649" spans="1:37" x14ac:dyDescent="0.3">
      <c r="A649" t="s">
        <v>292</v>
      </c>
      <c r="B649" t="str">
        <f t="shared" si="10"/>
        <v>USGS-WRD-1648010-20210209</v>
      </c>
      <c r="C649">
        <v>1648010</v>
      </c>
      <c r="D649" t="s">
        <v>151</v>
      </c>
      <c r="E649" s="1">
        <v>44236</v>
      </c>
      <c r="F649" s="1" t="s">
        <v>355</v>
      </c>
      <c r="G649" s="1"/>
      <c r="H649" t="s">
        <v>172</v>
      </c>
      <c r="I649" s="1" t="str">
        <f>VLOOKUP(Z649,lookup!$A$2:$E$18,5,FALSE)</f>
        <v>dissolved</v>
      </c>
      <c r="J649" s="1" t="str">
        <f>VLOOKUP(Z649,lookup!$A$2:$E$18,3,FALSE)</f>
        <v>Copper</v>
      </c>
      <c r="K649" s="1"/>
      <c r="L649" t="str">
        <f>VLOOKUP(Z649,lookup!$A$2:$E$18,4,FALSE)</f>
        <v>ug/l</v>
      </c>
      <c r="M649">
        <v>1.9</v>
      </c>
      <c r="U649">
        <v>0.4</v>
      </c>
      <c r="V649" t="s">
        <v>176</v>
      </c>
      <c r="X649" t="s">
        <v>149</v>
      </c>
      <c r="Y649" t="s">
        <v>150</v>
      </c>
      <c r="Z649">
        <v>1040</v>
      </c>
      <c r="AA649" t="s">
        <v>174</v>
      </c>
      <c r="AB649" t="s">
        <v>154</v>
      </c>
      <c r="AC649" t="s">
        <v>148</v>
      </c>
      <c r="AD649" s="2">
        <v>0.39930555555555558</v>
      </c>
      <c r="AG649" t="s">
        <v>161</v>
      </c>
      <c r="AK649" t="s">
        <v>156</v>
      </c>
    </row>
    <row r="650" spans="1:37" x14ac:dyDescent="0.3">
      <c r="A650" t="s">
        <v>292</v>
      </c>
      <c r="B650" t="str">
        <f t="shared" si="10"/>
        <v>USGS-WRD-1648010-20210209</v>
      </c>
      <c r="C650">
        <v>1648010</v>
      </c>
      <c r="D650" t="s">
        <v>151</v>
      </c>
      <c r="E650" s="1">
        <v>44236</v>
      </c>
      <c r="F650" s="1" t="s">
        <v>355</v>
      </c>
      <c r="G650" s="1"/>
      <c r="H650" t="s">
        <v>170</v>
      </c>
      <c r="I650" s="1" t="str">
        <f>VLOOKUP(Z650,lookup!$A$2:$E$18,5,FALSE)</f>
        <v>dissolved</v>
      </c>
      <c r="J650" s="1" t="str">
        <f>VLOOKUP(Z650,lookup!$A$2:$E$18,3,FALSE)</f>
        <v>Lead</v>
      </c>
      <c r="K650" s="1"/>
      <c r="L650" t="str">
        <f>VLOOKUP(Z650,lookup!$A$2:$E$18,4,FALSE)</f>
        <v>ug/l</v>
      </c>
      <c r="M650">
        <v>0.10199999999999999</v>
      </c>
      <c r="U650">
        <v>0.02</v>
      </c>
      <c r="V650" t="s">
        <v>176</v>
      </c>
      <c r="X650" t="s">
        <v>149</v>
      </c>
      <c r="Y650" t="s">
        <v>150</v>
      </c>
      <c r="Z650">
        <v>1049</v>
      </c>
      <c r="AA650" t="s">
        <v>174</v>
      </c>
      <c r="AB650" t="s">
        <v>154</v>
      </c>
      <c r="AC650" t="s">
        <v>148</v>
      </c>
      <c r="AD650" s="2">
        <v>0.39930555555555558</v>
      </c>
      <c r="AG650" t="s">
        <v>161</v>
      </c>
      <c r="AK650" t="s">
        <v>156</v>
      </c>
    </row>
    <row r="651" spans="1:37" x14ac:dyDescent="0.3">
      <c r="A651" t="s">
        <v>292</v>
      </c>
      <c r="B651" t="str">
        <f t="shared" si="10"/>
        <v>USGS-WRD-1648010-20210209</v>
      </c>
      <c r="C651">
        <v>1648010</v>
      </c>
      <c r="D651" t="s">
        <v>151</v>
      </c>
      <c r="E651" s="1">
        <v>44236</v>
      </c>
      <c r="F651" s="1" t="s">
        <v>355</v>
      </c>
      <c r="G651" s="1"/>
      <c r="H651" t="s">
        <v>172</v>
      </c>
      <c r="I651" s="1" t="str">
        <f>VLOOKUP(Z651,lookup!$A$2:$E$18,5,FALSE)</f>
        <v>dissolved</v>
      </c>
      <c r="J651" s="1" t="str">
        <f>VLOOKUP(Z651,lookup!$A$2:$E$18,3,FALSE)</f>
        <v>Zinc</v>
      </c>
      <c r="K651" s="1"/>
      <c r="L651" t="str">
        <f>VLOOKUP(Z651,lookup!$A$2:$E$18,4,FALSE)</f>
        <v>ug/l</v>
      </c>
      <c r="M651">
        <v>6.5</v>
      </c>
      <c r="U651">
        <v>2</v>
      </c>
      <c r="V651" t="s">
        <v>176</v>
      </c>
      <c r="X651" t="s">
        <v>149</v>
      </c>
      <c r="Y651" t="s">
        <v>150</v>
      </c>
      <c r="Z651">
        <v>1090</v>
      </c>
      <c r="AA651" t="s">
        <v>175</v>
      </c>
      <c r="AB651" t="s">
        <v>154</v>
      </c>
      <c r="AC651" t="s">
        <v>148</v>
      </c>
      <c r="AD651" s="2">
        <v>0.39930555555555558</v>
      </c>
      <c r="AG651" t="s">
        <v>161</v>
      </c>
      <c r="AK651" t="s">
        <v>156</v>
      </c>
    </row>
    <row r="652" spans="1:37" x14ac:dyDescent="0.3">
      <c r="A652" t="s">
        <v>292</v>
      </c>
      <c r="B652" t="str">
        <f t="shared" si="10"/>
        <v>USGS-WRD-1648010-20210209</v>
      </c>
      <c r="C652">
        <v>1648010</v>
      </c>
      <c r="D652" t="s">
        <v>151</v>
      </c>
      <c r="E652" s="1">
        <v>44236</v>
      </c>
      <c r="F652" s="1" t="s">
        <v>355</v>
      </c>
      <c r="G652" s="1"/>
      <c r="I652" s="1" t="str">
        <f>VLOOKUP(Z652,lookup!$A$2:$E$18,5,FALSE)</f>
        <v>total</v>
      </c>
      <c r="J652" s="1" t="str">
        <f>VLOOKUP(Z652,lookup!$A$2:$E$18,3,FALSE)</f>
        <v>Mercury</v>
      </c>
      <c r="K652" s="1"/>
      <c r="L652" t="str">
        <f>VLOOKUP(Z652,lookup!$A$2:$E$18,4,FALSE)</f>
        <v>ng/l</v>
      </c>
      <c r="M652">
        <v>2.36</v>
      </c>
      <c r="U652">
        <v>0.17</v>
      </c>
      <c r="V652" t="s">
        <v>165</v>
      </c>
      <c r="X652" t="s">
        <v>149</v>
      </c>
      <c r="Y652" t="s">
        <v>150</v>
      </c>
      <c r="Z652">
        <v>50286</v>
      </c>
      <c r="AB652" t="s">
        <v>154</v>
      </c>
      <c r="AC652" t="s">
        <v>148</v>
      </c>
      <c r="AD652" s="2">
        <v>0.39930555555555558</v>
      </c>
      <c r="AG652" t="s">
        <v>161</v>
      </c>
      <c r="AK652" t="s">
        <v>230</v>
      </c>
    </row>
    <row r="653" spans="1:37" x14ac:dyDescent="0.3">
      <c r="A653" t="s">
        <v>292</v>
      </c>
      <c r="B653" t="str">
        <f t="shared" si="10"/>
        <v>USGS-WRD-1648010-20210216</v>
      </c>
      <c r="C653">
        <v>1648010</v>
      </c>
      <c r="D653" t="s">
        <v>151</v>
      </c>
      <c r="E653" s="1">
        <v>44243</v>
      </c>
      <c r="F653" s="1" t="s">
        <v>312</v>
      </c>
      <c r="G653" s="1"/>
      <c r="H653" t="s">
        <v>172</v>
      </c>
      <c r="I653" s="1" t="str">
        <f>VLOOKUP(Z653,lookup!$A$2:$E$18,5,FALSE)</f>
        <v>dissolved</v>
      </c>
      <c r="J653" s="1" t="str">
        <f>VLOOKUP(Z653,lookup!$A$2:$E$18,3,FALSE)</f>
        <v>Copper</v>
      </c>
      <c r="K653" s="1"/>
      <c r="L653" t="str">
        <f>VLOOKUP(Z653,lookup!$A$2:$E$18,4,FALSE)</f>
        <v>ug/l</v>
      </c>
      <c r="M653">
        <v>2.9</v>
      </c>
      <c r="U653">
        <v>0.4</v>
      </c>
      <c r="V653" t="s">
        <v>176</v>
      </c>
      <c r="X653" t="s">
        <v>149</v>
      </c>
      <c r="Y653" t="s">
        <v>150</v>
      </c>
      <c r="Z653">
        <v>1040</v>
      </c>
      <c r="AA653" t="s">
        <v>174</v>
      </c>
      <c r="AB653" t="s">
        <v>154</v>
      </c>
      <c r="AC653" t="s">
        <v>148</v>
      </c>
      <c r="AD653" s="2">
        <v>0.5</v>
      </c>
      <c r="AG653" t="s">
        <v>161</v>
      </c>
      <c r="AK653" t="s">
        <v>156</v>
      </c>
    </row>
    <row r="654" spans="1:37" x14ac:dyDescent="0.3">
      <c r="A654" t="s">
        <v>292</v>
      </c>
      <c r="B654" t="str">
        <f t="shared" si="10"/>
        <v>USGS-WRD-1648010-20210216</v>
      </c>
      <c r="C654">
        <v>1648010</v>
      </c>
      <c r="D654" t="s">
        <v>151</v>
      </c>
      <c r="E654" s="1">
        <v>44243</v>
      </c>
      <c r="F654" s="1" t="s">
        <v>312</v>
      </c>
      <c r="G654" s="1"/>
      <c r="H654" t="s">
        <v>170</v>
      </c>
      <c r="I654" s="1" t="str">
        <f>VLOOKUP(Z654,lookup!$A$2:$E$18,5,FALSE)</f>
        <v>dissolved</v>
      </c>
      <c r="J654" s="1" t="str">
        <f>VLOOKUP(Z654,lookup!$A$2:$E$18,3,FALSE)</f>
        <v>Lead</v>
      </c>
      <c r="K654" s="1"/>
      <c r="L654" t="str">
        <f>VLOOKUP(Z654,lookup!$A$2:$E$18,4,FALSE)</f>
        <v>ug/l</v>
      </c>
      <c r="M654">
        <v>0.31900000000000001</v>
      </c>
      <c r="U654">
        <v>0.02</v>
      </c>
      <c r="V654" t="s">
        <v>176</v>
      </c>
      <c r="X654" t="s">
        <v>149</v>
      </c>
      <c r="Y654" t="s">
        <v>150</v>
      </c>
      <c r="Z654">
        <v>1049</v>
      </c>
      <c r="AA654" t="s">
        <v>174</v>
      </c>
      <c r="AB654" t="s">
        <v>154</v>
      </c>
      <c r="AC654" t="s">
        <v>148</v>
      </c>
      <c r="AD654" s="2">
        <v>0.5</v>
      </c>
      <c r="AG654" t="s">
        <v>161</v>
      </c>
      <c r="AK654" t="s">
        <v>156</v>
      </c>
    </row>
    <row r="655" spans="1:37" x14ac:dyDescent="0.3">
      <c r="A655" t="s">
        <v>292</v>
      </c>
      <c r="B655" t="str">
        <f t="shared" si="10"/>
        <v>USGS-WRD-1648010-20210216</v>
      </c>
      <c r="C655">
        <v>1648010</v>
      </c>
      <c r="D655" t="s">
        <v>151</v>
      </c>
      <c r="E655" s="1">
        <v>44243</v>
      </c>
      <c r="F655" s="1" t="s">
        <v>312</v>
      </c>
      <c r="G655" s="1"/>
      <c r="H655" t="s">
        <v>172</v>
      </c>
      <c r="I655" s="1" t="str">
        <f>VLOOKUP(Z655,lookup!$A$2:$E$18,5,FALSE)</f>
        <v>dissolved</v>
      </c>
      <c r="J655" s="1" t="str">
        <f>VLOOKUP(Z655,lookup!$A$2:$E$18,3,FALSE)</f>
        <v>Zinc</v>
      </c>
      <c r="K655" s="1"/>
      <c r="L655" t="str">
        <f>VLOOKUP(Z655,lookup!$A$2:$E$18,4,FALSE)</f>
        <v>ug/l</v>
      </c>
      <c r="M655">
        <v>4.9000000000000004</v>
      </c>
      <c r="U655">
        <v>2</v>
      </c>
      <c r="V655" t="s">
        <v>176</v>
      </c>
      <c r="X655" t="s">
        <v>149</v>
      </c>
      <c r="Y655" t="s">
        <v>150</v>
      </c>
      <c r="Z655">
        <v>1090</v>
      </c>
      <c r="AA655" t="s">
        <v>175</v>
      </c>
      <c r="AB655" t="s">
        <v>154</v>
      </c>
      <c r="AC655" t="s">
        <v>148</v>
      </c>
      <c r="AD655" s="2">
        <v>0.5</v>
      </c>
      <c r="AG655" t="s">
        <v>161</v>
      </c>
      <c r="AK655" t="s">
        <v>156</v>
      </c>
    </row>
    <row r="656" spans="1:37" x14ac:dyDescent="0.3">
      <c r="A656" t="s">
        <v>292</v>
      </c>
      <c r="B656" t="str">
        <f t="shared" si="10"/>
        <v>USGS-WRD-1648010-20210216</v>
      </c>
      <c r="C656">
        <v>1648010</v>
      </c>
      <c r="D656" t="s">
        <v>151</v>
      </c>
      <c r="E656" s="1">
        <v>44243</v>
      </c>
      <c r="F656" s="1" t="s">
        <v>312</v>
      </c>
      <c r="G656" s="1"/>
      <c r="I656" s="1" t="str">
        <f>VLOOKUP(Z656,lookup!$A$2:$E$18,5,FALSE)</f>
        <v>total</v>
      </c>
      <c r="J656" s="1" t="str">
        <f>VLOOKUP(Z656,lookup!$A$2:$E$18,3,FALSE)</f>
        <v>Mercury</v>
      </c>
      <c r="K656" s="1"/>
      <c r="L656" t="str">
        <f>VLOOKUP(Z656,lookup!$A$2:$E$18,4,FALSE)</f>
        <v>ng/l</v>
      </c>
      <c r="M656">
        <v>20.5</v>
      </c>
      <c r="U656">
        <v>0.17</v>
      </c>
      <c r="V656" t="s">
        <v>165</v>
      </c>
      <c r="X656" t="s">
        <v>149</v>
      </c>
      <c r="Y656" t="s">
        <v>150</v>
      </c>
      <c r="Z656">
        <v>50286</v>
      </c>
      <c r="AB656" t="s">
        <v>154</v>
      </c>
      <c r="AC656" t="s">
        <v>148</v>
      </c>
      <c r="AD656" s="2">
        <v>0.5</v>
      </c>
      <c r="AG656" t="s">
        <v>161</v>
      </c>
      <c r="AK656" t="s">
        <v>230</v>
      </c>
    </row>
    <row r="657" spans="1:37" x14ac:dyDescent="0.3">
      <c r="A657" t="s">
        <v>292</v>
      </c>
      <c r="B657" t="str">
        <f t="shared" si="10"/>
        <v>USGS-WRD-1648010-20210301</v>
      </c>
      <c r="C657">
        <v>1648010</v>
      </c>
      <c r="D657" t="s">
        <v>151</v>
      </c>
      <c r="E657" s="1">
        <v>44256</v>
      </c>
      <c r="F657" s="1" t="s">
        <v>312</v>
      </c>
      <c r="G657" s="1"/>
      <c r="H657" t="s">
        <v>172</v>
      </c>
      <c r="I657" s="1" t="str">
        <f>VLOOKUP(Z657,lookup!$A$2:$E$18,5,FALSE)</f>
        <v>dissolved</v>
      </c>
      <c r="J657" s="1" t="str">
        <f>VLOOKUP(Z657,lookup!$A$2:$E$18,3,FALSE)</f>
        <v>Copper</v>
      </c>
      <c r="K657" s="1"/>
      <c r="L657" t="str">
        <f>VLOOKUP(Z657,lookup!$A$2:$E$18,4,FALSE)</f>
        <v>ug/l</v>
      </c>
      <c r="M657">
        <v>2.6</v>
      </c>
      <c r="U657">
        <v>0.4</v>
      </c>
      <c r="V657" t="s">
        <v>176</v>
      </c>
      <c r="X657" t="s">
        <v>149</v>
      </c>
      <c r="Y657" t="s">
        <v>150</v>
      </c>
      <c r="Z657">
        <v>1040</v>
      </c>
      <c r="AB657" t="s">
        <v>154</v>
      </c>
      <c r="AC657" t="s">
        <v>148</v>
      </c>
      <c r="AD657" s="2">
        <v>0.5</v>
      </c>
      <c r="AG657" t="s">
        <v>161</v>
      </c>
      <c r="AK657" t="s">
        <v>156</v>
      </c>
    </row>
    <row r="658" spans="1:37" x14ac:dyDescent="0.3">
      <c r="A658" t="s">
        <v>292</v>
      </c>
      <c r="B658" t="str">
        <f t="shared" si="10"/>
        <v>USGS-WRD-1648010-20210301</v>
      </c>
      <c r="C658">
        <v>1648010</v>
      </c>
      <c r="D658" t="s">
        <v>151</v>
      </c>
      <c r="E658" s="1">
        <v>44256</v>
      </c>
      <c r="F658" s="1" t="s">
        <v>312</v>
      </c>
      <c r="G658" s="1"/>
      <c r="H658" t="s">
        <v>170</v>
      </c>
      <c r="I658" s="1" t="str">
        <f>VLOOKUP(Z658,lookup!$A$2:$E$18,5,FALSE)</f>
        <v>dissolved</v>
      </c>
      <c r="J658" s="1" t="str">
        <f>VLOOKUP(Z658,lookup!$A$2:$E$18,3,FALSE)</f>
        <v>Lead</v>
      </c>
      <c r="K658" s="1"/>
      <c r="L658" t="str">
        <f>VLOOKUP(Z658,lookup!$A$2:$E$18,4,FALSE)</f>
        <v>ug/l</v>
      </c>
      <c r="M658">
        <v>0.19500000000000001</v>
      </c>
      <c r="U658">
        <v>0.02</v>
      </c>
      <c r="V658" t="s">
        <v>176</v>
      </c>
      <c r="X658" t="s">
        <v>149</v>
      </c>
      <c r="Y658" t="s">
        <v>150</v>
      </c>
      <c r="Z658">
        <v>1049</v>
      </c>
      <c r="AB658" t="s">
        <v>154</v>
      </c>
      <c r="AC658" t="s">
        <v>148</v>
      </c>
      <c r="AD658" s="2">
        <v>0.5</v>
      </c>
      <c r="AG658" t="s">
        <v>161</v>
      </c>
      <c r="AK658" t="s">
        <v>156</v>
      </c>
    </row>
    <row r="659" spans="1:37" x14ac:dyDescent="0.3">
      <c r="A659" t="s">
        <v>292</v>
      </c>
      <c r="B659" t="str">
        <f t="shared" si="10"/>
        <v>USGS-WRD-1648010-20210301</v>
      </c>
      <c r="C659">
        <v>1648010</v>
      </c>
      <c r="D659" t="s">
        <v>151</v>
      </c>
      <c r="E659" s="1">
        <v>44256</v>
      </c>
      <c r="F659" s="1" t="s">
        <v>312</v>
      </c>
      <c r="G659" s="1"/>
      <c r="H659" t="s">
        <v>172</v>
      </c>
      <c r="I659" s="1" t="str">
        <f>VLOOKUP(Z659,lookup!$A$2:$E$18,5,FALSE)</f>
        <v>dissolved</v>
      </c>
      <c r="J659" s="1" t="str">
        <f>VLOOKUP(Z659,lookup!$A$2:$E$18,3,FALSE)</f>
        <v>Zinc</v>
      </c>
      <c r="K659" s="1"/>
      <c r="L659" t="str">
        <f>VLOOKUP(Z659,lookup!$A$2:$E$18,4,FALSE)</f>
        <v>ug/l</v>
      </c>
      <c r="M659">
        <v>4</v>
      </c>
      <c r="U659">
        <v>2</v>
      </c>
      <c r="V659" t="s">
        <v>176</v>
      </c>
      <c r="X659" t="s">
        <v>149</v>
      </c>
      <c r="Y659" t="s">
        <v>150</v>
      </c>
      <c r="Z659">
        <v>1090</v>
      </c>
      <c r="AA659" t="s">
        <v>168</v>
      </c>
      <c r="AB659" t="s">
        <v>154</v>
      </c>
      <c r="AC659" t="s">
        <v>148</v>
      </c>
      <c r="AD659" s="2">
        <v>0.5</v>
      </c>
      <c r="AG659" t="s">
        <v>161</v>
      </c>
      <c r="AK659" t="s">
        <v>156</v>
      </c>
    </row>
    <row r="660" spans="1:37" x14ac:dyDescent="0.3">
      <c r="A660" t="s">
        <v>292</v>
      </c>
      <c r="B660" t="str">
        <f t="shared" si="10"/>
        <v>USGS-WRD-1648010-20210301</v>
      </c>
      <c r="C660">
        <v>1648010</v>
      </c>
      <c r="D660" t="s">
        <v>151</v>
      </c>
      <c r="E660" s="1">
        <v>44256</v>
      </c>
      <c r="F660" s="1" t="s">
        <v>312</v>
      </c>
      <c r="G660" s="1"/>
      <c r="I660" s="1" t="str">
        <f>VLOOKUP(Z660,lookup!$A$2:$E$18,5,FALSE)</f>
        <v>total</v>
      </c>
      <c r="J660" s="1" t="str">
        <f>VLOOKUP(Z660,lookup!$A$2:$E$18,3,FALSE)</f>
        <v>Mercury</v>
      </c>
      <c r="K660" s="1"/>
      <c r="L660" t="str">
        <f>VLOOKUP(Z660,lookup!$A$2:$E$18,4,FALSE)</f>
        <v>ng/l</v>
      </c>
      <c r="M660">
        <v>16.899999999999999</v>
      </c>
      <c r="U660">
        <v>0.17</v>
      </c>
      <c r="V660" t="s">
        <v>165</v>
      </c>
      <c r="X660" t="s">
        <v>149</v>
      </c>
      <c r="Y660" t="s">
        <v>150</v>
      </c>
      <c r="Z660">
        <v>50286</v>
      </c>
      <c r="AB660" t="s">
        <v>154</v>
      </c>
      <c r="AC660" t="s">
        <v>148</v>
      </c>
      <c r="AD660" s="2">
        <v>0.5</v>
      </c>
      <c r="AG660" t="s">
        <v>161</v>
      </c>
      <c r="AK660" t="s">
        <v>230</v>
      </c>
    </row>
    <row r="661" spans="1:37" x14ac:dyDescent="0.3">
      <c r="A661" t="s">
        <v>292</v>
      </c>
      <c r="B661" t="str">
        <f t="shared" si="10"/>
        <v>USGS-WRD-1648010-20210310</v>
      </c>
      <c r="C661">
        <v>1648010</v>
      </c>
      <c r="D661" t="s">
        <v>151</v>
      </c>
      <c r="E661" s="1">
        <v>44265</v>
      </c>
      <c r="F661" s="1" t="s">
        <v>356</v>
      </c>
      <c r="G661" s="1"/>
      <c r="H661" t="s">
        <v>172</v>
      </c>
      <c r="I661" s="1" t="str">
        <f>VLOOKUP(Z661,lookup!$A$2:$E$18,5,FALSE)</f>
        <v>dissolved</v>
      </c>
      <c r="J661" s="1" t="str">
        <f>VLOOKUP(Z661,lookup!$A$2:$E$18,3,FALSE)</f>
        <v>Copper</v>
      </c>
      <c r="K661" s="1"/>
      <c r="L661" t="str">
        <f>VLOOKUP(Z661,lookup!$A$2:$E$18,4,FALSE)</f>
        <v>ug/l</v>
      </c>
      <c r="M661">
        <v>1.1000000000000001</v>
      </c>
      <c r="U661">
        <v>0.4</v>
      </c>
      <c r="V661" t="s">
        <v>176</v>
      </c>
      <c r="X661" t="s">
        <v>149</v>
      </c>
      <c r="Y661" t="s">
        <v>150</v>
      </c>
      <c r="Z661">
        <v>1040</v>
      </c>
      <c r="AB661" t="s">
        <v>154</v>
      </c>
      <c r="AC661" t="s">
        <v>148</v>
      </c>
      <c r="AD661" s="2">
        <v>0.38194444444444442</v>
      </c>
      <c r="AG661" t="s">
        <v>161</v>
      </c>
      <c r="AK661" t="s">
        <v>156</v>
      </c>
    </row>
    <row r="662" spans="1:37" x14ac:dyDescent="0.3">
      <c r="A662" t="s">
        <v>292</v>
      </c>
      <c r="B662" t="str">
        <f t="shared" si="10"/>
        <v>USGS-WRD-1648010-20210310</v>
      </c>
      <c r="C662">
        <v>1648010</v>
      </c>
      <c r="D662" t="s">
        <v>151</v>
      </c>
      <c r="E662" s="1">
        <v>44265</v>
      </c>
      <c r="F662" s="1" t="s">
        <v>356</v>
      </c>
      <c r="G662" s="1"/>
      <c r="H662" t="s">
        <v>170</v>
      </c>
      <c r="I662" s="1" t="str">
        <f>VLOOKUP(Z662,lookup!$A$2:$E$18,5,FALSE)</f>
        <v>dissolved</v>
      </c>
      <c r="J662" s="1" t="str">
        <f>VLOOKUP(Z662,lookup!$A$2:$E$18,3,FALSE)</f>
        <v>Lead</v>
      </c>
      <c r="K662" s="1"/>
      <c r="L662" t="str">
        <f>VLOOKUP(Z662,lookup!$A$2:$E$18,4,FALSE)</f>
        <v>ug/l</v>
      </c>
      <c r="M662">
        <v>6.9000000000000006E-2</v>
      </c>
      <c r="U662">
        <v>0.02</v>
      </c>
      <c r="V662" t="s">
        <v>176</v>
      </c>
      <c r="X662" t="s">
        <v>149</v>
      </c>
      <c r="Y662" t="s">
        <v>150</v>
      </c>
      <c r="Z662">
        <v>1049</v>
      </c>
      <c r="AB662" t="s">
        <v>154</v>
      </c>
      <c r="AC662" t="s">
        <v>148</v>
      </c>
      <c r="AD662" s="2">
        <v>0.38194444444444442</v>
      </c>
      <c r="AG662" t="s">
        <v>161</v>
      </c>
      <c r="AK662" t="s">
        <v>156</v>
      </c>
    </row>
    <row r="663" spans="1:37" x14ac:dyDescent="0.3">
      <c r="A663" t="s">
        <v>292</v>
      </c>
      <c r="B663" t="str">
        <f t="shared" si="10"/>
        <v>USGS-WRD-1648010-20210310</v>
      </c>
      <c r="C663">
        <v>1648010</v>
      </c>
      <c r="D663" t="s">
        <v>151</v>
      </c>
      <c r="E663" s="1">
        <v>44265</v>
      </c>
      <c r="F663" s="1" t="s">
        <v>356</v>
      </c>
      <c r="G663" s="1"/>
      <c r="H663" t="s">
        <v>172</v>
      </c>
      <c r="I663" s="1" t="str">
        <f>VLOOKUP(Z663,lookup!$A$2:$E$18,5,FALSE)</f>
        <v>dissolved</v>
      </c>
      <c r="J663" s="1" t="str">
        <f>VLOOKUP(Z663,lookup!$A$2:$E$18,3,FALSE)</f>
        <v>Zinc</v>
      </c>
      <c r="K663" s="1"/>
      <c r="L663" t="str">
        <f>VLOOKUP(Z663,lookup!$A$2:$E$18,4,FALSE)</f>
        <v>ug/l</v>
      </c>
      <c r="M663">
        <v>2.7</v>
      </c>
      <c r="U663">
        <v>2</v>
      </c>
      <c r="V663" t="s">
        <v>176</v>
      </c>
      <c r="X663" t="s">
        <v>149</v>
      </c>
      <c r="Y663" t="s">
        <v>150</v>
      </c>
      <c r="Z663">
        <v>1090</v>
      </c>
      <c r="AA663" t="s">
        <v>168</v>
      </c>
      <c r="AB663" t="s">
        <v>154</v>
      </c>
      <c r="AC663" t="s">
        <v>148</v>
      </c>
      <c r="AD663" s="2">
        <v>0.38194444444444442</v>
      </c>
      <c r="AG663" t="s">
        <v>161</v>
      </c>
      <c r="AK663" t="s">
        <v>156</v>
      </c>
    </row>
    <row r="664" spans="1:37" x14ac:dyDescent="0.3">
      <c r="A664" t="s">
        <v>292</v>
      </c>
      <c r="B664" t="str">
        <f t="shared" si="10"/>
        <v>USGS-WRD-1648010-20210310</v>
      </c>
      <c r="C664">
        <v>1648010</v>
      </c>
      <c r="D664" t="s">
        <v>151</v>
      </c>
      <c r="E664" s="1">
        <v>44265</v>
      </c>
      <c r="F664" s="1" t="s">
        <v>356</v>
      </c>
      <c r="G664" s="1"/>
      <c r="I664" s="1" t="str">
        <f>VLOOKUP(Z664,lookup!$A$2:$E$18,5,FALSE)</f>
        <v>total</v>
      </c>
      <c r="J664" s="1" t="str">
        <f>VLOOKUP(Z664,lookup!$A$2:$E$18,3,FALSE)</f>
        <v>Mercury</v>
      </c>
      <c r="K664" s="1"/>
      <c r="L664" t="str">
        <f>VLOOKUP(Z664,lookup!$A$2:$E$18,4,FALSE)</f>
        <v>ng/l</v>
      </c>
      <c r="M664">
        <v>1.85</v>
      </c>
      <c r="U664">
        <v>0.17</v>
      </c>
      <c r="V664" t="s">
        <v>165</v>
      </c>
      <c r="X664" t="s">
        <v>149</v>
      </c>
      <c r="Y664" t="s">
        <v>150</v>
      </c>
      <c r="Z664">
        <v>50286</v>
      </c>
      <c r="AB664" t="s">
        <v>154</v>
      </c>
      <c r="AC664" t="s">
        <v>148</v>
      </c>
      <c r="AD664" s="2">
        <v>0.38194444444444442</v>
      </c>
      <c r="AG664" t="s">
        <v>161</v>
      </c>
      <c r="AK664" t="s">
        <v>230</v>
      </c>
    </row>
    <row r="665" spans="1:37" x14ac:dyDescent="0.3">
      <c r="A665" t="s">
        <v>292</v>
      </c>
      <c r="B665" t="str">
        <f t="shared" si="10"/>
        <v>USGS-1648010-20210324</v>
      </c>
      <c r="C665">
        <v>1648010</v>
      </c>
      <c r="D665" t="s">
        <v>151</v>
      </c>
      <c r="E665" s="1">
        <v>44279</v>
      </c>
      <c r="F665" s="1" t="s">
        <v>357</v>
      </c>
      <c r="G665" s="1"/>
      <c r="H665" t="s">
        <v>172</v>
      </c>
      <c r="I665" s="1" t="str">
        <f>VLOOKUP(Z665,lookup!$A$2:$E$18,5,FALSE)</f>
        <v>dissolved</v>
      </c>
      <c r="J665" s="1" t="str">
        <f>VLOOKUP(Z665,lookup!$A$2:$E$18,3,FALSE)</f>
        <v>Copper</v>
      </c>
      <c r="K665" s="1"/>
      <c r="L665" t="str">
        <f>VLOOKUP(Z665,lookup!$A$2:$E$18,4,FALSE)</f>
        <v>ug/l</v>
      </c>
      <c r="M665">
        <v>3.2</v>
      </c>
      <c r="U665">
        <v>0.4</v>
      </c>
      <c r="V665" t="s">
        <v>176</v>
      </c>
      <c r="X665" t="s">
        <v>149</v>
      </c>
      <c r="Y665" t="s">
        <v>150</v>
      </c>
      <c r="Z665">
        <v>1040</v>
      </c>
      <c r="AB665" t="s">
        <v>154</v>
      </c>
      <c r="AC665" t="s">
        <v>148</v>
      </c>
      <c r="AD665" s="2">
        <v>0.65972222222222221</v>
      </c>
      <c r="AG665" t="s">
        <v>148</v>
      </c>
      <c r="AK665" t="s">
        <v>156</v>
      </c>
    </row>
    <row r="666" spans="1:37" x14ac:dyDescent="0.3">
      <c r="A666" t="s">
        <v>292</v>
      </c>
      <c r="B666" t="str">
        <f t="shared" si="10"/>
        <v>USGS-1648010-20210324</v>
      </c>
      <c r="C666">
        <v>1648010</v>
      </c>
      <c r="D666" t="s">
        <v>151</v>
      </c>
      <c r="E666" s="1">
        <v>44279</v>
      </c>
      <c r="F666" s="1" t="s">
        <v>357</v>
      </c>
      <c r="G666" s="1"/>
      <c r="H666" t="s">
        <v>170</v>
      </c>
      <c r="I666" s="1" t="str">
        <f>VLOOKUP(Z666,lookup!$A$2:$E$18,5,FALSE)</f>
        <v>dissolved</v>
      </c>
      <c r="J666" s="1" t="str">
        <f>VLOOKUP(Z666,lookup!$A$2:$E$18,3,FALSE)</f>
        <v>Lead</v>
      </c>
      <c r="K666" s="1"/>
      <c r="L666" t="str">
        <f>VLOOKUP(Z666,lookup!$A$2:$E$18,4,FALSE)</f>
        <v>ug/l</v>
      </c>
      <c r="M666">
        <v>0.18</v>
      </c>
      <c r="U666">
        <v>0.02</v>
      </c>
      <c r="V666" t="s">
        <v>176</v>
      </c>
      <c r="X666" t="s">
        <v>149</v>
      </c>
      <c r="Y666" t="s">
        <v>150</v>
      </c>
      <c r="Z666">
        <v>1049</v>
      </c>
      <c r="AB666" t="s">
        <v>154</v>
      </c>
      <c r="AC666" t="s">
        <v>148</v>
      </c>
      <c r="AD666" s="2">
        <v>0.65972222222222221</v>
      </c>
      <c r="AG666" t="s">
        <v>148</v>
      </c>
      <c r="AK666" t="s">
        <v>156</v>
      </c>
    </row>
    <row r="667" spans="1:37" x14ac:dyDescent="0.3">
      <c r="A667" t="s">
        <v>292</v>
      </c>
      <c r="B667" t="str">
        <f t="shared" si="10"/>
        <v>USGS-1648010-20210324</v>
      </c>
      <c r="C667">
        <v>1648010</v>
      </c>
      <c r="D667" t="s">
        <v>151</v>
      </c>
      <c r="E667" s="1">
        <v>44279</v>
      </c>
      <c r="F667" s="1" t="s">
        <v>357</v>
      </c>
      <c r="G667" s="1"/>
      <c r="H667" t="s">
        <v>172</v>
      </c>
      <c r="I667" s="1" t="str">
        <f>VLOOKUP(Z667,lookup!$A$2:$E$18,5,FALSE)</f>
        <v>dissolved</v>
      </c>
      <c r="J667" s="1" t="str">
        <f>VLOOKUP(Z667,lookup!$A$2:$E$18,3,FALSE)</f>
        <v>Zinc</v>
      </c>
      <c r="K667" s="1"/>
      <c r="L667" t="str">
        <f>VLOOKUP(Z667,lookup!$A$2:$E$18,4,FALSE)</f>
        <v>ug/l</v>
      </c>
      <c r="M667">
        <v>3.1</v>
      </c>
      <c r="U667">
        <v>2</v>
      </c>
      <c r="V667" t="s">
        <v>176</v>
      </c>
      <c r="X667" t="s">
        <v>149</v>
      </c>
      <c r="Y667" t="s">
        <v>150</v>
      </c>
      <c r="Z667">
        <v>1090</v>
      </c>
      <c r="AA667" t="s">
        <v>168</v>
      </c>
      <c r="AB667" t="s">
        <v>154</v>
      </c>
      <c r="AC667" t="s">
        <v>148</v>
      </c>
      <c r="AD667" s="2">
        <v>0.65972222222222221</v>
      </c>
      <c r="AG667" t="s">
        <v>148</v>
      </c>
      <c r="AK667" t="s">
        <v>156</v>
      </c>
    </row>
    <row r="668" spans="1:37" x14ac:dyDescent="0.3">
      <c r="A668" t="s">
        <v>292</v>
      </c>
      <c r="B668" t="str">
        <f t="shared" si="10"/>
        <v>USGS-1648010-20210401</v>
      </c>
      <c r="C668">
        <v>1648010</v>
      </c>
      <c r="D668" t="s">
        <v>151</v>
      </c>
      <c r="E668" s="1">
        <v>44287</v>
      </c>
      <c r="F668" s="1" t="s">
        <v>309</v>
      </c>
      <c r="G668" s="1"/>
      <c r="H668" t="s">
        <v>172</v>
      </c>
      <c r="I668" s="1" t="str">
        <f>VLOOKUP(Z668,lookup!$A$2:$E$18,5,FALSE)</f>
        <v>dissolved</v>
      </c>
      <c r="J668" s="1" t="str">
        <f>VLOOKUP(Z668,lookup!$A$2:$E$18,3,FALSE)</f>
        <v>Copper</v>
      </c>
      <c r="K668" s="1"/>
      <c r="L668" t="str">
        <f>VLOOKUP(Z668,lookup!$A$2:$E$18,4,FALSE)</f>
        <v>ug/l</v>
      </c>
      <c r="M668">
        <v>3.7</v>
      </c>
      <c r="U668">
        <v>0.4</v>
      </c>
      <c r="V668" t="s">
        <v>176</v>
      </c>
      <c r="X668" t="s">
        <v>149</v>
      </c>
      <c r="Y668" t="s">
        <v>150</v>
      </c>
      <c r="Z668">
        <v>1040</v>
      </c>
      <c r="AB668" t="s">
        <v>154</v>
      </c>
      <c r="AC668" t="s">
        <v>148</v>
      </c>
      <c r="AD668" s="2">
        <v>0.3888888888888889</v>
      </c>
      <c r="AG668" t="s">
        <v>148</v>
      </c>
      <c r="AK668" t="s">
        <v>156</v>
      </c>
    </row>
    <row r="669" spans="1:37" x14ac:dyDescent="0.3">
      <c r="A669" t="s">
        <v>292</v>
      </c>
      <c r="B669" t="str">
        <f t="shared" si="10"/>
        <v>USGS-1648010-20210401</v>
      </c>
      <c r="C669">
        <v>1648010</v>
      </c>
      <c r="D669" t="s">
        <v>151</v>
      </c>
      <c r="E669" s="1">
        <v>44287</v>
      </c>
      <c r="F669" s="1" t="s">
        <v>309</v>
      </c>
      <c r="G669" s="1"/>
      <c r="H669" t="s">
        <v>170</v>
      </c>
      <c r="I669" s="1" t="str">
        <f>VLOOKUP(Z669,lookup!$A$2:$E$18,5,FALSE)</f>
        <v>dissolved</v>
      </c>
      <c r="J669" s="1" t="str">
        <f>VLOOKUP(Z669,lookup!$A$2:$E$18,3,FALSE)</f>
        <v>Lead</v>
      </c>
      <c r="K669" s="1"/>
      <c r="L669" t="str">
        <f>VLOOKUP(Z669,lookup!$A$2:$E$18,4,FALSE)</f>
        <v>ug/l</v>
      </c>
      <c r="M669">
        <v>0.24399999999999999</v>
      </c>
      <c r="U669">
        <v>0.02</v>
      </c>
      <c r="V669" t="s">
        <v>176</v>
      </c>
      <c r="X669" t="s">
        <v>149</v>
      </c>
      <c r="Y669" t="s">
        <v>150</v>
      </c>
      <c r="Z669">
        <v>1049</v>
      </c>
      <c r="AB669" t="s">
        <v>154</v>
      </c>
      <c r="AC669" t="s">
        <v>148</v>
      </c>
      <c r="AD669" s="2">
        <v>0.3888888888888889</v>
      </c>
      <c r="AG669" t="s">
        <v>148</v>
      </c>
      <c r="AK669" t="s">
        <v>156</v>
      </c>
    </row>
    <row r="670" spans="1:37" x14ac:dyDescent="0.3">
      <c r="A670" t="s">
        <v>292</v>
      </c>
      <c r="B670" t="str">
        <f t="shared" si="10"/>
        <v>USGS-1648010-20210401</v>
      </c>
      <c r="C670">
        <v>1648010</v>
      </c>
      <c r="D670" t="s">
        <v>151</v>
      </c>
      <c r="E670" s="1">
        <v>44287</v>
      </c>
      <c r="F670" s="1" t="s">
        <v>309</v>
      </c>
      <c r="G670" s="1"/>
      <c r="H670" t="s">
        <v>172</v>
      </c>
      <c r="I670" s="1" t="str">
        <f>VLOOKUP(Z670,lookup!$A$2:$E$18,5,FALSE)</f>
        <v>dissolved</v>
      </c>
      <c r="J670" s="1" t="str">
        <f>VLOOKUP(Z670,lookup!$A$2:$E$18,3,FALSE)</f>
        <v>Zinc</v>
      </c>
      <c r="K670" s="1"/>
      <c r="L670" t="str">
        <f>VLOOKUP(Z670,lookup!$A$2:$E$18,4,FALSE)</f>
        <v>ug/l</v>
      </c>
      <c r="M670">
        <v>5.6</v>
      </c>
      <c r="U670">
        <v>2</v>
      </c>
      <c r="V670" t="s">
        <v>176</v>
      </c>
      <c r="X670" t="s">
        <v>149</v>
      </c>
      <c r="Y670" t="s">
        <v>150</v>
      </c>
      <c r="Z670">
        <v>1090</v>
      </c>
      <c r="AB670" t="s">
        <v>154</v>
      </c>
      <c r="AC670" t="s">
        <v>148</v>
      </c>
      <c r="AD670" s="2">
        <v>0.3888888888888889</v>
      </c>
      <c r="AG670" t="s">
        <v>148</v>
      </c>
      <c r="AK670" t="s">
        <v>156</v>
      </c>
    </row>
    <row r="671" spans="1:37" x14ac:dyDescent="0.3">
      <c r="A671" t="s">
        <v>292</v>
      </c>
      <c r="B671" t="str">
        <f t="shared" si="10"/>
        <v>USGS-1648010-20210407</v>
      </c>
      <c r="C671">
        <v>1648010</v>
      </c>
      <c r="D671" t="s">
        <v>151</v>
      </c>
      <c r="E671" s="1">
        <v>44293</v>
      </c>
      <c r="F671" s="1" t="s">
        <v>306</v>
      </c>
      <c r="G671" s="1"/>
      <c r="H671" t="s">
        <v>172</v>
      </c>
      <c r="I671" s="1" t="str">
        <f>VLOOKUP(Z671,lookup!$A$2:$E$18,5,FALSE)</f>
        <v>dissolved</v>
      </c>
      <c r="J671" s="1" t="str">
        <f>VLOOKUP(Z671,lookup!$A$2:$E$18,3,FALSE)</f>
        <v>Copper</v>
      </c>
      <c r="K671" s="1"/>
      <c r="L671" t="str">
        <f>VLOOKUP(Z671,lookup!$A$2:$E$18,4,FALSE)</f>
        <v>ug/l</v>
      </c>
      <c r="M671">
        <v>1.6</v>
      </c>
      <c r="U671">
        <v>0.4</v>
      </c>
      <c r="V671" t="s">
        <v>176</v>
      </c>
      <c r="X671" t="s">
        <v>149</v>
      </c>
      <c r="Y671" t="s">
        <v>150</v>
      </c>
      <c r="Z671">
        <v>1040</v>
      </c>
      <c r="AB671" t="s">
        <v>154</v>
      </c>
      <c r="AC671" t="s">
        <v>148</v>
      </c>
      <c r="AD671" s="2">
        <v>0.45833333333333331</v>
      </c>
      <c r="AG671" t="s">
        <v>148</v>
      </c>
      <c r="AK671" t="s">
        <v>156</v>
      </c>
    </row>
    <row r="672" spans="1:37" x14ac:dyDescent="0.3">
      <c r="A672" t="s">
        <v>292</v>
      </c>
      <c r="B672" t="str">
        <f t="shared" si="10"/>
        <v>USGS-1648010-20210407</v>
      </c>
      <c r="C672">
        <v>1648010</v>
      </c>
      <c r="D672" t="s">
        <v>151</v>
      </c>
      <c r="E672" s="1">
        <v>44293</v>
      </c>
      <c r="F672" s="1" t="s">
        <v>306</v>
      </c>
      <c r="G672" s="1"/>
      <c r="H672" t="s">
        <v>170</v>
      </c>
      <c r="I672" s="1" t="str">
        <f>VLOOKUP(Z672,lookup!$A$2:$E$18,5,FALSE)</f>
        <v>dissolved</v>
      </c>
      <c r="J672" s="1" t="str">
        <f>VLOOKUP(Z672,lookup!$A$2:$E$18,3,FALSE)</f>
        <v>Lead</v>
      </c>
      <c r="K672" s="1"/>
      <c r="L672" t="str">
        <f>VLOOKUP(Z672,lookup!$A$2:$E$18,4,FALSE)</f>
        <v>ug/l</v>
      </c>
      <c r="M672">
        <v>5.6000000000000001E-2</v>
      </c>
      <c r="U672">
        <v>0.02</v>
      </c>
      <c r="V672" t="s">
        <v>176</v>
      </c>
      <c r="X672" t="s">
        <v>149</v>
      </c>
      <c r="Y672" t="s">
        <v>150</v>
      </c>
      <c r="Z672">
        <v>1049</v>
      </c>
      <c r="AB672" t="s">
        <v>154</v>
      </c>
      <c r="AC672" t="s">
        <v>148</v>
      </c>
      <c r="AD672" s="2">
        <v>0.45833333333333331</v>
      </c>
      <c r="AG672" t="s">
        <v>148</v>
      </c>
      <c r="AK672" t="s">
        <v>156</v>
      </c>
    </row>
    <row r="673" spans="1:37" x14ac:dyDescent="0.3">
      <c r="A673" t="s">
        <v>292</v>
      </c>
      <c r="B673" t="str">
        <f t="shared" si="10"/>
        <v>USGS-1648010-20210407</v>
      </c>
      <c r="C673">
        <v>1648010</v>
      </c>
      <c r="D673" t="s">
        <v>151</v>
      </c>
      <c r="E673" s="1">
        <v>44293</v>
      </c>
      <c r="F673" s="1" t="s">
        <v>306</v>
      </c>
      <c r="G673" s="1"/>
      <c r="H673" t="s">
        <v>172</v>
      </c>
      <c r="I673" s="1" t="str">
        <f>VLOOKUP(Z673,lookup!$A$2:$E$18,5,FALSE)</f>
        <v>dissolved</v>
      </c>
      <c r="J673" s="1" t="str">
        <f>VLOOKUP(Z673,lookup!$A$2:$E$18,3,FALSE)</f>
        <v>Zinc</v>
      </c>
      <c r="K673" s="1"/>
      <c r="L673" t="str">
        <f>VLOOKUP(Z673,lookup!$A$2:$E$18,4,FALSE)</f>
        <v>ug/l</v>
      </c>
      <c r="M673">
        <v>2</v>
      </c>
      <c r="N673" t="s">
        <v>152</v>
      </c>
      <c r="U673">
        <v>2</v>
      </c>
      <c r="V673" t="s">
        <v>176</v>
      </c>
      <c r="X673" t="s">
        <v>149</v>
      </c>
      <c r="Y673" t="s">
        <v>150</v>
      </c>
      <c r="Z673">
        <v>1090</v>
      </c>
      <c r="AB673" t="s">
        <v>154</v>
      </c>
      <c r="AC673" t="s">
        <v>148</v>
      </c>
      <c r="AD673" s="2">
        <v>0.45833333333333331</v>
      </c>
      <c r="AG673" t="s">
        <v>148</v>
      </c>
      <c r="AK673" t="s">
        <v>156</v>
      </c>
    </row>
    <row r="674" spans="1:37" x14ac:dyDescent="0.3">
      <c r="A674" t="s">
        <v>292</v>
      </c>
      <c r="B674" t="str">
        <f t="shared" si="10"/>
        <v>USGS-1648010-20210407</v>
      </c>
      <c r="C674">
        <v>1648010</v>
      </c>
      <c r="D674" t="s">
        <v>151</v>
      </c>
      <c r="E674" s="1">
        <v>44293</v>
      </c>
      <c r="F674" s="1" t="s">
        <v>306</v>
      </c>
      <c r="G674" s="1"/>
      <c r="I674" s="1" t="str">
        <f>VLOOKUP(Z674,lookup!$A$2:$E$18,5,FALSE)</f>
        <v>total</v>
      </c>
      <c r="J674" s="1" t="str">
        <f>VLOOKUP(Z674,lookup!$A$2:$E$18,3,FALSE)</f>
        <v>Mercury</v>
      </c>
      <c r="K674" s="1"/>
      <c r="L674" t="str">
        <f>VLOOKUP(Z674,lookup!$A$2:$E$18,4,FALSE)</f>
        <v>ng/l</v>
      </c>
      <c r="M674">
        <v>1.55</v>
      </c>
      <c r="U674">
        <v>0.17</v>
      </c>
      <c r="V674" t="s">
        <v>165</v>
      </c>
      <c r="X674" t="s">
        <v>149</v>
      </c>
      <c r="Y674" t="s">
        <v>150</v>
      </c>
      <c r="Z674">
        <v>50286</v>
      </c>
      <c r="AB674" t="s">
        <v>154</v>
      </c>
      <c r="AC674" t="s">
        <v>148</v>
      </c>
      <c r="AD674" s="2">
        <v>0.45833333333333331</v>
      </c>
      <c r="AG674" t="s">
        <v>148</v>
      </c>
      <c r="AK674" t="s">
        <v>230</v>
      </c>
    </row>
    <row r="675" spans="1:37" x14ac:dyDescent="0.3">
      <c r="A675" t="s">
        <v>292</v>
      </c>
      <c r="B675" t="str">
        <f t="shared" si="10"/>
        <v>USGS-1648010-20210506</v>
      </c>
      <c r="C675">
        <v>1648010</v>
      </c>
      <c r="D675" t="s">
        <v>151</v>
      </c>
      <c r="E675" s="1">
        <v>44322</v>
      </c>
      <c r="F675" s="1" t="s">
        <v>339</v>
      </c>
      <c r="G675" s="1"/>
      <c r="H675" t="s">
        <v>172</v>
      </c>
      <c r="I675" s="1" t="str">
        <f>VLOOKUP(Z675,lookup!$A$2:$E$18,5,FALSE)</f>
        <v>dissolved</v>
      </c>
      <c r="J675" s="1" t="str">
        <f>VLOOKUP(Z675,lookup!$A$2:$E$18,3,FALSE)</f>
        <v>Copper</v>
      </c>
      <c r="K675" s="1"/>
      <c r="L675" t="str">
        <f>VLOOKUP(Z675,lookup!$A$2:$E$18,4,FALSE)</f>
        <v>ug/l</v>
      </c>
      <c r="M675">
        <v>2.2000000000000002</v>
      </c>
      <c r="U675">
        <v>0.4</v>
      </c>
      <c r="V675" t="s">
        <v>176</v>
      </c>
      <c r="X675" t="s">
        <v>178</v>
      </c>
      <c r="Y675" t="s">
        <v>150</v>
      </c>
      <c r="Z675">
        <v>1040</v>
      </c>
      <c r="AB675" t="s">
        <v>154</v>
      </c>
      <c r="AC675" t="s">
        <v>148</v>
      </c>
      <c r="AD675" s="2">
        <v>0.42708333333333331</v>
      </c>
      <c r="AG675" t="s">
        <v>148</v>
      </c>
      <c r="AK675" t="s">
        <v>156</v>
      </c>
    </row>
    <row r="676" spans="1:37" x14ac:dyDescent="0.3">
      <c r="A676" t="s">
        <v>292</v>
      </c>
      <c r="B676" t="str">
        <f t="shared" si="10"/>
        <v>USGS-1648010-20210506</v>
      </c>
      <c r="C676">
        <v>1648010</v>
      </c>
      <c r="D676" t="s">
        <v>151</v>
      </c>
      <c r="E676" s="1">
        <v>44322</v>
      </c>
      <c r="F676" s="1" t="s">
        <v>339</v>
      </c>
      <c r="G676" s="1"/>
      <c r="H676" t="s">
        <v>170</v>
      </c>
      <c r="I676" s="1" t="str">
        <f>VLOOKUP(Z676,lookup!$A$2:$E$18,5,FALSE)</f>
        <v>dissolved</v>
      </c>
      <c r="J676" s="1" t="str">
        <f>VLOOKUP(Z676,lookup!$A$2:$E$18,3,FALSE)</f>
        <v>Lead</v>
      </c>
      <c r="K676" s="1"/>
      <c r="L676" t="str">
        <f>VLOOKUP(Z676,lookup!$A$2:$E$18,4,FALSE)</f>
        <v>ug/l</v>
      </c>
      <c r="M676">
        <v>0.109</v>
      </c>
      <c r="U676">
        <v>0.02</v>
      </c>
      <c r="V676" t="s">
        <v>176</v>
      </c>
      <c r="X676" t="s">
        <v>178</v>
      </c>
      <c r="Y676" t="s">
        <v>150</v>
      </c>
      <c r="Z676">
        <v>1049</v>
      </c>
      <c r="AB676" t="s">
        <v>154</v>
      </c>
      <c r="AC676" t="s">
        <v>148</v>
      </c>
      <c r="AD676" s="2">
        <v>0.42708333333333331</v>
      </c>
      <c r="AG676" t="s">
        <v>148</v>
      </c>
      <c r="AK676" t="s">
        <v>156</v>
      </c>
    </row>
    <row r="677" spans="1:37" x14ac:dyDescent="0.3">
      <c r="A677" t="s">
        <v>292</v>
      </c>
      <c r="B677" t="str">
        <f t="shared" si="10"/>
        <v>USGS-1648010-20210506</v>
      </c>
      <c r="C677">
        <v>1648010</v>
      </c>
      <c r="D677" t="s">
        <v>151</v>
      </c>
      <c r="E677" s="1">
        <v>44322</v>
      </c>
      <c r="F677" s="1" t="s">
        <v>339</v>
      </c>
      <c r="G677" s="1"/>
      <c r="H677" t="s">
        <v>172</v>
      </c>
      <c r="I677" s="1" t="str">
        <f>VLOOKUP(Z677,lookup!$A$2:$E$18,5,FALSE)</f>
        <v>dissolved</v>
      </c>
      <c r="J677" s="1" t="str">
        <f>VLOOKUP(Z677,lookup!$A$2:$E$18,3,FALSE)</f>
        <v>Zinc</v>
      </c>
      <c r="K677" s="1"/>
      <c r="L677" t="str">
        <f>VLOOKUP(Z677,lookup!$A$2:$E$18,4,FALSE)</f>
        <v>ug/l</v>
      </c>
      <c r="M677">
        <v>2</v>
      </c>
      <c r="N677" t="s">
        <v>152</v>
      </c>
      <c r="U677">
        <v>2</v>
      </c>
      <c r="V677" t="s">
        <v>176</v>
      </c>
      <c r="X677" t="s">
        <v>178</v>
      </c>
      <c r="Y677" t="s">
        <v>150</v>
      </c>
      <c r="Z677">
        <v>1090</v>
      </c>
      <c r="AB677" t="s">
        <v>154</v>
      </c>
      <c r="AC677" t="s">
        <v>148</v>
      </c>
      <c r="AD677" s="2">
        <v>0.42708333333333331</v>
      </c>
      <c r="AG677" t="s">
        <v>148</v>
      </c>
      <c r="AK677" t="s">
        <v>156</v>
      </c>
    </row>
    <row r="678" spans="1:37" x14ac:dyDescent="0.3">
      <c r="A678" t="s">
        <v>292</v>
      </c>
      <c r="B678" t="str">
        <f t="shared" si="10"/>
        <v>USGS-1648010-20210506</v>
      </c>
      <c r="C678">
        <v>1648010</v>
      </c>
      <c r="D678" t="s">
        <v>151</v>
      </c>
      <c r="E678" s="1">
        <v>44322</v>
      </c>
      <c r="F678" s="1" t="s">
        <v>339</v>
      </c>
      <c r="G678" s="1"/>
      <c r="I678" s="1" t="str">
        <f>VLOOKUP(Z678,lookup!$A$2:$E$18,5,FALSE)</f>
        <v>total</v>
      </c>
      <c r="J678" s="1" t="str">
        <f>VLOOKUP(Z678,lookup!$A$2:$E$18,3,FALSE)</f>
        <v>Mercury</v>
      </c>
      <c r="K678" s="1"/>
      <c r="L678" t="str">
        <f>VLOOKUP(Z678,lookup!$A$2:$E$18,4,FALSE)</f>
        <v>ng/l</v>
      </c>
      <c r="M678">
        <v>1.71</v>
      </c>
      <c r="U678">
        <v>0.17</v>
      </c>
      <c r="V678" t="s">
        <v>165</v>
      </c>
      <c r="X678" t="s">
        <v>178</v>
      </c>
      <c r="Y678" t="s">
        <v>150</v>
      </c>
      <c r="Z678">
        <v>50286</v>
      </c>
      <c r="AB678" t="s">
        <v>154</v>
      </c>
      <c r="AC678" t="s">
        <v>148</v>
      </c>
      <c r="AD678" s="2">
        <v>0.42708333333333331</v>
      </c>
      <c r="AG678" t="s">
        <v>148</v>
      </c>
      <c r="AK678" t="s">
        <v>230</v>
      </c>
    </row>
    <row r="679" spans="1:37" x14ac:dyDescent="0.3">
      <c r="A679" t="s">
        <v>292</v>
      </c>
      <c r="B679" t="str">
        <f t="shared" si="10"/>
        <v>USGS-1648010-20210529</v>
      </c>
      <c r="C679">
        <v>1648010</v>
      </c>
      <c r="D679" t="s">
        <v>151</v>
      </c>
      <c r="E679" s="1">
        <v>44345</v>
      </c>
      <c r="F679" s="1" t="s">
        <v>358</v>
      </c>
      <c r="G679" s="1"/>
      <c r="H679" t="s">
        <v>172</v>
      </c>
      <c r="I679" s="1" t="str">
        <f>VLOOKUP(Z679,lookup!$A$2:$E$18,5,FALSE)</f>
        <v>dissolved</v>
      </c>
      <c r="J679" s="1" t="str">
        <f>VLOOKUP(Z679,lookup!$A$2:$E$18,3,FALSE)</f>
        <v>Copper</v>
      </c>
      <c r="K679" s="1"/>
      <c r="L679" t="str">
        <f>VLOOKUP(Z679,lookup!$A$2:$E$18,4,FALSE)</f>
        <v>ug/l</v>
      </c>
      <c r="M679">
        <v>3.1</v>
      </c>
      <c r="U679">
        <v>0.4</v>
      </c>
      <c r="V679" t="s">
        <v>176</v>
      </c>
      <c r="X679" t="s">
        <v>178</v>
      </c>
      <c r="Y679" t="s">
        <v>150</v>
      </c>
      <c r="Z679">
        <v>1040</v>
      </c>
      <c r="AB679" t="s">
        <v>154</v>
      </c>
      <c r="AC679" t="s">
        <v>148</v>
      </c>
      <c r="AD679" s="2">
        <v>0.36805555555555558</v>
      </c>
      <c r="AG679" t="s">
        <v>148</v>
      </c>
      <c r="AK679" t="s">
        <v>156</v>
      </c>
    </row>
    <row r="680" spans="1:37" x14ac:dyDescent="0.3">
      <c r="A680" t="s">
        <v>292</v>
      </c>
      <c r="B680" t="str">
        <f t="shared" si="10"/>
        <v>USGS-1648010-20210529</v>
      </c>
      <c r="C680">
        <v>1648010</v>
      </c>
      <c r="D680" t="s">
        <v>151</v>
      </c>
      <c r="E680" s="1">
        <v>44345</v>
      </c>
      <c r="F680" s="1" t="s">
        <v>358</v>
      </c>
      <c r="G680" s="1"/>
      <c r="H680" t="s">
        <v>170</v>
      </c>
      <c r="I680" s="1" t="str">
        <f>VLOOKUP(Z680,lookup!$A$2:$E$18,5,FALSE)</f>
        <v>dissolved</v>
      </c>
      <c r="J680" s="1" t="str">
        <f>VLOOKUP(Z680,lookup!$A$2:$E$18,3,FALSE)</f>
        <v>Lead</v>
      </c>
      <c r="K680" s="1"/>
      <c r="L680" t="str">
        <f>VLOOKUP(Z680,lookup!$A$2:$E$18,4,FALSE)</f>
        <v>ug/l</v>
      </c>
      <c r="M680">
        <v>0.248</v>
      </c>
      <c r="U680">
        <v>0.02</v>
      </c>
      <c r="V680" t="s">
        <v>176</v>
      </c>
      <c r="X680" t="s">
        <v>178</v>
      </c>
      <c r="Y680" t="s">
        <v>150</v>
      </c>
      <c r="Z680">
        <v>1049</v>
      </c>
      <c r="AB680" t="s">
        <v>154</v>
      </c>
      <c r="AC680" t="s">
        <v>148</v>
      </c>
      <c r="AD680" s="2">
        <v>0.36805555555555558</v>
      </c>
      <c r="AG680" t="s">
        <v>148</v>
      </c>
      <c r="AK680" t="s">
        <v>156</v>
      </c>
    </row>
    <row r="681" spans="1:37" x14ac:dyDescent="0.3">
      <c r="A681" t="s">
        <v>292</v>
      </c>
      <c r="B681" t="str">
        <f t="shared" si="10"/>
        <v>USGS-1648010-20210529</v>
      </c>
      <c r="C681">
        <v>1648010</v>
      </c>
      <c r="D681" t="s">
        <v>151</v>
      </c>
      <c r="E681" s="1">
        <v>44345</v>
      </c>
      <c r="F681" s="1" t="s">
        <v>358</v>
      </c>
      <c r="G681" s="1"/>
      <c r="H681" t="s">
        <v>172</v>
      </c>
      <c r="I681" s="1" t="str">
        <f>VLOOKUP(Z681,lookup!$A$2:$E$18,5,FALSE)</f>
        <v>dissolved</v>
      </c>
      <c r="J681" s="1" t="str">
        <f>VLOOKUP(Z681,lookup!$A$2:$E$18,3,FALSE)</f>
        <v>Zinc</v>
      </c>
      <c r="K681" s="1"/>
      <c r="L681" t="str">
        <f>VLOOKUP(Z681,lookup!$A$2:$E$18,4,FALSE)</f>
        <v>ug/l</v>
      </c>
      <c r="M681">
        <v>2.6</v>
      </c>
      <c r="U681">
        <v>2</v>
      </c>
      <c r="V681" t="s">
        <v>176</v>
      </c>
      <c r="X681" t="s">
        <v>178</v>
      </c>
      <c r="Y681" t="s">
        <v>150</v>
      </c>
      <c r="Z681">
        <v>1090</v>
      </c>
      <c r="AA681" t="s">
        <v>168</v>
      </c>
      <c r="AB681" t="s">
        <v>154</v>
      </c>
      <c r="AC681" t="s">
        <v>148</v>
      </c>
      <c r="AD681" s="2">
        <v>0.36805555555555558</v>
      </c>
      <c r="AG681" t="s">
        <v>148</v>
      </c>
      <c r="AK681" t="s">
        <v>156</v>
      </c>
    </row>
    <row r="682" spans="1:37" x14ac:dyDescent="0.3">
      <c r="A682" t="s">
        <v>292</v>
      </c>
      <c r="B682" t="str">
        <f t="shared" si="10"/>
        <v>USGS-1648010-20210529</v>
      </c>
      <c r="C682">
        <v>1648010</v>
      </c>
      <c r="D682" t="s">
        <v>151</v>
      </c>
      <c r="E682" s="1">
        <v>44345</v>
      </c>
      <c r="F682" s="1" t="s">
        <v>358</v>
      </c>
      <c r="G682" s="1"/>
      <c r="I682" s="1" t="str">
        <f>VLOOKUP(Z682,lookup!$A$2:$E$18,5,FALSE)</f>
        <v>total</v>
      </c>
      <c r="J682" s="1" t="str">
        <f>VLOOKUP(Z682,lookup!$A$2:$E$18,3,FALSE)</f>
        <v>Mercury</v>
      </c>
      <c r="K682" s="1"/>
      <c r="L682" t="str">
        <f>VLOOKUP(Z682,lookup!$A$2:$E$18,4,FALSE)</f>
        <v>ng/l</v>
      </c>
      <c r="M682">
        <v>13.6</v>
      </c>
      <c r="U682">
        <v>0.17</v>
      </c>
      <c r="V682" t="s">
        <v>165</v>
      </c>
      <c r="X682" t="s">
        <v>178</v>
      </c>
      <c r="Y682" t="s">
        <v>150</v>
      </c>
      <c r="Z682">
        <v>50286</v>
      </c>
      <c r="AB682" t="s">
        <v>154</v>
      </c>
      <c r="AC682" t="s">
        <v>148</v>
      </c>
      <c r="AD682" s="2">
        <v>0.36805555555555558</v>
      </c>
      <c r="AG682" t="s">
        <v>148</v>
      </c>
      <c r="AK682" t="s">
        <v>230</v>
      </c>
    </row>
    <row r="683" spans="1:37" x14ac:dyDescent="0.3">
      <c r="A683" t="s">
        <v>292</v>
      </c>
      <c r="B683" t="str">
        <f t="shared" si="10"/>
        <v>USGS-1648010-20210603</v>
      </c>
      <c r="C683">
        <v>1648010</v>
      </c>
      <c r="D683" t="s">
        <v>151</v>
      </c>
      <c r="E683" s="1">
        <v>44350</v>
      </c>
      <c r="F683" s="1" t="s">
        <v>356</v>
      </c>
      <c r="G683" s="1"/>
      <c r="H683" t="s">
        <v>172</v>
      </c>
      <c r="I683" s="1" t="str">
        <f>VLOOKUP(Z683,lookup!$A$2:$E$18,5,FALSE)</f>
        <v>dissolved</v>
      </c>
      <c r="J683" s="1" t="str">
        <f>VLOOKUP(Z683,lookup!$A$2:$E$18,3,FALSE)</f>
        <v>Copper</v>
      </c>
      <c r="K683" s="1"/>
      <c r="L683" t="str">
        <f>VLOOKUP(Z683,lookup!$A$2:$E$18,4,FALSE)</f>
        <v>ug/l</v>
      </c>
      <c r="M683">
        <v>1.5</v>
      </c>
      <c r="U683">
        <v>0.4</v>
      </c>
      <c r="V683" t="s">
        <v>176</v>
      </c>
      <c r="X683" t="s">
        <v>178</v>
      </c>
      <c r="Y683" t="s">
        <v>150</v>
      </c>
      <c r="Z683">
        <v>1040</v>
      </c>
      <c r="AB683" t="s">
        <v>154</v>
      </c>
      <c r="AC683" t="s">
        <v>148</v>
      </c>
      <c r="AD683" s="2">
        <v>0.38194444444444442</v>
      </c>
      <c r="AG683" t="s">
        <v>148</v>
      </c>
      <c r="AK683" t="s">
        <v>156</v>
      </c>
    </row>
    <row r="684" spans="1:37" x14ac:dyDescent="0.3">
      <c r="A684" t="s">
        <v>292</v>
      </c>
      <c r="B684" t="str">
        <f t="shared" si="10"/>
        <v>USGS-1648010-20210603</v>
      </c>
      <c r="C684">
        <v>1648010</v>
      </c>
      <c r="D684" t="s">
        <v>151</v>
      </c>
      <c r="E684" s="1">
        <v>44350</v>
      </c>
      <c r="F684" s="1" t="s">
        <v>356</v>
      </c>
      <c r="G684" s="1"/>
      <c r="H684" t="s">
        <v>170</v>
      </c>
      <c r="I684" s="1" t="str">
        <f>VLOOKUP(Z684,lookup!$A$2:$E$18,5,FALSE)</f>
        <v>dissolved</v>
      </c>
      <c r="J684" s="1" t="str">
        <f>VLOOKUP(Z684,lookup!$A$2:$E$18,3,FALSE)</f>
        <v>Lead</v>
      </c>
      <c r="K684" s="1"/>
      <c r="L684" t="str">
        <f>VLOOKUP(Z684,lookup!$A$2:$E$18,4,FALSE)</f>
        <v>ug/l</v>
      </c>
      <c r="M684">
        <v>0.09</v>
      </c>
      <c r="U684">
        <v>0.02</v>
      </c>
      <c r="V684" t="s">
        <v>176</v>
      </c>
      <c r="X684" t="s">
        <v>178</v>
      </c>
      <c r="Y684" t="s">
        <v>150</v>
      </c>
      <c r="Z684">
        <v>1049</v>
      </c>
      <c r="AB684" t="s">
        <v>154</v>
      </c>
      <c r="AC684" t="s">
        <v>148</v>
      </c>
      <c r="AD684" s="2">
        <v>0.38194444444444442</v>
      </c>
      <c r="AG684" t="s">
        <v>148</v>
      </c>
      <c r="AK684" t="s">
        <v>156</v>
      </c>
    </row>
    <row r="685" spans="1:37" x14ac:dyDescent="0.3">
      <c r="A685" t="s">
        <v>292</v>
      </c>
      <c r="B685" t="str">
        <f t="shared" si="10"/>
        <v>USGS-1648010-20210603</v>
      </c>
      <c r="C685">
        <v>1648010</v>
      </c>
      <c r="D685" t="s">
        <v>151</v>
      </c>
      <c r="E685" s="1">
        <v>44350</v>
      </c>
      <c r="F685" s="1" t="s">
        <v>356</v>
      </c>
      <c r="G685" s="1"/>
      <c r="H685" t="s">
        <v>172</v>
      </c>
      <c r="I685" s="1" t="str">
        <f>VLOOKUP(Z685,lookup!$A$2:$E$18,5,FALSE)</f>
        <v>dissolved</v>
      </c>
      <c r="J685" s="1" t="str">
        <f>VLOOKUP(Z685,lookup!$A$2:$E$18,3,FALSE)</f>
        <v>Zinc</v>
      </c>
      <c r="K685" s="1"/>
      <c r="L685" t="str">
        <f>VLOOKUP(Z685,lookup!$A$2:$E$18,4,FALSE)</f>
        <v>ug/l</v>
      </c>
      <c r="M685">
        <v>2</v>
      </c>
      <c r="N685" t="s">
        <v>152</v>
      </c>
      <c r="U685">
        <v>2</v>
      </c>
      <c r="V685" t="s">
        <v>176</v>
      </c>
      <c r="X685" t="s">
        <v>178</v>
      </c>
      <c r="Y685" t="s">
        <v>150</v>
      </c>
      <c r="Z685">
        <v>1090</v>
      </c>
      <c r="AB685" t="s">
        <v>154</v>
      </c>
      <c r="AC685" t="s">
        <v>148</v>
      </c>
      <c r="AD685" s="2">
        <v>0.38194444444444442</v>
      </c>
      <c r="AG685" t="s">
        <v>148</v>
      </c>
      <c r="AK685" t="s">
        <v>156</v>
      </c>
    </row>
    <row r="686" spans="1:37" x14ac:dyDescent="0.3">
      <c r="A686" t="s">
        <v>292</v>
      </c>
      <c r="B686" t="str">
        <f t="shared" si="10"/>
        <v>USGS-1648010-20210603</v>
      </c>
      <c r="C686">
        <v>1648010</v>
      </c>
      <c r="D686" t="s">
        <v>151</v>
      </c>
      <c r="E686" s="1">
        <v>44350</v>
      </c>
      <c r="F686" s="1" t="s">
        <v>356</v>
      </c>
      <c r="G686" s="1"/>
      <c r="I686" s="1" t="str">
        <f>VLOOKUP(Z686,lookup!$A$2:$E$18,5,FALSE)</f>
        <v>total</v>
      </c>
      <c r="J686" s="1" t="str">
        <f>VLOOKUP(Z686,lookup!$A$2:$E$18,3,FALSE)</f>
        <v>Mercury</v>
      </c>
      <c r="K686" s="1"/>
      <c r="L686" t="str">
        <f>VLOOKUP(Z686,lookup!$A$2:$E$18,4,FALSE)</f>
        <v>ng/l</v>
      </c>
      <c r="M686">
        <v>1.49</v>
      </c>
      <c r="U686">
        <v>0.17</v>
      </c>
      <c r="V686" t="s">
        <v>165</v>
      </c>
      <c r="X686" t="s">
        <v>178</v>
      </c>
      <c r="Y686" t="s">
        <v>150</v>
      </c>
      <c r="Z686">
        <v>50286</v>
      </c>
      <c r="AB686" t="s">
        <v>154</v>
      </c>
      <c r="AC686" t="s">
        <v>148</v>
      </c>
      <c r="AD686" s="2">
        <v>0.38194444444444442</v>
      </c>
      <c r="AG686" t="s">
        <v>148</v>
      </c>
      <c r="AK686" t="s">
        <v>230</v>
      </c>
    </row>
    <row r="687" spans="1:37" x14ac:dyDescent="0.3">
      <c r="A687" t="s">
        <v>292</v>
      </c>
      <c r="B687" t="str">
        <f t="shared" si="10"/>
        <v>USGS-1648010-20210611</v>
      </c>
      <c r="C687">
        <v>1648010</v>
      </c>
      <c r="D687" t="s">
        <v>151</v>
      </c>
      <c r="E687" s="1">
        <v>44358</v>
      </c>
      <c r="F687" s="1" t="s">
        <v>359</v>
      </c>
      <c r="G687" s="1"/>
      <c r="H687" t="s">
        <v>172</v>
      </c>
      <c r="I687" s="1" t="str">
        <f>VLOOKUP(Z687,lookup!$A$2:$E$18,5,FALSE)</f>
        <v>dissolved</v>
      </c>
      <c r="J687" s="1" t="str">
        <f>VLOOKUP(Z687,lookup!$A$2:$E$18,3,FALSE)</f>
        <v>Copper</v>
      </c>
      <c r="K687" s="1"/>
      <c r="L687" t="str">
        <f>VLOOKUP(Z687,lookup!$A$2:$E$18,4,FALSE)</f>
        <v>ug/l</v>
      </c>
      <c r="M687">
        <v>3.7</v>
      </c>
      <c r="U687">
        <v>0.4</v>
      </c>
      <c r="V687" t="s">
        <v>176</v>
      </c>
      <c r="X687" t="s">
        <v>178</v>
      </c>
      <c r="Y687" t="s">
        <v>150</v>
      </c>
      <c r="Z687">
        <v>1040</v>
      </c>
      <c r="AB687" t="s">
        <v>154</v>
      </c>
      <c r="AC687" t="s">
        <v>148</v>
      </c>
      <c r="AD687" s="2">
        <v>0.51736111111111105</v>
      </c>
      <c r="AG687" t="s">
        <v>148</v>
      </c>
      <c r="AK687" t="s">
        <v>156</v>
      </c>
    </row>
    <row r="688" spans="1:37" x14ac:dyDescent="0.3">
      <c r="A688" t="s">
        <v>292</v>
      </c>
      <c r="B688" t="str">
        <f t="shared" si="10"/>
        <v>USGS-1648010-20210611</v>
      </c>
      <c r="C688">
        <v>1648010</v>
      </c>
      <c r="D688" t="s">
        <v>151</v>
      </c>
      <c r="E688" s="1">
        <v>44358</v>
      </c>
      <c r="F688" s="1" t="s">
        <v>359</v>
      </c>
      <c r="G688" s="1"/>
      <c r="H688" t="s">
        <v>170</v>
      </c>
      <c r="I688" s="1" t="str">
        <f>VLOOKUP(Z688,lookup!$A$2:$E$18,5,FALSE)</f>
        <v>dissolved</v>
      </c>
      <c r="J688" s="1" t="str">
        <f>VLOOKUP(Z688,lookup!$A$2:$E$18,3,FALSE)</f>
        <v>Lead</v>
      </c>
      <c r="K688" s="1"/>
      <c r="L688" t="str">
        <f>VLOOKUP(Z688,lookup!$A$2:$E$18,4,FALSE)</f>
        <v>ug/l</v>
      </c>
      <c r="M688">
        <v>0.22700000000000001</v>
      </c>
      <c r="U688">
        <v>0.02</v>
      </c>
      <c r="V688" t="s">
        <v>176</v>
      </c>
      <c r="X688" t="s">
        <v>178</v>
      </c>
      <c r="Y688" t="s">
        <v>150</v>
      </c>
      <c r="Z688">
        <v>1049</v>
      </c>
      <c r="AB688" t="s">
        <v>154</v>
      </c>
      <c r="AC688" t="s">
        <v>148</v>
      </c>
      <c r="AD688" s="2">
        <v>0.51736111111111105</v>
      </c>
      <c r="AG688" t="s">
        <v>148</v>
      </c>
      <c r="AK688" t="s">
        <v>156</v>
      </c>
    </row>
    <row r="689" spans="1:37" x14ac:dyDescent="0.3">
      <c r="A689" t="s">
        <v>292</v>
      </c>
      <c r="B689" t="str">
        <f t="shared" si="10"/>
        <v>USGS-1648010-20210611</v>
      </c>
      <c r="C689">
        <v>1648010</v>
      </c>
      <c r="D689" t="s">
        <v>151</v>
      </c>
      <c r="E689" s="1">
        <v>44358</v>
      </c>
      <c r="F689" s="1" t="s">
        <v>359</v>
      </c>
      <c r="G689" s="1"/>
      <c r="H689" t="s">
        <v>172</v>
      </c>
      <c r="I689" s="1" t="str">
        <f>VLOOKUP(Z689,lookup!$A$2:$E$18,5,FALSE)</f>
        <v>dissolved</v>
      </c>
      <c r="J689" s="1" t="str">
        <f>VLOOKUP(Z689,lookup!$A$2:$E$18,3,FALSE)</f>
        <v>Zinc</v>
      </c>
      <c r="K689" s="1"/>
      <c r="L689" t="str">
        <f>VLOOKUP(Z689,lookup!$A$2:$E$18,4,FALSE)</f>
        <v>ug/l</v>
      </c>
      <c r="M689">
        <v>2</v>
      </c>
      <c r="N689" t="s">
        <v>152</v>
      </c>
      <c r="U689">
        <v>2</v>
      </c>
      <c r="V689" t="s">
        <v>176</v>
      </c>
      <c r="X689" t="s">
        <v>178</v>
      </c>
      <c r="Y689" t="s">
        <v>150</v>
      </c>
      <c r="Z689">
        <v>1090</v>
      </c>
      <c r="AB689" t="s">
        <v>154</v>
      </c>
      <c r="AC689" t="s">
        <v>148</v>
      </c>
      <c r="AD689" s="2">
        <v>0.51736111111111105</v>
      </c>
      <c r="AG689" t="s">
        <v>148</v>
      </c>
      <c r="AK689" t="s">
        <v>156</v>
      </c>
    </row>
    <row r="690" spans="1:37" x14ac:dyDescent="0.3">
      <c r="A690" t="s">
        <v>292</v>
      </c>
      <c r="B690" t="str">
        <f t="shared" si="10"/>
        <v>USGS-1648010-20210611</v>
      </c>
      <c r="C690">
        <v>1648010</v>
      </c>
      <c r="D690" t="s">
        <v>151</v>
      </c>
      <c r="E690" s="1">
        <v>44358</v>
      </c>
      <c r="F690" s="1" t="s">
        <v>359</v>
      </c>
      <c r="G690" s="1"/>
      <c r="I690" s="1" t="str">
        <f>VLOOKUP(Z690,lookup!$A$2:$E$18,5,FALSE)</f>
        <v>total</v>
      </c>
      <c r="J690" s="1" t="str">
        <f>VLOOKUP(Z690,lookup!$A$2:$E$18,3,FALSE)</f>
        <v>Mercury</v>
      </c>
      <c r="K690" s="1"/>
      <c r="L690" t="str">
        <f>VLOOKUP(Z690,lookup!$A$2:$E$18,4,FALSE)</f>
        <v>ng/l</v>
      </c>
      <c r="M690">
        <v>13.5</v>
      </c>
      <c r="U690">
        <v>0.17</v>
      </c>
      <c r="V690" t="s">
        <v>165</v>
      </c>
      <c r="X690" t="s">
        <v>178</v>
      </c>
      <c r="Y690" t="s">
        <v>150</v>
      </c>
      <c r="Z690">
        <v>50286</v>
      </c>
      <c r="AB690" t="s">
        <v>154</v>
      </c>
      <c r="AC690" t="s">
        <v>148</v>
      </c>
      <c r="AD690" s="2">
        <v>0.51736111111111105</v>
      </c>
      <c r="AG690" t="s">
        <v>148</v>
      </c>
      <c r="AK690" t="s">
        <v>230</v>
      </c>
    </row>
    <row r="691" spans="1:37" x14ac:dyDescent="0.3">
      <c r="A691" t="s">
        <v>292</v>
      </c>
      <c r="B691" t="str">
        <f t="shared" si="10"/>
        <v>USGS-1648010-20210707</v>
      </c>
      <c r="C691">
        <v>1648010</v>
      </c>
      <c r="D691" t="s">
        <v>151</v>
      </c>
      <c r="E691" s="1">
        <v>44384</v>
      </c>
      <c r="F691" s="1" t="s">
        <v>360</v>
      </c>
      <c r="G691" s="1"/>
      <c r="H691" t="s">
        <v>172</v>
      </c>
      <c r="I691" s="1" t="str">
        <f>VLOOKUP(Z691,lookup!$A$2:$E$18,5,FALSE)</f>
        <v>dissolved</v>
      </c>
      <c r="J691" s="1" t="str">
        <f>VLOOKUP(Z691,lookup!$A$2:$E$18,3,FALSE)</f>
        <v>Copper</v>
      </c>
      <c r="K691" s="1"/>
      <c r="L691" t="str">
        <f>VLOOKUP(Z691,lookup!$A$2:$E$18,4,FALSE)</f>
        <v>ug/l</v>
      </c>
      <c r="M691">
        <v>1.8</v>
      </c>
      <c r="U691">
        <v>0.4</v>
      </c>
      <c r="V691" t="s">
        <v>176</v>
      </c>
      <c r="X691" t="s">
        <v>178</v>
      </c>
      <c r="Y691" t="s">
        <v>150</v>
      </c>
      <c r="Z691">
        <v>1040</v>
      </c>
      <c r="AB691" t="s">
        <v>154</v>
      </c>
      <c r="AC691" t="s">
        <v>148</v>
      </c>
      <c r="AD691" s="2">
        <v>0.41319444444444442</v>
      </c>
      <c r="AG691" t="s">
        <v>148</v>
      </c>
      <c r="AK691" t="s">
        <v>156</v>
      </c>
    </row>
    <row r="692" spans="1:37" x14ac:dyDescent="0.3">
      <c r="A692" t="s">
        <v>292</v>
      </c>
      <c r="B692" t="str">
        <f t="shared" si="10"/>
        <v>USGS-1648010-20210707</v>
      </c>
      <c r="C692">
        <v>1648010</v>
      </c>
      <c r="D692" t="s">
        <v>151</v>
      </c>
      <c r="E692" s="1">
        <v>44384</v>
      </c>
      <c r="F692" s="1" t="s">
        <v>360</v>
      </c>
      <c r="G692" s="1"/>
      <c r="H692" t="s">
        <v>170</v>
      </c>
      <c r="I692" s="1" t="str">
        <f>VLOOKUP(Z692,lookup!$A$2:$E$18,5,FALSE)</f>
        <v>dissolved</v>
      </c>
      <c r="J692" s="1" t="str">
        <f>VLOOKUP(Z692,lookup!$A$2:$E$18,3,FALSE)</f>
        <v>Lead</v>
      </c>
      <c r="K692" s="1"/>
      <c r="L692" t="str">
        <f>VLOOKUP(Z692,lookup!$A$2:$E$18,4,FALSE)</f>
        <v>ug/l</v>
      </c>
      <c r="M692">
        <v>0.06</v>
      </c>
      <c r="U692">
        <v>0.02</v>
      </c>
      <c r="V692" t="s">
        <v>176</v>
      </c>
      <c r="X692" t="s">
        <v>178</v>
      </c>
      <c r="Y692" t="s">
        <v>150</v>
      </c>
      <c r="Z692">
        <v>1049</v>
      </c>
      <c r="AB692" t="s">
        <v>154</v>
      </c>
      <c r="AC692" t="s">
        <v>148</v>
      </c>
      <c r="AD692" s="2">
        <v>0.41319444444444442</v>
      </c>
      <c r="AG692" t="s">
        <v>148</v>
      </c>
      <c r="AK692" t="s">
        <v>156</v>
      </c>
    </row>
    <row r="693" spans="1:37" x14ac:dyDescent="0.3">
      <c r="A693" t="s">
        <v>292</v>
      </c>
      <c r="B693" t="str">
        <f t="shared" si="10"/>
        <v>USGS-1648010-20210707</v>
      </c>
      <c r="C693">
        <v>1648010</v>
      </c>
      <c r="D693" t="s">
        <v>151</v>
      </c>
      <c r="E693" s="1">
        <v>44384</v>
      </c>
      <c r="F693" s="1" t="s">
        <v>360</v>
      </c>
      <c r="G693" s="1"/>
      <c r="H693" t="s">
        <v>172</v>
      </c>
      <c r="I693" s="1" t="str">
        <f>VLOOKUP(Z693,lookup!$A$2:$E$18,5,FALSE)</f>
        <v>dissolved</v>
      </c>
      <c r="J693" s="1" t="str">
        <f>VLOOKUP(Z693,lookup!$A$2:$E$18,3,FALSE)</f>
        <v>Zinc</v>
      </c>
      <c r="K693" s="1"/>
      <c r="L693" t="str">
        <f>VLOOKUP(Z693,lookup!$A$2:$E$18,4,FALSE)</f>
        <v>ug/l</v>
      </c>
      <c r="M693">
        <v>2</v>
      </c>
      <c r="N693" t="s">
        <v>152</v>
      </c>
      <c r="U693">
        <v>2</v>
      </c>
      <c r="V693" t="s">
        <v>176</v>
      </c>
      <c r="X693" t="s">
        <v>178</v>
      </c>
      <c r="Y693" t="s">
        <v>150</v>
      </c>
      <c r="Z693">
        <v>1090</v>
      </c>
      <c r="AB693" t="s">
        <v>154</v>
      </c>
      <c r="AC693" t="s">
        <v>148</v>
      </c>
      <c r="AD693" s="2">
        <v>0.41319444444444442</v>
      </c>
      <c r="AG693" t="s">
        <v>148</v>
      </c>
      <c r="AK693" t="s">
        <v>156</v>
      </c>
    </row>
    <row r="694" spans="1:37" x14ac:dyDescent="0.3">
      <c r="A694" t="s">
        <v>292</v>
      </c>
      <c r="B694" t="str">
        <f t="shared" si="10"/>
        <v>USGS-1648010-20210707</v>
      </c>
      <c r="C694">
        <v>1648010</v>
      </c>
      <c r="D694" t="s">
        <v>151</v>
      </c>
      <c r="E694" s="1">
        <v>44384</v>
      </c>
      <c r="F694" s="1" t="s">
        <v>360</v>
      </c>
      <c r="G694" s="1"/>
      <c r="I694" s="1" t="str">
        <f>VLOOKUP(Z694,lookup!$A$2:$E$18,5,FALSE)</f>
        <v>total</v>
      </c>
      <c r="J694" s="1" t="str">
        <f>VLOOKUP(Z694,lookup!$A$2:$E$18,3,FALSE)</f>
        <v>Mercury</v>
      </c>
      <c r="K694" s="1"/>
      <c r="L694" t="str">
        <f>VLOOKUP(Z694,lookup!$A$2:$E$18,4,FALSE)</f>
        <v>ng/l</v>
      </c>
      <c r="M694">
        <v>1.19</v>
      </c>
      <c r="U694">
        <v>0.17</v>
      </c>
      <c r="V694" t="s">
        <v>165</v>
      </c>
      <c r="X694" t="s">
        <v>178</v>
      </c>
      <c r="Y694" t="s">
        <v>150</v>
      </c>
      <c r="Z694">
        <v>50286</v>
      </c>
      <c r="AB694" t="s">
        <v>154</v>
      </c>
      <c r="AC694" t="s">
        <v>148</v>
      </c>
      <c r="AD694" s="2">
        <v>0.41319444444444442</v>
      </c>
      <c r="AG694" t="s">
        <v>148</v>
      </c>
      <c r="AK694" t="s">
        <v>230</v>
      </c>
    </row>
    <row r="695" spans="1:37" x14ac:dyDescent="0.3">
      <c r="A695" t="s">
        <v>292</v>
      </c>
      <c r="B695" t="str">
        <f t="shared" si="10"/>
        <v>USGS-1648010-20210804</v>
      </c>
      <c r="C695">
        <v>1648010</v>
      </c>
      <c r="D695" t="s">
        <v>151</v>
      </c>
      <c r="E695" s="1">
        <v>44412</v>
      </c>
      <c r="F695" s="1" t="s">
        <v>355</v>
      </c>
      <c r="G695" s="1"/>
      <c r="H695" t="s">
        <v>172</v>
      </c>
      <c r="I695" s="1" t="str">
        <f>VLOOKUP(Z695,lookup!$A$2:$E$18,5,FALSE)</f>
        <v>dissolved</v>
      </c>
      <c r="J695" s="1" t="str">
        <f>VLOOKUP(Z695,lookup!$A$2:$E$18,3,FALSE)</f>
        <v>Copper</v>
      </c>
      <c r="K695" s="1"/>
      <c r="L695" t="str">
        <f>VLOOKUP(Z695,lookup!$A$2:$E$18,4,FALSE)</f>
        <v>ug/l</v>
      </c>
      <c r="M695">
        <v>2.1</v>
      </c>
      <c r="U695">
        <v>0.4</v>
      </c>
      <c r="V695" t="s">
        <v>176</v>
      </c>
      <c r="X695" t="s">
        <v>178</v>
      </c>
      <c r="Y695" t="s">
        <v>150</v>
      </c>
      <c r="Z695">
        <v>1040</v>
      </c>
      <c r="AB695" t="s">
        <v>154</v>
      </c>
      <c r="AC695" t="s">
        <v>148</v>
      </c>
      <c r="AD695" s="2">
        <v>0.39930555555555558</v>
      </c>
      <c r="AG695" t="s">
        <v>148</v>
      </c>
      <c r="AK695" t="s">
        <v>156</v>
      </c>
    </row>
    <row r="696" spans="1:37" x14ac:dyDescent="0.3">
      <c r="A696" t="s">
        <v>292</v>
      </c>
      <c r="B696" t="str">
        <f t="shared" si="10"/>
        <v>USGS-1648010-20210804</v>
      </c>
      <c r="C696">
        <v>1648010</v>
      </c>
      <c r="D696" t="s">
        <v>151</v>
      </c>
      <c r="E696" s="1">
        <v>44412</v>
      </c>
      <c r="F696" s="1" t="s">
        <v>355</v>
      </c>
      <c r="G696" s="1"/>
      <c r="H696" t="s">
        <v>170</v>
      </c>
      <c r="I696" s="1" t="str">
        <f>VLOOKUP(Z696,lookup!$A$2:$E$18,5,FALSE)</f>
        <v>dissolved</v>
      </c>
      <c r="J696" s="1" t="str">
        <f>VLOOKUP(Z696,lookup!$A$2:$E$18,3,FALSE)</f>
        <v>Lead</v>
      </c>
      <c r="K696" s="1"/>
      <c r="L696" t="str">
        <f>VLOOKUP(Z696,lookup!$A$2:$E$18,4,FALSE)</f>
        <v>ug/l</v>
      </c>
      <c r="M696">
        <v>0.16800000000000001</v>
      </c>
      <c r="U696">
        <v>0.02</v>
      </c>
      <c r="V696" t="s">
        <v>176</v>
      </c>
      <c r="X696" t="s">
        <v>178</v>
      </c>
      <c r="Y696" t="s">
        <v>150</v>
      </c>
      <c r="Z696">
        <v>1049</v>
      </c>
      <c r="AB696" t="s">
        <v>154</v>
      </c>
      <c r="AC696" t="s">
        <v>148</v>
      </c>
      <c r="AD696" s="2">
        <v>0.39930555555555558</v>
      </c>
      <c r="AG696" t="s">
        <v>148</v>
      </c>
      <c r="AK696" t="s">
        <v>156</v>
      </c>
    </row>
    <row r="697" spans="1:37" x14ac:dyDescent="0.3">
      <c r="A697" t="s">
        <v>292</v>
      </c>
      <c r="B697" t="str">
        <f t="shared" si="10"/>
        <v>USGS-1648010-20210804</v>
      </c>
      <c r="C697">
        <v>1648010</v>
      </c>
      <c r="D697" t="s">
        <v>151</v>
      </c>
      <c r="E697" s="1">
        <v>44412</v>
      </c>
      <c r="F697" s="1" t="s">
        <v>355</v>
      </c>
      <c r="G697" s="1"/>
      <c r="H697" t="s">
        <v>172</v>
      </c>
      <c r="I697" s="1" t="str">
        <f>VLOOKUP(Z697,lookup!$A$2:$E$18,5,FALSE)</f>
        <v>dissolved</v>
      </c>
      <c r="J697" s="1" t="str">
        <f>VLOOKUP(Z697,lookup!$A$2:$E$18,3,FALSE)</f>
        <v>Zinc</v>
      </c>
      <c r="K697" s="1"/>
      <c r="L697" t="str">
        <f>VLOOKUP(Z697,lookup!$A$2:$E$18,4,FALSE)</f>
        <v>ug/l</v>
      </c>
      <c r="M697">
        <v>2</v>
      </c>
      <c r="N697" t="s">
        <v>152</v>
      </c>
      <c r="U697">
        <v>2</v>
      </c>
      <c r="V697" t="s">
        <v>176</v>
      </c>
      <c r="X697" t="s">
        <v>178</v>
      </c>
      <c r="Y697" t="s">
        <v>150</v>
      </c>
      <c r="Z697">
        <v>1090</v>
      </c>
      <c r="AB697" t="s">
        <v>154</v>
      </c>
      <c r="AC697" t="s">
        <v>148</v>
      </c>
      <c r="AD697" s="2">
        <v>0.39930555555555558</v>
      </c>
      <c r="AG697" t="s">
        <v>148</v>
      </c>
      <c r="AK697" t="s">
        <v>156</v>
      </c>
    </row>
    <row r="698" spans="1:37" x14ac:dyDescent="0.3">
      <c r="A698" t="s">
        <v>292</v>
      </c>
      <c r="B698" t="str">
        <f t="shared" si="10"/>
        <v>USGS-1648010-20210804</v>
      </c>
      <c r="C698">
        <v>1648010</v>
      </c>
      <c r="D698" t="s">
        <v>151</v>
      </c>
      <c r="E698" s="1">
        <v>44412</v>
      </c>
      <c r="F698" s="1" t="s">
        <v>355</v>
      </c>
      <c r="G698" s="1"/>
      <c r="I698" s="1" t="str">
        <f>VLOOKUP(Z698,lookup!$A$2:$E$18,5,FALSE)</f>
        <v>total</v>
      </c>
      <c r="J698" s="1" t="str">
        <f>VLOOKUP(Z698,lookup!$A$2:$E$18,3,FALSE)</f>
        <v>Mercury</v>
      </c>
      <c r="K698" s="1"/>
      <c r="L698" t="str">
        <f>VLOOKUP(Z698,lookup!$A$2:$E$18,4,FALSE)</f>
        <v>ng/l</v>
      </c>
      <c r="M698">
        <v>1.28</v>
      </c>
      <c r="U698">
        <v>0.17</v>
      </c>
      <c r="V698" t="s">
        <v>165</v>
      </c>
      <c r="X698" t="s">
        <v>178</v>
      </c>
      <c r="Y698" t="s">
        <v>150</v>
      </c>
      <c r="Z698">
        <v>50286</v>
      </c>
      <c r="AB698" t="s">
        <v>154</v>
      </c>
      <c r="AC698" t="s">
        <v>148</v>
      </c>
      <c r="AD698" s="2">
        <v>0.39930555555555558</v>
      </c>
      <c r="AG698" t="s">
        <v>148</v>
      </c>
      <c r="AK698" t="s">
        <v>230</v>
      </c>
    </row>
    <row r="699" spans="1:37" x14ac:dyDescent="0.3">
      <c r="A699" t="s">
        <v>292</v>
      </c>
      <c r="B699" t="str">
        <f t="shared" si="10"/>
        <v>USGS-1648010-20210810</v>
      </c>
      <c r="C699">
        <v>1648010</v>
      </c>
      <c r="D699" t="s">
        <v>151</v>
      </c>
      <c r="E699" s="1">
        <v>44418</v>
      </c>
      <c r="F699" s="1" t="s">
        <v>309</v>
      </c>
      <c r="G699" s="1"/>
      <c r="H699" t="s">
        <v>172</v>
      </c>
      <c r="I699" s="1" t="str">
        <f>VLOOKUP(Z699,lookup!$A$2:$E$18,5,FALSE)</f>
        <v>dissolved</v>
      </c>
      <c r="J699" s="1" t="str">
        <f>VLOOKUP(Z699,lookup!$A$2:$E$18,3,FALSE)</f>
        <v>Copper</v>
      </c>
      <c r="K699" s="1"/>
      <c r="L699" t="str">
        <f>VLOOKUP(Z699,lookup!$A$2:$E$18,4,FALSE)</f>
        <v>ug/l</v>
      </c>
      <c r="M699">
        <v>3.5</v>
      </c>
      <c r="U699">
        <v>0.4</v>
      </c>
      <c r="V699" t="s">
        <v>176</v>
      </c>
      <c r="X699" t="s">
        <v>178</v>
      </c>
      <c r="Y699" t="s">
        <v>150</v>
      </c>
      <c r="Z699">
        <v>1040</v>
      </c>
      <c r="AB699" t="s">
        <v>154</v>
      </c>
      <c r="AC699" t="s">
        <v>148</v>
      </c>
      <c r="AD699" s="2">
        <v>0.3888888888888889</v>
      </c>
      <c r="AG699" t="s">
        <v>148</v>
      </c>
      <c r="AK699" t="s">
        <v>156</v>
      </c>
    </row>
    <row r="700" spans="1:37" x14ac:dyDescent="0.3">
      <c r="A700" t="s">
        <v>292</v>
      </c>
      <c r="B700" t="str">
        <f t="shared" si="10"/>
        <v>USGS-1648010-20210810</v>
      </c>
      <c r="C700">
        <v>1648010</v>
      </c>
      <c r="D700" t="s">
        <v>151</v>
      </c>
      <c r="E700" s="1">
        <v>44418</v>
      </c>
      <c r="F700" s="1" t="s">
        <v>309</v>
      </c>
      <c r="G700" s="1"/>
      <c r="H700" t="s">
        <v>170</v>
      </c>
      <c r="I700" s="1" t="str">
        <f>VLOOKUP(Z700,lookup!$A$2:$E$18,5,FALSE)</f>
        <v>dissolved</v>
      </c>
      <c r="J700" s="1" t="str">
        <f>VLOOKUP(Z700,lookup!$A$2:$E$18,3,FALSE)</f>
        <v>Lead</v>
      </c>
      <c r="K700" s="1"/>
      <c r="L700" t="str">
        <f>VLOOKUP(Z700,lookup!$A$2:$E$18,4,FALSE)</f>
        <v>ug/l</v>
      </c>
      <c r="M700">
        <v>0.46400000000000002</v>
      </c>
      <c r="U700">
        <v>0.02</v>
      </c>
      <c r="V700" t="s">
        <v>176</v>
      </c>
      <c r="X700" t="s">
        <v>178</v>
      </c>
      <c r="Y700" t="s">
        <v>150</v>
      </c>
      <c r="Z700">
        <v>1049</v>
      </c>
      <c r="AB700" t="s">
        <v>154</v>
      </c>
      <c r="AC700" t="s">
        <v>148</v>
      </c>
      <c r="AD700" s="2">
        <v>0.3888888888888889</v>
      </c>
      <c r="AG700" t="s">
        <v>148</v>
      </c>
      <c r="AK700" t="s">
        <v>156</v>
      </c>
    </row>
    <row r="701" spans="1:37" x14ac:dyDescent="0.3">
      <c r="A701" t="s">
        <v>292</v>
      </c>
      <c r="B701" t="str">
        <f t="shared" si="10"/>
        <v>USGS-1648010-20210810</v>
      </c>
      <c r="C701">
        <v>1648010</v>
      </c>
      <c r="D701" t="s">
        <v>151</v>
      </c>
      <c r="E701" s="1">
        <v>44418</v>
      </c>
      <c r="F701" s="1" t="s">
        <v>309</v>
      </c>
      <c r="G701" s="1"/>
      <c r="H701" t="s">
        <v>172</v>
      </c>
      <c r="I701" s="1" t="str">
        <f>VLOOKUP(Z701,lookup!$A$2:$E$18,5,FALSE)</f>
        <v>dissolved</v>
      </c>
      <c r="J701" s="1" t="str">
        <f>VLOOKUP(Z701,lookup!$A$2:$E$18,3,FALSE)</f>
        <v>Zinc</v>
      </c>
      <c r="K701" s="1"/>
      <c r="L701" t="str">
        <f>VLOOKUP(Z701,lookup!$A$2:$E$18,4,FALSE)</f>
        <v>ug/l</v>
      </c>
      <c r="M701">
        <v>2</v>
      </c>
      <c r="N701" t="s">
        <v>152</v>
      </c>
      <c r="U701">
        <v>2</v>
      </c>
      <c r="V701" t="s">
        <v>176</v>
      </c>
      <c r="X701" t="s">
        <v>178</v>
      </c>
      <c r="Y701" t="s">
        <v>150</v>
      </c>
      <c r="Z701">
        <v>1090</v>
      </c>
      <c r="AB701" t="s">
        <v>154</v>
      </c>
      <c r="AC701" t="s">
        <v>148</v>
      </c>
      <c r="AD701" s="2">
        <v>0.3888888888888889</v>
      </c>
      <c r="AG701" t="s">
        <v>148</v>
      </c>
      <c r="AK701" t="s">
        <v>156</v>
      </c>
    </row>
    <row r="702" spans="1:37" x14ac:dyDescent="0.3">
      <c r="A702" t="s">
        <v>292</v>
      </c>
      <c r="B702" t="str">
        <f t="shared" si="10"/>
        <v>USGS-1648010-20210810</v>
      </c>
      <c r="C702">
        <v>1648010</v>
      </c>
      <c r="D702" t="s">
        <v>151</v>
      </c>
      <c r="E702" s="1">
        <v>44418</v>
      </c>
      <c r="F702" s="1" t="s">
        <v>309</v>
      </c>
      <c r="G702" s="1"/>
      <c r="I702" s="1" t="str">
        <f>VLOOKUP(Z702,lookup!$A$2:$E$18,5,FALSE)</f>
        <v>total</v>
      </c>
      <c r="J702" s="1" t="str">
        <f>VLOOKUP(Z702,lookup!$A$2:$E$18,3,FALSE)</f>
        <v>Mercury</v>
      </c>
      <c r="K702" s="1"/>
      <c r="L702" t="str">
        <f>VLOOKUP(Z702,lookup!$A$2:$E$18,4,FALSE)</f>
        <v>ng/l</v>
      </c>
      <c r="M702">
        <v>10.9</v>
      </c>
      <c r="U702">
        <v>0.17</v>
      </c>
      <c r="V702" t="s">
        <v>165</v>
      </c>
      <c r="X702" t="s">
        <v>178</v>
      </c>
      <c r="Y702" t="s">
        <v>150</v>
      </c>
      <c r="Z702">
        <v>50286</v>
      </c>
      <c r="AB702" t="s">
        <v>154</v>
      </c>
      <c r="AC702" t="s">
        <v>148</v>
      </c>
      <c r="AD702" s="2">
        <v>0.3888888888888889</v>
      </c>
      <c r="AG702" t="s">
        <v>148</v>
      </c>
      <c r="AK702" t="s">
        <v>230</v>
      </c>
    </row>
    <row r="703" spans="1:37" x14ac:dyDescent="0.3">
      <c r="A703" t="s">
        <v>292</v>
      </c>
      <c r="B703" t="str">
        <f t="shared" si="10"/>
        <v>USGS-1648010-20210817</v>
      </c>
      <c r="C703">
        <v>1648010</v>
      </c>
      <c r="D703" t="s">
        <v>151</v>
      </c>
      <c r="E703" s="1">
        <v>44425</v>
      </c>
      <c r="F703" s="1" t="s">
        <v>301</v>
      </c>
      <c r="G703" s="1"/>
      <c r="H703" t="s">
        <v>172</v>
      </c>
      <c r="I703" s="1" t="str">
        <f>VLOOKUP(Z703,lookup!$A$2:$E$18,5,FALSE)</f>
        <v>dissolved</v>
      </c>
      <c r="J703" s="1" t="str">
        <f>VLOOKUP(Z703,lookup!$A$2:$E$18,3,FALSE)</f>
        <v>Copper</v>
      </c>
      <c r="K703" s="1"/>
      <c r="L703" t="str">
        <f>VLOOKUP(Z703,lookup!$A$2:$E$18,4,FALSE)</f>
        <v>ug/l</v>
      </c>
      <c r="M703">
        <v>4.5</v>
      </c>
      <c r="U703">
        <v>0.4</v>
      </c>
      <c r="V703" t="s">
        <v>176</v>
      </c>
      <c r="X703" t="s">
        <v>178</v>
      </c>
      <c r="Y703" t="s">
        <v>150</v>
      </c>
      <c r="Z703">
        <v>1040</v>
      </c>
      <c r="AB703" t="s">
        <v>154</v>
      </c>
      <c r="AC703" t="s">
        <v>148</v>
      </c>
      <c r="AD703" s="2">
        <v>0.4236111111111111</v>
      </c>
      <c r="AG703" t="s">
        <v>148</v>
      </c>
      <c r="AK703" t="s">
        <v>156</v>
      </c>
    </row>
    <row r="704" spans="1:37" x14ac:dyDescent="0.3">
      <c r="A704" t="s">
        <v>292</v>
      </c>
      <c r="B704" t="str">
        <f t="shared" si="10"/>
        <v>USGS-1648010-20210817</v>
      </c>
      <c r="C704">
        <v>1648010</v>
      </c>
      <c r="D704" t="s">
        <v>151</v>
      </c>
      <c r="E704" s="1">
        <v>44425</v>
      </c>
      <c r="F704" s="1" t="s">
        <v>301</v>
      </c>
      <c r="G704" s="1"/>
      <c r="H704" t="s">
        <v>170</v>
      </c>
      <c r="I704" s="1" t="str">
        <f>VLOOKUP(Z704,lookup!$A$2:$E$18,5,FALSE)</f>
        <v>dissolved</v>
      </c>
      <c r="J704" s="1" t="str">
        <f>VLOOKUP(Z704,lookup!$A$2:$E$18,3,FALSE)</f>
        <v>Lead</v>
      </c>
      <c r="K704" s="1"/>
      <c r="L704" t="str">
        <f>VLOOKUP(Z704,lookup!$A$2:$E$18,4,FALSE)</f>
        <v>ug/l</v>
      </c>
      <c r="M704">
        <v>0.38100000000000001</v>
      </c>
      <c r="U704">
        <v>0.02</v>
      </c>
      <c r="V704" t="s">
        <v>176</v>
      </c>
      <c r="X704" t="s">
        <v>178</v>
      </c>
      <c r="Y704" t="s">
        <v>150</v>
      </c>
      <c r="Z704">
        <v>1049</v>
      </c>
      <c r="AB704" t="s">
        <v>154</v>
      </c>
      <c r="AC704" t="s">
        <v>148</v>
      </c>
      <c r="AD704" s="2">
        <v>0.4236111111111111</v>
      </c>
      <c r="AG704" t="s">
        <v>148</v>
      </c>
      <c r="AK704" t="s">
        <v>156</v>
      </c>
    </row>
    <row r="705" spans="1:37" x14ac:dyDescent="0.3">
      <c r="A705" t="s">
        <v>292</v>
      </c>
      <c r="B705" t="str">
        <f t="shared" si="10"/>
        <v>USGS-1648010-20210817</v>
      </c>
      <c r="C705">
        <v>1648010</v>
      </c>
      <c r="D705" t="s">
        <v>151</v>
      </c>
      <c r="E705" s="1">
        <v>44425</v>
      </c>
      <c r="F705" s="1" t="s">
        <v>301</v>
      </c>
      <c r="G705" s="1"/>
      <c r="H705" t="s">
        <v>172</v>
      </c>
      <c r="I705" s="1" t="str">
        <f>VLOOKUP(Z705,lookup!$A$2:$E$18,5,FALSE)</f>
        <v>dissolved</v>
      </c>
      <c r="J705" s="1" t="str">
        <f>VLOOKUP(Z705,lookup!$A$2:$E$18,3,FALSE)</f>
        <v>Zinc</v>
      </c>
      <c r="K705" s="1"/>
      <c r="L705" t="str">
        <f>VLOOKUP(Z705,lookup!$A$2:$E$18,4,FALSE)</f>
        <v>ug/l</v>
      </c>
      <c r="M705">
        <v>2</v>
      </c>
      <c r="N705" t="s">
        <v>152</v>
      </c>
      <c r="U705">
        <v>2</v>
      </c>
      <c r="V705" t="s">
        <v>176</v>
      </c>
      <c r="X705" t="s">
        <v>178</v>
      </c>
      <c r="Y705" t="s">
        <v>150</v>
      </c>
      <c r="Z705">
        <v>1090</v>
      </c>
      <c r="AB705" t="s">
        <v>154</v>
      </c>
      <c r="AC705" t="s">
        <v>148</v>
      </c>
      <c r="AD705" s="2">
        <v>0.4236111111111111</v>
      </c>
      <c r="AG705" t="s">
        <v>148</v>
      </c>
      <c r="AK705" t="s">
        <v>156</v>
      </c>
    </row>
    <row r="706" spans="1:37" x14ac:dyDescent="0.3">
      <c r="A706" t="s">
        <v>292</v>
      </c>
      <c r="B706" t="str">
        <f t="shared" ref="B706:B769" si="11">AG706&amp;"-"&amp;C706&amp;"-"&amp;TEXT(E706,"yyyymmdd")</f>
        <v>USGS-1648010-20210817</v>
      </c>
      <c r="C706">
        <v>1648010</v>
      </c>
      <c r="D706" t="s">
        <v>151</v>
      </c>
      <c r="E706" s="1">
        <v>44425</v>
      </c>
      <c r="F706" s="1" t="s">
        <v>301</v>
      </c>
      <c r="G706" s="1"/>
      <c r="I706" s="1" t="str">
        <f>VLOOKUP(Z706,lookup!$A$2:$E$18,5,FALSE)</f>
        <v>total</v>
      </c>
      <c r="J706" s="1" t="str">
        <f>VLOOKUP(Z706,lookup!$A$2:$E$18,3,FALSE)</f>
        <v>Mercury</v>
      </c>
      <c r="K706" s="1"/>
      <c r="L706" t="str">
        <f>VLOOKUP(Z706,lookup!$A$2:$E$18,4,FALSE)</f>
        <v>ng/l</v>
      </c>
      <c r="M706">
        <v>18.5</v>
      </c>
      <c r="U706">
        <v>0.17</v>
      </c>
      <c r="V706" t="s">
        <v>165</v>
      </c>
      <c r="X706" t="s">
        <v>178</v>
      </c>
      <c r="Y706" t="s">
        <v>150</v>
      </c>
      <c r="Z706">
        <v>50286</v>
      </c>
      <c r="AB706" t="s">
        <v>154</v>
      </c>
      <c r="AC706" t="s">
        <v>148</v>
      </c>
      <c r="AD706" s="2">
        <v>0.4236111111111111</v>
      </c>
      <c r="AG706" t="s">
        <v>148</v>
      </c>
      <c r="AK706" t="s">
        <v>230</v>
      </c>
    </row>
    <row r="707" spans="1:37" x14ac:dyDescent="0.3">
      <c r="A707" t="s">
        <v>292</v>
      </c>
      <c r="B707" t="str">
        <f t="shared" si="11"/>
        <v>USGS-1648010-20210901</v>
      </c>
      <c r="C707">
        <v>1648010</v>
      </c>
      <c r="D707" t="s">
        <v>151</v>
      </c>
      <c r="E707" s="1">
        <v>44440</v>
      </c>
      <c r="F707" s="1" t="s">
        <v>361</v>
      </c>
      <c r="G707" s="1"/>
      <c r="H707" t="s">
        <v>172</v>
      </c>
      <c r="I707" s="1" t="str">
        <f>VLOOKUP(Z707,lookup!$A$2:$E$18,5,FALSE)</f>
        <v>dissolved</v>
      </c>
      <c r="J707" s="1" t="str">
        <f>VLOOKUP(Z707,lookup!$A$2:$E$18,3,FALSE)</f>
        <v>Copper</v>
      </c>
      <c r="K707" s="1"/>
      <c r="L707" t="str">
        <f>VLOOKUP(Z707,lookup!$A$2:$E$18,4,FALSE)</f>
        <v>ug/l</v>
      </c>
      <c r="M707">
        <v>3.3</v>
      </c>
      <c r="U707">
        <v>0.4</v>
      </c>
      <c r="V707" t="s">
        <v>176</v>
      </c>
      <c r="X707" t="s">
        <v>178</v>
      </c>
      <c r="Y707" t="s">
        <v>150</v>
      </c>
      <c r="Z707">
        <v>1040</v>
      </c>
      <c r="AB707" t="s">
        <v>154</v>
      </c>
      <c r="AC707" t="s">
        <v>148</v>
      </c>
      <c r="AD707" s="2">
        <v>0.47222222222222227</v>
      </c>
      <c r="AG707" t="s">
        <v>148</v>
      </c>
      <c r="AK707" t="s">
        <v>156</v>
      </c>
    </row>
    <row r="708" spans="1:37" x14ac:dyDescent="0.3">
      <c r="A708" t="s">
        <v>292</v>
      </c>
      <c r="B708" t="str">
        <f t="shared" si="11"/>
        <v>USGS-1648010-20210901</v>
      </c>
      <c r="C708">
        <v>1648010</v>
      </c>
      <c r="D708" t="s">
        <v>151</v>
      </c>
      <c r="E708" s="1">
        <v>44440</v>
      </c>
      <c r="F708" s="1" t="s">
        <v>361</v>
      </c>
      <c r="G708" s="1"/>
      <c r="H708" t="s">
        <v>170</v>
      </c>
      <c r="I708" s="1" t="str">
        <f>VLOOKUP(Z708,lookup!$A$2:$E$18,5,FALSE)</f>
        <v>dissolved</v>
      </c>
      <c r="J708" s="1" t="str">
        <f>VLOOKUP(Z708,lookup!$A$2:$E$18,3,FALSE)</f>
        <v>Lead</v>
      </c>
      <c r="K708" s="1"/>
      <c r="L708" t="str">
        <f>VLOOKUP(Z708,lookup!$A$2:$E$18,4,FALSE)</f>
        <v>ug/l</v>
      </c>
      <c r="M708">
        <v>0.57399999999999995</v>
      </c>
      <c r="U708">
        <v>0.02</v>
      </c>
      <c r="V708" t="s">
        <v>176</v>
      </c>
      <c r="X708" t="s">
        <v>178</v>
      </c>
      <c r="Y708" t="s">
        <v>150</v>
      </c>
      <c r="Z708">
        <v>1049</v>
      </c>
      <c r="AB708" t="s">
        <v>154</v>
      </c>
      <c r="AC708" t="s">
        <v>148</v>
      </c>
      <c r="AD708" s="2">
        <v>0.47222222222222227</v>
      </c>
      <c r="AG708" t="s">
        <v>148</v>
      </c>
      <c r="AK708" t="s">
        <v>156</v>
      </c>
    </row>
    <row r="709" spans="1:37" x14ac:dyDescent="0.3">
      <c r="A709" t="s">
        <v>292</v>
      </c>
      <c r="B709" t="str">
        <f t="shared" si="11"/>
        <v>USGS-1648010-20210901</v>
      </c>
      <c r="C709">
        <v>1648010</v>
      </c>
      <c r="D709" t="s">
        <v>151</v>
      </c>
      <c r="E709" s="1">
        <v>44440</v>
      </c>
      <c r="F709" s="1" t="s">
        <v>361</v>
      </c>
      <c r="G709" s="1"/>
      <c r="H709" t="s">
        <v>172</v>
      </c>
      <c r="I709" s="1" t="str">
        <f>VLOOKUP(Z709,lookup!$A$2:$E$18,5,FALSE)</f>
        <v>dissolved</v>
      </c>
      <c r="J709" s="1" t="str">
        <f>VLOOKUP(Z709,lookup!$A$2:$E$18,3,FALSE)</f>
        <v>Zinc</v>
      </c>
      <c r="K709" s="1"/>
      <c r="L709" t="str">
        <f>VLOOKUP(Z709,lookup!$A$2:$E$18,4,FALSE)</f>
        <v>ug/l</v>
      </c>
      <c r="M709">
        <v>2</v>
      </c>
      <c r="N709" t="s">
        <v>152</v>
      </c>
      <c r="U709">
        <v>2</v>
      </c>
      <c r="V709" t="s">
        <v>176</v>
      </c>
      <c r="X709" t="s">
        <v>178</v>
      </c>
      <c r="Y709" t="s">
        <v>150</v>
      </c>
      <c r="Z709">
        <v>1090</v>
      </c>
      <c r="AB709" t="s">
        <v>154</v>
      </c>
      <c r="AC709" t="s">
        <v>148</v>
      </c>
      <c r="AD709" s="2">
        <v>0.47222222222222227</v>
      </c>
      <c r="AG709" t="s">
        <v>148</v>
      </c>
      <c r="AK709" t="s">
        <v>156</v>
      </c>
    </row>
    <row r="710" spans="1:37" x14ac:dyDescent="0.3">
      <c r="A710" t="s">
        <v>292</v>
      </c>
      <c r="B710" t="str">
        <f t="shared" si="11"/>
        <v>USGS-1648010-20210901</v>
      </c>
      <c r="C710">
        <v>1648010</v>
      </c>
      <c r="D710" t="s">
        <v>151</v>
      </c>
      <c r="E710" s="1">
        <v>44440</v>
      </c>
      <c r="F710" s="1" t="s">
        <v>361</v>
      </c>
      <c r="G710" s="1"/>
      <c r="I710" s="1" t="str">
        <f>VLOOKUP(Z710,lookup!$A$2:$E$18,5,FALSE)</f>
        <v>total</v>
      </c>
      <c r="J710" s="1" t="str">
        <f>VLOOKUP(Z710,lookup!$A$2:$E$18,3,FALSE)</f>
        <v>Mercury</v>
      </c>
      <c r="K710" s="1"/>
      <c r="L710" t="str">
        <f>VLOOKUP(Z710,lookup!$A$2:$E$18,4,FALSE)</f>
        <v>ng/l</v>
      </c>
      <c r="M710">
        <v>31.4</v>
      </c>
      <c r="U710">
        <v>0.17</v>
      </c>
      <c r="V710" t="s">
        <v>165</v>
      </c>
      <c r="X710" t="s">
        <v>178</v>
      </c>
      <c r="Y710" t="s">
        <v>150</v>
      </c>
      <c r="Z710">
        <v>50286</v>
      </c>
      <c r="AB710" t="s">
        <v>154</v>
      </c>
      <c r="AC710" t="s">
        <v>148</v>
      </c>
      <c r="AD710" s="2">
        <v>0.47222222222222227</v>
      </c>
      <c r="AG710" t="s">
        <v>148</v>
      </c>
      <c r="AK710" t="s">
        <v>230</v>
      </c>
    </row>
    <row r="711" spans="1:37" x14ac:dyDescent="0.3">
      <c r="A711" t="s">
        <v>292</v>
      </c>
      <c r="B711" t="str">
        <f t="shared" si="11"/>
        <v>USGS-1648010-20210923</v>
      </c>
      <c r="C711">
        <v>1648010</v>
      </c>
      <c r="D711" t="s">
        <v>151</v>
      </c>
      <c r="E711" s="1">
        <v>44462</v>
      </c>
      <c r="F711" s="1" t="s">
        <v>327</v>
      </c>
      <c r="G711" s="1"/>
      <c r="H711" t="s">
        <v>172</v>
      </c>
      <c r="I711" s="1" t="str">
        <f>VLOOKUP(Z711,lookup!$A$2:$E$18,5,FALSE)</f>
        <v>dissolved</v>
      </c>
      <c r="J711" s="1" t="str">
        <f>VLOOKUP(Z711,lookup!$A$2:$E$18,3,FALSE)</f>
        <v>Copper</v>
      </c>
      <c r="K711" s="1"/>
      <c r="L711" t="str">
        <f>VLOOKUP(Z711,lookup!$A$2:$E$18,4,FALSE)</f>
        <v>ug/l</v>
      </c>
      <c r="M711">
        <v>3.6</v>
      </c>
      <c r="U711">
        <v>0.4</v>
      </c>
      <c r="V711" t="s">
        <v>176</v>
      </c>
      <c r="X711" t="s">
        <v>178</v>
      </c>
      <c r="Y711" t="s">
        <v>150</v>
      </c>
      <c r="Z711">
        <v>1040</v>
      </c>
      <c r="AB711" t="s">
        <v>154</v>
      </c>
      <c r="AC711" t="s">
        <v>148</v>
      </c>
      <c r="AD711" s="2">
        <v>0.44791666666666669</v>
      </c>
      <c r="AG711" t="s">
        <v>148</v>
      </c>
      <c r="AK711" t="s">
        <v>156</v>
      </c>
    </row>
    <row r="712" spans="1:37" x14ac:dyDescent="0.3">
      <c r="A712" t="s">
        <v>292</v>
      </c>
      <c r="B712" t="str">
        <f t="shared" si="11"/>
        <v>USGS-1648010-20210923</v>
      </c>
      <c r="C712">
        <v>1648010</v>
      </c>
      <c r="D712" t="s">
        <v>151</v>
      </c>
      <c r="E712" s="1">
        <v>44462</v>
      </c>
      <c r="F712" s="1" t="s">
        <v>327</v>
      </c>
      <c r="G712" s="1"/>
      <c r="H712" t="s">
        <v>170</v>
      </c>
      <c r="I712" s="1" t="str">
        <f>VLOOKUP(Z712,lookup!$A$2:$E$18,5,FALSE)</f>
        <v>dissolved</v>
      </c>
      <c r="J712" s="1" t="str">
        <f>VLOOKUP(Z712,lookup!$A$2:$E$18,3,FALSE)</f>
        <v>Lead</v>
      </c>
      <c r="K712" s="1"/>
      <c r="L712" t="str">
        <f>VLOOKUP(Z712,lookup!$A$2:$E$18,4,FALSE)</f>
        <v>ug/l</v>
      </c>
      <c r="M712">
        <v>0.44400000000000001</v>
      </c>
      <c r="U712">
        <v>0.02</v>
      </c>
      <c r="V712" t="s">
        <v>176</v>
      </c>
      <c r="X712" t="s">
        <v>178</v>
      </c>
      <c r="Y712" t="s">
        <v>150</v>
      </c>
      <c r="Z712">
        <v>1049</v>
      </c>
      <c r="AB712" t="s">
        <v>154</v>
      </c>
      <c r="AC712" t="s">
        <v>148</v>
      </c>
      <c r="AD712" s="2">
        <v>0.44791666666666669</v>
      </c>
      <c r="AG712" t="s">
        <v>148</v>
      </c>
      <c r="AK712" t="s">
        <v>156</v>
      </c>
    </row>
    <row r="713" spans="1:37" x14ac:dyDescent="0.3">
      <c r="A713" t="s">
        <v>292</v>
      </c>
      <c r="B713" t="str">
        <f t="shared" si="11"/>
        <v>USGS-1648010-20210923</v>
      </c>
      <c r="C713">
        <v>1648010</v>
      </c>
      <c r="D713" t="s">
        <v>151</v>
      </c>
      <c r="E713" s="1">
        <v>44462</v>
      </c>
      <c r="F713" s="1" t="s">
        <v>327</v>
      </c>
      <c r="G713" s="1"/>
      <c r="H713" t="s">
        <v>172</v>
      </c>
      <c r="I713" s="1" t="str">
        <f>VLOOKUP(Z713,lookup!$A$2:$E$18,5,FALSE)</f>
        <v>dissolved</v>
      </c>
      <c r="J713" s="1" t="str">
        <f>VLOOKUP(Z713,lookup!$A$2:$E$18,3,FALSE)</f>
        <v>Zinc</v>
      </c>
      <c r="K713" s="1"/>
      <c r="L713" t="str">
        <f>VLOOKUP(Z713,lookup!$A$2:$E$18,4,FALSE)</f>
        <v>ug/l</v>
      </c>
      <c r="M713">
        <v>2</v>
      </c>
      <c r="N713" t="s">
        <v>152</v>
      </c>
      <c r="U713">
        <v>2</v>
      </c>
      <c r="V713" t="s">
        <v>176</v>
      </c>
      <c r="X713" t="s">
        <v>178</v>
      </c>
      <c r="Y713" t="s">
        <v>150</v>
      </c>
      <c r="Z713">
        <v>1090</v>
      </c>
      <c r="AB713" t="s">
        <v>154</v>
      </c>
      <c r="AC713" t="s">
        <v>148</v>
      </c>
      <c r="AD713" s="2">
        <v>0.44791666666666669</v>
      </c>
      <c r="AG713" t="s">
        <v>148</v>
      </c>
      <c r="AK713" t="s">
        <v>156</v>
      </c>
    </row>
    <row r="714" spans="1:37" x14ac:dyDescent="0.3">
      <c r="A714" t="s">
        <v>292</v>
      </c>
      <c r="B714" t="str">
        <f t="shared" si="11"/>
        <v>USGS-1648010-20210923</v>
      </c>
      <c r="C714">
        <v>1648010</v>
      </c>
      <c r="D714" t="s">
        <v>151</v>
      </c>
      <c r="E714" s="1">
        <v>44462</v>
      </c>
      <c r="F714" s="1" t="s">
        <v>327</v>
      </c>
      <c r="G714" s="1"/>
      <c r="I714" s="1" t="str">
        <f>VLOOKUP(Z714,lookup!$A$2:$E$18,5,FALSE)</f>
        <v>total</v>
      </c>
      <c r="J714" s="1" t="str">
        <f>VLOOKUP(Z714,lookup!$A$2:$E$18,3,FALSE)</f>
        <v>Mercury</v>
      </c>
      <c r="K714" s="1"/>
      <c r="L714" t="str">
        <f>VLOOKUP(Z714,lookup!$A$2:$E$18,4,FALSE)</f>
        <v>ng/l</v>
      </c>
      <c r="M714">
        <v>26.6</v>
      </c>
      <c r="U714">
        <v>0.17</v>
      </c>
      <c r="V714" t="s">
        <v>165</v>
      </c>
      <c r="X714" t="s">
        <v>178</v>
      </c>
      <c r="Y714" t="s">
        <v>150</v>
      </c>
      <c r="Z714">
        <v>50286</v>
      </c>
      <c r="AB714" t="s">
        <v>154</v>
      </c>
      <c r="AC714" t="s">
        <v>148</v>
      </c>
      <c r="AD714" s="2">
        <v>0.44791666666666669</v>
      </c>
      <c r="AG714" t="s">
        <v>148</v>
      </c>
      <c r="AK714" t="s">
        <v>230</v>
      </c>
    </row>
    <row r="715" spans="1:37" x14ac:dyDescent="0.3">
      <c r="A715" t="s">
        <v>292</v>
      </c>
      <c r="B715" t="str">
        <f t="shared" si="11"/>
        <v>USGS-1648010-20211006</v>
      </c>
      <c r="C715">
        <v>1648010</v>
      </c>
      <c r="D715" t="s">
        <v>151</v>
      </c>
      <c r="E715" s="1">
        <v>44475</v>
      </c>
      <c r="F715" s="1" t="s">
        <v>362</v>
      </c>
      <c r="G715" s="1"/>
      <c r="H715" t="s">
        <v>172</v>
      </c>
      <c r="I715" s="1" t="str">
        <f>VLOOKUP(Z715,lookup!$A$2:$E$18,5,FALSE)</f>
        <v>dissolved</v>
      </c>
      <c r="J715" s="1" t="str">
        <f>VLOOKUP(Z715,lookup!$A$2:$E$18,3,FALSE)</f>
        <v>Copper</v>
      </c>
      <c r="K715" s="1"/>
      <c r="L715" t="str">
        <f>VLOOKUP(Z715,lookup!$A$2:$E$18,4,FALSE)</f>
        <v>ug/l</v>
      </c>
      <c r="M715">
        <v>4.4000000000000004</v>
      </c>
      <c r="U715">
        <v>0.4</v>
      </c>
      <c r="V715" t="s">
        <v>176</v>
      </c>
      <c r="X715" t="s">
        <v>178</v>
      </c>
      <c r="Y715" t="s">
        <v>150</v>
      </c>
      <c r="Z715">
        <v>1040</v>
      </c>
      <c r="AB715" t="s">
        <v>154</v>
      </c>
      <c r="AC715" t="s">
        <v>148</v>
      </c>
      <c r="AD715" s="2">
        <v>0.44097222222222227</v>
      </c>
      <c r="AG715" t="s">
        <v>148</v>
      </c>
      <c r="AK715" t="s">
        <v>156</v>
      </c>
    </row>
    <row r="716" spans="1:37" x14ac:dyDescent="0.3">
      <c r="A716" t="s">
        <v>292</v>
      </c>
      <c r="B716" t="str">
        <f t="shared" si="11"/>
        <v>USGS-1648010-20211006</v>
      </c>
      <c r="C716">
        <v>1648010</v>
      </c>
      <c r="D716" t="s">
        <v>151</v>
      </c>
      <c r="E716" s="1">
        <v>44475</v>
      </c>
      <c r="F716" s="1" t="s">
        <v>362</v>
      </c>
      <c r="G716" s="1"/>
      <c r="H716" t="s">
        <v>170</v>
      </c>
      <c r="I716" s="1" t="str">
        <f>VLOOKUP(Z716,lookup!$A$2:$E$18,5,FALSE)</f>
        <v>dissolved</v>
      </c>
      <c r="J716" s="1" t="str">
        <f>VLOOKUP(Z716,lookup!$A$2:$E$18,3,FALSE)</f>
        <v>Lead</v>
      </c>
      <c r="K716" s="1"/>
      <c r="L716" t="str">
        <f>VLOOKUP(Z716,lookup!$A$2:$E$18,4,FALSE)</f>
        <v>ug/l</v>
      </c>
      <c r="M716">
        <v>9.1999999999999998E-2</v>
      </c>
      <c r="U716">
        <v>0.02</v>
      </c>
      <c r="V716" t="s">
        <v>176</v>
      </c>
      <c r="X716" t="s">
        <v>178</v>
      </c>
      <c r="Y716" t="s">
        <v>150</v>
      </c>
      <c r="Z716">
        <v>1049</v>
      </c>
      <c r="AB716" t="s">
        <v>154</v>
      </c>
      <c r="AC716" t="s">
        <v>148</v>
      </c>
      <c r="AD716" s="2">
        <v>0.44097222222222227</v>
      </c>
      <c r="AG716" t="s">
        <v>148</v>
      </c>
      <c r="AK716" t="s">
        <v>156</v>
      </c>
    </row>
    <row r="717" spans="1:37" x14ac:dyDescent="0.3">
      <c r="A717" t="s">
        <v>292</v>
      </c>
      <c r="B717" t="str">
        <f t="shared" si="11"/>
        <v>USGS-1648010-20211006</v>
      </c>
      <c r="C717">
        <v>1648010</v>
      </c>
      <c r="D717" t="s">
        <v>151</v>
      </c>
      <c r="E717" s="1">
        <v>44475</v>
      </c>
      <c r="F717" s="1" t="s">
        <v>362</v>
      </c>
      <c r="G717" s="1"/>
      <c r="H717" t="s">
        <v>172</v>
      </c>
      <c r="I717" s="1" t="str">
        <f>VLOOKUP(Z717,lookup!$A$2:$E$18,5,FALSE)</f>
        <v>dissolved</v>
      </c>
      <c r="J717" s="1" t="str">
        <f>VLOOKUP(Z717,lookup!$A$2:$E$18,3,FALSE)</f>
        <v>Zinc</v>
      </c>
      <c r="K717" s="1"/>
      <c r="L717" t="str">
        <f>VLOOKUP(Z717,lookup!$A$2:$E$18,4,FALSE)</f>
        <v>ug/l</v>
      </c>
      <c r="M717">
        <v>2</v>
      </c>
      <c r="N717" t="s">
        <v>152</v>
      </c>
      <c r="U717">
        <v>2</v>
      </c>
      <c r="V717" t="s">
        <v>176</v>
      </c>
      <c r="X717" t="s">
        <v>178</v>
      </c>
      <c r="Y717" t="s">
        <v>150</v>
      </c>
      <c r="Z717">
        <v>1090</v>
      </c>
      <c r="AB717" t="s">
        <v>154</v>
      </c>
      <c r="AC717" t="s">
        <v>148</v>
      </c>
      <c r="AD717" s="2">
        <v>0.44097222222222227</v>
      </c>
      <c r="AG717" t="s">
        <v>148</v>
      </c>
      <c r="AK717" t="s">
        <v>156</v>
      </c>
    </row>
    <row r="718" spans="1:37" x14ac:dyDescent="0.3">
      <c r="A718" t="s">
        <v>292</v>
      </c>
      <c r="B718" t="str">
        <f t="shared" si="11"/>
        <v>USGS-1648010-20211006</v>
      </c>
      <c r="C718">
        <v>1648010</v>
      </c>
      <c r="D718" t="s">
        <v>151</v>
      </c>
      <c r="E718" s="1">
        <v>44475</v>
      </c>
      <c r="F718" s="1" t="s">
        <v>362</v>
      </c>
      <c r="G718" s="1"/>
      <c r="I718" s="1" t="str">
        <f>VLOOKUP(Z718,lookup!$A$2:$E$18,5,FALSE)</f>
        <v>total</v>
      </c>
      <c r="J718" s="1" t="str">
        <f>VLOOKUP(Z718,lookup!$A$2:$E$18,3,FALSE)</f>
        <v>Mercury</v>
      </c>
      <c r="K718" s="1"/>
      <c r="L718" t="str">
        <f>VLOOKUP(Z718,lookup!$A$2:$E$18,4,FALSE)</f>
        <v>ng/l</v>
      </c>
      <c r="M718">
        <v>0.93</v>
      </c>
      <c r="U718">
        <v>0.17</v>
      </c>
      <c r="V718" t="s">
        <v>165</v>
      </c>
      <c r="X718" t="s">
        <v>178</v>
      </c>
      <c r="Y718" t="s">
        <v>150</v>
      </c>
      <c r="Z718">
        <v>50286</v>
      </c>
      <c r="AB718" t="s">
        <v>154</v>
      </c>
      <c r="AC718" t="s">
        <v>148</v>
      </c>
      <c r="AD718" s="2">
        <v>0.44097222222222227</v>
      </c>
      <c r="AG718" t="s">
        <v>148</v>
      </c>
      <c r="AK718" t="s">
        <v>230</v>
      </c>
    </row>
    <row r="719" spans="1:37" x14ac:dyDescent="0.3">
      <c r="A719" t="s">
        <v>292</v>
      </c>
      <c r="B719" t="str">
        <f t="shared" si="11"/>
        <v>USGS-1648010-20211026</v>
      </c>
      <c r="C719">
        <v>1648010</v>
      </c>
      <c r="D719" t="s">
        <v>151</v>
      </c>
      <c r="E719" s="1">
        <v>44495</v>
      </c>
      <c r="F719" s="1" t="s">
        <v>363</v>
      </c>
      <c r="G719" s="1"/>
      <c r="H719" t="s">
        <v>172</v>
      </c>
      <c r="I719" s="1" t="str">
        <f>VLOOKUP(Z719,lookup!$A$2:$E$18,5,FALSE)</f>
        <v>dissolved</v>
      </c>
      <c r="J719" s="1" t="str">
        <f>VLOOKUP(Z719,lookup!$A$2:$E$18,3,FALSE)</f>
        <v>Copper</v>
      </c>
      <c r="K719" s="1"/>
      <c r="L719" t="str">
        <f>VLOOKUP(Z719,lookup!$A$2:$E$18,4,FALSE)</f>
        <v>ug/l</v>
      </c>
      <c r="M719">
        <v>5.4</v>
      </c>
      <c r="U719">
        <v>0.4</v>
      </c>
      <c r="V719" t="s">
        <v>176</v>
      </c>
      <c r="X719" t="s">
        <v>178</v>
      </c>
      <c r="Y719" t="s">
        <v>150</v>
      </c>
      <c r="Z719">
        <v>1040</v>
      </c>
      <c r="AB719" t="s">
        <v>154</v>
      </c>
      <c r="AC719" t="s">
        <v>148</v>
      </c>
      <c r="AD719" s="2">
        <v>0.4201388888888889</v>
      </c>
      <c r="AG719" t="s">
        <v>148</v>
      </c>
      <c r="AK719" t="s">
        <v>156</v>
      </c>
    </row>
    <row r="720" spans="1:37" x14ac:dyDescent="0.3">
      <c r="A720" t="s">
        <v>292</v>
      </c>
      <c r="B720" t="str">
        <f t="shared" si="11"/>
        <v>USGS-1648010-20211026</v>
      </c>
      <c r="C720">
        <v>1648010</v>
      </c>
      <c r="D720" t="s">
        <v>151</v>
      </c>
      <c r="E720" s="1">
        <v>44495</v>
      </c>
      <c r="F720" s="1" t="s">
        <v>363</v>
      </c>
      <c r="G720" s="1"/>
      <c r="H720" t="s">
        <v>170</v>
      </c>
      <c r="I720" s="1" t="str">
        <f>VLOOKUP(Z720,lookup!$A$2:$E$18,5,FALSE)</f>
        <v>dissolved</v>
      </c>
      <c r="J720" s="1" t="str">
        <f>VLOOKUP(Z720,lookup!$A$2:$E$18,3,FALSE)</f>
        <v>Lead</v>
      </c>
      <c r="K720" s="1"/>
      <c r="L720" t="str">
        <f>VLOOKUP(Z720,lookup!$A$2:$E$18,4,FALSE)</f>
        <v>ug/l</v>
      </c>
      <c r="M720">
        <v>1.92</v>
      </c>
      <c r="U720">
        <v>0.02</v>
      </c>
      <c r="V720" t="s">
        <v>176</v>
      </c>
      <c r="X720" t="s">
        <v>178</v>
      </c>
      <c r="Y720" t="s">
        <v>150</v>
      </c>
      <c r="Z720">
        <v>1049</v>
      </c>
      <c r="AB720" t="s">
        <v>154</v>
      </c>
      <c r="AC720" t="s">
        <v>148</v>
      </c>
      <c r="AD720" s="2">
        <v>0.4201388888888889</v>
      </c>
      <c r="AG720" t="s">
        <v>148</v>
      </c>
      <c r="AK720" t="s">
        <v>156</v>
      </c>
    </row>
    <row r="721" spans="1:37" x14ac:dyDescent="0.3">
      <c r="A721" t="s">
        <v>292</v>
      </c>
      <c r="B721" t="str">
        <f t="shared" si="11"/>
        <v>USGS-1648010-20211026</v>
      </c>
      <c r="C721">
        <v>1648010</v>
      </c>
      <c r="D721" t="s">
        <v>151</v>
      </c>
      <c r="E721" s="1">
        <v>44495</v>
      </c>
      <c r="F721" s="1" t="s">
        <v>363</v>
      </c>
      <c r="G721" s="1"/>
      <c r="H721" t="s">
        <v>172</v>
      </c>
      <c r="I721" s="1" t="str">
        <f>VLOOKUP(Z721,lookup!$A$2:$E$18,5,FALSE)</f>
        <v>dissolved</v>
      </c>
      <c r="J721" s="1" t="str">
        <f>VLOOKUP(Z721,lookup!$A$2:$E$18,3,FALSE)</f>
        <v>Zinc</v>
      </c>
      <c r="K721" s="1"/>
      <c r="L721" t="str">
        <f>VLOOKUP(Z721,lookup!$A$2:$E$18,4,FALSE)</f>
        <v>ug/l</v>
      </c>
      <c r="M721">
        <v>8.1</v>
      </c>
      <c r="U721">
        <v>2</v>
      </c>
      <c r="V721" t="s">
        <v>176</v>
      </c>
      <c r="X721" t="s">
        <v>178</v>
      </c>
      <c r="Y721" t="s">
        <v>150</v>
      </c>
      <c r="Z721">
        <v>1090</v>
      </c>
      <c r="AB721" t="s">
        <v>154</v>
      </c>
      <c r="AC721" t="s">
        <v>148</v>
      </c>
      <c r="AD721" s="2">
        <v>0.4201388888888889</v>
      </c>
      <c r="AG721" t="s">
        <v>148</v>
      </c>
      <c r="AK721" t="s">
        <v>156</v>
      </c>
    </row>
    <row r="722" spans="1:37" x14ac:dyDescent="0.3">
      <c r="A722" t="s">
        <v>292</v>
      </c>
      <c r="B722" t="str">
        <f t="shared" si="11"/>
        <v>USGS-1648010-20211026</v>
      </c>
      <c r="C722">
        <v>1648010</v>
      </c>
      <c r="D722" t="s">
        <v>151</v>
      </c>
      <c r="E722" s="1">
        <v>44495</v>
      </c>
      <c r="F722" s="1" t="s">
        <v>363</v>
      </c>
      <c r="G722" s="1"/>
      <c r="I722" s="1" t="str">
        <f>VLOOKUP(Z722,lookup!$A$2:$E$18,5,FALSE)</f>
        <v>total</v>
      </c>
      <c r="J722" s="1" t="str">
        <f>VLOOKUP(Z722,lookup!$A$2:$E$18,3,FALSE)</f>
        <v>Mercury</v>
      </c>
      <c r="K722" s="1"/>
      <c r="L722" t="str">
        <f>VLOOKUP(Z722,lookup!$A$2:$E$18,4,FALSE)</f>
        <v>ng/l</v>
      </c>
      <c r="M722">
        <v>15</v>
      </c>
      <c r="U722">
        <v>0.17</v>
      </c>
      <c r="V722" t="s">
        <v>165</v>
      </c>
      <c r="X722" t="s">
        <v>178</v>
      </c>
      <c r="Y722" t="s">
        <v>150</v>
      </c>
      <c r="Z722">
        <v>50286</v>
      </c>
      <c r="AB722" t="s">
        <v>164</v>
      </c>
      <c r="AC722" t="s">
        <v>148</v>
      </c>
      <c r="AD722" s="2">
        <v>0.4201388888888889</v>
      </c>
      <c r="AG722" t="s">
        <v>148</v>
      </c>
      <c r="AK722" t="s">
        <v>230</v>
      </c>
    </row>
    <row r="723" spans="1:37" x14ac:dyDescent="0.3">
      <c r="A723" t="s">
        <v>292</v>
      </c>
      <c r="B723" t="str">
        <f t="shared" si="11"/>
        <v>USGS-1648010-20211103</v>
      </c>
      <c r="C723">
        <v>1648010</v>
      </c>
      <c r="D723" t="s">
        <v>151</v>
      </c>
      <c r="E723" s="1">
        <v>44503</v>
      </c>
      <c r="F723" s="1" t="s">
        <v>313</v>
      </c>
      <c r="G723" s="1"/>
      <c r="H723" t="s">
        <v>172</v>
      </c>
      <c r="I723" s="1" t="str">
        <f>VLOOKUP(Z723,lookup!$A$2:$E$18,5,FALSE)</f>
        <v>dissolved</v>
      </c>
      <c r="J723" s="1" t="str">
        <f>VLOOKUP(Z723,lookup!$A$2:$E$18,3,FALSE)</f>
        <v>Copper</v>
      </c>
      <c r="K723" s="1"/>
      <c r="L723" t="str">
        <f>VLOOKUP(Z723,lookup!$A$2:$E$18,4,FALSE)</f>
        <v>ug/l</v>
      </c>
      <c r="M723">
        <v>2.2999999999999998</v>
      </c>
      <c r="U723">
        <v>0.4</v>
      </c>
      <c r="V723" t="s">
        <v>176</v>
      </c>
      <c r="X723" t="s">
        <v>178</v>
      </c>
      <c r="Y723" t="s">
        <v>150</v>
      </c>
      <c r="Z723">
        <v>1040</v>
      </c>
      <c r="AB723" t="s">
        <v>154</v>
      </c>
      <c r="AC723" t="s">
        <v>148</v>
      </c>
      <c r="AD723" s="2">
        <v>0.41666666666666669</v>
      </c>
      <c r="AG723" t="s">
        <v>148</v>
      </c>
      <c r="AK723" t="s">
        <v>156</v>
      </c>
    </row>
    <row r="724" spans="1:37" x14ac:dyDescent="0.3">
      <c r="A724" t="s">
        <v>292</v>
      </c>
      <c r="B724" t="str">
        <f t="shared" si="11"/>
        <v>USGS-1648010-20211103</v>
      </c>
      <c r="C724">
        <v>1648010</v>
      </c>
      <c r="D724" t="s">
        <v>151</v>
      </c>
      <c r="E724" s="1">
        <v>44503</v>
      </c>
      <c r="F724" s="1" t="s">
        <v>313</v>
      </c>
      <c r="G724" s="1"/>
      <c r="H724" t="s">
        <v>170</v>
      </c>
      <c r="I724" s="1" t="str">
        <f>VLOOKUP(Z724,lookup!$A$2:$E$18,5,FALSE)</f>
        <v>dissolved</v>
      </c>
      <c r="J724" s="1" t="str">
        <f>VLOOKUP(Z724,lookup!$A$2:$E$18,3,FALSE)</f>
        <v>Lead</v>
      </c>
      <c r="K724" s="1"/>
      <c r="L724" t="str">
        <f>VLOOKUP(Z724,lookup!$A$2:$E$18,4,FALSE)</f>
        <v>ug/l</v>
      </c>
      <c r="M724">
        <v>0.13100000000000001</v>
      </c>
      <c r="U724">
        <v>0.02</v>
      </c>
      <c r="V724" t="s">
        <v>176</v>
      </c>
      <c r="X724" t="s">
        <v>178</v>
      </c>
      <c r="Y724" t="s">
        <v>150</v>
      </c>
      <c r="Z724">
        <v>1049</v>
      </c>
      <c r="AB724" t="s">
        <v>154</v>
      </c>
      <c r="AC724" t="s">
        <v>148</v>
      </c>
      <c r="AD724" s="2">
        <v>0.41666666666666669</v>
      </c>
      <c r="AG724" t="s">
        <v>148</v>
      </c>
      <c r="AK724" t="s">
        <v>156</v>
      </c>
    </row>
    <row r="725" spans="1:37" x14ac:dyDescent="0.3">
      <c r="A725" t="s">
        <v>292</v>
      </c>
      <c r="B725" t="str">
        <f t="shared" si="11"/>
        <v>USGS-1648010-20211103</v>
      </c>
      <c r="C725">
        <v>1648010</v>
      </c>
      <c r="D725" t="s">
        <v>151</v>
      </c>
      <c r="E725" s="1">
        <v>44503</v>
      </c>
      <c r="F725" s="1" t="s">
        <v>313</v>
      </c>
      <c r="G725" s="1"/>
      <c r="H725" t="s">
        <v>172</v>
      </c>
      <c r="I725" s="1" t="str">
        <f>VLOOKUP(Z725,lookup!$A$2:$E$18,5,FALSE)</f>
        <v>dissolved</v>
      </c>
      <c r="J725" s="1" t="str">
        <f>VLOOKUP(Z725,lookup!$A$2:$E$18,3,FALSE)</f>
        <v>Zinc</v>
      </c>
      <c r="K725" s="1"/>
      <c r="L725" t="str">
        <f>VLOOKUP(Z725,lookup!$A$2:$E$18,4,FALSE)</f>
        <v>ug/l</v>
      </c>
      <c r="M725">
        <v>2</v>
      </c>
      <c r="N725" t="s">
        <v>152</v>
      </c>
      <c r="U725">
        <v>2</v>
      </c>
      <c r="V725" t="s">
        <v>176</v>
      </c>
      <c r="X725" t="s">
        <v>178</v>
      </c>
      <c r="Y725" t="s">
        <v>150</v>
      </c>
      <c r="Z725">
        <v>1090</v>
      </c>
      <c r="AB725" t="s">
        <v>154</v>
      </c>
      <c r="AC725" t="s">
        <v>148</v>
      </c>
      <c r="AD725" s="2">
        <v>0.41666666666666669</v>
      </c>
      <c r="AG725" t="s">
        <v>148</v>
      </c>
      <c r="AK725" t="s">
        <v>156</v>
      </c>
    </row>
    <row r="726" spans="1:37" x14ac:dyDescent="0.3">
      <c r="A726" t="s">
        <v>292</v>
      </c>
      <c r="B726" t="str">
        <f t="shared" si="11"/>
        <v>USGS-1648010-20211103</v>
      </c>
      <c r="C726">
        <v>1648010</v>
      </c>
      <c r="D726" t="s">
        <v>151</v>
      </c>
      <c r="E726" s="1">
        <v>44503</v>
      </c>
      <c r="F726" s="1" t="s">
        <v>313</v>
      </c>
      <c r="G726" s="1"/>
      <c r="I726" s="1" t="str">
        <f>VLOOKUP(Z726,lookup!$A$2:$E$18,5,FALSE)</f>
        <v>total</v>
      </c>
      <c r="J726" s="1" t="str">
        <f>VLOOKUP(Z726,lookup!$A$2:$E$18,3,FALSE)</f>
        <v>Mercury</v>
      </c>
      <c r="K726" s="1"/>
      <c r="L726" t="str">
        <f>VLOOKUP(Z726,lookup!$A$2:$E$18,4,FALSE)</f>
        <v>ng/l</v>
      </c>
      <c r="M726">
        <v>1.62</v>
      </c>
      <c r="U726">
        <v>0.17</v>
      </c>
      <c r="V726" t="s">
        <v>165</v>
      </c>
      <c r="X726" t="s">
        <v>178</v>
      </c>
      <c r="Y726" t="s">
        <v>150</v>
      </c>
      <c r="Z726">
        <v>50286</v>
      </c>
      <c r="AB726" t="s">
        <v>164</v>
      </c>
      <c r="AC726" t="s">
        <v>148</v>
      </c>
      <c r="AD726" s="2">
        <v>0.41666666666666669</v>
      </c>
      <c r="AG726" t="s">
        <v>148</v>
      </c>
      <c r="AK726" t="s">
        <v>230</v>
      </c>
    </row>
    <row r="727" spans="1:37" x14ac:dyDescent="0.3">
      <c r="A727" t="s">
        <v>292</v>
      </c>
      <c r="B727" t="str">
        <f t="shared" si="11"/>
        <v>USGS-1648010-20211208</v>
      </c>
      <c r="C727">
        <v>1648010</v>
      </c>
      <c r="D727" t="s">
        <v>151</v>
      </c>
      <c r="E727" s="1">
        <v>44538</v>
      </c>
      <c r="F727" s="1" t="s">
        <v>316</v>
      </c>
      <c r="G727" s="1"/>
      <c r="H727" t="s">
        <v>172</v>
      </c>
      <c r="I727" s="1" t="str">
        <f>VLOOKUP(Z727,lookup!$A$2:$E$18,5,FALSE)</f>
        <v>dissolved</v>
      </c>
      <c r="J727" s="1" t="str">
        <f>VLOOKUP(Z727,lookup!$A$2:$E$18,3,FALSE)</f>
        <v>Copper</v>
      </c>
      <c r="K727" s="1"/>
      <c r="L727" t="str">
        <f>VLOOKUP(Z727,lookup!$A$2:$E$18,4,FALSE)</f>
        <v>ug/l</v>
      </c>
      <c r="M727">
        <v>1.2</v>
      </c>
      <c r="U727">
        <v>0.4</v>
      </c>
      <c r="V727" t="s">
        <v>176</v>
      </c>
      <c r="X727" t="s">
        <v>178</v>
      </c>
      <c r="Y727" t="s">
        <v>150</v>
      </c>
      <c r="Z727">
        <v>1040</v>
      </c>
      <c r="AB727" t="s">
        <v>154</v>
      </c>
      <c r="AC727" t="s">
        <v>148</v>
      </c>
      <c r="AD727" s="2">
        <v>0.40625</v>
      </c>
      <c r="AG727" t="s">
        <v>148</v>
      </c>
      <c r="AK727" t="s">
        <v>156</v>
      </c>
    </row>
    <row r="728" spans="1:37" x14ac:dyDescent="0.3">
      <c r="A728" t="s">
        <v>292</v>
      </c>
      <c r="B728" t="str">
        <f t="shared" si="11"/>
        <v>USGS-1648010-20211208</v>
      </c>
      <c r="C728">
        <v>1648010</v>
      </c>
      <c r="D728" t="s">
        <v>151</v>
      </c>
      <c r="E728" s="1">
        <v>44538</v>
      </c>
      <c r="F728" s="1" t="s">
        <v>316</v>
      </c>
      <c r="G728" s="1"/>
      <c r="H728" t="s">
        <v>170</v>
      </c>
      <c r="I728" s="1" t="str">
        <f>VLOOKUP(Z728,lookup!$A$2:$E$18,5,FALSE)</f>
        <v>dissolved</v>
      </c>
      <c r="J728" s="1" t="str">
        <f>VLOOKUP(Z728,lookup!$A$2:$E$18,3,FALSE)</f>
        <v>Lead</v>
      </c>
      <c r="K728" s="1"/>
      <c r="L728" t="str">
        <f>VLOOKUP(Z728,lookup!$A$2:$E$18,4,FALSE)</f>
        <v>ug/l</v>
      </c>
      <c r="M728">
        <v>3.7999999999999999E-2</v>
      </c>
      <c r="U728">
        <v>0.02</v>
      </c>
      <c r="V728" t="s">
        <v>176</v>
      </c>
      <c r="X728" t="s">
        <v>178</v>
      </c>
      <c r="Y728" t="s">
        <v>150</v>
      </c>
      <c r="Z728">
        <v>1049</v>
      </c>
      <c r="AA728" t="s">
        <v>168</v>
      </c>
      <c r="AB728" t="s">
        <v>154</v>
      </c>
      <c r="AC728" t="s">
        <v>148</v>
      </c>
      <c r="AD728" s="2">
        <v>0.40625</v>
      </c>
      <c r="AG728" t="s">
        <v>148</v>
      </c>
      <c r="AK728" t="s">
        <v>156</v>
      </c>
    </row>
    <row r="729" spans="1:37" x14ac:dyDescent="0.3">
      <c r="A729" t="s">
        <v>292</v>
      </c>
      <c r="B729" t="str">
        <f t="shared" si="11"/>
        <v>USGS-1648010-20211208</v>
      </c>
      <c r="C729">
        <v>1648010</v>
      </c>
      <c r="D729" t="s">
        <v>151</v>
      </c>
      <c r="E729" s="1">
        <v>44538</v>
      </c>
      <c r="F729" s="1" t="s">
        <v>316</v>
      </c>
      <c r="G729" s="1"/>
      <c r="H729" t="s">
        <v>172</v>
      </c>
      <c r="I729" s="1" t="str">
        <f>VLOOKUP(Z729,lookup!$A$2:$E$18,5,FALSE)</f>
        <v>dissolved</v>
      </c>
      <c r="J729" s="1" t="str">
        <f>VLOOKUP(Z729,lookup!$A$2:$E$18,3,FALSE)</f>
        <v>Zinc</v>
      </c>
      <c r="K729" s="1"/>
      <c r="L729" t="str">
        <f>VLOOKUP(Z729,lookup!$A$2:$E$18,4,FALSE)</f>
        <v>ug/l</v>
      </c>
      <c r="M729">
        <v>2</v>
      </c>
      <c r="N729" t="s">
        <v>152</v>
      </c>
      <c r="U729">
        <v>2</v>
      </c>
      <c r="V729" t="s">
        <v>176</v>
      </c>
      <c r="X729" t="s">
        <v>178</v>
      </c>
      <c r="Y729" t="s">
        <v>150</v>
      </c>
      <c r="Z729">
        <v>1090</v>
      </c>
      <c r="AB729" t="s">
        <v>154</v>
      </c>
      <c r="AC729" t="s">
        <v>148</v>
      </c>
      <c r="AD729" s="2">
        <v>0.40625</v>
      </c>
      <c r="AG729" t="s">
        <v>148</v>
      </c>
      <c r="AK729" t="s">
        <v>156</v>
      </c>
    </row>
    <row r="730" spans="1:37" x14ac:dyDescent="0.3">
      <c r="A730" t="s">
        <v>292</v>
      </c>
      <c r="B730" t="str">
        <f t="shared" si="11"/>
        <v>USGS-1648010-20211208</v>
      </c>
      <c r="C730">
        <v>1648010</v>
      </c>
      <c r="D730" t="s">
        <v>151</v>
      </c>
      <c r="E730" s="1">
        <v>44538</v>
      </c>
      <c r="F730" s="1" t="s">
        <v>316</v>
      </c>
      <c r="G730" s="1"/>
      <c r="I730" s="1" t="str">
        <f>VLOOKUP(Z730,lookup!$A$2:$E$18,5,FALSE)</f>
        <v>total</v>
      </c>
      <c r="J730" s="1" t="str">
        <f>VLOOKUP(Z730,lookup!$A$2:$E$18,3,FALSE)</f>
        <v>Mercury</v>
      </c>
      <c r="K730" s="1"/>
      <c r="L730" t="str">
        <f>VLOOKUP(Z730,lookup!$A$2:$E$18,4,FALSE)</f>
        <v>ng/l</v>
      </c>
      <c r="M730">
        <v>0.82</v>
      </c>
      <c r="U730">
        <v>0.17</v>
      </c>
      <c r="V730" t="s">
        <v>165</v>
      </c>
      <c r="X730" t="s">
        <v>178</v>
      </c>
      <c r="Y730" t="s">
        <v>150</v>
      </c>
      <c r="Z730">
        <v>50286</v>
      </c>
      <c r="AB730" t="s">
        <v>164</v>
      </c>
      <c r="AC730" t="s">
        <v>148</v>
      </c>
      <c r="AD730" s="2">
        <v>0.40625</v>
      </c>
      <c r="AG730" t="s">
        <v>148</v>
      </c>
      <c r="AK730" t="s">
        <v>230</v>
      </c>
    </row>
    <row r="731" spans="1:37" x14ac:dyDescent="0.3">
      <c r="A731" t="s">
        <v>292</v>
      </c>
      <c r="B731" t="str">
        <f t="shared" si="11"/>
        <v>USGS-1648010-20220105</v>
      </c>
      <c r="C731">
        <v>1648010</v>
      </c>
      <c r="D731" t="s">
        <v>151</v>
      </c>
      <c r="E731" s="1">
        <v>44566</v>
      </c>
      <c r="F731" s="1" t="s">
        <v>308</v>
      </c>
      <c r="G731" s="1"/>
      <c r="H731" t="s">
        <v>172</v>
      </c>
      <c r="I731" s="1" t="str">
        <f>VLOOKUP(Z731,lookup!$A$2:$E$18,5,FALSE)</f>
        <v>dissolved</v>
      </c>
      <c r="J731" s="1" t="str">
        <f>VLOOKUP(Z731,lookup!$A$2:$E$18,3,FALSE)</f>
        <v>Copper</v>
      </c>
      <c r="K731" s="1"/>
      <c r="L731" t="str">
        <f>VLOOKUP(Z731,lookup!$A$2:$E$18,4,FALSE)</f>
        <v>ug/l</v>
      </c>
      <c r="M731">
        <v>2.1</v>
      </c>
      <c r="U731">
        <v>0.4</v>
      </c>
      <c r="V731" t="s">
        <v>176</v>
      </c>
      <c r="X731" t="s">
        <v>149</v>
      </c>
      <c r="Y731" t="s">
        <v>150</v>
      </c>
      <c r="Z731">
        <v>1040</v>
      </c>
      <c r="AA731" t="s">
        <v>174</v>
      </c>
      <c r="AB731" t="s">
        <v>164</v>
      </c>
      <c r="AC731" t="s">
        <v>148</v>
      </c>
      <c r="AD731" s="2">
        <v>0.39583333333333331</v>
      </c>
      <c r="AG731" t="s">
        <v>148</v>
      </c>
      <c r="AK731" t="s">
        <v>156</v>
      </c>
    </row>
    <row r="732" spans="1:37" x14ac:dyDescent="0.3">
      <c r="A732" t="s">
        <v>292</v>
      </c>
      <c r="B732" t="str">
        <f t="shared" si="11"/>
        <v>USGS-1648010-20220105</v>
      </c>
      <c r="C732">
        <v>1648010</v>
      </c>
      <c r="D732" t="s">
        <v>151</v>
      </c>
      <c r="E732" s="1">
        <v>44566</v>
      </c>
      <c r="F732" s="1" t="s">
        <v>308</v>
      </c>
      <c r="G732" s="1"/>
      <c r="H732" t="s">
        <v>170</v>
      </c>
      <c r="I732" s="1" t="str">
        <f>VLOOKUP(Z732,lookup!$A$2:$E$18,5,FALSE)</f>
        <v>dissolved</v>
      </c>
      <c r="J732" s="1" t="str">
        <f>VLOOKUP(Z732,lookup!$A$2:$E$18,3,FALSE)</f>
        <v>Lead</v>
      </c>
      <c r="K732" s="1"/>
      <c r="L732" t="str">
        <f>VLOOKUP(Z732,lookup!$A$2:$E$18,4,FALSE)</f>
        <v>ug/l</v>
      </c>
      <c r="M732">
        <v>0.125</v>
      </c>
      <c r="U732">
        <v>0.02</v>
      </c>
      <c r="V732" t="s">
        <v>176</v>
      </c>
      <c r="X732" t="s">
        <v>149</v>
      </c>
      <c r="Y732" t="s">
        <v>150</v>
      </c>
      <c r="Z732">
        <v>1049</v>
      </c>
      <c r="AA732" t="s">
        <v>174</v>
      </c>
      <c r="AB732" t="s">
        <v>164</v>
      </c>
      <c r="AC732" t="s">
        <v>148</v>
      </c>
      <c r="AD732" s="2">
        <v>0.39583333333333331</v>
      </c>
      <c r="AG732" t="s">
        <v>148</v>
      </c>
      <c r="AK732" t="s">
        <v>156</v>
      </c>
    </row>
    <row r="733" spans="1:37" x14ac:dyDescent="0.3">
      <c r="A733" t="s">
        <v>292</v>
      </c>
      <c r="B733" t="str">
        <f t="shared" si="11"/>
        <v>USGS-1648010-20220105</v>
      </c>
      <c r="C733">
        <v>1648010</v>
      </c>
      <c r="D733" t="s">
        <v>151</v>
      </c>
      <c r="E733" s="1">
        <v>44566</v>
      </c>
      <c r="F733" s="1" t="s">
        <v>308</v>
      </c>
      <c r="G733" s="1"/>
      <c r="H733" t="s">
        <v>172</v>
      </c>
      <c r="I733" s="1" t="str">
        <f>VLOOKUP(Z733,lookup!$A$2:$E$18,5,FALSE)</f>
        <v>dissolved</v>
      </c>
      <c r="J733" s="1" t="str">
        <f>VLOOKUP(Z733,lookup!$A$2:$E$18,3,FALSE)</f>
        <v>Zinc</v>
      </c>
      <c r="K733" s="1"/>
      <c r="L733" t="str">
        <f>VLOOKUP(Z733,lookup!$A$2:$E$18,4,FALSE)</f>
        <v>ug/l</v>
      </c>
      <c r="M733">
        <v>4.4000000000000004</v>
      </c>
      <c r="U733">
        <v>2</v>
      </c>
      <c r="V733" t="s">
        <v>176</v>
      </c>
      <c r="X733" t="s">
        <v>149</v>
      </c>
      <c r="Y733" t="s">
        <v>150</v>
      </c>
      <c r="Z733">
        <v>1090</v>
      </c>
      <c r="AA733" t="s">
        <v>175</v>
      </c>
      <c r="AB733" t="s">
        <v>164</v>
      </c>
      <c r="AC733" t="s">
        <v>148</v>
      </c>
      <c r="AD733" s="2">
        <v>0.39583333333333331</v>
      </c>
      <c r="AG733" t="s">
        <v>148</v>
      </c>
      <c r="AK733" t="s">
        <v>156</v>
      </c>
    </row>
    <row r="734" spans="1:37" x14ac:dyDescent="0.3">
      <c r="A734" t="s">
        <v>292</v>
      </c>
      <c r="B734" t="str">
        <f t="shared" si="11"/>
        <v>USGS-1648010-20220105</v>
      </c>
      <c r="C734">
        <v>1648010</v>
      </c>
      <c r="D734" t="s">
        <v>151</v>
      </c>
      <c r="E734" s="1">
        <v>44566</v>
      </c>
      <c r="F734" s="1" t="s">
        <v>308</v>
      </c>
      <c r="G734" s="1"/>
      <c r="I734" s="1" t="str">
        <f>VLOOKUP(Z734,lookup!$A$2:$E$18,5,FALSE)</f>
        <v>total</v>
      </c>
      <c r="J734" s="1" t="str">
        <f>VLOOKUP(Z734,lookup!$A$2:$E$18,3,FALSE)</f>
        <v>Mercury</v>
      </c>
      <c r="K734" s="1"/>
      <c r="L734" t="str">
        <f>VLOOKUP(Z734,lookup!$A$2:$E$18,4,FALSE)</f>
        <v>ng/l</v>
      </c>
      <c r="M734">
        <v>2.04</v>
      </c>
      <c r="U734">
        <v>0.17</v>
      </c>
      <c r="V734" t="s">
        <v>165</v>
      </c>
      <c r="X734" t="s">
        <v>149</v>
      </c>
      <c r="Y734" t="s">
        <v>150</v>
      </c>
      <c r="Z734">
        <v>50286</v>
      </c>
      <c r="AB734" t="s">
        <v>164</v>
      </c>
      <c r="AC734" t="s">
        <v>148</v>
      </c>
      <c r="AD734" s="2">
        <v>0.39583333333333331</v>
      </c>
      <c r="AG734" t="s">
        <v>148</v>
      </c>
      <c r="AK734" t="s">
        <v>230</v>
      </c>
    </row>
    <row r="735" spans="1:37" x14ac:dyDescent="0.3">
      <c r="A735" t="s">
        <v>292</v>
      </c>
      <c r="B735" t="str">
        <f t="shared" si="11"/>
        <v>USGS-1648010-20220204</v>
      </c>
      <c r="C735">
        <v>1648010</v>
      </c>
      <c r="D735" t="s">
        <v>151</v>
      </c>
      <c r="E735" s="1">
        <v>44596</v>
      </c>
      <c r="F735" s="1" t="s">
        <v>352</v>
      </c>
      <c r="G735" s="1"/>
      <c r="H735" t="s">
        <v>172</v>
      </c>
      <c r="I735" s="1" t="str">
        <f>VLOOKUP(Z735,lookup!$A$2:$E$18,5,FALSE)</f>
        <v>dissolved</v>
      </c>
      <c r="J735" s="1" t="str">
        <f>VLOOKUP(Z735,lookup!$A$2:$E$18,3,FALSE)</f>
        <v>Copper</v>
      </c>
      <c r="K735" s="1"/>
      <c r="L735" t="str">
        <f>VLOOKUP(Z735,lookup!$A$2:$E$18,4,FALSE)</f>
        <v>ug/l</v>
      </c>
      <c r="M735">
        <v>5</v>
      </c>
      <c r="U735">
        <v>0.4</v>
      </c>
      <c r="V735" t="s">
        <v>176</v>
      </c>
      <c r="X735" t="s">
        <v>149</v>
      </c>
      <c r="Y735" t="s">
        <v>150</v>
      </c>
      <c r="Z735">
        <v>1040</v>
      </c>
      <c r="AB735" t="s">
        <v>164</v>
      </c>
      <c r="AC735" t="s">
        <v>148</v>
      </c>
      <c r="AD735" s="2">
        <v>0.40972222222222227</v>
      </c>
      <c r="AG735" t="s">
        <v>148</v>
      </c>
      <c r="AK735" t="s">
        <v>156</v>
      </c>
    </row>
    <row r="736" spans="1:37" x14ac:dyDescent="0.3">
      <c r="A736" t="s">
        <v>292</v>
      </c>
      <c r="B736" t="str">
        <f t="shared" si="11"/>
        <v>USGS-1648010-20220204</v>
      </c>
      <c r="C736">
        <v>1648010</v>
      </c>
      <c r="D736" t="s">
        <v>151</v>
      </c>
      <c r="E736" s="1">
        <v>44596</v>
      </c>
      <c r="F736" s="1" t="s">
        <v>352</v>
      </c>
      <c r="G736" s="1"/>
      <c r="I736" s="1" t="str">
        <f>VLOOKUP(Z736,lookup!$A$2:$E$18,5,FALSE)</f>
        <v>total</v>
      </c>
      <c r="J736" s="1" t="str">
        <f>VLOOKUP(Z736,lookup!$A$2:$E$18,3,FALSE)</f>
        <v>Mercury</v>
      </c>
      <c r="K736" s="1"/>
      <c r="L736" t="str">
        <f>VLOOKUP(Z736,lookup!$A$2:$E$18,4,FALSE)</f>
        <v>ng/l</v>
      </c>
      <c r="M736">
        <v>14.6</v>
      </c>
      <c r="U736">
        <v>0.17</v>
      </c>
      <c r="V736" t="s">
        <v>165</v>
      </c>
      <c r="X736" t="s">
        <v>149</v>
      </c>
      <c r="Y736" t="s">
        <v>150</v>
      </c>
      <c r="Z736">
        <v>50286</v>
      </c>
      <c r="AB736" t="s">
        <v>164</v>
      </c>
      <c r="AC736" t="s">
        <v>148</v>
      </c>
      <c r="AD736" s="2">
        <v>0.40972222222222227</v>
      </c>
      <c r="AG736" t="s">
        <v>148</v>
      </c>
      <c r="AK736" t="s">
        <v>230</v>
      </c>
    </row>
    <row r="737" spans="1:37" x14ac:dyDescent="0.3">
      <c r="A737" t="s">
        <v>292</v>
      </c>
      <c r="B737" t="str">
        <f t="shared" si="11"/>
        <v>USGS-1648010-20220209</v>
      </c>
      <c r="C737">
        <v>1648010</v>
      </c>
      <c r="D737" t="s">
        <v>151</v>
      </c>
      <c r="E737" s="1">
        <v>44601</v>
      </c>
      <c r="F737" s="1" t="s">
        <v>327</v>
      </c>
      <c r="G737" s="1"/>
      <c r="H737" t="s">
        <v>172</v>
      </c>
      <c r="I737" s="1" t="str">
        <f>VLOOKUP(Z737,lookup!$A$2:$E$18,5,FALSE)</f>
        <v>dissolved</v>
      </c>
      <c r="J737" s="1" t="str">
        <f>VLOOKUP(Z737,lookup!$A$2:$E$18,3,FALSE)</f>
        <v>Copper</v>
      </c>
      <c r="K737" s="1"/>
      <c r="L737" t="str">
        <f>VLOOKUP(Z737,lookup!$A$2:$E$18,4,FALSE)</f>
        <v>ug/l</v>
      </c>
      <c r="M737">
        <v>2.5</v>
      </c>
      <c r="U737">
        <v>0.4</v>
      </c>
      <c r="V737" t="s">
        <v>176</v>
      </c>
      <c r="X737" t="s">
        <v>149</v>
      </c>
      <c r="Y737" t="s">
        <v>150</v>
      </c>
      <c r="Z737">
        <v>1040</v>
      </c>
      <c r="AB737" t="s">
        <v>164</v>
      </c>
      <c r="AC737" t="s">
        <v>148</v>
      </c>
      <c r="AD737" s="2">
        <v>0.44791666666666669</v>
      </c>
      <c r="AG737" t="s">
        <v>148</v>
      </c>
      <c r="AK737" t="s">
        <v>156</v>
      </c>
    </row>
    <row r="738" spans="1:37" x14ac:dyDescent="0.3">
      <c r="A738" t="s">
        <v>292</v>
      </c>
      <c r="B738" t="str">
        <f t="shared" si="11"/>
        <v>USGS-1648010-20220209</v>
      </c>
      <c r="C738">
        <v>1648010</v>
      </c>
      <c r="D738" t="s">
        <v>151</v>
      </c>
      <c r="E738" s="1">
        <v>44601</v>
      </c>
      <c r="F738" s="1" t="s">
        <v>327</v>
      </c>
      <c r="G738" s="1"/>
      <c r="H738" t="s">
        <v>170</v>
      </c>
      <c r="I738" s="1" t="str">
        <f>VLOOKUP(Z738,lookup!$A$2:$E$18,5,FALSE)</f>
        <v>dissolved</v>
      </c>
      <c r="J738" s="1" t="str">
        <f>VLOOKUP(Z738,lookup!$A$2:$E$18,3,FALSE)</f>
        <v>Lead</v>
      </c>
      <c r="K738" s="1"/>
      <c r="L738" t="str">
        <f>VLOOKUP(Z738,lookup!$A$2:$E$18,4,FALSE)</f>
        <v>ug/l</v>
      </c>
      <c r="M738">
        <v>0.124</v>
      </c>
      <c r="U738">
        <v>0.02</v>
      </c>
      <c r="V738" t="s">
        <v>176</v>
      </c>
      <c r="X738" t="s">
        <v>149</v>
      </c>
      <c r="Y738" t="s">
        <v>150</v>
      </c>
      <c r="Z738">
        <v>1049</v>
      </c>
      <c r="AB738" t="s">
        <v>164</v>
      </c>
      <c r="AC738" t="s">
        <v>148</v>
      </c>
      <c r="AD738" s="2">
        <v>0.44791666666666669</v>
      </c>
      <c r="AG738" t="s">
        <v>148</v>
      </c>
      <c r="AK738" t="s">
        <v>156</v>
      </c>
    </row>
    <row r="739" spans="1:37" x14ac:dyDescent="0.3">
      <c r="A739" t="s">
        <v>292</v>
      </c>
      <c r="B739" t="str">
        <f t="shared" si="11"/>
        <v>USGS-1648010-20220209</v>
      </c>
      <c r="C739">
        <v>1648010</v>
      </c>
      <c r="D739" t="s">
        <v>151</v>
      </c>
      <c r="E739" s="1">
        <v>44601</v>
      </c>
      <c r="F739" s="1" t="s">
        <v>327</v>
      </c>
      <c r="G739" s="1"/>
      <c r="H739" t="s">
        <v>172</v>
      </c>
      <c r="I739" s="1" t="str">
        <f>VLOOKUP(Z739,lookup!$A$2:$E$18,5,FALSE)</f>
        <v>dissolved</v>
      </c>
      <c r="J739" s="1" t="str">
        <f>VLOOKUP(Z739,lookup!$A$2:$E$18,3,FALSE)</f>
        <v>Zinc</v>
      </c>
      <c r="K739" s="1"/>
      <c r="L739" t="str">
        <f>VLOOKUP(Z739,lookup!$A$2:$E$18,4,FALSE)</f>
        <v>ug/l</v>
      </c>
      <c r="M739">
        <v>3.9</v>
      </c>
      <c r="U739">
        <v>2</v>
      </c>
      <c r="V739" t="s">
        <v>176</v>
      </c>
      <c r="X739" t="s">
        <v>149</v>
      </c>
      <c r="Y739" t="s">
        <v>150</v>
      </c>
      <c r="Z739">
        <v>1090</v>
      </c>
      <c r="AA739" t="s">
        <v>168</v>
      </c>
      <c r="AB739" t="s">
        <v>164</v>
      </c>
      <c r="AC739" t="s">
        <v>148</v>
      </c>
      <c r="AD739" s="2">
        <v>0.44791666666666669</v>
      </c>
      <c r="AG739" t="s">
        <v>148</v>
      </c>
      <c r="AK739" t="s">
        <v>156</v>
      </c>
    </row>
    <row r="740" spans="1:37" x14ac:dyDescent="0.3">
      <c r="A740" t="s">
        <v>292</v>
      </c>
      <c r="B740" t="str">
        <f t="shared" si="11"/>
        <v>USGS-1648010-20220209</v>
      </c>
      <c r="C740">
        <v>1648010</v>
      </c>
      <c r="D740" t="s">
        <v>151</v>
      </c>
      <c r="E740" s="1">
        <v>44601</v>
      </c>
      <c r="F740" s="1" t="s">
        <v>327</v>
      </c>
      <c r="G740" s="1"/>
      <c r="I740" s="1" t="str">
        <f>VLOOKUP(Z740,lookup!$A$2:$E$18,5,FALSE)</f>
        <v>total</v>
      </c>
      <c r="J740" s="1" t="str">
        <f>VLOOKUP(Z740,lookup!$A$2:$E$18,3,FALSE)</f>
        <v>Mercury</v>
      </c>
      <c r="K740" s="1"/>
      <c r="L740" t="str">
        <f>VLOOKUP(Z740,lookup!$A$2:$E$18,4,FALSE)</f>
        <v>ng/l</v>
      </c>
      <c r="M740">
        <v>2.2000000000000002</v>
      </c>
      <c r="U740">
        <v>0.17</v>
      </c>
      <c r="V740" t="s">
        <v>165</v>
      </c>
      <c r="X740" t="s">
        <v>149</v>
      </c>
      <c r="Y740" t="s">
        <v>150</v>
      </c>
      <c r="Z740">
        <v>50286</v>
      </c>
      <c r="AB740" t="s">
        <v>164</v>
      </c>
      <c r="AC740" t="s">
        <v>148</v>
      </c>
      <c r="AD740" s="2">
        <v>0.44791666666666669</v>
      </c>
      <c r="AG740" t="s">
        <v>148</v>
      </c>
      <c r="AK740" t="s">
        <v>230</v>
      </c>
    </row>
    <row r="741" spans="1:37" x14ac:dyDescent="0.3">
      <c r="A741" t="s">
        <v>292</v>
      </c>
      <c r="B741" t="str">
        <f t="shared" si="11"/>
        <v>USGS-1648010-20220225</v>
      </c>
      <c r="C741">
        <v>1648010</v>
      </c>
      <c r="D741" t="s">
        <v>151</v>
      </c>
      <c r="E741" s="1">
        <v>44617</v>
      </c>
      <c r="F741" s="1" t="s">
        <v>358</v>
      </c>
      <c r="G741" s="1"/>
      <c r="H741" t="s">
        <v>172</v>
      </c>
      <c r="I741" s="1" t="str">
        <f>VLOOKUP(Z741,lookup!$A$2:$E$18,5,FALSE)</f>
        <v>dissolved</v>
      </c>
      <c r="J741" s="1" t="str">
        <f>VLOOKUP(Z741,lookup!$A$2:$E$18,3,FALSE)</f>
        <v>Copper</v>
      </c>
      <c r="K741" s="1"/>
      <c r="L741" t="str">
        <f>VLOOKUP(Z741,lookup!$A$2:$E$18,4,FALSE)</f>
        <v>ug/l</v>
      </c>
      <c r="M741">
        <v>2.7</v>
      </c>
      <c r="U741">
        <v>0.4</v>
      </c>
      <c r="V741" t="s">
        <v>176</v>
      </c>
      <c r="X741" t="s">
        <v>149</v>
      </c>
      <c r="Y741" t="s">
        <v>150</v>
      </c>
      <c r="Z741">
        <v>1040</v>
      </c>
      <c r="AB741" t="s">
        <v>164</v>
      </c>
      <c r="AC741" t="s">
        <v>148</v>
      </c>
      <c r="AD741" s="2">
        <v>0.36805555555555558</v>
      </c>
      <c r="AG741" t="s">
        <v>148</v>
      </c>
      <c r="AK741" t="s">
        <v>156</v>
      </c>
    </row>
    <row r="742" spans="1:37" x14ac:dyDescent="0.3">
      <c r="A742" t="s">
        <v>292</v>
      </c>
      <c r="B742" t="str">
        <f t="shared" si="11"/>
        <v>USGS-1648010-20220225</v>
      </c>
      <c r="C742">
        <v>1648010</v>
      </c>
      <c r="D742" t="s">
        <v>151</v>
      </c>
      <c r="E742" s="1">
        <v>44617</v>
      </c>
      <c r="F742" s="1" t="s">
        <v>358</v>
      </c>
      <c r="G742" s="1"/>
      <c r="H742" t="s">
        <v>170</v>
      </c>
      <c r="I742" s="1" t="str">
        <f>VLOOKUP(Z742,lookup!$A$2:$E$18,5,FALSE)</f>
        <v>dissolved</v>
      </c>
      <c r="J742" s="1" t="str">
        <f>VLOOKUP(Z742,lookup!$A$2:$E$18,3,FALSE)</f>
        <v>Lead</v>
      </c>
      <c r="K742" s="1"/>
      <c r="L742" t="str">
        <f>VLOOKUP(Z742,lookup!$A$2:$E$18,4,FALSE)</f>
        <v>ug/l</v>
      </c>
      <c r="M742">
        <v>0.16800000000000001</v>
      </c>
      <c r="U742">
        <v>0.02</v>
      </c>
      <c r="V742" t="s">
        <v>176</v>
      </c>
      <c r="X742" t="s">
        <v>149</v>
      </c>
      <c r="Y742" t="s">
        <v>150</v>
      </c>
      <c r="Z742">
        <v>1049</v>
      </c>
      <c r="AB742" t="s">
        <v>164</v>
      </c>
      <c r="AC742" t="s">
        <v>148</v>
      </c>
      <c r="AD742" s="2">
        <v>0.36805555555555558</v>
      </c>
      <c r="AG742" t="s">
        <v>148</v>
      </c>
      <c r="AK742" t="s">
        <v>156</v>
      </c>
    </row>
    <row r="743" spans="1:37" x14ac:dyDescent="0.3">
      <c r="A743" t="s">
        <v>292</v>
      </c>
      <c r="B743" t="str">
        <f t="shared" si="11"/>
        <v>USGS-1648010-20220225</v>
      </c>
      <c r="C743">
        <v>1648010</v>
      </c>
      <c r="D743" t="s">
        <v>151</v>
      </c>
      <c r="E743" s="1">
        <v>44617</v>
      </c>
      <c r="F743" s="1" t="s">
        <v>358</v>
      </c>
      <c r="G743" s="1"/>
      <c r="H743" t="s">
        <v>172</v>
      </c>
      <c r="I743" s="1" t="str">
        <f>VLOOKUP(Z743,lookup!$A$2:$E$18,5,FALSE)</f>
        <v>dissolved</v>
      </c>
      <c r="J743" s="1" t="str">
        <f>VLOOKUP(Z743,lookup!$A$2:$E$18,3,FALSE)</f>
        <v>Zinc</v>
      </c>
      <c r="K743" s="1"/>
      <c r="L743" t="str">
        <f>VLOOKUP(Z743,lookup!$A$2:$E$18,4,FALSE)</f>
        <v>ug/l</v>
      </c>
      <c r="M743">
        <v>4.2</v>
      </c>
      <c r="U743">
        <v>2</v>
      </c>
      <c r="V743" t="s">
        <v>176</v>
      </c>
      <c r="X743" t="s">
        <v>149</v>
      </c>
      <c r="Y743" t="s">
        <v>150</v>
      </c>
      <c r="Z743">
        <v>1090</v>
      </c>
      <c r="AB743" t="s">
        <v>164</v>
      </c>
      <c r="AC743" t="s">
        <v>148</v>
      </c>
      <c r="AD743" s="2">
        <v>0.36805555555555558</v>
      </c>
      <c r="AG743" t="s">
        <v>148</v>
      </c>
      <c r="AK743" t="s">
        <v>156</v>
      </c>
    </row>
    <row r="744" spans="1:37" x14ac:dyDescent="0.3">
      <c r="A744" t="s">
        <v>292</v>
      </c>
      <c r="B744" t="str">
        <f t="shared" si="11"/>
        <v>USGS-1648010-20220225</v>
      </c>
      <c r="C744">
        <v>1648010</v>
      </c>
      <c r="D744" t="s">
        <v>151</v>
      </c>
      <c r="E744" s="1">
        <v>44617</v>
      </c>
      <c r="F744" s="1" t="s">
        <v>358</v>
      </c>
      <c r="G744" s="1"/>
      <c r="I744" s="1" t="str">
        <f>VLOOKUP(Z744,lookup!$A$2:$E$18,5,FALSE)</f>
        <v>total</v>
      </c>
      <c r="J744" s="1" t="str">
        <f>VLOOKUP(Z744,lookup!$A$2:$E$18,3,FALSE)</f>
        <v>Mercury</v>
      </c>
      <c r="K744" s="1"/>
      <c r="L744" t="str">
        <f>VLOOKUP(Z744,lookup!$A$2:$E$18,4,FALSE)</f>
        <v>ng/l</v>
      </c>
      <c r="M744">
        <v>12.5</v>
      </c>
      <c r="U744">
        <v>0.17</v>
      </c>
      <c r="V744" t="s">
        <v>165</v>
      </c>
      <c r="X744" t="s">
        <v>149</v>
      </c>
      <c r="Y744" t="s">
        <v>150</v>
      </c>
      <c r="Z744">
        <v>50286</v>
      </c>
      <c r="AB744" t="s">
        <v>164</v>
      </c>
      <c r="AC744" t="s">
        <v>148</v>
      </c>
      <c r="AD744" s="2">
        <v>0.36805555555555558</v>
      </c>
      <c r="AG744" t="s">
        <v>148</v>
      </c>
      <c r="AK744" t="s">
        <v>230</v>
      </c>
    </row>
    <row r="745" spans="1:37" x14ac:dyDescent="0.3">
      <c r="A745" t="s">
        <v>292</v>
      </c>
      <c r="B745" t="str">
        <f t="shared" si="11"/>
        <v>USGS-1648010-20220302</v>
      </c>
      <c r="C745">
        <v>1648010</v>
      </c>
      <c r="D745" t="s">
        <v>151</v>
      </c>
      <c r="E745" s="1">
        <v>44622</v>
      </c>
      <c r="F745" s="1" t="s">
        <v>364</v>
      </c>
      <c r="G745" s="1"/>
      <c r="H745" t="s">
        <v>172</v>
      </c>
      <c r="I745" s="1" t="str">
        <f>VLOOKUP(Z745,lookup!$A$2:$E$18,5,FALSE)</f>
        <v>dissolved</v>
      </c>
      <c r="J745" s="1" t="str">
        <f>VLOOKUP(Z745,lookup!$A$2:$E$18,3,FALSE)</f>
        <v>Copper</v>
      </c>
      <c r="K745" s="1"/>
      <c r="L745" t="str">
        <f>VLOOKUP(Z745,lookup!$A$2:$E$18,4,FALSE)</f>
        <v>ug/l</v>
      </c>
      <c r="M745">
        <v>1.6</v>
      </c>
      <c r="U745">
        <v>0.4</v>
      </c>
      <c r="V745" t="s">
        <v>176</v>
      </c>
      <c r="X745" t="s">
        <v>149</v>
      </c>
      <c r="Y745" t="s">
        <v>150</v>
      </c>
      <c r="Z745">
        <v>1040</v>
      </c>
      <c r="AB745" t="s">
        <v>164</v>
      </c>
      <c r="AC745" t="s">
        <v>148</v>
      </c>
      <c r="AD745" s="2">
        <v>0.3923611111111111</v>
      </c>
      <c r="AG745" t="s">
        <v>148</v>
      </c>
      <c r="AK745" t="s">
        <v>156</v>
      </c>
    </row>
    <row r="746" spans="1:37" x14ac:dyDescent="0.3">
      <c r="A746" t="s">
        <v>292</v>
      </c>
      <c r="B746" t="str">
        <f t="shared" si="11"/>
        <v>USGS-1648010-20220302</v>
      </c>
      <c r="C746">
        <v>1648010</v>
      </c>
      <c r="D746" t="s">
        <v>151</v>
      </c>
      <c r="E746" s="1">
        <v>44622</v>
      </c>
      <c r="F746" s="1" t="s">
        <v>364</v>
      </c>
      <c r="G746" s="1"/>
      <c r="H746" t="s">
        <v>170</v>
      </c>
      <c r="I746" s="1" t="str">
        <f>VLOOKUP(Z746,lookup!$A$2:$E$18,5,FALSE)</f>
        <v>dissolved</v>
      </c>
      <c r="J746" s="1" t="str">
        <f>VLOOKUP(Z746,lookup!$A$2:$E$18,3,FALSE)</f>
        <v>Lead</v>
      </c>
      <c r="K746" s="1"/>
      <c r="L746" t="str">
        <f>VLOOKUP(Z746,lookup!$A$2:$E$18,4,FALSE)</f>
        <v>ug/l</v>
      </c>
      <c r="M746">
        <v>6.4000000000000001E-2</v>
      </c>
      <c r="U746">
        <v>0.02</v>
      </c>
      <c r="V746" t="s">
        <v>176</v>
      </c>
      <c r="X746" t="s">
        <v>149</v>
      </c>
      <c r="Y746" t="s">
        <v>150</v>
      </c>
      <c r="Z746">
        <v>1049</v>
      </c>
      <c r="AB746" t="s">
        <v>164</v>
      </c>
      <c r="AC746" t="s">
        <v>148</v>
      </c>
      <c r="AD746" s="2">
        <v>0.3923611111111111</v>
      </c>
      <c r="AG746" t="s">
        <v>148</v>
      </c>
      <c r="AK746" t="s">
        <v>156</v>
      </c>
    </row>
    <row r="747" spans="1:37" x14ac:dyDescent="0.3">
      <c r="A747" t="s">
        <v>292</v>
      </c>
      <c r="B747" t="str">
        <f t="shared" si="11"/>
        <v>USGS-1648010-20220302</v>
      </c>
      <c r="C747">
        <v>1648010</v>
      </c>
      <c r="D747" t="s">
        <v>151</v>
      </c>
      <c r="E747" s="1">
        <v>44622</v>
      </c>
      <c r="F747" s="1" t="s">
        <v>364</v>
      </c>
      <c r="G747" s="1"/>
      <c r="H747" t="s">
        <v>172</v>
      </c>
      <c r="I747" s="1" t="str">
        <f>VLOOKUP(Z747,lookup!$A$2:$E$18,5,FALSE)</f>
        <v>dissolved</v>
      </c>
      <c r="J747" s="1" t="str">
        <f>VLOOKUP(Z747,lookup!$A$2:$E$18,3,FALSE)</f>
        <v>Zinc</v>
      </c>
      <c r="K747" s="1"/>
      <c r="L747" t="str">
        <f>VLOOKUP(Z747,lookup!$A$2:$E$18,4,FALSE)</f>
        <v>ug/l</v>
      </c>
      <c r="M747">
        <v>2.2999999999999998</v>
      </c>
      <c r="U747">
        <v>2</v>
      </c>
      <c r="V747" t="s">
        <v>176</v>
      </c>
      <c r="X747" t="s">
        <v>149</v>
      </c>
      <c r="Y747" t="s">
        <v>150</v>
      </c>
      <c r="Z747">
        <v>1090</v>
      </c>
      <c r="AA747" t="s">
        <v>168</v>
      </c>
      <c r="AB747" t="s">
        <v>164</v>
      </c>
      <c r="AC747" t="s">
        <v>148</v>
      </c>
      <c r="AD747" s="2">
        <v>0.3923611111111111</v>
      </c>
      <c r="AG747" t="s">
        <v>148</v>
      </c>
      <c r="AK747" t="s">
        <v>156</v>
      </c>
    </row>
    <row r="748" spans="1:37" x14ac:dyDescent="0.3">
      <c r="A748" t="s">
        <v>292</v>
      </c>
      <c r="B748" t="str">
        <f t="shared" si="11"/>
        <v>USGS-1648010-20220302</v>
      </c>
      <c r="C748">
        <v>1648010</v>
      </c>
      <c r="D748" t="s">
        <v>151</v>
      </c>
      <c r="E748" s="1">
        <v>44622</v>
      </c>
      <c r="F748" s="1" t="s">
        <v>364</v>
      </c>
      <c r="G748" s="1"/>
      <c r="I748" s="1" t="str">
        <f>VLOOKUP(Z748,lookup!$A$2:$E$18,5,FALSE)</f>
        <v>total</v>
      </c>
      <c r="J748" s="1" t="str">
        <f>VLOOKUP(Z748,lookup!$A$2:$E$18,3,FALSE)</f>
        <v>Mercury</v>
      </c>
      <c r="K748" s="1"/>
      <c r="L748" t="str">
        <f>VLOOKUP(Z748,lookup!$A$2:$E$18,4,FALSE)</f>
        <v>ng/l</v>
      </c>
      <c r="M748">
        <v>1.31</v>
      </c>
      <c r="U748">
        <v>0.17</v>
      </c>
      <c r="V748" t="s">
        <v>165</v>
      </c>
      <c r="X748" t="s">
        <v>149</v>
      </c>
      <c r="Y748" t="s">
        <v>150</v>
      </c>
      <c r="Z748">
        <v>50286</v>
      </c>
      <c r="AB748" t="s">
        <v>164</v>
      </c>
      <c r="AC748" t="s">
        <v>148</v>
      </c>
      <c r="AD748" s="2">
        <v>0.3923611111111111</v>
      </c>
      <c r="AG748" t="s">
        <v>148</v>
      </c>
      <c r="AK748" t="s">
        <v>230</v>
      </c>
    </row>
    <row r="749" spans="1:37" x14ac:dyDescent="0.3">
      <c r="A749" t="s">
        <v>292</v>
      </c>
      <c r="B749" t="str">
        <f t="shared" si="11"/>
        <v>USGS-1648010-20220309</v>
      </c>
      <c r="C749">
        <v>1648010</v>
      </c>
      <c r="D749" t="s">
        <v>151</v>
      </c>
      <c r="E749" s="1">
        <v>44629</v>
      </c>
      <c r="F749" s="1" t="s">
        <v>365</v>
      </c>
      <c r="G749" s="1"/>
      <c r="H749" t="s">
        <v>172</v>
      </c>
      <c r="I749" s="1" t="str">
        <f>VLOOKUP(Z749,lookup!$A$2:$E$18,5,FALSE)</f>
        <v>dissolved</v>
      </c>
      <c r="J749" s="1" t="str">
        <f>VLOOKUP(Z749,lookup!$A$2:$E$18,3,FALSE)</f>
        <v>Copper</v>
      </c>
      <c r="K749" s="1"/>
      <c r="L749" t="str">
        <f>VLOOKUP(Z749,lookup!$A$2:$E$18,4,FALSE)</f>
        <v>ug/l</v>
      </c>
      <c r="M749">
        <v>3.5</v>
      </c>
      <c r="U749">
        <v>0.4</v>
      </c>
      <c r="V749" t="s">
        <v>176</v>
      </c>
      <c r="X749" t="s">
        <v>149</v>
      </c>
      <c r="Y749" t="s">
        <v>150</v>
      </c>
      <c r="Z749">
        <v>1040</v>
      </c>
      <c r="AB749" t="s">
        <v>164</v>
      </c>
      <c r="AC749" t="s">
        <v>148</v>
      </c>
      <c r="AD749" s="2">
        <v>0.4548611111111111</v>
      </c>
      <c r="AG749" t="s">
        <v>148</v>
      </c>
      <c r="AK749" t="s">
        <v>156</v>
      </c>
    </row>
    <row r="750" spans="1:37" x14ac:dyDescent="0.3">
      <c r="A750" t="s">
        <v>292</v>
      </c>
      <c r="B750" t="str">
        <f t="shared" si="11"/>
        <v>USGS-1648010-20220309</v>
      </c>
      <c r="C750">
        <v>1648010</v>
      </c>
      <c r="D750" t="s">
        <v>151</v>
      </c>
      <c r="E750" s="1">
        <v>44629</v>
      </c>
      <c r="F750" s="1" t="s">
        <v>365</v>
      </c>
      <c r="G750" s="1"/>
      <c r="H750" t="s">
        <v>170</v>
      </c>
      <c r="I750" s="1" t="str">
        <f>VLOOKUP(Z750,lookup!$A$2:$E$18,5,FALSE)</f>
        <v>dissolved</v>
      </c>
      <c r="J750" s="1" t="str">
        <f>VLOOKUP(Z750,lookup!$A$2:$E$18,3,FALSE)</f>
        <v>Lead</v>
      </c>
      <c r="K750" s="1"/>
      <c r="L750" t="str">
        <f>VLOOKUP(Z750,lookup!$A$2:$E$18,4,FALSE)</f>
        <v>ug/l</v>
      </c>
      <c r="M750">
        <v>8.8999999999999996E-2</v>
      </c>
      <c r="U750">
        <v>0.02</v>
      </c>
      <c r="V750" t="s">
        <v>176</v>
      </c>
      <c r="X750" t="s">
        <v>149</v>
      </c>
      <c r="Y750" t="s">
        <v>150</v>
      </c>
      <c r="Z750">
        <v>1049</v>
      </c>
      <c r="AB750" t="s">
        <v>164</v>
      </c>
      <c r="AC750" t="s">
        <v>148</v>
      </c>
      <c r="AD750" s="2">
        <v>0.4548611111111111</v>
      </c>
      <c r="AG750" t="s">
        <v>148</v>
      </c>
      <c r="AK750" t="s">
        <v>156</v>
      </c>
    </row>
    <row r="751" spans="1:37" x14ac:dyDescent="0.3">
      <c r="A751" t="s">
        <v>292</v>
      </c>
      <c r="B751" t="str">
        <f t="shared" si="11"/>
        <v>USGS-1648010-20220309</v>
      </c>
      <c r="C751">
        <v>1648010</v>
      </c>
      <c r="D751" t="s">
        <v>151</v>
      </c>
      <c r="E751" s="1">
        <v>44629</v>
      </c>
      <c r="F751" s="1" t="s">
        <v>365</v>
      </c>
      <c r="G751" s="1"/>
      <c r="H751" t="s">
        <v>172</v>
      </c>
      <c r="I751" s="1" t="str">
        <f>VLOOKUP(Z751,lookup!$A$2:$E$18,5,FALSE)</f>
        <v>dissolved</v>
      </c>
      <c r="J751" s="1" t="str">
        <f>VLOOKUP(Z751,lookup!$A$2:$E$18,3,FALSE)</f>
        <v>Zinc</v>
      </c>
      <c r="K751" s="1"/>
      <c r="L751" t="str">
        <f>VLOOKUP(Z751,lookup!$A$2:$E$18,4,FALSE)</f>
        <v>ug/l</v>
      </c>
      <c r="M751">
        <v>4.0999999999999996</v>
      </c>
      <c r="U751">
        <v>2</v>
      </c>
      <c r="V751" t="s">
        <v>176</v>
      </c>
      <c r="X751" t="s">
        <v>149</v>
      </c>
      <c r="Y751" t="s">
        <v>150</v>
      </c>
      <c r="Z751">
        <v>1090</v>
      </c>
      <c r="AB751" t="s">
        <v>164</v>
      </c>
      <c r="AC751" t="s">
        <v>148</v>
      </c>
      <c r="AD751" s="2">
        <v>0.4548611111111111</v>
      </c>
      <c r="AG751" t="s">
        <v>148</v>
      </c>
      <c r="AK751" t="s">
        <v>156</v>
      </c>
    </row>
    <row r="752" spans="1:37" x14ac:dyDescent="0.3">
      <c r="A752" t="s">
        <v>292</v>
      </c>
      <c r="B752" t="str">
        <f t="shared" si="11"/>
        <v>USGS-1648010-20220309</v>
      </c>
      <c r="C752">
        <v>1648010</v>
      </c>
      <c r="D752" t="s">
        <v>151</v>
      </c>
      <c r="E752" s="1">
        <v>44629</v>
      </c>
      <c r="F752" s="1" t="s">
        <v>365</v>
      </c>
      <c r="G752" s="1"/>
      <c r="I752" s="1" t="str">
        <f>VLOOKUP(Z752,lookup!$A$2:$E$18,5,FALSE)</f>
        <v>total</v>
      </c>
      <c r="J752" s="1" t="str">
        <f>VLOOKUP(Z752,lookup!$A$2:$E$18,3,FALSE)</f>
        <v>Mercury</v>
      </c>
      <c r="K752" s="1"/>
      <c r="L752" t="str">
        <f>VLOOKUP(Z752,lookup!$A$2:$E$18,4,FALSE)</f>
        <v>ng/l</v>
      </c>
      <c r="M752">
        <v>3.54</v>
      </c>
      <c r="U752">
        <v>0.17</v>
      </c>
      <c r="V752" t="s">
        <v>165</v>
      </c>
      <c r="X752" t="s">
        <v>149</v>
      </c>
      <c r="Y752" t="s">
        <v>150</v>
      </c>
      <c r="Z752">
        <v>50286</v>
      </c>
      <c r="AB752" t="s">
        <v>164</v>
      </c>
      <c r="AC752" t="s">
        <v>148</v>
      </c>
      <c r="AD752" s="2">
        <v>0.4548611111111111</v>
      </c>
      <c r="AG752" t="s">
        <v>148</v>
      </c>
      <c r="AK752" t="s">
        <v>230</v>
      </c>
    </row>
    <row r="753" spans="1:37" x14ac:dyDescent="0.3">
      <c r="A753" t="s">
        <v>292</v>
      </c>
      <c r="B753" t="str">
        <f t="shared" si="11"/>
        <v>USGS-1648010-20220324</v>
      </c>
      <c r="C753">
        <v>1648010</v>
      </c>
      <c r="D753" t="s">
        <v>151</v>
      </c>
      <c r="E753" s="1">
        <v>44644</v>
      </c>
      <c r="F753" s="1" t="s">
        <v>366</v>
      </c>
      <c r="G753" s="1"/>
      <c r="H753" t="s">
        <v>172</v>
      </c>
      <c r="I753" s="1" t="str">
        <f>VLOOKUP(Z753,lookup!$A$2:$E$18,5,FALSE)</f>
        <v>dissolved</v>
      </c>
      <c r="J753" s="1" t="str">
        <f>VLOOKUP(Z753,lookup!$A$2:$E$18,3,FALSE)</f>
        <v>Copper</v>
      </c>
      <c r="K753" s="1"/>
      <c r="L753" t="str">
        <f>VLOOKUP(Z753,lookup!$A$2:$E$18,4,FALSE)</f>
        <v>ug/l</v>
      </c>
      <c r="M753">
        <v>5</v>
      </c>
      <c r="U753">
        <v>0.4</v>
      </c>
      <c r="V753" t="s">
        <v>176</v>
      </c>
      <c r="X753" t="s">
        <v>178</v>
      </c>
      <c r="Y753" t="s">
        <v>150</v>
      </c>
      <c r="Z753">
        <v>1040</v>
      </c>
      <c r="AB753" t="s">
        <v>164</v>
      </c>
      <c r="AC753" t="s">
        <v>148</v>
      </c>
      <c r="AD753" s="2">
        <v>0.35069444444444442</v>
      </c>
      <c r="AG753" t="s">
        <v>148</v>
      </c>
      <c r="AK753" t="s">
        <v>156</v>
      </c>
    </row>
    <row r="754" spans="1:37" x14ac:dyDescent="0.3">
      <c r="A754" t="s">
        <v>292</v>
      </c>
      <c r="B754" t="str">
        <f t="shared" si="11"/>
        <v>USGS-1648010-20220324</v>
      </c>
      <c r="C754">
        <v>1648010</v>
      </c>
      <c r="D754" t="s">
        <v>151</v>
      </c>
      <c r="E754" s="1">
        <v>44644</v>
      </c>
      <c r="F754" s="1" t="s">
        <v>366</v>
      </c>
      <c r="G754" s="1"/>
      <c r="H754" t="s">
        <v>170</v>
      </c>
      <c r="I754" s="1" t="str">
        <f>VLOOKUP(Z754,lookup!$A$2:$E$18,5,FALSE)</f>
        <v>dissolved</v>
      </c>
      <c r="J754" s="1" t="str">
        <f>VLOOKUP(Z754,lookup!$A$2:$E$18,3,FALSE)</f>
        <v>Lead</v>
      </c>
      <c r="K754" s="1"/>
      <c r="L754" t="str">
        <f>VLOOKUP(Z754,lookup!$A$2:$E$18,4,FALSE)</f>
        <v>ug/l</v>
      </c>
      <c r="M754">
        <v>0.193</v>
      </c>
      <c r="U754">
        <v>0.02</v>
      </c>
      <c r="V754" t="s">
        <v>176</v>
      </c>
      <c r="X754" t="s">
        <v>178</v>
      </c>
      <c r="Y754" t="s">
        <v>150</v>
      </c>
      <c r="Z754">
        <v>1049</v>
      </c>
      <c r="AB754" t="s">
        <v>164</v>
      </c>
      <c r="AC754" t="s">
        <v>148</v>
      </c>
      <c r="AD754" s="2">
        <v>0.35069444444444442</v>
      </c>
      <c r="AG754" t="s">
        <v>148</v>
      </c>
      <c r="AK754" t="s">
        <v>156</v>
      </c>
    </row>
    <row r="755" spans="1:37" x14ac:dyDescent="0.3">
      <c r="A755" t="s">
        <v>292</v>
      </c>
      <c r="B755" t="str">
        <f t="shared" si="11"/>
        <v>USGS-1648010-20220324</v>
      </c>
      <c r="C755">
        <v>1648010</v>
      </c>
      <c r="D755" t="s">
        <v>151</v>
      </c>
      <c r="E755" s="1">
        <v>44644</v>
      </c>
      <c r="F755" s="1" t="s">
        <v>366</v>
      </c>
      <c r="G755" s="1"/>
      <c r="H755" t="s">
        <v>172</v>
      </c>
      <c r="I755" s="1" t="str">
        <f>VLOOKUP(Z755,lookup!$A$2:$E$18,5,FALSE)</f>
        <v>dissolved</v>
      </c>
      <c r="J755" s="1" t="str">
        <f>VLOOKUP(Z755,lookup!$A$2:$E$18,3,FALSE)</f>
        <v>Zinc</v>
      </c>
      <c r="K755" s="1"/>
      <c r="L755" t="str">
        <f>VLOOKUP(Z755,lookup!$A$2:$E$18,4,FALSE)</f>
        <v>ug/l</v>
      </c>
      <c r="M755">
        <v>4.5</v>
      </c>
      <c r="U755">
        <v>2</v>
      </c>
      <c r="V755" t="s">
        <v>176</v>
      </c>
      <c r="X755" t="s">
        <v>178</v>
      </c>
      <c r="Y755" t="s">
        <v>150</v>
      </c>
      <c r="Z755">
        <v>1090</v>
      </c>
      <c r="AB755" t="s">
        <v>164</v>
      </c>
      <c r="AC755" t="s">
        <v>148</v>
      </c>
      <c r="AD755" s="2">
        <v>0.35069444444444442</v>
      </c>
      <c r="AG755" t="s">
        <v>148</v>
      </c>
      <c r="AK755" t="s">
        <v>156</v>
      </c>
    </row>
    <row r="756" spans="1:37" x14ac:dyDescent="0.3">
      <c r="A756" t="s">
        <v>292</v>
      </c>
      <c r="B756" t="str">
        <f t="shared" si="11"/>
        <v>USGS-1648010-20220324</v>
      </c>
      <c r="C756">
        <v>1648010</v>
      </c>
      <c r="D756" t="s">
        <v>151</v>
      </c>
      <c r="E756" s="1">
        <v>44644</v>
      </c>
      <c r="F756" s="1" t="s">
        <v>366</v>
      </c>
      <c r="G756" s="1"/>
      <c r="I756" s="1" t="str">
        <f>VLOOKUP(Z756,lookup!$A$2:$E$18,5,FALSE)</f>
        <v>total</v>
      </c>
      <c r="J756" s="1" t="str">
        <f>VLOOKUP(Z756,lookup!$A$2:$E$18,3,FALSE)</f>
        <v>Mercury</v>
      </c>
      <c r="K756" s="1"/>
      <c r="L756" t="str">
        <f>VLOOKUP(Z756,lookup!$A$2:$E$18,4,FALSE)</f>
        <v>ng/l</v>
      </c>
      <c r="M756">
        <v>5.1100000000000003</v>
      </c>
      <c r="U756">
        <v>0.17</v>
      </c>
      <c r="V756" t="s">
        <v>165</v>
      </c>
      <c r="X756" t="s">
        <v>178</v>
      </c>
      <c r="Y756" t="s">
        <v>150</v>
      </c>
      <c r="Z756">
        <v>50286</v>
      </c>
      <c r="AB756" t="s">
        <v>164</v>
      </c>
      <c r="AC756" t="s">
        <v>148</v>
      </c>
      <c r="AD756" s="2">
        <v>0.35069444444444442</v>
      </c>
      <c r="AG756" t="s">
        <v>148</v>
      </c>
      <c r="AK756" t="s">
        <v>230</v>
      </c>
    </row>
    <row r="757" spans="1:37" x14ac:dyDescent="0.3">
      <c r="A757" t="s">
        <v>292</v>
      </c>
      <c r="B757" t="str">
        <f t="shared" si="11"/>
        <v>USGS-1648010-20220401</v>
      </c>
      <c r="C757">
        <v>1648010</v>
      </c>
      <c r="D757" t="s">
        <v>151</v>
      </c>
      <c r="E757" s="1">
        <v>44652</v>
      </c>
      <c r="F757" s="1" t="s">
        <v>314</v>
      </c>
      <c r="G757" s="1"/>
      <c r="H757" t="s">
        <v>172</v>
      </c>
      <c r="I757" s="1" t="str">
        <f>VLOOKUP(Z757,lookup!$A$2:$E$18,5,FALSE)</f>
        <v>dissolved</v>
      </c>
      <c r="J757" s="1" t="str">
        <f>VLOOKUP(Z757,lookup!$A$2:$E$18,3,FALSE)</f>
        <v>Copper</v>
      </c>
      <c r="K757" s="1"/>
      <c r="L757" t="str">
        <f>VLOOKUP(Z757,lookup!$A$2:$E$18,4,FALSE)</f>
        <v>ug/l</v>
      </c>
      <c r="M757">
        <v>3.7</v>
      </c>
      <c r="U757">
        <v>0.4</v>
      </c>
      <c r="V757" t="s">
        <v>176</v>
      </c>
      <c r="X757" t="s">
        <v>178</v>
      </c>
      <c r="Y757" t="s">
        <v>150</v>
      </c>
      <c r="Z757">
        <v>1040</v>
      </c>
      <c r="AB757" t="s">
        <v>164</v>
      </c>
      <c r="AC757" t="s">
        <v>148</v>
      </c>
      <c r="AD757" s="2">
        <v>0.375</v>
      </c>
      <c r="AG757" t="s">
        <v>148</v>
      </c>
      <c r="AK757" t="s">
        <v>156</v>
      </c>
    </row>
    <row r="758" spans="1:37" x14ac:dyDescent="0.3">
      <c r="A758" t="s">
        <v>292</v>
      </c>
      <c r="B758" t="str">
        <f t="shared" si="11"/>
        <v>USGS-1648010-20220401</v>
      </c>
      <c r="C758">
        <v>1648010</v>
      </c>
      <c r="D758" t="s">
        <v>151</v>
      </c>
      <c r="E758" s="1">
        <v>44652</v>
      </c>
      <c r="F758" s="1" t="s">
        <v>314</v>
      </c>
      <c r="G758" s="1"/>
      <c r="H758" t="s">
        <v>170</v>
      </c>
      <c r="I758" s="1" t="str">
        <f>VLOOKUP(Z758,lookup!$A$2:$E$18,5,FALSE)</f>
        <v>dissolved</v>
      </c>
      <c r="J758" s="1" t="str">
        <f>VLOOKUP(Z758,lookup!$A$2:$E$18,3,FALSE)</f>
        <v>Lead</v>
      </c>
      <c r="K758" s="1"/>
      <c r="L758" t="str">
        <f>VLOOKUP(Z758,lookup!$A$2:$E$18,4,FALSE)</f>
        <v>ug/l</v>
      </c>
      <c r="M758">
        <v>0.30399999999999999</v>
      </c>
      <c r="U758">
        <v>0.02</v>
      </c>
      <c r="V758" t="s">
        <v>176</v>
      </c>
      <c r="X758" t="s">
        <v>178</v>
      </c>
      <c r="Y758" t="s">
        <v>150</v>
      </c>
      <c r="Z758">
        <v>1049</v>
      </c>
      <c r="AB758" t="s">
        <v>164</v>
      </c>
      <c r="AC758" t="s">
        <v>148</v>
      </c>
      <c r="AD758" s="2">
        <v>0.375</v>
      </c>
      <c r="AG758" t="s">
        <v>148</v>
      </c>
      <c r="AK758" t="s">
        <v>156</v>
      </c>
    </row>
    <row r="759" spans="1:37" x14ac:dyDescent="0.3">
      <c r="A759" t="s">
        <v>292</v>
      </c>
      <c r="B759" t="str">
        <f t="shared" si="11"/>
        <v>USGS-1648010-20220401</v>
      </c>
      <c r="C759">
        <v>1648010</v>
      </c>
      <c r="D759" t="s">
        <v>151</v>
      </c>
      <c r="E759" s="1">
        <v>44652</v>
      </c>
      <c r="F759" s="1" t="s">
        <v>314</v>
      </c>
      <c r="G759" s="1"/>
      <c r="H759" t="s">
        <v>172</v>
      </c>
      <c r="I759" s="1" t="str">
        <f>VLOOKUP(Z759,lookup!$A$2:$E$18,5,FALSE)</f>
        <v>dissolved</v>
      </c>
      <c r="J759" s="1" t="str">
        <f>VLOOKUP(Z759,lookup!$A$2:$E$18,3,FALSE)</f>
        <v>Zinc</v>
      </c>
      <c r="K759" s="1"/>
      <c r="L759" t="str">
        <f>VLOOKUP(Z759,lookup!$A$2:$E$18,4,FALSE)</f>
        <v>ug/l</v>
      </c>
      <c r="M759">
        <v>2.7</v>
      </c>
      <c r="U759">
        <v>2</v>
      </c>
      <c r="V759" t="s">
        <v>176</v>
      </c>
      <c r="X759" t="s">
        <v>178</v>
      </c>
      <c r="Y759" t="s">
        <v>150</v>
      </c>
      <c r="Z759">
        <v>1090</v>
      </c>
      <c r="AA759" t="s">
        <v>168</v>
      </c>
      <c r="AB759" t="s">
        <v>164</v>
      </c>
      <c r="AC759" t="s">
        <v>148</v>
      </c>
      <c r="AD759" s="2">
        <v>0.375</v>
      </c>
      <c r="AG759" t="s">
        <v>148</v>
      </c>
      <c r="AK759" t="s">
        <v>156</v>
      </c>
    </row>
    <row r="760" spans="1:37" x14ac:dyDescent="0.3">
      <c r="A760" t="s">
        <v>292</v>
      </c>
      <c r="B760" t="str">
        <f t="shared" si="11"/>
        <v>USGS-1648010-20220401</v>
      </c>
      <c r="C760">
        <v>1648010</v>
      </c>
      <c r="D760" t="s">
        <v>151</v>
      </c>
      <c r="E760" s="1">
        <v>44652</v>
      </c>
      <c r="F760" s="1" t="s">
        <v>314</v>
      </c>
      <c r="G760" s="1"/>
      <c r="I760" s="1" t="str">
        <f>VLOOKUP(Z760,lookup!$A$2:$E$18,5,FALSE)</f>
        <v>total</v>
      </c>
      <c r="J760" s="1" t="str">
        <f>VLOOKUP(Z760,lookup!$A$2:$E$18,3,FALSE)</f>
        <v>Mercury</v>
      </c>
      <c r="K760" s="1"/>
      <c r="L760" t="str">
        <f>VLOOKUP(Z760,lookup!$A$2:$E$18,4,FALSE)</f>
        <v>ng/l</v>
      </c>
      <c r="M760">
        <v>21.3</v>
      </c>
      <c r="U760">
        <v>0.17</v>
      </c>
      <c r="V760" t="s">
        <v>165</v>
      </c>
      <c r="X760" t="s">
        <v>178</v>
      </c>
      <c r="Y760" t="s">
        <v>150</v>
      </c>
      <c r="Z760">
        <v>50286</v>
      </c>
      <c r="AB760" t="s">
        <v>164</v>
      </c>
      <c r="AC760" t="s">
        <v>148</v>
      </c>
      <c r="AD760" s="2">
        <v>0.375</v>
      </c>
      <c r="AG760" t="s">
        <v>148</v>
      </c>
      <c r="AK760" t="s">
        <v>230</v>
      </c>
    </row>
    <row r="761" spans="1:37" x14ac:dyDescent="0.3">
      <c r="A761" t="s">
        <v>292</v>
      </c>
      <c r="B761" t="str">
        <f t="shared" si="11"/>
        <v>USGS-1648010-20220405</v>
      </c>
      <c r="C761">
        <v>1648010</v>
      </c>
      <c r="D761" t="s">
        <v>151</v>
      </c>
      <c r="E761" s="1">
        <v>44656</v>
      </c>
      <c r="F761" s="1" t="s">
        <v>309</v>
      </c>
      <c r="G761" s="1"/>
      <c r="H761" t="s">
        <v>172</v>
      </c>
      <c r="I761" s="1" t="str">
        <f>VLOOKUP(Z761,lookup!$A$2:$E$18,5,FALSE)</f>
        <v>dissolved</v>
      </c>
      <c r="J761" s="1" t="str">
        <f>VLOOKUP(Z761,lookup!$A$2:$E$18,3,FALSE)</f>
        <v>Copper</v>
      </c>
      <c r="K761" s="1"/>
      <c r="L761" t="str">
        <f>VLOOKUP(Z761,lookup!$A$2:$E$18,4,FALSE)</f>
        <v>ug/l</v>
      </c>
      <c r="M761">
        <v>2.1</v>
      </c>
      <c r="U761">
        <v>0.4</v>
      </c>
      <c r="V761" t="s">
        <v>176</v>
      </c>
      <c r="X761" t="s">
        <v>178</v>
      </c>
      <c r="Y761" t="s">
        <v>150</v>
      </c>
      <c r="Z761">
        <v>1040</v>
      </c>
      <c r="AB761" t="s">
        <v>164</v>
      </c>
      <c r="AC761" t="s">
        <v>148</v>
      </c>
      <c r="AD761" s="2">
        <v>0.3888888888888889</v>
      </c>
      <c r="AG761" t="s">
        <v>148</v>
      </c>
      <c r="AK761" t="s">
        <v>156</v>
      </c>
    </row>
    <row r="762" spans="1:37" x14ac:dyDescent="0.3">
      <c r="A762" t="s">
        <v>292</v>
      </c>
      <c r="B762" t="str">
        <f t="shared" si="11"/>
        <v>USGS-1648010-20220405</v>
      </c>
      <c r="C762">
        <v>1648010</v>
      </c>
      <c r="D762" t="s">
        <v>151</v>
      </c>
      <c r="E762" s="1">
        <v>44656</v>
      </c>
      <c r="F762" s="1" t="s">
        <v>309</v>
      </c>
      <c r="G762" s="1"/>
      <c r="H762" t="s">
        <v>170</v>
      </c>
      <c r="I762" s="1" t="str">
        <f>VLOOKUP(Z762,lookup!$A$2:$E$18,5,FALSE)</f>
        <v>dissolved</v>
      </c>
      <c r="J762" s="1" t="str">
        <f>VLOOKUP(Z762,lookup!$A$2:$E$18,3,FALSE)</f>
        <v>Lead</v>
      </c>
      <c r="K762" s="1"/>
      <c r="L762" t="str">
        <f>VLOOKUP(Z762,lookup!$A$2:$E$18,4,FALSE)</f>
        <v>ug/l</v>
      </c>
      <c r="M762">
        <v>0.18099999999999999</v>
      </c>
      <c r="U762">
        <v>0.02</v>
      </c>
      <c r="V762" t="s">
        <v>176</v>
      </c>
      <c r="X762" t="s">
        <v>178</v>
      </c>
      <c r="Y762" t="s">
        <v>150</v>
      </c>
      <c r="Z762">
        <v>1049</v>
      </c>
      <c r="AB762" t="s">
        <v>164</v>
      </c>
      <c r="AC762" t="s">
        <v>148</v>
      </c>
      <c r="AD762" s="2">
        <v>0.3888888888888889</v>
      </c>
      <c r="AG762" t="s">
        <v>148</v>
      </c>
      <c r="AK762" t="s">
        <v>156</v>
      </c>
    </row>
    <row r="763" spans="1:37" x14ac:dyDescent="0.3">
      <c r="A763" t="s">
        <v>292</v>
      </c>
      <c r="B763" t="str">
        <f t="shared" si="11"/>
        <v>USGS-1648010-20220405</v>
      </c>
      <c r="C763">
        <v>1648010</v>
      </c>
      <c r="D763" t="s">
        <v>151</v>
      </c>
      <c r="E763" s="1">
        <v>44656</v>
      </c>
      <c r="F763" s="1" t="s">
        <v>309</v>
      </c>
      <c r="G763" s="1"/>
      <c r="H763" t="s">
        <v>172</v>
      </c>
      <c r="I763" s="1" t="str">
        <f>VLOOKUP(Z763,lookup!$A$2:$E$18,5,FALSE)</f>
        <v>dissolved</v>
      </c>
      <c r="J763" s="1" t="str">
        <f>VLOOKUP(Z763,lookup!$A$2:$E$18,3,FALSE)</f>
        <v>Zinc</v>
      </c>
      <c r="K763" s="1"/>
      <c r="L763" t="str">
        <f>VLOOKUP(Z763,lookup!$A$2:$E$18,4,FALSE)</f>
        <v>ug/l</v>
      </c>
      <c r="M763">
        <v>3.4</v>
      </c>
      <c r="U763">
        <v>2</v>
      </c>
      <c r="V763" t="s">
        <v>176</v>
      </c>
      <c r="X763" t="s">
        <v>178</v>
      </c>
      <c r="Y763" t="s">
        <v>150</v>
      </c>
      <c r="Z763">
        <v>1090</v>
      </c>
      <c r="AA763" t="s">
        <v>168</v>
      </c>
      <c r="AB763" t="s">
        <v>164</v>
      </c>
      <c r="AC763" t="s">
        <v>148</v>
      </c>
      <c r="AD763" s="2">
        <v>0.3888888888888889</v>
      </c>
      <c r="AG763" t="s">
        <v>148</v>
      </c>
      <c r="AK763" t="s">
        <v>156</v>
      </c>
    </row>
    <row r="764" spans="1:37" x14ac:dyDescent="0.3">
      <c r="A764" t="s">
        <v>292</v>
      </c>
      <c r="B764" t="str">
        <f t="shared" si="11"/>
        <v>USGS-1648010-20220405</v>
      </c>
      <c r="C764">
        <v>1648010</v>
      </c>
      <c r="D764" t="s">
        <v>151</v>
      </c>
      <c r="E764" s="1">
        <v>44656</v>
      </c>
      <c r="F764" s="1" t="s">
        <v>309</v>
      </c>
      <c r="G764" s="1"/>
      <c r="I764" s="1" t="str">
        <f>VLOOKUP(Z764,lookup!$A$2:$E$18,5,FALSE)</f>
        <v>total</v>
      </c>
      <c r="J764" s="1" t="str">
        <f>VLOOKUP(Z764,lookup!$A$2:$E$18,3,FALSE)</f>
        <v>Mercury</v>
      </c>
      <c r="K764" s="1"/>
      <c r="L764" t="str">
        <f>VLOOKUP(Z764,lookup!$A$2:$E$18,4,FALSE)</f>
        <v>ng/l</v>
      </c>
      <c r="M764">
        <v>1.1200000000000001</v>
      </c>
      <c r="U764">
        <v>0.17</v>
      </c>
      <c r="V764" t="s">
        <v>165</v>
      </c>
      <c r="X764" t="s">
        <v>178</v>
      </c>
      <c r="Y764" t="s">
        <v>150</v>
      </c>
      <c r="Z764">
        <v>50286</v>
      </c>
      <c r="AB764" t="s">
        <v>164</v>
      </c>
      <c r="AC764" t="s">
        <v>148</v>
      </c>
      <c r="AD764" s="2">
        <v>0.3888888888888889</v>
      </c>
      <c r="AG764" t="s">
        <v>148</v>
      </c>
      <c r="AK764" t="s">
        <v>230</v>
      </c>
    </row>
    <row r="765" spans="1:37" x14ac:dyDescent="0.3">
      <c r="A765" t="s">
        <v>292</v>
      </c>
      <c r="B765" t="str">
        <f t="shared" si="11"/>
        <v>USGS-1648010-20220406</v>
      </c>
      <c r="C765">
        <v>1648010</v>
      </c>
      <c r="D765" t="s">
        <v>151</v>
      </c>
      <c r="E765" s="1">
        <v>44657</v>
      </c>
      <c r="F765" s="1" t="s">
        <v>352</v>
      </c>
      <c r="G765" s="1"/>
      <c r="H765" t="s">
        <v>172</v>
      </c>
      <c r="I765" s="1" t="str">
        <f>VLOOKUP(Z765,lookup!$A$2:$E$18,5,FALSE)</f>
        <v>dissolved</v>
      </c>
      <c r="J765" s="1" t="str">
        <f>VLOOKUP(Z765,lookup!$A$2:$E$18,3,FALSE)</f>
        <v>Copper</v>
      </c>
      <c r="K765" s="1"/>
      <c r="L765" t="str">
        <f>VLOOKUP(Z765,lookup!$A$2:$E$18,4,FALSE)</f>
        <v>ug/l</v>
      </c>
      <c r="M765">
        <v>6.2</v>
      </c>
      <c r="U765">
        <v>0.4</v>
      </c>
      <c r="V765" t="s">
        <v>176</v>
      </c>
      <c r="X765" t="s">
        <v>178</v>
      </c>
      <c r="Y765" t="s">
        <v>150</v>
      </c>
      <c r="Z765">
        <v>1040</v>
      </c>
      <c r="AB765" t="s">
        <v>164</v>
      </c>
      <c r="AC765" t="s">
        <v>148</v>
      </c>
      <c r="AD765" s="2">
        <v>0.40972222222222227</v>
      </c>
      <c r="AG765" t="s">
        <v>148</v>
      </c>
      <c r="AK765" t="s">
        <v>156</v>
      </c>
    </row>
    <row r="766" spans="1:37" x14ac:dyDescent="0.3">
      <c r="A766" t="s">
        <v>292</v>
      </c>
      <c r="B766" t="str">
        <f t="shared" si="11"/>
        <v>USGS-1648010-20220406</v>
      </c>
      <c r="C766">
        <v>1648010</v>
      </c>
      <c r="D766" t="s">
        <v>151</v>
      </c>
      <c r="E766" s="1">
        <v>44657</v>
      </c>
      <c r="F766" s="1" t="s">
        <v>352</v>
      </c>
      <c r="G766" s="1"/>
      <c r="H766" t="s">
        <v>170</v>
      </c>
      <c r="I766" s="1" t="str">
        <f>VLOOKUP(Z766,lookup!$A$2:$E$18,5,FALSE)</f>
        <v>dissolved</v>
      </c>
      <c r="J766" s="1" t="str">
        <f>VLOOKUP(Z766,lookup!$A$2:$E$18,3,FALSE)</f>
        <v>Lead</v>
      </c>
      <c r="K766" s="1"/>
      <c r="L766" t="str">
        <f>VLOOKUP(Z766,lookup!$A$2:$E$18,4,FALSE)</f>
        <v>ug/l</v>
      </c>
      <c r="M766">
        <v>2.79</v>
      </c>
      <c r="U766">
        <v>0.02</v>
      </c>
      <c r="V766" t="s">
        <v>176</v>
      </c>
      <c r="X766" t="s">
        <v>178</v>
      </c>
      <c r="Y766" t="s">
        <v>150</v>
      </c>
      <c r="Z766">
        <v>1049</v>
      </c>
      <c r="AB766" t="s">
        <v>164</v>
      </c>
      <c r="AC766" t="s">
        <v>148</v>
      </c>
      <c r="AD766" s="2">
        <v>0.40972222222222227</v>
      </c>
      <c r="AG766" t="s">
        <v>148</v>
      </c>
      <c r="AK766" t="s">
        <v>156</v>
      </c>
    </row>
    <row r="767" spans="1:37" x14ac:dyDescent="0.3">
      <c r="A767" t="s">
        <v>292</v>
      </c>
      <c r="B767" t="str">
        <f t="shared" si="11"/>
        <v>USGS-1648010-20220406</v>
      </c>
      <c r="C767">
        <v>1648010</v>
      </c>
      <c r="D767" t="s">
        <v>151</v>
      </c>
      <c r="E767" s="1">
        <v>44657</v>
      </c>
      <c r="F767" s="1" t="s">
        <v>352</v>
      </c>
      <c r="G767" s="1"/>
      <c r="H767" t="s">
        <v>172</v>
      </c>
      <c r="I767" s="1" t="str">
        <f>VLOOKUP(Z767,lookup!$A$2:$E$18,5,FALSE)</f>
        <v>dissolved</v>
      </c>
      <c r="J767" s="1" t="str">
        <f>VLOOKUP(Z767,lookup!$A$2:$E$18,3,FALSE)</f>
        <v>Zinc</v>
      </c>
      <c r="K767" s="1"/>
      <c r="L767" t="str">
        <f>VLOOKUP(Z767,lookup!$A$2:$E$18,4,FALSE)</f>
        <v>ug/l</v>
      </c>
      <c r="M767">
        <v>13.7</v>
      </c>
      <c r="U767">
        <v>2</v>
      </c>
      <c r="V767" t="s">
        <v>176</v>
      </c>
      <c r="X767" t="s">
        <v>178</v>
      </c>
      <c r="Y767" t="s">
        <v>150</v>
      </c>
      <c r="Z767">
        <v>1090</v>
      </c>
      <c r="AB767" t="s">
        <v>164</v>
      </c>
      <c r="AC767" t="s">
        <v>148</v>
      </c>
      <c r="AD767" s="2">
        <v>0.40972222222222227</v>
      </c>
      <c r="AG767" t="s">
        <v>148</v>
      </c>
      <c r="AK767" t="s">
        <v>156</v>
      </c>
    </row>
    <row r="768" spans="1:37" x14ac:dyDescent="0.3">
      <c r="A768" t="s">
        <v>292</v>
      </c>
      <c r="B768" t="str">
        <f t="shared" si="11"/>
        <v>USGS-1648010-20220406</v>
      </c>
      <c r="C768">
        <v>1648010</v>
      </c>
      <c r="D768" t="s">
        <v>151</v>
      </c>
      <c r="E768" s="1">
        <v>44657</v>
      </c>
      <c r="F768" s="1" t="s">
        <v>352</v>
      </c>
      <c r="G768" s="1"/>
      <c r="I768" s="1" t="str">
        <f>VLOOKUP(Z768,lookup!$A$2:$E$18,5,FALSE)</f>
        <v>total</v>
      </c>
      <c r="J768" s="1" t="str">
        <f>VLOOKUP(Z768,lookup!$A$2:$E$18,3,FALSE)</f>
        <v>Mercury</v>
      </c>
      <c r="K768" s="1"/>
      <c r="L768" t="str">
        <f>VLOOKUP(Z768,lookup!$A$2:$E$18,4,FALSE)</f>
        <v>ng/l</v>
      </c>
      <c r="M768">
        <v>24.4</v>
      </c>
      <c r="U768">
        <v>0.17</v>
      </c>
      <c r="V768" t="s">
        <v>165</v>
      </c>
      <c r="X768" t="s">
        <v>178</v>
      </c>
      <c r="Y768" t="s">
        <v>150</v>
      </c>
      <c r="Z768">
        <v>50286</v>
      </c>
      <c r="AB768" t="s">
        <v>164</v>
      </c>
      <c r="AC768" t="s">
        <v>148</v>
      </c>
      <c r="AD768" s="2">
        <v>0.40972222222222227</v>
      </c>
      <c r="AG768" t="s">
        <v>148</v>
      </c>
      <c r="AK768" t="s">
        <v>230</v>
      </c>
    </row>
    <row r="769" spans="1:37" x14ac:dyDescent="0.3">
      <c r="A769" t="s">
        <v>292</v>
      </c>
      <c r="B769" t="str">
        <f t="shared" si="11"/>
        <v>USGS-1648010-20220419</v>
      </c>
      <c r="C769">
        <v>1648010</v>
      </c>
      <c r="D769" t="s">
        <v>151</v>
      </c>
      <c r="E769" s="1">
        <v>44670</v>
      </c>
      <c r="F769" s="1" t="s">
        <v>355</v>
      </c>
      <c r="G769" s="1"/>
      <c r="H769" t="s">
        <v>172</v>
      </c>
      <c r="I769" s="1" t="str">
        <f>VLOOKUP(Z769,lookup!$A$2:$E$18,5,FALSE)</f>
        <v>dissolved</v>
      </c>
      <c r="J769" s="1" t="str">
        <f>VLOOKUP(Z769,lookup!$A$2:$E$18,3,FALSE)</f>
        <v>Copper</v>
      </c>
      <c r="K769" s="1"/>
      <c r="L769" t="str">
        <f>VLOOKUP(Z769,lookup!$A$2:$E$18,4,FALSE)</f>
        <v>ug/l</v>
      </c>
      <c r="M769">
        <v>3.3</v>
      </c>
      <c r="U769">
        <v>0.4</v>
      </c>
      <c r="V769" t="s">
        <v>176</v>
      </c>
      <c r="X769" t="s">
        <v>178</v>
      </c>
      <c r="Y769" t="s">
        <v>150</v>
      </c>
      <c r="Z769">
        <v>1040</v>
      </c>
      <c r="AB769" t="s">
        <v>164</v>
      </c>
      <c r="AC769" t="s">
        <v>148</v>
      </c>
      <c r="AD769" s="2">
        <v>0.39930555555555558</v>
      </c>
      <c r="AG769" t="s">
        <v>148</v>
      </c>
      <c r="AK769" t="s">
        <v>156</v>
      </c>
    </row>
    <row r="770" spans="1:37" x14ac:dyDescent="0.3">
      <c r="A770" t="s">
        <v>292</v>
      </c>
      <c r="B770" t="str">
        <f t="shared" ref="B770:B833" si="12">AG770&amp;"-"&amp;C770&amp;"-"&amp;TEXT(E770,"yyyymmdd")</f>
        <v>USGS-1648010-20220419</v>
      </c>
      <c r="C770">
        <v>1648010</v>
      </c>
      <c r="D770" t="s">
        <v>151</v>
      </c>
      <c r="E770" s="1">
        <v>44670</v>
      </c>
      <c r="F770" s="1" t="s">
        <v>355</v>
      </c>
      <c r="G770" s="1"/>
      <c r="H770" t="s">
        <v>170</v>
      </c>
      <c r="I770" s="1" t="str">
        <f>VLOOKUP(Z770,lookup!$A$2:$E$18,5,FALSE)</f>
        <v>dissolved</v>
      </c>
      <c r="J770" s="1" t="str">
        <f>VLOOKUP(Z770,lookup!$A$2:$E$18,3,FALSE)</f>
        <v>Lead</v>
      </c>
      <c r="K770" s="1"/>
      <c r="L770" t="str">
        <f>VLOOKUP(Z770,lookup!$A$2:$E$18,4,FALSE)</f>
        <v>ug/l</v>
      </c>
      <c r="M770">
        <v>0.13700000000000001</v>
      </c>
      <c r="U770">
        <v>0.02</v>
      </c>
      <c r="V770" t="s">
        <v>176</v>
      </c>
      <c r="X770" t="s">
        <v>178</v>
      </c>
      <c r="Y770" t="s">
        <v>150</v>
      </c>
      <c r="Z770">
        <v>1049</v>
      </c>
      <c r="AB770" t="s">
        <v>164</v>
      </c>
      <c r="AC770" t="s">
        <v>148</v>
      </c>
      <c r="AD770" s="2">
        <v>0.39930555555555558</v>
      </c>
      <c r="AG770" t="s">
        <v>148</v>
      </c>
      <c r="AK770" t="s">
        <v>156</v>
      </c>
    </row>
    <row r="771" spans="1:37" x14ac:dyDescent="0.3">
      <c r="A771" t="s">
        <v>292</v>
      </c>
      <c r="B771" t="str">
        <f t="shared" si="12"/>
        <v>USGS-1648010-20220419</v>
      </c>
      <c r="C771">
        <v>1648010</v>
      </c>
      <c r="D771" t="s">
        <v>151</v>
      </c>
      <c r="E771" s="1">
        <v>44670</v>
      </c>
      <c r="F771" s="1" t="s">
        <v>355</v>
      </c>
      <c r="G771" s="1"/>
      <c r="H771" t="s">
        <v>172</v>
      </c>
      <c r="I771" s="1" t="str">
        <f>VLOOKUP(Z771,lookup!$A$2:$E$18,5,FALSE)</f>
        <v>dissolved</v>
      </c>
      <c r="J771" s="1" t="str">
        <f>VLOOKUP(Z771,lookup!$A$2:$E$18,3,FALSE)</f>
        <v>Zinc</v>
      </c>
      <c r="K771" s="1"/>
      <c r="L771" t="str">
        <f>VLOOKUP(Z771,lookup!$A$2:$E$18,4,FALSE)</f>
        <v>ug/l</v>
      </c>
      <c r="M771">
        <v>3</v>
      </c>
      <c r="U771">
        <v>2</v>
      </c>
      <c r="V771" t="s">
        <v>176</v>
      </c>
      <c r="X771" t="s">
        <v>178</v>
      </c>
      <c r="Y771" t="s">
        <v>150</v>
      </c>
      <c r="Z771">
        <v>1090</v>
      </c>
      <c r="AA771" t="s">
        <v>168</v>
      </c>
      <c r="AB771" t="s">
        <v>164</v>
      </c>
      <c r="AC771" t="s">
        <v>148</v>
      </c>
      <c r="AD771" s="2">
        <v>0.39930555555555558</v>
      </c>
      <c r="AG771" t="s">
        <v>148</v>
      </c>
      <c r="AK771" t="s">
        <v>156</v>
      </c>
    </row>
    <row r="772" spans="1:37" x14ac:dyDescent="0.3">
      <c r="A772" t="s">
        <v>292</v>
      </c>
      <c r="B772" t="str">
        <f t="shared" si="12"/>
        <v>USGS-1648010-20220419</v>
      </c>
      <c r="C772">
        <v>1648010</v>
      </c>
      <c r="D772" t="s">
        <v>151</v>
      </c>
      <c r="E772" s="1">
        <v>44670</v>
      </c>
      <c r="F772" s="1" t="s">
        <v>355</v>
      </c>
      <c r="G772" s="1"/>
      <c r="I772" s="1" t="str">
        <f>VLOOKUP(Z772,lookup!$A$2:$E$18,5,FALSE)</f>
        <v>total</v>
      </c>
      <c r="J772" s="1" t="str">
        <f>VLOOKUP(Z772,lookup!$A$2:$E$18,3,FALSE)</f>
        <v>Mercury</v>
      </c>
      <c r="K772" s="1"/>
      <c r="L772" t="str">
        <f>VLOOKUP(Z772,lookup!$A$2:$E$18,4,FALSE)</f>
        <v>ng/l</v>
      </c>
      <c r="M772">
        <v>5</v>
      </c>
      <c r="U772">
        <v>0.17</v>
      </c>
      <c r="V772" t="s">
        <v>165</v>
      </c>
      <c r="X772" t="s">
        <v>178</v>
      </c>
      <c r="Y772" t="s">
        <v>150</v>
      </c>
      <c r="Z772">
        <v>50286</v>
      </c>
      <c r="AB772" t="s">
        <v>164</v>
      </c>
      <c r="AC772" t="s">
        <v>148</v>
      </c>
      <c r="AD772" s="2">
        <v>0.39930555555555558</v>
      </c>
      <c r="AG772" t="s">
        <v>148</v>
      </c>
      <c r="AK772" t="s">
        <v>230</v>
      </c>
    </row>
    <row r="773" spans="1:37" x14ac:dyDescent="0.3">
      <c r="A773" t="s">
        <v>292</v>
      </c>
      <c r="B773" t="str">
        <f t="shared" si="12"/>
        <v>USGS-1648010-20220504</v>
      </c>
      <c r="C773">
        <v>1648010</v>
      </c>
      <c r="D773" t="s">
        <v>151</v>
      </c>
      <c r="E773" s="1">
        <v>44685</v>
      </c>
      <c r="F773" s="1" t="s">
        <v>328</v>
      </c>
      <c r="G773" s="1"/>
      <c r="H773" t="s">
        <v>172</v>
      </c>
      <c r="I773" s="1" t="str">
        <f>VLOOKUP(Z773,lookup!$A$2:$E$18,5,FALSE)</f>
        <v>dissolved</v>
      </c>
      <c r="J773" s="1" t="str">
        <f>VLOOKUP(Z773,lookup!$A$2:$E$18,3,FALSE)</f>
        <v>Copper</v>
      </c>
      <c r="K773" s="1"/>
      <c r="L773" t="str">
        <f>VLOOKUP(Z773,lookup!$A$2:$E$18,4,FALSE)</f>
        <v>ug/l</v>
      </c>
      <c r="M773">
        <v>3.4</v>
      </c>
      <c r="U773">
        <v>0.4</v>
      </c>
      <c r="V773" t="s">
        <v>176</v>
      </c>
      <c r="X773" t="s">
        <v>178</v>
      </c>
      <c r="Y773" t="s">
        <v>150</v>
      </c>
      <c r="Z773">
        <v>1040</v>
      </c>
      <c r="AB773" t="s">
        <v>164</v>
      </c>
      <c r="AC773" t="s">
        <v>148</v>
      </c>
      <c r="AD773" s="2">
        <v>0.38541666666666669</v>
      </c>
      <c r="AG773" t="s">
        <v>148</v>
      </c>
      <c r="AK773" t="s">
        <v>156</v>
      </c>
    </row>
    <row r="774" spans="1:37" x14ac:dyDescent="0.3">
      <c r="A774" t="s">
        <v>292</v>
      </c>
      <c r="B774" t="str">
        <f t="shared" si="12"/>
        <v>USGS-1648010-20220504</v>
      </c>
      <c r="C774">
        <v>1648010</v>
      </c>
      <c r="D774" t="s">
        <v>151</v>
      </c>
      <c r="E774" s="1">
        <v>44685</v>
      </c>
      <c r="F774" s="1" t="s">
        <v>328</v>
      </c>
      <c r="G774" s="1"/>
      <c r="H774" t="s">
        <v>170</v>
      </c>
      <c r="I774" s="1" t="str">
        <f>VLOOKUP(Z774,lookup!$A$2:$E$18,5,FALSE)</f>
        <v>dissolved</v>
      </c>
      <c r="J774" s="1" t="str">
        <f>VLOOKUP(Z774,lookup!$A$2:$E$18,3,FALSE)</f>
        <v>Lead</v>
      </c>
      <c r="K774" s="1"/>
      <c r="L774" t="str">
        <f>VLOOKUP(Z774,lookup!$A$2:$E$18,4,FALSE)</f>
        <v>ug/l</v>
      </c>
      <c r="M774">
        <v>0.28299999999999997</v>
      </c>
      <c r="U774">
        <v>0.02</v>
      </c>
      <c r="V774" t="s">
        <v>176</v>
      </c>
      <c r="X774" t="s">
        <v>178</v>
      </c>
      <c r="Y774" t="s">
        <v>150</v>
      </c>
      <c r="Z774">
        <v>1049</v>
      </c>
      <c r="AB774" t="s">
        <v>164</v>
      </c>
      <c r="AC774" t="s">
        <v>148</v>
      </c>
      <c r="AD774" s="2">
        <v>0.38541666666666669</v>
      </c>
      <c r="AG774" t="s">
        <v>148</v>
      </c>
      <c r="AK774" t="s">
        <v>156</v>
      </c>
    </row>
    <row r="775" spans="1:37" x14ac:dyDescent="0.3">
      <c r="A775" t="s">
        <v>292</v>
      </c>
      <c r="B775" t="str">
        <f t="shared" si="12"/>
        <v>USGS-1648010-20220504</v>
      </c>
      <c r="C775">
        <v>1648010</v>
      </c>
      <c r="D775" t="s">
        <v>151</v>
      </c>
      <c r="E775" s="1">
        <v>44685</v>
      </c>
      <c r="F775" s="1" t="s">
        <v>328</v>
      </c>
      <c r="G775" s="1"/>
      <c r="H775" t="s">
        <v>172</v>
      </c>
      <c r="I775" s="1" t="str">
        <f>VLOOKUP(Z775,lookup!$A$2:$E$18,5,FALSE)</f>
        <v>dissolved</v>
      </c>
      <c r="J775" s="1" t="str">
        <f>VLOOKUP(Z775,lookup!$A$2:$E$18,3,FALSE)</f>
        <v>Zinc</v>
      </c>
      <c r="K775" s="1"/>
      <c r="L775" t="str">
        <f>VLOOKUP(Z775,lookup!$A$2:$E$18,4,FALSE)</f>
        <v>ug/l</v>
      </c>
      <c r="M775">
        <v>3</v>
      </c>
      <c r="U775">
        <v>2</v>
      </c>
      <c r="V775" t="s">
        <v>176</v>
      </c>
      <c r="X775" t="s">
        <v>178</v>
      </c>
      <c r="Y775" t="s">
        <v>150</v>
      </c>
      <c r="Z775">
        <v>1090</v>
      </c>
      <c r="AA775" t="s">
        <v>168</v>
      </c>
      <c r="AB775" t="s">
        <v>164</v>
      </c>
      <c r="AC775" t="s">
        <v>148</v>
      </c>
      <c r="AD775" s="2">
        <v>0.38541666666666669</v>
      </c>
      <c r="AG775" t="s">
        <v>148</v>
      </c>
      <c r="AK775" t="s">
        <v>156</v>
      </c>
    </row>
    <row r="776" spans="1:37" x14ac:dyDescent="0.3">
      <c r="A776" t="s">
        <v>292</v>
      </c>
      <c r="B776" t="str">
        <f t="shared" si="12"/>
        <v>USGS-1648010-20220504</v>
      </c>
      <c r="C776">
        <v>1648010</v>
      </c>
      <c r="D776" t="s">
        <v>151</v>
      </c>
      <c r="E776" s="1">
        <v>44685</v>
      </c>
      <c r="F776" s="1" t="s">
        <v>328</v>
      </c>
      <c r="G776" s="1"/>
      <c r="I776" s="1" t="str">
        <f>VLOOKUP(Z776,lookup!$A$2:$E$18,5,FALSE)</f>
        <v>total</v>
      </c>
      <c r="J776" s="1" t="str">
        <f>VLOOKUP(Z776,lookup!$A$2:$E$18,3,FALSE)</f>
        <v>Mercury</v>
      </c>
      <c r="K776" s="1"/>
      <c r="L776" t="str">
        <f>VLOOKUP(Z776,lookup!$A$2:$E$18,4,FALSE)</f>
        <v>ng/l</v>
      </c>
      <c r="M776">
        <v>16.899999999999999</v>
      </c>
      <c r="U776">
        <v>0.17</v>
      </c>
      <c r="V776" t="s">
        <v>165</v>
      </c>
      <c r="X776" t="s">
        <v>178</v>
      </c>
      <c r="Y776" t="s">
        <v>150</v>
      </c>
      <c r="Z776">
        <v>50286</v>
      </c>
      <c r="AB776" t="s">
        <v>164</v>
      </c>
      <c r="AC776" t="s">
        <v>148</v>
      </c>
      <c r="AD776" s="2">
        <v>0.38541666666666669</v>
      </c>
      <c r="AG776" t="s">
        <v>148</v>
      </c>
      <c r="AK776" t="s">
        <v>230</v>
      </c>
    </row>
    <row r="777" spans="1:37" x14ac:dyDescent="0.3">
      <c r="A777" t="s">
        <v>292</v>
      </c>
      <c r="B777" t="str">
        <f t="shared" si="12"/>
        <v>USGS-1648010-20220507</v>
      </c>
      <c r="C777">
        <v>1648010</v>
      </c>
      <c r="D777" t="s">
        <v>151</v>
      </c>
      <c r="E777" s="1">
        <v>44688</v>
      </c>
      <c r="F777" s="1" t="s">
        <v>348</v>
      </c>
      <c r="G777" s="1"/>
      <c r="H777" t="s">
        <v>172</v>
      </c>
      <c r="I777" s="1" t="str">
        <f>VLOOKUP(Z777,lookup!$A$2:$E$18,5,FALSE)</f>
        <v>dissolved</v>
      </c>
      <c r="J777" s="1" t="str">
        <f>VLOOKUP(Z777,lookup!$A$2:$E$18,3,FALSE)</f>
        <v>Copper</v>
      </c>
      <c r="K777" s="1"/>
      <c r="L777" t="str">
        <f>VLOOKUP(Z777,lookup!$A$2:$E$18,4,FALSE)</f>
        <v>ug/l</v>
      </c>
      <c r="M777">
        <v>3.4</v>
      </c>
      <c r="U777">
        <v>0.4</v>
      </c>
      <c r="V777" t="s">
        <v>176</v>
      </c>
      <c r="X777" t="s">
        <v>178</v>
      </c>
      <c r="Y777" t="s">
        <v>150</v>
      </c>
      <c r="Z777">
        <v>1040</v>
      </c>
      <c r="AB777" t="s">
        <v>164</v>
      </c>
      <c r="AC777" t="s">
        <v>148</v>
      </c>
      <c r="AD777" s="2">
        <v>0.4826388888888889</v>
      </c>
      <c r="AG777" t="s">
        <v>148</v>
      </c>
      <c r="AK777" t="s">
        <v>156</v>
      </c>
    </row>
    <row r="778" spans="1:37" x14ac:dyDescent="0.3">
      <c r="A778" t="s">
        <v>292</v>
      </c>
      <c r="B778" t="str">
        <f t="shared" si="12"/>
        <v>USGS-1648010-20220507</v>
      </c>
      <c r="C778">
        <v>1648010</v>
      </c>
      <c r="D778" t="s">
        <v>151</v>
      </c>
      <c r="E778" s="1">
        <v>44688</v>
      </c>
      <c r="F778" s="1" t="s">
        <v>348</v>
      </c>
      <c r="G778" s="1"/>
      <c r="H778" t="s">
        <v>170</v>
      </c>
      <c r="I778" s="1" t="str">
        <f>VLOOKUP(Z778,lookup!$A$2:$E$18,5,FALSE)</f>
        <v>dissolved</v>
      </c>
      <c r="J778" s="1" t="str">
        <f>VLOOKUP(Z778,lookup!$A$2:$E$18,3,FALSE)</f>
        <v>Lead</v>
      </c>
      <c r="K778" s="1"/>
      <c r="L778" t="str">
        <f>VLOOKUP(Z778,lookup!$A$2:$E$18,4,FALSE)</f>
        <v>ug/l</v>
      </c>
      <c r="M778">
        <v>0.40799999999999997</v>
      </c>
      <c r="U778">
        <v>0.02</v>
      </c>
      <c r="V778" t="s">
        <v>176</v>
      </c>
      <c r="X778" t="s">
        <v>178</v>
      </c>
      <c r="Y778" t="s">
        <v>150</v>
      </c>
      <c r="Z778">
        <v>1049</v>
      </c>
      <c r="AB778" t="s">
        <v>164</v>
      </c>
      <c r="AC778" t="s">
        <v>148</v>
      </c>
      <c r="AD778" s="2">
        <v>0.4826388888888889</v>
      </c>
      <c r="AG778" t="s">
        <v>148</v>
      </c>
      <c r="AK778" t="s">
        <v>156</v>
      </c>
    </row>
    <row r="779" spans="1:37" x14ac:dyDescent="0.3">
      <c r="A779" t="s">
        <v>292</v>
      </c>
      <c r="B779" t="str">
        <f t="shared" si="12"/>
        <v>USGS-1648010-20220507</v>
      </c>
      <c r="C779">
        <v>1648010</v>
      </c>
      <c r="D779" t="s">
        <v>151</v>
      </c>
      <c r="E779" s="1">
        <v>44688</v>
      </c>
      <c r="F779" s="1" t="s">
        <v>348</v>
      </c>
      <c r="G779" s="1"/>
      <c r="H779" t="s">
        <v>172</v>
      </c>
      <c r="I779" s="1" t="str">
        <f>VLOOKUP(Z779,lookup!$A$2:$E$18,5,FALSE)</f>
        <v>dissolved</v>
      </c>
      <c r="J779" s="1" t="str">
        <f>VLOOKUP(Z779,lookup!$A$2:$E$18,3,FALSE)</f>
        <v>Zinc</v>
      </c>
      <c r="K779" s="1"/>
      <c r="L779" t="str">
        <f>VLOOKUP(Z779,lookup!$A$2:$E$18,4,FALSE)</f>
        <v>ug/l</v>
      </c>
      <c r="M779">
        <v>2</v>
      </c>
      <c r="U779">
        <v>2</v>
      </c>
      <c r="V779" t="s">
        <v>176</v>
      </c>
      <c r="X779" t="s">
        <v>178</v>
      </c>
      <c r="Y779" t="s">
        <v>150</v>
      </c>
      <c r="Z779">
        <v>1090</v>
      </c>
      <c r="AA779" t="s">
        <v>168</v>
      </c>
      <c r="AB779" t="s">
        <v>164</v>
      </c>
      <c r="AC779" t="s">
        <v>148</v>
      </c>
      <c r="AD779" s="2">
        <v>0.4826388888888889</v>
      </c>
      <c r="AG779" t="s">
        <v>148</v>
      </c>
      <c r="AK779" t="s">
        <v>156</v>
      </c>
    </row>
    <row r="780" spans="1:37" x14ac:dyDescent="0.3">
      <c r="A780" t="s">
        <v>292</v>
      </c>
      <c r="B780" t="str">
        <f t="shared" si="12"/>
        <v>USGS-1648010-20220507</v>
      </c>
      <c r="C780">
        <v>1648010</v>
      </c>
      <c r="D780" t="s">
        <v>151</v>
      </c>
      <c r="E780" s="1">
        <v>44688</v>
      </c>
      <c r="F780" s="1" t="s">
        <v>348</v>
      </c>
      <c r="G780" s="1"/>
      <c r="I780" s="1" t="str">
        <f>VLOOKUP(Z780,lookup!$A$2:$E$18,5,FALSE)</f>
        <v>total</v>
      </c>
      <c r="J780" s="1" t="str">
        <f>VLOOKUP(Z780,lookup!$A$2:$E$18,3,FALSE)</f>
        <v>Mercury</v>
      </c>
      <c r="K780" s="1"/>
      <c r="L780" t="str">
        <f>VLOOKUP(Z780,lookup!$A$2:$E$18,4,FALSE)</f>
        <v>ng/l</v>
      </c>
      <c r="M780">
        <v>20.3</v>
      </c>
      <c r="U780">
        <v>0.17</v>
      </c>
      <c r="V780" t="s">
        <v>165</v>
      </c>
      <c r="X780" t="s">
        <v>178</v>
      </c>
      <c r="Y780" t="s">
        <v>150</v>
      </c>
      <c r="Z780">
        <v>50286</v>
      </c>
      <c r="AB780" t="s">
        <v>164</v>
      </c>
      <c r="AC780" t="s">
        <v>148</v>
      </c>
      <c r="AD780" s="2">
        <v>0.4826388888888889</v>
      </c>
      <c r="AG780" t="s">
        <v>148</v>
      </c>
      <c r="AK780" t="s">
        <v>230</v>
      </c>
    </row>
    <row r="781" spans="1:37" x14ac:dyDescent="0.3">
      <c r="A781" t="s">
        <v>292</v>
      </c>
      <c r="B781" t="str">
        <f t="shared" si="12"/>
        <v>USGS-1648010-20220601</v>
      </c>
      <c r="C781">
        <v>1648010</v>
      </c>
      <c r="D781" t="s">
        <v>151</v>
      </c>
      <c r="E781" s="1">
        <v>44713</v>
      </c>
      <c r="F781" s="1" t="s">
        <v>352</v>
      </c>
      <c r="G781" s="1"/>
      <c r="H781" t="s">
        <v>172</v>
      </c>
      <c r="I781" s="1" t="str">
        <f>VLOOKUP(Z781,lookup!$A$2:$E$18,5,FALSE)</f>
        <v>dissolved</v>
      </c>
      <c r="J781" s="1" t="str">
        <f>VLOOKUP(Z781,lookup!$A$2:$E$18,3,FALSE)</f>
        <v>Copper</v>
      </c>
      <c r="K781" s="1"/>
      <c r="L781" t="str">
        <f>VLOOKUP(Z781,lookup!$A$2:$E$18,4,FALSE)</f>
        <v>ug/l</v>
      </c>
      <c r="M781">
        <v>4.5</v>
      </c>
      <c r="U781">
        <v>0.4</v>
      </c>
      <c r="V781" t="s">
        <v>176</v>
      </c>
      <c r="X781" t="s">
        <v>178</v>
      </c>
      <c r="Y781" t="s">
        <v>150</v>
      </c>
      <c r="Z781">
        <v>1040</v>
      </c>
      <c r="AB781" t="s">
        <v>164</v>
      </c>
      <c r="AC781" t="s">
        <v>148</v>
      </c>
      <c r="AD781" s="2">
        <v>0.40972222222222227</v>
      </c>
      <c r="AG781" t="s">
        <v>148</v>
      </c>
      <c r="AK781" t="s">
        <v>156</v>
      </c>
    </row>
    <row r="782" spans="1:37" x14ac:dyDescent="0.3">
      <c r="A782" t="s">
        <v>292</v>
      </c>
      <c r="B782" t="str">
        <f t="shared" si="12"/>
        <v>USGS-1648010-20220601</v>
      </c>
      <c r="C782">
        <v>1648010</v>
      </c>
      <c r="D782" t="s">
        <v>151</v>
      </c>
      <c r="E782" s="1">
        <v>44713</v>
      </c>
      <c r="F782" s="1" t="s">
        <v>352</v>
      </c>
      <c r="G782" s="1"/>
      <c r="H782" t="s">
        <v>170</v>
      </c>
      <c r="I782" s="1" t="str">
        <f>VLOOKUP(Z782,lookup!$A$2:$E$18,5,FALSE)</f>
        <v>dissolved</v>
      </c>
      <c r="J782" s="1" t="str">
        <f>VLOOKUP(Z782,lookup!$A$2:$E$18,3,FALSE)</f>
        <v>Lead</v>
      </c>
      <c r="K782" s="1"/>
      <c r="L782" t="str">
        <f>VLOOKUP(Z782,lookup!$A$2:$E$18,4,FALSE)</f>
        <v>ug/l</v>
      </c>
      <c r="M782">
        <v>0.215</v>
      </c>
      <c r="U782">
        <v>0.02</v>
      </c>
      <c r="V782" t="s">
        <v>176</v>
      </c>
      <c r="X782" t="s">
        <v>178</v>
      </c>
      <c r="Y782" t="s">
        <v>150</v>
      </c>
      <c r="Z782">
        <v>1049</v>
      </c>
      <c r="AB782" t="s">
        <v>164</v>
      </c>
      <c r="AC782" t="s">
        <v>148</v>
      </c>
      <c r="AD782" s="2">
        <v>0.40972222222222227</v>
      </c>
      <c r="AG782" t="s">
        <v>148</v>
      </c>
      <c r="AK782" t="s">
        <v>156</v>
      </c>
    </row>
    <row r="783" spans="1:37" x14ac:dyDescent="0.3">
      <c r="A783" t="s">
        <v>292</v>
      </c>
      <c r="B783" t="str">
        <f t="shared" si="12"/>
        <v>USGS-1648010-20220601</v>
      </c>
      <c r="C783">
        <v>1648010</v>
      </c>
      <c r="D783" t="s">
        <v>151</v>
      </c>
      <c r="E783" s="1">
        <v>44713</v>
      </c>
      <c r="F783" s="1" t="s">
        <v>352</v>
      </c>
      <c r="G783" s="1"/>
      <c r="H783" t="s">
        <v>172</v>
      </c>
      <c r="I783" s="1" t="str">
        <f>VLOOKUP(Z783,lookup!$A$2:$E$18,5,FALSE)</f>
        <v>dissolved</v>
      </c>
      <c r="J783" s="1" t="str">
        <f>VLOOKUP(Z783,lookup!$A$2:$E$18,3,FALSE)</f>
        <v>Zinc</v>
      </c>
      <c r="K783" s="1"/>
      <c r="L783" t="str">
        <f>VLOOKUP(Z783,lookup!$A$2:$E$18,4,FALSE)</f>
        <v>ug/l</v>
      </c>
      <c r="M783">
        <v>2</v>
      </c>
      <c r="N783" t="s">
        <v>152</v>
      </c>
      <c r="U783">
        <v>2</v>
      </c>
      <c r="V783" t="s">
        <v>176</v>
      </c>
      <c r="X783" t="s">
        <v>178</v>
      </c>
      <c r="Y783" t="s">
        <v>150</v>
      </c>
      <c r="Z783">
        <v>1090</v>
      </c>
      <c r="AB783" t="s">
        <v>164</v>
      </c>
      <c r="AC783" t="s">
        <v>148</v>
      </c>
      <c r="AD783" s="2">
        <v>0.40972222222222227</v>
      </c>
      <c r="AG783" t="s">
        <v>148</v>
      </c>
      <c r="AK783" t="s">
        <v>156</v>
      </c>
    </row>
    <row r="784" spans="1:37" x14ac:dyDescent="0.3">
      <c r="A784" t="s">
        <v>292</v>
      </c>
      <c r="B784" t="str">
        <f t="shared" si="12"/>
        <v>USGS-1648010-20220601</v>
      </c>
      <c r="C784">
        <v>1648010</v>
      </c>
      <c r="D784" t="s">
        <v>151</v>
      </c>
      <c r="E784" s="1">
        <v>44713</v>
      </c>
      <c r="F784" s="1" t="s">
        <v>352</v>
      </c>
      <c r="G784" s="1"/>
      <c r="I784" s="1" t="str">
        <f>VLOOKUP(Z784,lookup!$A$2:$E$18,5,FALSE)</f>
        <v>total</v>
      </c>
      <c r="J784" s="1" t="str">
        <f>VLOOKUP(Z784,lookup!$A$2:$E$18,3,FALSE)</f>
        <v>Mercury</v>
      </c>
      <c r="K784" s="1"/>
      <c r="L784" t="str">
        <f>VLOOKUP(Z784,lookup!$A$2:$E$18,4,FALSE)</f>
        <v>ng/l</v>
      </c>
      <c r="M784">
        <v>1.75</v>
      </c>
      <c r="U784">
        <v>0.17</v>
      </c>
      <c r="V784" t="s">
        <v>165</v>
      </c>
      <c r="X784" t="s">
        <v>178</v>
      </c>
      <c r="Y784" t="s">
        <v>150</v>
      </c>
      <c r="Z784">
        <v>50286</v>
      </c>
      <c r="AB784" t="s">
        <v>164</v>
      </c>
      <c r="AC784" t="s">
        <v>148</v>
      </c>
      <c r="AD784" s="2">
        <v>0.40972222222222227</v>
      </c>
      <c r="AG784" t="s">
        <v>148</v>
      </c>
      <c r="AK784" t="s">
        <v>230</v>
      </c>
    </row>
    <row r="785" spans="1:37" x14ac:dyDescent="0.3">
      <c r="A785" t="s">
        <v>292</v>
      </c>
      <c r="B785" t="str">
        <f t="shared" si="12"/>
        <v>USGS-1648010-20220712</v>
      </c>
      <c r="C785">
        <v>1648010</v>
      </c>
      <c r="D785" t="s">
        <v>151</v>
      </c>
      <c r="E785" s="1">
        <v>44754</v>
      </c>
      <c r="F785" s="1" t="s">
        <v>331</v>
      </c>
      <c r="G785" s="1"/>
      <c r="I785" s="1" t="str">
        <f>VLOOKUP(Z785,lookup!$A$2:$E$18,5,FALSE)</f>
        <v>total</v>
      </c>
      <c r="J785" s="1" t="str">
        <f>VLOOKUP(Z785,lookup!$A$2:$E$18,3,FALSE)</f>
        <v>Mercury</v>
      </c>
      <c r="K785" s="1"/>
      <c r="L785" t="str">
        <f>VLOOKUP(Z785,lookup!$A$2:$E$18,4,FALSE)</f>
        <v>ng/l</v>
      </c>
      <c r="M785">
        <v>1.7</v>
      </c>
      <c r="U785">
        <v>0.17</v>
      </c>
      <c r="V785" t="s">
        <v>165</v>
      </c>
      <c r="X785" t="s">
        <v>178</v>
      </c>
      <c r="Y785" t="s">
        <v>150</v>
      </c>
      <c r="Z785">
        <v>50286</v>
      </c>
      <c r="AB785" t="s">
        <v>164</v>
      </c>
      <c r="AC785" t="s">
        <v>148</v>
      </c>
      <c r="AD785" s="2">
        <v>0.4375</v>
      </c>
      <c r="AG785" t="s">
        <v>148</v>
      </c>
      <c r="AK785" t="s">
        <v>230</v>
      </c>
    </row>
    <row r="786" spans="1:37" x14ac:dyDescent="0.3">
      <c r="A786" t="s">
        <v>292</v>
      </c>
      <c r="B786" t="str">
        <f t="shared" si="12"/>
        <v>USGS-WRD-1648998-19990623</v>
      </c>
      <c r="C786">
        <v>1648998</v>
      </c>
      <c r="D786" t="s">
        <v>151</v>
      </c>
      <c r="E786" s="1">
        <v>36334</v>
      </c>
      <c r="F786" s="1" t="s">
        <v>354</v>
      </c>
      <c r="G786" s="1"/>
      <c r="H786" t="s">
        <v>162</v>
      </c>
      <c r="I786" s="1" t="str">
        <f>VLOOKUP(Z786,lookup!$A$2:$E$18,5,FALSE)</f>
        <v>dissolved</v>
      </c>
      <c r="J786" s="1" t="str">
        <f>VLOOKUP(Z786,lookup!$A$2:$E$18,3,FALSE)</f>
        <v>p,p'-DDE</v>
      </c>
      <c r="K786" s="1"/>
      <c r="L786" t="str">
        <f>VLOOKUP(Z786,lookup!$A$2:$E$18,4,FALSE)</f>
        <v>ug/l</v>
      </c>
      <c r="M786">
        <v>6.0000000000000001E-3</v>
      </c>
      <c r="N786" t="s">
        <v>152</v>
      </c>
      <c r="X786" t="s">
        <v>149</v>
      </c>
      <c r="Y786" t="s">
        <v>160</v>
      </c>
      <c r="Z786">
        <v>34653</v>
      </c>
      <c r="AB786" t="s">
        <v>163</v>
      </c>
      <c r="AC786" t="s">
        <v>148</v>
      </c>
      <c r="AD786" s="2">
        <v>0.49305555555555558</v>
      </c>
      <c r="AG786" t="s">
        <v>161</v>
      </c>
    </row>
    <row r="787" spans="1:37" x14ac:dyDescent="0.3">
      <c r="A787" t="s">
        <v>292</v>
      </c>
      <c r="B787" t="str">
        <f t="shared" si="12"/>
        <v>USGS-WRD-1648998-19990623</v>
      </c>
      <c r="C787">
        <v>1648998</v>
      </c>
      <c r="D787" t="s">
        <v>151</v>
      </c>
      <c r="E787" s="1">
        <v>36334</v>
      </c>
      <c r="F787" s="1" t="s">
        <v>354</v>
      </c>
      <c r="G787" s="1"/>
      <c r="H787" t="s">
        <v>162</v>
      </c>
      <c r="I787" s="1" t="str">
        <f>VLOOKUP(Z787,lookup!$A$2:$E$18,5,FALSE)</f>
        <v>dissolved</v>
      </c>
      <c r="J787" s="1" t="str">
        <f>VLOOKUP(Z787,lookup!$A$2:$E$18,3,FALSE)</f>
        <v>Dieldrin</v>
      </c>
      <c r="K787" s="1"/>
      <c r="L787" t="str">
        <f>VLOOKUP(Z787,lookup!$A$2:$E$18,4,FALSE)</f>
        <v>ug/l</v>
      </c>
      <c r="M787">
        <v>1E-3</v>
      </c>
      <c r="N787" t="s">
        <v>152</v>
      </c>
      <c r="X787" t="s">
        <v>149</v>
      </c>
      <c r="Y787" t="s">
        <v>160</v>
      </c>
      <c r="Z787">
        <v>39381</v>
      </c>
      <c r="AB787" t="s">
        <v>163</v>
      </c>
      <c r="AC787" t="s">
        <v>148</v>
      </c>
      <c r="AD787" s="2">
        <v>0.49305555555555558</v>
      </c>
      <c r="AG787" t="s">
        <v>161</v>
      </c>
    </row>
    <row r="788" spans="1:37" x14ac:dyDescent="0.3">
      <c r="A788" t="s">
        <v>292</v>
      </c>
      <c r="B788" t="str">
        <f t="shared" si="12"/>
        <v>USGS-1649000-20070627</v>
      </c>
      <c r="C788">
        <v>1649000</v>
      </c>
      <c r="D788" t="s">
        <v>151</v>
      </c>
      <c r="E788" s="1">
        <v>39260</v>
      </c>
      <c r="F788" s="1" t="s">
        <v>307</v>
      </c>
      <c r="G788" s="1"/>
      <c r="H788" t="s">
        <v>153</v>
      </c>
      <c r="I788" s="1" t="str">
        <f>VLOOKUP(Z788,lookup!$A$2:$E$18,5,FALSE)</f>
        <v>dissolved</v>
      </c>
      <c r="J788" s="1" t="str">
        <f>VLOOKUP(Z788,lookup!$A$2:$E$18,3,FALSE)</f>
        <v>Benzo[a]pyrene</v>
      </c>
      <c r="K788" s="1"/>
      <c r="L788" t="str">
        <f>VLOOKUP(Z788,lookup!$A$2:$E$18,4,FALSE)</f>
        <v>ug/l</v>
      </c>
      <c r="M788">
        <v>0.12</v>
      </c>
      <c r="N788" t="s">
        <v>152</v>
      </c>
      <c r="U788">
        <v>0.12</v>
      </c>
      <c r="V788" t="s">
        <v>155</v>
      </c>
      <c r="X788" t="s">
        <v>149</v>
      </c>
      <c r="Y788" t="s">
        <v>150</v>
      </c>
      <c r="Z788">
        <v>34248</v>
      </c>
      <c r="AB788" t="s">
        <v>154</v>
      </c>
      <c r="AC788" t="s">
        <v>148</v>
      </c>
      <c r="AD788" s="2">
        <v>0.48958333333333331</v>
      </c>
      <c r="AG788" t="s">
        <v>148</v>
      </c>
      <c r="AK788" t="s">
        <v>156</v>
      </c>
    </row>
    <row r="789" spans="1:37" x14ac:dyDescent="0.3">
      <c r="A789" t="s">
        <v>292</v>
      </c>
      <c r="B789" t="str">
        <f t="shared" si="12"/>
        <v>USGS-1649000-20070627</v>
      </c>
      <c r="C789">
        <v>1649000</v>
      </c>
      <c r="D789" t="s">
        <v>151</v>
      </c>
      <c r="E789" s="1">
        <v>39260</v>
      </c>
      <c r="F789" s="1" t="s">
        <v>307</v>
      </c>
      <c r="G789" s="1"/>
      <c r="H789" t="s">
        <v>153</v>
      </c>
      <c r="I789" s="1" t="str">
        <f>VLOOKUP(Z789,lookup!$A$2:$E$18,5,FALSE)</f>
        <v>dissolved</v>
      </c>
      <c r="J789" s="1" t="str">
        <f>VLOOKUP(Z789,lookup!$A$2:$E$18,3,FALSE)</f>
        <v>Fluoranthene</v>
      </c>
      <c r="K789" s="1"/>
      <c r="L789" t="str">
        <f>VLOOKUP(Z789,lookup!$A$2:$E$18,4,FALSE)</f>
        <v>ug/l</v>
      </c>
      <c r="M789">
        <v>8.9999999999999993E-3</v>
      </c>
      <c r="N789" t="s">
        <v>157</v>
      </c>
      <c r="U789">
        <v>0.08</v>
      </c>
      <c r="V789" t="s">
        <v>159</v>
      </c>
      <c r="X789" t="s">
        <v>149</v>
      </c>
      <c r="Y789" t="s">
        <v>150</v>
      </c>
      <c r="Z789">
        <v>34377</v>
      </c>
      <c r="AA789" t="s">
        <v>158</v>
      </c>
      <c r="AB789" t="s">
        <v>154</v>
      </c>
      <c r="AC789" t="s">
        <v>148</v>
      </c>
      <c r="AD789" s="2">
        <v>0.48958333333333331</v>
      </c>
      <c r="AG789" t="s">
        <v>148</v>
      </c>
      <c r="AK789" t="s">
        <v>156</v>
      </c>
    </row>
    <row r="790" spans="1:37" x14ac:dyDescent="0.3">
      <c r="A790" t="s">
        <v>292</v>
      </c>
      <c r="B790" t="str">
        <f t="shared" si="12"/>
        <v>USGS-1649000-20070627</v>
      </c>
      <c r="C790">
        <v>1649000</v>
      </c>
      <c r="D790" t="s">
        <v>151</v>
      </c>
      <c r="E790" s="1">
        <v>39260</v>
      </c>
      <c r="F790" s="1" t="s">
        <v>307</v>
      </c>
      <c r="G790" s="1"/>
      <c r="H790" t="s">
        <v>153</v>
      </c>
      <c r="I790" s="1" t="str">
        <f>VLOOKUP(Z790,lookup!$A$2:$E$18,5,FALSE)</f>
        <v>dissolved</v>
      </c>
      <c r="J790" s="1" t="str">
        <f>VLOOKUP(Z790,lookup!$A$2:$E$18,3,FALSE)</f>
        <v>Napthtalene</v>
      </c>
      <c r="K790" s="1"/>
      <c r="L790" t="str">
        <f>VLOOKUP(Z790,lookup!$A$2:$E$18,4,FALSE)</f>
        <v>ug/l</v>
      </c>
      <c r="M790">
        <v>0.1</v>
      </c>
      <c r="N790" t="s">
        <v>152</v>
      </c>
      <c r="U790">
        <v>0.1</v>
      </c>
      <c r="V790" t="s">
        <v>155</v>
      </c>
      <c r="X790" t="s">
        <v>149</v>
      </c>
      <c r="Y790" t="s">
        <v>150</v>
      </c>
      <c r="Z790">
        <v>34443</v>
      </c>
      <c r="AB790" t="s">
        <v>154</v>
      </c>
      <c r="AC790" t="s">
        <v>148</v>
      </c>
      <c r="AD790" s="2">
        <v>0.48958333333333331</v>
      </c>
      <c r="AG790" t="s">
        <v>148</v>
      </c>
      <c r="AK790" t="s">
        <v>156</v>
      </c>
    </row>
    <row r="791" spans="1:37" x14ac:dyDescent="0.3">
      <c r="A791" t="s">
        <v>292</v>
      </c>
      <c r="B791" t="str">
        <f t="shared" si="12"/>
        <v>USGS-1649000-20070627</v>
      </c>
      <c r="C791">
        <v>1649000</v>
      </c>
      <c r="D791" t="s">
        <v>151</v>
      </c>
      <c r="E791" s="1">
        <v>39260</v>
      </c>
      <c r="F791" s="1" t="s">
        <v>307</v>
      </c>
      <c r="G791" s="1"/>
      <c r="H791" t="s">
        <v>153</v>
      </c>
      <c r="I791" s="1" t="str">
        <f>VLOOKUP(Z791,lookup!$A$2:$E$18,5,FALSE)</f>
        <v>dissolved</v>
      </c>
      <c r="J791" s="1" t="str">
        <f>VLOOKUP(Z791,lookup!$A$2:$E$18,3,FALSE)</f>
        <v>Phenanthrene</v>
      </c>
      <c r="K791" s="1"/>
      <c r="L791" t="str">
        <f>VLOOKUP(Z791,lookup!$A$2:$E$18,4,FALSE)</f>
        <v>ug/l</v>
      </c>
      <c r="M791">
        <v>0.08</v>
      </c>
      <c r="N791" t="s">
        <v>152</v>
      </c>
      <c r="U791">
        <v>0.08</v>
      </c>
      <c r="V791" t="s">
        <v>159</v>
      </c>
      <c r="X791" t="s">
        <v>149</v>
      </c>
      <c r="Y791" t="s">
        <v>150</v>
      </c>
      <c r="Z791">
        <v>34462</v>
      </c>
      <c r="AB791" t="s">
        <v>154</v>
      </c>
      <c r="AC791" t="s">
        <v>148</v>
      </c>
      <c r="AD791" s="2">
        <v>0.48958333333333331</v>
      </c>
      <c r="AG791" t="s">
        <v>148</v>
      </c>
      <c r="AK791" t="s">
        <v>156</v>
      </c>
    </row>
    <row r="792" spans="1:37" x14ac:dyDescent="0.3">
      <c r="A792" t="s">
        <v>292</v>
      </c>
      <c r="B792" t="str">
        <f t="shared" si="12"/>
        <v>USGS-1649000-20070627</v>
      </c>
      <c r="C792">
        <v>1649000</v>
      </c>
      <c r="D792" t="s">
        <v>151</v>
      </c>
      <c r="E792" s="1">
        <v>39260</v>
      </c>
      <c r="F792" s="1" t="s">
        <v>307</v>
      </c>
      <c r="G792" s="1"/>
      <c r="H792" t="s">
        <v>153</v>
      </c>
      <c r="I792" s="1" t="str">
        <f>VLOOKUP(Z792,lookup!$A$2:$E$18,5,FALSE)</f>
        <v>dissolved</v>
      </c>
      <c r="J792" s="1" t="str">
        <f>VLOOKUP(Z792,lookup!$A$2:$E$18,3,FALSE)</f>
        <v>Pyrene</v>
      </c>
      <c r="K792" s="1"/>
      <c r="L792" t="str">
        <f>VLOOKUP(Z792,lookup!$A$2:$E$18,4,FALSE)</f>
        <v>ug/l</v>
      </c>
      <c r="M792">
        <v>8.9999999999999993E-3</v>
      </c>
      <c r="N792" t="s">
        <v>157</v>
      </c>
      <c r="U792">
        <v>0.08</v>
      </c>
      <c r="V792" t="s">
        <v>155</v>
      </c>
      <c r="X792" t="s">
        <v>149</v>
      </c>
      <c r="Y792" t="s">
        <v>150</v>
      </c>
      <c r="Z792">
        <v>34470</v>
      </c>
      <c r="AA792" t="s">
        <v>158</v>
      </c>
      <c r="AB792" t="s">
        <v>154</v>
      </c>
      <c r="AC792" t="s">
        <v>148</v>
      </c>
      <c r="AD792" s="2">
        <v>0.48958333333333331</v>
      </c>
      <c r="AG792" t="s">
        <v>148</v>
      </c>
      <c r="AK792" t="s">
        <v>156</v>
      </c>
    </row>
    <row r="793" spans="1:37" x14ac:dyDescent="0.3">
      <c r="A793" t="s">
        <v>292</v>
      </c>
      <c r="B793" t="str">
        <f t="shared" si="12"/>
        <v>USGS-1649000-20070627</v>
      </c>
      <c r="C793">
        <v>1649000</v>
      </c>
      <c r="D793" t="s">
        <v>151</v>
      </c>
      <c r="E793" s="1">
        <v>39260</v>
      </c>
      <c r="F793" s="1" t="s">
        <v>367</v>
      </c>
      <c r="G793" s="1"/>
      <c r="H793" t="s">
        <v>166</v>
      </c>
      <c r="I793" s="1" t="str">
        <f>VLOOKUP(Z793,lookup!$A$2:$E$18,5,FALSE)</f>
        <v>total</v>
      </c>
      <c r="J793" s="1" t="str">
        <f>VLOOKUP(Z793,lookup!$A$2:$E$18,3,FALSE)</f>
        <v>Benzo[a]pyrene</v>
      </c>
      <c r="K793" s="1"/>
      <c r="L793" t="str">
        <f>VLOOKUP(Z793,lookup!$A$2:$E$18,4,FALSE)</f>
        <v>ug/l</v>
      </c>
      <c r="M793">
        <v>0.2</v>
      </c>
      <c r="N793" t="s">
        <v>152</v>
      </c>
      <c r="U793">
        <v>0.2</v>
      </c>
      <c r="V793" t="s">
        <v>159</v>
      </c>
      <c r="X793" t="s">
        <v>149</v>
      </c>
      <c r="Y793" t="s">
        <v>150</v>
      </c>
      <c r="Z793">
        <v>34247</v>
      </c>
      <c r="AB793" t="s">
        <v>154</v>
      </c>
      <c r="AC793" t="s">
        <v>148</v>
      </c>
      <c r="AD793" s="2">
        <v>0.49652777777777773</v>
      </c>
      <c r="AG793" t="s">
        <v>148</v>
      </c>
      <c r="AK793" t="s">
        <v>156</v>
      </c>
    </row>
    <row r="794" spans="1:37" x14ac:dyDescent="0.3">
      <c r="A794" t="s">
        <v>292</v>
      </c>
      <c r="B794" t="str">
        <f t="shared" si="12"/>
        <v>USGS-1649000-20070627</v>
      </c>
      <c r="C794">
        <v>1649000</v>
      </c>
      <c r="D794" t="s">
        <v>151</v>
      </c>
      <c r="E794" s="1">
        <v>39260</v>
      </c>
      <c r="F794" s="1" t="s">
        <v>367</v>
      </c>
      <c r="G794" s="1"/>
      <c r="H794" t="s">
        <v>166</v>
      </c>
      <c r="I794" s="1" t="str">
        <f>VLOOKUP(Z794,lookup!$A$2:$E$18,5,FALSE)</f>
        <v>total</v>
      </c>
      <c r="J794" s="1" t="str">
        <f>VLOOKUP(Z794,lookup!$A$2:$E$18,3,FALSE)</f>
        <v>Fluoranthene</v>
      </c>
      <c r="K794" s="1"/>
      <c r="L794" t="str">
        <f>VLOOKUP(Z794,lookup!$A$2:$E$18,4,FALSE)</f>
        <v>ug/l</v>
      </c>
      <c r="M794">
        <v>0.2</v>
      </c>
      <c r="N794" t="s">
        <v>152</v>
      </c>
      <c r="U794">
        <v>0.2</v>
      </c>
      <c r="V794" t="s">
        <v>159</v>
      </c>
      <c r="X794" t="s">
        <v>149</v>
      </c>
      <c r="Y794" t="s">
        <v>150</v>
      </c>
      <c r="Z794">
        <v>34376</v>
      </c>
      <c r="AB794" t="s">
        <v>154</v>
      </c>
      <c r="AC794" t="s">
        <v>148</v>
      </c>
      <c r="AD794" s="2">
        <v>0.49652777777777773</v>
      </c>
      <c r="AG794" t="s">
        <v>148</v>
      </c>
      <c r="AK794" t="s">
        <v>156</v>
      </c>
    </row>
    <row r="795" spans="1:37" x14ac:dyDescent="0.3">
      <c r="A795" t="s">
        <v>292</v>
      </c>
      <c r="B795" t="str">
        <f t="shared" si="12"/>
        <v>USGS-1649000-20070627</v>
      </c>
      <c r="C795">
        <v>1649000</v>
      </c>
      <c r="D795" t="s">
        <v>151</v>
      </c>
      <c r="E795" s="1">
        <v>39260</v>
      </c>
      <c r="F795" s="1" t="s">
        <v>367</v>
      </c>
      <c r="G795" s="1"/>
      <c r="H795" t="s">
        <v>166</v>
      </c>
      <c r="I795" s="1" t="str">
        <f>VLOOKUP(Z795,lookup!$A$2:$E$18,5,FALSE)</f>
        <v>total</v>
      </c>
      <c r="J795" s="1" t="str">
        <f>VLOOKUP(Z795,lookup!$A$2:$E$18,3,FALSE)</f>
        <v>Phenanthrene</v>
      </c>
      <c r="K795" s="1"/>
      <c r="L795" t="str">
        <f>VLOOKUP(Z795,lookup!$A$2:$E$18,4,FALSE)</f>
        <v>ug/l</v>
      </c>
      <c r="M795">
        <v>0.2</v>
      </c>
      <c r="N795" t="s">
        <v>152</v>
      </c>
      <c r="U795">
        <v>0.2</v>
      </c>
      <c r="V795" t="s">
        <v>159</v>
      </c>
      <c r="X795" t="s">
        <v>149</v>
      </c>
      <c r="Y795" t="s">
        <v>150</v>
      </c>
      <c r="Z795">
        <v>34461</v>
      </c>
      <c r="AB795" t="s">
        <v>154</v>
      </c>
      <c r="AC795" t="s">
        <v>148</v>
      </c>
      <c r="AD795" s="2">
        <v>0.49652777777777773</v>
      </c>
      <c r="AG795" t="s">
        <v>148</v>
      </c>
      <c r="AK795" t="s">
        <v>156</v>
      </c>
    </row>
    <row r="796" spans="1:37" x14ac:dyDescent="0.3">
      <c r="A796" t="s">
        <v>292</v>
      </c>
      <c r="B796" t="str">
        <f t="shared" si="12"/>
        <v>USGS-1649000-20070627</v>
      </c>
      <c r="C796">
        <v>1649000</v>
      </c>
      <c r="D796" t="s">
        <v>151</v>
      </c>
      <c r="E796" s="1">
        <v>39260</v>
      </c>
      <c r="F796" s="1" t="s">
        <v>367</v>
      </c>
      <c r="G796" s="1"/>
      <c r="H796" t="s">
        <v>166</v>
      </c>
      <c r="I796" s="1" t="str">
        <f>VLOOKUP(Z796,lookup!$A$2:$E$18,5,FALSE)</f>
        <v>total</v>
      </c>
      <c r="J796" s="1" t="str">
        <f>VLOOKUP(Z796,lookup!$A$2:$E$18,3,FALSE)</f>
        <v>Pyrene</v>
      </c>
      <c r="K796" s="1"/>
      <c r="L796" t="str">
        <f>VLOOKUP(Z796,lookup!$A$2:$E$18,4,FALSE)</f>
        <v>ug/l</v>
      </c>
      <c r="M796">
        <v>0.2</v>
      </c>
      <c r="N796" t="s">
        <v>152</v>
      </c>
      <c r="U796">
        <v>0.2</v>
      </c>
      <c r="V796" t="s">
        <v>159</v>
      </c>
      <c r="X796" t="s">
        <v>149</v>
      </c>
      <c r="Y796" t="s">
        <v>150</v>
      </c>
      <c r="Z796">
        <v>34469</v>
      </c>
      <c r="AB796" t="s">
        <v>154</v>
      </c>
      <c r="AC796" t="s">
        <v>148</v>
      </c>
      <c r="AD796" s="2">
        <v>0.49652777777777773</v>
      </c>
      <c r="AG796" t="s">
        <v>148</v>
      </c>
      <c r="AK796" t="s">
        <v>156</v>
      </c>
    </row>
    <row r="797" spans="1:37" x14ac:dyDescent="0.3">
      <c r="A797" t="s">
        <v>292</v>
      </c>
      <c r="B797" t="str">
        <f t="shared" si="12"/>
        <v>USGS-1649000-20070627</v>
      </c>
      <c r="C797">
        <v>1649000</v>
      </c>
      <c r="D797" t="s">
        <v>151</v>
      </c>
      <c r="E797" s="1">
        <v>39260</v>
      </c>
      <c r="F797" s="1" t="s">
        <v>367</v>
      </c>
      <c r="G797" s="1"/>
      <c r="H797" t="s">
        <v>166</v>
      </c>
      <c r="I797" s="1" t="str">
        <f>VLOOKUP(Z797,lookup!$A$2:$E$18,5,FALSE)</f>
        <v>total</v>
      </c>
      <c r="J797" s="1" t="str">
        <f>VLOOKUP(Z797,lookup!$A$2:$E$18,3,FALSE)</f>
        <v>Napthtalene</v>
      </c>
      <c r="K797" s="1"/>
      <c r="L797" t="str">
        <f>VLOOKUP(Z797,lookup!$A$2:$E$18,4,FALSE)</f>
        <v>ug/l</v>
      </c>
      <c r="M797">
        <v>0.2</v>
      </c>
      <c r="N797" t="s">
        <v>152</v>
      </c>
      <c r="U797">
        <v>0.2</v>
      </c>
      <c r="V797" t="s">
        <v>159</v>
      </c>
      <c r="X797" t="s">
        <v>149</v>
      </c>
      <c r="Y797" t="s">
        <v>150</v>
      </c>
      <c r="Z797">
        <v>34696</v>
      </c>
      <c r="AA797" t="s">
        <v>167</v>
      </c>
      <c r="AB797" t="s">
        <v>154</v>
      </c>
      <c r="AC797" t="s">
        <v>148</v>
      </c>
      <c r="AD797" s="2">
        <v>0.49652777777777773</v>
      </c>
      <c r="AG797" t="s">
        <v>148</v>
      </c>
      <c r="AK797" t="s">
        <v>156</v>
      </c>
    </row>
    <row r="798" spans="1:37" x14ac:dyDescent="0.3">
      <c r="A798" t="s">
        <v>292</v>
      </c>
      <c r="B798" t="str">
        <f t="shared" si="12"/>
        <v>USGS-1651800-20140327</v>
      </c>
      <c r="C798">
        <v>1651800</v>
      </c>
      <c r="D798" t="s">
        <v>151</v>
      </c>
      <c r="E798" s="1">
        <v>41725</v>
      </c>
      <c r="F798" s="1" t="s">
        <v>326</v>
      </c>
      <c r="G798" s="1"/>
      <c r="H798" t="s">
        <v>172</v>
      </c>
      <c r="I798" s="1" t="str">
        <f>VLOOKUP(Z798,lookup!$A$2:$E$18,5,FALSE)</f>
        <v>dissolved</v>
      </c>
      <c r="J798" s="1" t="str">
        <f>VLOOKUP(Z798,lookup!$A$2:$E$18,3,FALSE)</f>
        <v>Copper</v>
      </c>
      <c r="K798" s="1"/>
      <c r="L798" t="str">
        <f>VLOOKUP(Z798,lookup!$A$2:$E$18,4,FALSE)</f>
        <v>ug/l</v>
      </c>
      <c r="M798">
        <v>1.6</v>
      </c>
      <c r="U798">
        <v>0.8</v>
      </c>
      <c r="V798" t="s">
        <v>171</v>
      </c>
      <c r="X798" t="s">
        <v>149</v>
      </c>
      <c r="Y798" t="s">
        <v>150</v>
      </c>
      <c r="Z798">
        <v>1040</v>
      </c>
      <c r="AA798" t="s">
        <v>168</v>
      </c>
      <c r="AB798" t="s">
        <v>154</v>
      </c>
      <c r="AC798" t="s">
        <v>148</v>
      </c>
      <c r="AD798" s="2">
        <v>0.55208333333333337</v>
      </c>
      <c r="AG798" t="s">
        <v>148</v>
      </c>
      <c r="AK798" t="s">
        <v>156</v>
      </c>
    </row>
    <row r="799" spans="1:37" x14ac:dyDescent="0.3">
      <c r="A799" t="s">
        <v>292</v>
      </c>
      <c r="B799" t="str">
        <f t="shared" si="12"/>
        <v>USGS-1651800-20140327</v>
      </c>
      <c r="C799">
        <v>1651800</v>
      </c>
      <c r="D799" t="s">
        <v>151</v>
      </c>
      <c r="E799" s="1">
        <v>41725</v>
      </c>
      <c r="F799" s="1" t="s">
        <v>326</v>
      </c>
      <c r="G799" s="1"/>
      <c r="H799" t="s">
        <v>170</v>
      </c>
      <c r="I799" s="1" t="str">
        <f>VLOOKUP(Z799,lookup!$A$2:$E$18,5,FALSE)</f>
        <v>dissolved</v>
      </c>
      <c r="J799" s="1" t="str">
        <f>VLOOKUP(Z799,lookup!$A$2:$E$18,3,FALSE)</f>
        <v>Lead</v>
      </c>
      <c r="K799" s="1"/>
      <c r="L799" t="str">
        <f>VLOOKUP(Z799,lookup!$A$2:$E$18,4,FALSE)</f>
        <v>ug/l</v>
      </c>
      <c r="M799">
        <v>0.04</v>
      </c>
      <c r="N799" t="s">
        <v>152</v>
      </c>
      <c r="U799">
        <v>0.04</v>
      </c>
      <c r="V799" t="s">
        <v>171</v>
      </c>
      <c r="X799" t="s">
        <v>149</v>
      </c>
      <c r="Y799" t="s">
        <v>150</v>
      </c>
      <c r="Z799">
        <v>1049</v>
      </c>
      <c r="AB799" t="s">
        <v>154</v>
      </c>
      <c r="AC799" t="s">
        <v>148</v>
      </c>
      <c r="AD799" s="2">
        <v>0.55208333333333337</v>
      </c>
      <c r="AG799" t="s">
        <v>148</v>
      </c>
      <c r="AK799" t="s">
        <v>156</v>
      </c>
    </row>
    <row r="800" spans="1:37" x14ac:dyDescent="0.3">
      <c r="A800" t="s">
        <v>292</v>
      </c>
      <c r="B800" t="str">
        <f t="shared" si="12"/>
        <v>USGS-1651800-20140327</v>
      </c>
      <c r="C800">
        <v>1651800</v>
      </c>
      <c r="D800" t="s">
        <v>151</v>
      </c>
      <c r="E800" s="1">
        <v>41725</v>
      </c>
      <c r="F800" s="1" t="s">
        <v>326</v>
      </c>
      <c r="G800" s="1"/>
      <c r="H800" t="s">
        <v>172</v>
      </c>
      <c r="I800" s="1" t="str">
        <f>VLOOKUP(Z800,lookup!$A$2:$E$18,5,FALSE)</f>
        <v>dissolved</v>
      </c>
      <c r="J800" s="1" t="str">
        <f>VLOOKUP(Z800,lookup!$A$2:$E$18,3,FALSE)</f>
        <v>Zinc</v>
      </c>
      <c r="K800" s="1"/>
      <c r="L800" t="str">
        <f>VLOOKUP(Z800,lookup!$A$2:$E$18,4,FALSE)</f>
        <v>ug/l</v>
      </c>
      <c r="M800">
        <v>4.0999999999999996</v>
      </c>
      <c r="U800">
        <v>2</v>
      </c>
      <c r="V800" t="s">
        <v>171</v>
      </c>
      <c r="X800" t="s">
        <v>149</v>
      </c>
      <c r="Y800" t="s">
        <v>150</v>
      </c>
      <c r="Z800">
        <v>1090</v>
      </c>
      <c r="AB800" t="s">
        <v>154</v>
      </c>
      <c r="AC800" t="s">
        <v>148</v>
      </c>
      <c r="AD800" s="2">
        <v>0.55208333333333337</v>
      </c>
      <c r="AG800" t="s">
        <v>148</v>
      </c>
      <c r="AK800" t="s">
        <v>156</v>
      </c>
    </row>
    <row r="801" spans="1:37" x14ac:dyDescent="0.3">
      <c r="A801" t="s">
        <v>292</v>
      </c>
      <c r="B801" t="str">
        <f t="shared" si="12"/>
        <v>USGS-WRD-1651800-20140329</v>
      </c>
      <c r="C801">
        <v>1651800</v>
      </c>
      <c r="D801" t="s">
        <v>151</v>
      </c>
      <c r="E801" s="1">
        <v>41727</v>
      </c>
      <c r="F801" s="1" t="s">
        <v>310</v>
      </c>
      <c r="G801" s="1"/>
      <c r="H801" t="s">
        <v>172</v>
      </c>
      <c r="I801" s="1" t="str">
        <f>VLOOKUP(Z801,lookup!$A$2:$E$18,5,FALSE)</f>
        <v>dissolved</v>
      </c>
      <c r="J801" s="1" t="str">
        <f>VLOOKUP(Z801,lookup!$A$2:$E$18,3,FALSE)</f>
        <v>Copper</v>
      </c>
      <c r="K801" s="1"/>
      <c r="L801" t="str">
        <f>VLOOKUP(Z801,lookup!$A$2:$E$18,4,FALSE)</f>
        <v>ug/l</v>
      </c>
      <c r="M801">
        <v>0.8</v>
      </c>
      <c r="N801" t="s">
        <v>152</v>
      </c>
      <c r="U801">
        <v>0.8</v>
      </c>
      <c r="V801" t="s">
        <v>171</v>
      </c>
      <c r="X801" t="s">
        <v>149</v>
      </c>
      <c r="Y801" t="s">
        <v>150</v>
      </c>
      <c r="Z801">
        <v>1040</v>
      </c>
      <c r="AB801" t="s">
        <v>154</v>
      </c>
      <c r="AC801" t="s">
        <v>148</v>
      </c>
      <c r="AD801" s="2">
        <v>0.60416666666666663</v>
      </c>
      <c r="AG801" t="s">
        <v>161</v>
      </c>
      <c r="AK801" t="s">
        <v>156</v>
      </c>
    </row>
    <row r="802" spans="1:37" x14ac:dyDescent="0.3">
      <c r="A802" t="s">
        <v>292</v>
      </c>
      <c r="B802" t="str">
        <f t="shared" si="12"/>
        <v>USGS-WRD-1651800-20140329</v>
      </c>
      <c r="C802">
        <v>1651800</v>
      </c>
      <c r="D802" t="s">
        <v>151</v>
      </c>
      <c r="E802" s="1">
        <v>41727</v>
      </c>
      <c r="F802" s="1" t="s">
        <v>310</v>
      </c>
      <c r="G802" s="1"/>
      <c r="H802" t="s">
        <v>170</v>
      </c>
      <c r="I802" s="1" t="str">
        <f>VLOOKUP(Z802,lookup!$A$2:$E$18,5,FALSE)</f>
        <v>dissolved</v>
      </c>
      <c r="J802" s="1" t="str">
        <f>VLOOKUP(Z802,lookup!$A$2:$E$18,3,FALSE)</f>
        <v>Lead</v>
      </c>
      <c r="K802" s="1"/>
      <c r="L802" t="str">
        <f>VLOOKUP(Z802,lookup!$A$2:$E$18,4,FALSE)</f>
        <v>ug/l</v>
      </c>
      <c r="M802">
        <v>0.188</v>
      </c>
      <c r="U802">
        <v>0.04</v>
      </c>
      <c r="V802" t="s">
        <v>171</v>
      </c>
      <c r="X802" t="s">
        <v>149</v>
      </c>
      <c r="Y802" t="s">
        <v>150</v>
      </c>
      <c r="Z802">
        <v>1049</v>
      </c>
      <c r="AB802" t="s">
        <v>154</v>
      </c>
      <c r="AC802" t="s">
        <v>148</v>
      </c>
      <c r="AD802" s="2">
        <v>0.60416666666666663</v>
      </c>
      <c r="AG802" t="s">
        <v>161</v>
      </c>
      <c r="AK802" t="s">
        <v>156</v>
      </c>
    </row>
    <row r="803" spans="1:37" x14ac:dyDescent="0.3">
      <c r="A803" t="s">
        <v>292</v>
      </c>
      <c r="B803" t="str">
        <f t="shared" si="12"/>
        <v>USGS-WRD-1651800-20140329</v>
      </c>
      <c r="C803">
        <v>1651800</v>
      </c>
      <c r="D803" t="s">
        <v>151</v>
      </c>
      <c r="E803" s="1">
        <v>41727</v>
      </c>
      <c r="F803" s="1" t="s">
        <v>310</v>
      </c>
      <c r="G803" s="1"/>
      <c r="H803" t="s">
        <v>172</v>
      </c>
      <c r="I803" s="1" t="str">
        <f>VLOOKUP(Z803,lookup!$A$2:$E$18,5,FALSE)</f>
        <v>dissolved</v>
      </c>
      <c r="J803" s="1" t="str">
        <f>VLOOKUP(Z803,lookup!$A$2:$E$18,3,FALSE)</f>
        <v>Zinc</v>
      </c>
      <c r="K803" s="1"/>
      <c r="L803" t="str">
        <f>VLOOKUP(Z803,lookup!$A$2:$E$18,4,FALSE)</f>
        <v>ug/l</v>
      </c>
      <c r="M803">
        <v>2</v>
      </c>
      <c r="N803" t="s">
        <v>152</v>
      </c>
      <c r="U803">
        <v>2</v>
      </c>
      <c r="V803" t="s">
        <v>171</v>
      </c>
      <c r="X803" t="s">
        <v>149</v>
      </c>
      <c r="Y803" t="s">
        <v>150</v>
      </c>
      <c r="Z803">
        <v>1090</v>
      </c>
      <c r="AB803" t="s">
        <v>154</v>
      </c>
      <c r="AC803" t="s">
        <v>148</v>
      </c>
      <c r="AD803" s="2">
        <v>0.60416666666666663</v>
      </c>
      <c r="AG803" t="s">
        <v>161</v>
      </c>
      <c r="AK803" t="s">
        <v>156</v>
      </c>
    </row>
    <row r="804" spans="1:37" x14ac:dyDescent="0.3">
      <c r="A804" t="s">
        <v>292</v>
      </c>
      <c r="B804" t="str">
        <f t="shared" si="12"/>
        <v>USGS-WRD-1651800-20140330</v>
      </c>
      <c r="C804">
        <v>1651800</v>
      </c>
      <c r="D804" t="s">
        <v>151</v>
      </c>
      <c r="E804" s="1">
        <v>41728</v>
      </c>
      <c r="F804" s="1" t="s">
        <v>316</v>
      </c>
      <c r="G804" s="1"/>
      <c r="H804" t="s">
        <v>172</v>
      </c>
      <c r="I804" s="1" t="str">
        <f>VLOOKUP(Z804,lookup!$A$2:$E$18,5,FALSE)</f>
        <v>dissolved</v>
      </c>
      <c r="J804" s="1" t="str">
        <f>VLOOKUP(Z804,lookup!$A$2:$E$18,3,FALSE)</f>
        <v>Copper</v>
      </c>
      <c r="K804" s="1"/>
      <c r="L804" t="str">
        <f>VLOOKUP(Z804,lookup!$A$2:$E$18,4,FALSE)</f>
        <v>ug/l</v>
      </c>
      <c r="M804">
        <v>4.0999999999999996</v>
      </c>
      <c r="U804">
        <v>0.8</v>
      </c>
      <c r="V804" t="s">
        <v>171</v>
      </c>
      <c r="X804" t="s">
        <v>149</v>
      </c>
      <c r="Y804" t="s">
        <v>150</v>
      </c>
      <c r="Z804">
        <v>1040</v>
      </c>
      <c r="AB804" t="s">
        <v>154</v>
      </c>
      <c r="AC804" t="s">
        <v>148</v>
      </c>
      <c r="AD804" s="2">
        <v>0.40625</v>
      </c>
      <c r="AG804" t="s">
        <v>161</v>
      </c>
      <c r="AK804" t="s">
        <v>156</v>
      </c>
    </row>
    <row r="805" spans="1:37" x14ac:dyDescent="0.3">
      <c r="A805" t="s">
        <v>292</v>
      </c>
      <c r="B805" t="str">
        <f t="shared" si="12"/>
        <v>USGS-WRD-1651800-20140330</v>
      </c>
      <c r="C805">
        <v>1651800</v>
      </c>
      <c r="D805" t="s">
        <v>151</v>
      </c>
      <c r="E805" s="1">
        <v>41728</v>
      </c>
      <c r="F805" s="1" t="s">
        <v>316</v>
      </c>
      <c r="G805" s="1"/>
      <c r="H805" t="s">
        <v>170</v>
      </c>
      <c r="I805" s="1" t="str">
        <f>VLOOKUP(Z805,lookup!$A$2:$E$18,5,FALSE)</f>
        <v>dissolved</v>
      </c>
      <c r="J805" s="1" t="str">
        <f>VLOOKUP(Z805,lookup!$A$2:$E$18,3,FALSE)</f>
        <v>Lead</v>
      </c>
      <c r="K805" s="1"/>
      <c r="L805" t="str">
        <f>VLOOKUP(Z805,lookup!$A$2:$E$18,4,FALSE)</f>
        <v>ug/l</v>
      </c>
      <c r="M805">
        <v>0.752</v>
      </c>
      <c r="U805">
        <v>0.04</v>
      </c>
      <c r="V805" t="s">
        <v>171</v>
      </c>
      <c r="X805" t="s">
        <v>149</v>
      </c>
      <c r="Y805" t="s">
        <v>150</v>
      </c>
      <c r="Z805">
        <v>1049</v>
      </c>
      <c r="AB805" t="s">
        <v>154</v>
      </c>
      <c r="AC805" t="s">
        <v>148</v>
      </c>
      <c r="AD805" s="2">
        <v>0.40625</v>
      </c>
      <c r="AG805" t="s">
        <v>161</v>
      </c>
      <c r="AK805" t="s">
        <v>156</v>
      </c>
    </row>
    <row r="806" spans="1:37" x14ac:dyDescent="0.3">
      <c r="A806" t="s">
        <v>292</v>
      </c>
      <c r="B806" t="str">
        <f t="shared" si="12"/>
        <v>USGS-WRD-1651800-20140330</v>
      </c>
      <c r="C806">
        <v>1651800</v>
      </c>
      <c r="D806" t="s">
        <v>151</v>
      </c>
      <c r="E806" s="1">
        <v>41728</v>
      </c>
      <c r="F806" s="1" t="s">
        <v>316</v>
      </c>
      <c r="G806" s="1"/>
      <c r="H806" t="s">
        <v>172</v>
      </c>
      <c r="I806" s="1" t="str">
        <f>VLOOKUP(Z806,lookup!$A$2:$E$18,5,FALSE)</f>
        <v>dissolved</v>
      </c>
      <c r="J806" s="1" t="str">
        <f>VLOOKUP(Z806,lookup!$A$2:$E$18,3,FALSE)</f>
        <v>Zinc</v>
      </c>
      <c r="K806" s="1"/>
      <c r="L806" t="str">
        <f>VLOOKUP(Z806,lookup!$A$2:$E$18,4,FALSE)</f>
        <v>ug/l</v>
      </c>
      <c r="M806">
        <v>8.5</v>
      </c>
      <c r="U806">
        <v>2</v>
      </c>
      <c r="V806" t="s">
        <v>171</v>
      </c>
      <c r="X806" t="s">
        <v>149</v>
      </c>
      <c r="Y806" t="s">
        <v>150</v>
      </c>
      <c r="Z806">
        <v>1090</v>
      </c>
      <c r="AB806" t="s">
        <v>154</v>
      </c>
      <c r="AC806" t="s">
        <v>148</v>
      </c>
      <c r="AD806" s="2">
        <v>0.40625</v>
      </c>
      <c r="AG806" t="s">
        <v>161</v>
      </c>
      <c r="AK806" t="s">
        <v>156</v>
      </c>
    </row>
    <row r="807" spans="1:37" x14ac:dyDescent="0.3">
      <c r="A807" t="s">
        <v>292</v>
      </c>
      <c r="B807" t="str">
        <f t="shared" si="12"/>
        <v>USGS-1651800-20140415</v>
      </c>
      <c r="C807">
        <v>1651800</v>
      </c>
      <c r="D807" t="s">
        <v>151</v>
      </c>
      <c r="E807" s="1">
        <v>41744</v>
      </c>
      <c r="F807" s="1" t="s">
        <v>327</v>
      </c>
      <c r="G807" s="1"/>
      <c r="H807" t="s">
        <v>172</v>
      </c>
      <c r="I807" s="1" t="str">
        <f>VLOOKUP(Z807,lookup!$A$2:$E$18,5,FALSE)</f>
        <v>dissolved</v>
      </c>
      <c r="J807" s="1" t="str">
        <f>VLOOKUP(Z807,lookup!$A$2:$E$18,3,FALSE)</f>
        <v>Copper</v>
      </c>
      <c r="K807" s="1"/>
      <c r="L807" t="str">
        <f>VLOOKUP(Z807,lookup!$A$2:$E$18,4,FALSE)</f>
        <v>ug/l</v>
      </c>
      <c r="M807">
        <v>1.3</v>
      </c>
      <c r="U807">
        <v>0.8</v>
      </c>
      <c r="V807" t="s">
        <v>171</v>
      </c>
      <c r="X807" t="s">
        <v>149</v>
      </c>
      <c r="Y807" t="s">
        <v>150</v>
      </c>
      <c r="Z807">
        <v>1040</v>
      </c>
      <c r="AA807" t="s">
        <v>168</v>
      </c>
      <c r="AB807" t="s">
        <v>154</v>
      </c>
      <c r="AC807" t="s">
        <v>148</v>
      </c>
      <c r="AD807" s="2">
        <v>0.44791666666666669</v>
      </c>
      <c r="AG807" t="s">
        <v>148</v>
      </c>
      <c r="AK807" t="s">
        <v>156</v>
      </c>
    </row>
    <row r="808" spans="1:37" x14ac:dyDescent="0.3">
      <c r="A808" t="s">
        <v>292</v>
      </c>
      <c r="B808" t="str">
        <f t="shared" si="12"/>
        <v>USGS-1651800-20140415</v>
      </c>
      <c r="C808">
        <v>1651800</v>
      </c>
      <c r="D808" t="s">
        <v>151</v>
      </c>
      <c r="E808" s="1">
        <v>41744</v>
      </c>
      <c r="F808" s="1" t="s">
        <v>327</v>
      </c>
      <c r="G808" s="1"/>
      <c r="H808" t="s">
        <v>170</v>
      </c>
      <c r="I808" s="1" t="str">
        <f>VLOOKUP(Z808,lookup!$A$2:$E$18,5,FALSE)</f>
        <v>dissolved</v>
      </c>
      <c r="J808" s="1" t="str">
        <f>VLOOKUP(Z808,lookup!$A$2:$E$18,3,FALSE)</f>
        <v>Lead</v>
      </c>
      <c r="K808" s="1"/>
      <c r="L808" t="str">
        <f>VLOOKUP(Z808,lookup!$A$2:$E$18,4,FALSE)</f>
        <v>ug/l</v>
      </c>
      <c r="M808">
        <v>0.61899999999999999</v>
      </c>
      <c r="U808">
        <v>0.04</v>
      </c>
      <c r="V808" t="s">
        <v>171</v>
      </c>
      <c r="X808" t="s">
        <v>149</v>
      </c>
      <c r="Y808" t="s">
        <v>150</v>
      </c>
      <c r="Z808">
        <v>1049</v>
      </c>
      <c r="AB808" t="s">
        <v>154</v>
      </c>
      <c r="AC808" t="s">
        <v>148</v>
      </c>
      <c r="AD808" s="2">
        <v>0.44791666666666669</v>
      </c>
      <c r="AG808" t="s">
        <v>148</v>
      </c>
      <c r="AK808" t="s">
        <v>156</v>
      </c>
    </row>
    <row r="809" spans="1:37" x14ac:dyDescent="0.3">
      <c r="A809" t="s">
        <v>292</v>
      </c>
      <c r="B809" t="str">
        <f t="shared" si="12"/>
        <v>USGS-1651800-20140415</v>
      </c>
      <c r="C809">
        <v>1651800</v>
      </c>
      <c r="D809" t="s">
        <v>151</v>
      </c>
      <c r="E809" s="1">
        <v>41744</v>
      </c>
      <c r="F809" s="1" t="s">
        <v>327</v>
      </c>
      <c r="G809" s="1"/>
      <c r="H809" t="s">
        <v>172</v>
      </c>
      <c r="I809" s="1" t="str">
        <f>VLOOKUP(Z809,lookup!$A$2:$E$18,5,FALSE)</f>
        <v>dissolved</v>
      </c>
      <c r="J809" s="1" t="str">
        <f>VLOOKUP(Z809,lookup!$A$2:$E$18,3,FALSE)</f>
        <v>Zinc</v>
      </c>
      <c r="K809" s="1"/>
      <c r="L809" t="str">
        <f>VLOOKUP(Z809,lookup!$A$2:$E$18,4,FALSE)</f>
        <v>ug/l</v>
      </c>
      <c r="M809">
        <v>3.2</v>
      </c>
      <c r="U809">
        <v>2</v>
      </c>
      <c r="V809" t="s">
        <v>171</v>
      </c>
      <c r="X809" t="s">
        <v>149</v>
      </c>
      <c r="Y809" t="s">
        <v>150</v>
      </c>
      <c r="Z809">
        <v>1090</v>
      </c>
      <c r="AA809" t="s">
        <v>168</v>
      </c>
      <c r="AB809" t="s">
        <v>154</v>
      </c>
      <c r="AC809" t="s">
        <v>148</v>
      </c>
      <c r="AD809" s="2">
        <v>0.44791666666666669</v>
      </c>
      <c r="AG809" t="s">
        <v>148</v>
      </c>
      <c r="AK809" t="s">
        <v>156</v>
      </c>
    </row>
    <row r="810" spans="1:37" x14ac:dyDescent="0.3">
      <c r="A810" t="s">
        <v>292</v>
      </c>
      <c r="B810" t="str">
        <f t="shared" si="12"/>
        <v>USGS-1651800-20140429</v>
      </c>
      <c r="C810">
        <v>1651800</v>
      </c>
      <c r="D810" t="s">
        <v>151</v>
      </c>
      <c r="E810" s="1">
        <v>41758</v>
      </c>
      <c r="F810" s="1" t="s">
        <v>331</v>
      </c>
      <c r="G810" s="1"/>
      <c r="H810" t="s">
        <v>172</v>
      </c>
      <c r="I810" s="1" t="str">
        <f>VLOOKUP(Z810,lookup!$A$2:$E$18,5,FALSE)</f>
        <v>dissolved</v>
      </c>
      <c r="J810" s="1" t="str">
        <f>VLOOKUP(Z810,lookup!$A$2:$E$18,3,FALSE)</f>
        <v>Copper</v>
      </c>
      <c r="K810" s="1"/>
      <c r="L810" t="str">
        <f>VLOOKUP(Z810,lookup!$A$2:$E$18,4,FALSE)</f>
        <v>ug/l</v>
      </c>
      <c r="M810">
        <v>4.3</v>
      </c>
      <c r="U810">
        <v>0.8</v>
      </c>
      <c r="V810" t="s">
        <v>171</v>
      </c>
      <c r="X810" t="s">
        <v>149</v>
      </c>
      <c r="Y810" t="s">
        <v>150</v>
      </c>
      <c r="Z810">
        <v>1040</v>
      </c>
      <c r="AB810" t="s">
        <v>154</v>
      </c>
      <c r="AC810" t="s">
        <v>148</v>
      </c>
      <c r="AD810" s="2">
        <v>0.4375</v>
      </c>
      <c r="AG810" t="s">
        <v>148</v>
      </c>
      <c r="AK810" t="s">
        <v>156</v>
      </c>
    </row>
    <row r="811" spans="1:37" x14ac:dyDescent="0.3">
      <c r="A811" t="s">
        <v>292</v>
      </c>
      <c r="B811" t="str">
        <f t="shared" si="12"/>
        <v>USGS-1651800-20140429</v>
      </c>
      <c r="C811">
        <v>1651800</v>
      </c>
      <c r="D811" t="s">
        <v>151</v>
      </c>
      <c r="E811" s="1">
        <v>41758</v>
      </c>
      <c r="F811" s="1" t="s">
        <v>331</v>
      </c>
      <c r="G811" s="1"/>
      <c r="H811" t="s">
        <v>170</v>
      </c>
      <c r="I811" s="1" t="str">
        <f>VLOOKUP(Z811,lookup!$A$2:$E$18,5,FALSE)</f>
        <v>dissolved</v>
      </c>
      <c r="J811" s="1" t="str">
        <f>VLOOKUP(Z811,lookup!$A$2:$E$18,3,FALSE)</f>
        <v>Lead</v>
      </c>
      <c r="K811" s="1"/>
      <c r="L811" t="str">
        <f>VLOOKUP(Z811,lookup!$A$2:$E$18,4,FALSE)</f>
        <v>ug/l</v>
      </c>
      <c r="M811">
        <v>0.51800000000000002</v>
      </c>
      <c r="U811">
        <v>0.04</v>
      </c>
      <c r="V811" t="s">
        <v>171</v>
      </c>
      <c r="X811" t="s">
        <v>149</v>
      </c>
      <c r="Y811" t="s">
        <v>150</v>
      </c>
      <c r="Z811">
        <v>1049</v>
      </c>
      <c r="AB811" t="s">
        <v>154</v>
      </c>
      <c r="AC811" t="s">
        <v>148</v>
      </c>
      <c r="AD811" s="2">
        <v>0.4375</v>
      </c>
      <c r="AG811" t="s">
        <v>148</v>
      </c>
      <c r="AK811" t="s">
        <v>156</v>
      </c>
    </row>
    <row r="812" spans="1:37" x14ac:dyDescent="0.3">
      <c r="A812" t="s">
        <v>292</v>
      </c>
      <c r="B812" t="str">
        <f t="shared" si="12"/>
        <v>USGS-1651800-20140429</v>
      </c>
      <c r="C812">
        <v>1651800</v>
      </c>
      <c r="D812" t="s">
        <v>151</v>
      </c>
      <c r="E812" s="1">
        <v>41758</v>
      </c>
      <c r="F812" s="1" t="s">
        <v>331</v>
      </c>
      <c r="G812" s="1"/>
      <c r="H812" t="s">
        <v>172</v>
      </c>
      <c r="I812" s="1" t="str">
        <f>VLOOKUP(Z812,lookup!$A$2:$E$18,5,FALSE)</f>
        <v>dissolved</v>
      </c>
      <c r="J812" s="1" t="str">
        <f>VLOOKUP(Z812,lookup!$A$2:$E$18,3,FALSE)</f>
        <v>Zinc</v>
      </c>
      <c r="K812" s="1"/>
      <c r="L812" t="str">
        <f>VLOOKUP(Z812,lookup!$A$2:$E$18,4,FALSE)</f>
        <v>ug/l</v>
      </c>
      <c r="M812">
        <v>18.399999999999999</v>
      </c>
      <c r="U812">
        <v>2</v>
      </c>
      <c r="V812" t="s">
        <v>171</v>
      </c>
      <c r="X812" t="s">
        <v>149</v>
      </c>
      <c r="Y812" t="s">
        <v>150</v>
      </c>
      <c r="Z812">
        <v>1090</v>
      </c>
      <c r="AB812" t="s">
        <v>154</v>
      </c>
      <c r="AC812" t="s">
        <v>148</v>
      </c>
      <c r="AD812" s="2">
        <v>0.4375</v>
      </c>
      <c r="AG812" t="s">
        <v>148</v>
      </c>
      <c r="AK812" t="s">
        <v>156</v>
      </c>
    </row>
    <row r="813" spans="1:37" x14ac:dyDescent="0.3">
      <c r="A813" t="s">
        <v>292</v>
      </c>
      <c r="B813" t="str">
        <f t="shared" si="12"/>
        <v>USGS-1651800-20140430</v>
      </c>
      <c r="C813">
        <v>1651800</v>
      </c>
      <c r="D813" t="s">
        <v>151</v>
      </c>
      <c r="E813" s="1">
        <v>41759</v>
      </c>
      <c r="F813" s="1" t="s">
        <v>329</v>
      </c>
      <c r="G813" s="1"/>
      <c r="H813" t="s">
        <v>172</v>
      </c>
      <c r="I813" s="1" t="str">
        <f>VLOOKUP(Z813,lookup!$A$2:$E$18,5,FALSE)</f>
        <v>dissolved</v>
      </c>
      <c r="J813" s="1" t="str">
        <f>VLOOKUP(Z813,lookup!$A$2:$E$18,3,FALSE)</f>
        <v>Copper</v>
      </c>
      <c r="K813" s="1"/>
      <c r="L813" t="str">
        <f>VLOOKUP(Z813,lookup!$A$2:$E$18,4,FALSE)</f>
        <v>ug/l</v>
      </c>
      <c r="M813">
        <v>5.3</v>
      </c>
      <c r="U813">
        <v>0.8</v>
      </c>
      <c r="V813" t="s">
        <v>171</v>
      </c>
      <c r="X813" t="s">
        <v>149</v>
      </c>
      <c r="Y813" t="s">
        <v>150</v>
      </c>
      <c r="Z813">
        <v>1040</v>
      </c>
      <c r="AB813" t="s">
        <v>154</v>
      </c>
      <c r="AC813" t="s">
        <v>148</v>
      </c>
      <c r="AD813" s="2">
        <v>0.5625</v>
      </c>
      <c r="AG813" t="s">
        <v>148</v>
      </c>
      <c r="AK813" t="s">
        <v>156</v>
      </c>
    </row>
    <row r="814" spans="1:37" x14ac:dyDescent="0.3">
      <c r="A814" t="s">
        <v>292</v>
      </c>
      <c r="B814" t="str">
        <f t="shared" si="12"/>
        <v>USGS-1651800-20140430</v>
      </c>
      <c r="C814">
        <v>1651800</v>
      </c>
      <c r="D814" t="s">
        <v>151</v>
      </c>
      <c r="E814" s="1">
        <v>41759</v>
      </c>
      <c r="F814" s="1" t="s">
        <v>329</v>
      </c>
      <c r="G814" s="1"/>
      <c r="H814" t="s">
        <v>170</v>
      </c>
      <c r="I814" s="1" t="str">
        <f>VLOOKUP(Z814,lookup!$A$2:$E$18,5,FALSE)</f>
        <v>dissolved</v>
      </c>
      <c r="J814" s="1" t="str">
        <f>VLOOKUP(Z814,lookup!$A$2:$E$18,3,FALSE)</f>
        <v>Lead</v>
      </c>
      <c r="K814" s="1"/>
      <c r="L814" t="str">
        <f>VLOOKUP(Z814,lookup!$A$2:$E$18,4,FALSE)</f>
        <v>ug/l</v>
      </c>
      <c r="M814">
        <v>1.79</v>
      </c>
      <c r="U814">
        <v>0.04</v>
      </c>
      <c r="V814" t="s">
        <v>171</v>
      </c>
      <c r="X814" t="s">
        <v>149</v>
      </c>
      <c r="Y814" t="s">
        <v>150</v>
      </c>
      <c r="Z814">
        <v>1049</v>
      </c>
      <c r="AB814" t="s">
        <v>154</v>
      </c>
      <c r="AC814" t="s">
        <v>148</v>
      </c>
      <c r="AD814" s="2">
        <v>0.5625</v>
      </c>
      <c r="AG814" t="s">
        <v>148</v>
      </c>
      <c r="AK814" t="s">
        <v>156</v>
      </c>
    </row>
    <row r="815" spans="1:37" x14ac:dyDescent="0.3">
      <c r="A815" t="s">
        <v>292</v>
      </c>
      <c r="B815" t="str">
        <f t="shared" si="12"/>
        <v>USGS-1651800-20140430</v>
      </c>
      <c r="C815">
        <v>1651800</v>
      </c>
      <c r="D815" t="s">
        <v>151</v>
      </c>
      <c r="E815" s="1">
        <v>41759</v>
      </c>
      <c r="F815" s="1" t="s">
        <v>329</v>
      </c>
      <c r="G815" s="1"/>
      <c r="H815" t="s">
        <v>172</v>
      </c>
      <c r="I815" s="1" t="str">
        <f>VLOOKUP(Z815,lookup!$A$2:$E$18,5,FALSE)</f>
        <v>dissolved</v>
      </c>
      <c r="J815" s="1" t="str">
        <f>VLOOKUP(Z815,lookup!$A$2:$E$18,3,FALSE)</f>
        <v>Zinc</v>
      </c>
      <c r="K815" s="1"/>
      <c r="L815" t="str">
        <f>VLOOKUP(Z815,lookup!$A$2:$E$18,4,FALSE)</f>
        <v>ug/l</v>
      </c>
      <c r="M815">
        <v>10.1</v>
      </c>
      <c r="U815">
        <v>2</v>
      </c>
      <c r="V815" t="s">
        <v>171</v>
      </c>
      <c r="X815" t="s">
        <v>149</v>
      </c>
      <c r="Y815" t="s">
        <v>150</v>
      </c>
      <c r="Z815">
        <v>1090</v>
      </c>
      <c r="AB815" t="s">
        <v>154</v>
      </c>
      <c r="AC815" t="s">
        <v>148</v>
      </c>
      <c r="AD815" s="2">
        <v>0.5625</v>
      </c>
      <c r="AG815" t="s">
        <v>148</v>
      </c>
      <c r="AK815" t="s">
        <v>156</v>
      </c>
    </row>
    <row r="816" spans="1:37" x14ac:dyDescent="0.3">
      <c r="A816" t="s">
        <v>292</v>
      </c>
      <c r="B816" t="str">
        <f t="shared" si="12"/>
        <v>USGS-WRD-1651800-20140528</v>
      </c>
      <c r="C816">
        <v>1651800</v>
      </c>
      <c r="D816" t="s">
        <v>151</v>
      </c>
      <c r="E816" s="1">
        <v>41787</v>
      </c>
      <c r="F816" s="1" t="s">
        <v>339</v>
      </c>
      <c r="G816" s="1"/>
      <c r="H816" t="s">
        <v>172</v>
      </c>
      <c r="I816" s="1" t="str">
        <f>VLOOKUP(Z816,lookup!$A$2:$E$18,5,FALSE)</f>
        <v>dissolved</v>
      </c>
      <c r="J816" s="1" t="str">
        <f>VLOOKUP(Z816,lookup!$A$2:$E$18,3,FALSE)</f>
        <v>Copper</v>
      </c>
      <c r="K816" s="1"/>
      <c r="L816" t="str">
        <f>VLOOKUP(Z816,lookup!$A$2:$E$18,4,FALSE)</f>
        <v>ug/l</v>
      </c>
      <c r="M816">
        <v>2.5</v>
      </c>
      <c r="U816">
        <v>0.8</v>
      </c>
      <c r="V816" t="s">
        <v>171</v>
      </c>
      <c r="X816" t="s">
        <v>149</v>
      </c>
      <c r="Y816" t="s">
        <v>150</v>
      </c>
      <c r="Z816">
        <v>1040</v>
      </c>
      <c r="AB816" t="s">
        <v>154</v>
      </c>
      <c r="AC816" t="s">
        <v>148</v>
      </c>
      <c r="AD816" s="2">
        <v>0.42708333333333331</v>
      </c>
      <c r="AG816" t="s">
        <v>161</v>
      </c>
      <c r="AK816" t="s">
        <v>156</v>
      </c>
    </row>
    <row r="817" spans="1:37" x14ac:dyDescent="0.3">
      <c r="A817" t="s">
        <v>292</v>
      </c>
      <c r="B817" t="str">
        <f t="shared" si="12"/>
        <v>USGS-WRD-1651800-20140528</v>
      </c>
      <c r="C817">
        <v>1651800</v>
      </c>
      <c r="D817" t="s">
        <v>151</v>
      </c>
      <c r="E817" s="1">
        <v>41787</v>
      </c>
      <c r="F817" s="1" t="s">
        <v>339</v>
      </c>
      <c r="G817" s="1"/>
      <c r="H817" t="s">
        <v>170</v>
      </c>
      <c r="I817" s="1" t="str">
        <f>VLOOKUP(Z817,lookup!$A$2:$E$18,5,FALSE)</f>
        <v>dissolved</v>
      </c>
      <c r="J817" s="1" t="str">
        <f>VLOOKUP(Z817,lookup!$A$2:$E$18,3,FALSE)</f>
        <v>Lead</v>
      </c>
      <c r="K817" s="1"/>
      <c r="L817" t="str">
        <f>VLOOKUP(Z817,lookup!$A$2:$E$18,4,FALSE)</f>
        <v>ug/l</v>
      </c>
      <c r="M817">
        <v>0.45600000000000002</v>
      </c>
      <c r="U817">
        <v>0.04</v>
      </c>
      <c r="V817" t="s">
        <v>171</v>
      </c>
      <c r="X817" t="s">
        <v>149</v>
      </c>
      <c r="Y817" t="s">
        <v>150</v>
      </c>
      <c r="Z817">
        <v>1049</v>
      </c>
      <c r="AB817" t="s">
        <v>154</v>
      </c>
      <c r="AC817" t="s">
        <v>148</v>
      </c>
      <c r="AD817" s="2">
        <v>0.42708333333333331</v>
      </c>
      <c r="AG817" t="s">
        <v>161</v>
      </c>
      <c r="AK817" t="s">
        <v>156</v>
      </c>
    </row>
    <row r="818" spans="1:37" x14ac:dyDescent="0.3">
      <c r="A818" t="s">
        <v>292</v>
      </c>
      <c r="B818" t="str">
        <f t="shared" si="12"/>
        <v>USGS-WRD-1651800-20140528</v>
      </c>
      <c r="C818">
        <v>1651800</v>
      </c>
      <c r="D818" t="s">
        <v>151</v>
      </c>
      <c r="E818" s="1">
        <v>41787</v>
      </c>
      <c r="F818" s="1" t="s">
        <v>339</v>
      </c>
      <c r="G818" s="1"/>
      <c r="H818" t="s">
        <v>172</v>
      </c>
      <c r="I818" s="1" t="str">
        <f>VLOOKUP(Z818,lookup!$A$2:$E$18,5,FALSE)</f>
        <v>dissolved</v>
      </c>
      <c r="J818" s="1" t="str">
        <f>VLOOKUP(Z818,lookup!$A$2:$E$18,3,FALSE)</f>
        <v>Zinc</v>
      </c>
      <c r="K818" s="1"/>
      <c r="L818" t="str">
        <f>VLOOKUP(Z818,lookup!$A$2:$E$18,4,FALSE)</f>
        <v>ug/l</v>
      </c>
      <c r="M818">
        <v>6.5</v>
      </c>
      <c r="U818">
        <v>2</v>
      </c>
      <c r="V818" t="s">
        <v>171</v>
      </c>
      <c r="X818" t="s">
        <v>149</v>
      </c>
      <c r="Y818" t="s">
        <v>150</v>
      </c>
      <c r="Z818">
        <v>1090</v>
      </c>
      <c r="AB818" t="s">
        <v>154</v>
      </c>
      <c r="AC818" t="s">
        <v>148</v>
      </c>
      <c r="AD818" s="2">
        <v>0.42708333333333331</v>
      </c>
      <c r="AG818" t="s">
        <v>161</v>
      </c>
      <c r="AK818" t="s">
        <v>156</v>
      </c>
    </row>
    <row r="819" spans="1:37" x14ac:dyDescent="0.3">
      <c r="A819" t="s">
        <v>292</v>
      </c>
      <c r="B819" t="str">
        <f t="shared" si="12"/>
        <v>USGS-WRD-1651800-20140624</v>
      </c>
      <c r="C819">
        <v>1651800</v>
      </c>
      <c r="D819" t="s">
        <v>151</v>
      </c>
      <c r="E819" s="1">
        <v>41814</v>
      </c>
      <c r="F819" s="1" t="s">
        <v>368</v>
      </c>
      <c r="G819" s="1"/>
      <c r="H819" t="s">
        <v>172</v>
      </c>
      <c r="I819" s="1" t="str">
        <f>VLOOKUP(Z819,lookup!$A$2:$E$18,5,FALSE)</f>
        <v>dissolved</v>
      </c>
      <c r="J819" s="1" t="str">
        <f>VLOOKUP(Z819,lookup!$A$2:$E$18,3,FALSE)</f>
        <v>Copper</v>
      </c>
      <c r="K819" s="1"/>
      <c r="L819" t="str">
        <f>VLOOKUP(Z819,lookup!$A$2:$E$18,4,FALSE)</f>
        <v>ug/l</v>
      </c>
      <c r="M819">
        <v>1.5</v>
      </c>
      <c r="U819">
        <v>0.8</v>
      </c>
      <c r="V819" t="s">
        <v>171</v>
      </c>
      <c r="X819" t="s">
        <v>149</v>
      </c>
      <c r="Y819" t="s">
        <v>150</v>
      </c>
      <c r="Z819">
        <v>1040</v>
      </c>
      <c r="AA819" t="s">
        <v>168</v>
      </c>
      <c r="AB819" t="s">
        <v>154</v>
      </c>
      <c r="AC819" t="s">
        <v>148</v>
      </c>
      <c r="AD819" s="2">
        <v>0.53194444444444444</v>
      </c>
      <c r="AG819" t="s">
        <v>161</v>
      </c>
      <c r="AK819" t="s">
        <v>156</v>
      </c>
    </row>
    <row r="820" spans="1:37" x14ac:dyDescent="0.3">
      <c r="A820" t="s">
        <v>292</v>
      </c>
      <c r="B820" t="str">
        <f t="shared" si="12"/>
        <v>USGS-WRD-1651800-20140624</v>
      </c>
      <c r="C820">
        <v>1651800</v>
      </c>
      <c r="D820" t="s">
        <v>151</v>
      </c>
      <c r="E820" s="1">
        <v>41814</v>
      </c>
      <c r="F820" s="1" t="s">
        <v>368</v>
      </c>
      <c r="G820" s="1"/>
      <c r="H820" t="s">
        <v>170</v>
      </c>
      <c r="I820" s="1" t="str">
        <f>VLOOKUP(Z820,lookup!$A$2:$E$18,5,FALSE)</f>
        <v>dissolved</v>
      </c>
      <c r="J820" s="1" t="str">
        <f>VLOOKUP(Z820,lookup!$A$2:$E$18,3,FALSE)</f>
        <v>Lead</v>
      </c>
      <c r="K820" s="1"/>
      <c r="L820" t="str">
        <f>VLOOKUP(Z820,lookup!$A$2:$E$18,4,FALSE)</f>
        <v>ug/l</v>
      </c>
      <c r="M820">
        <v>0.04</v>
      </c>
      <c r="N820" t="s">
        <v>152</v>
      </c>
      <c r="U820">
        <v>0.04</v>
      </c>
      <c r="V820" t="s">
        <v>171</v>
      </c>
      <c r="X820" t="s">
        <v>149</v>
      </c>
      <c r="Y820" t="s">
        <v>150</v>
      </c>
      <c r="Z820">
        <v>1049</v>
      </c>
      <c r="AB820" t="s">
        <v>154</v>
      </c>
      <c r="AC820" t="s">
        <v>148</v>
      </c>
      <c r="AD820" s="2">
        <v>0.53194444444444444</v>
      </c>
      <c r="AG820" t="s">
        <v>161</v>
      </c>
      <c r="AK820" t="s">
        <v>156</v>
      </c>
    </row>
    <row r="821" spans="1:37" x14ac:dyDescent="0.3">
      <c r="A821" t="s">
        <v>292</v>
      </c>
      <c r="B821" t="str">
        <f t="shared" si="12"/>
        <v>USGS-WRD-1651800-20140624</v>
      </c>
      <c r="C821">
        <v>1651800</v>
      </c>
      <c r="D821" t="s">
        <v>151</v>
      </c>
      <c r="E821" s="1">
        <v>41814</v>
      </c>
      <c r="F821" s="1" t="s">
        <v>368</v>
      </c>
      <c r="G821" s="1"/>
      <c r="H821" t="s">
        <v>172</v>
      </c>
      <c r="I821" s="1" t="str">
        <f>VLOOKUP(Z821,lookup!$A$2:$E$18,5,FALSE)</f>
        <v>dissolved</v>
      </c>
      <c r="J821" s="1" t="str">
        <f>VLOOKUP(Z821,lookup!$A$2:$E$18,3,FALSE)</f>
        <v>Zinc</v>
      </c>
      <c r="K821" s="1"/>
      <c r="L821" t="str">
        <f>VLOOKUP(Z821,lookup!$A$2:$E$18,4,FALSE)</f>
        <v>ug/l</v>
      </c>
      <c r="M821">
        <v>2.1</v>
      </c>
      <c r="U821">
        <v>2</v>
      </c>
      <c r="V821" t="s">
        <v>171</v>
      </c>
      <c r="X821" t="s">
        <v>149</v>
      </c>
      <c r="Y821" t="s">
        <v>150</v>
      </c>
      <c r="Z821">
        <v>1090</v>
      </c>
      <c r="AA821" t="s">
        <v>168</v>
      </c>
      <c r="AB821" t="s">
        <v>154</v>
      </c>
      <c r="AC821" t="s">
        <v>148</v>
      </c>
      <c r="AD821" s="2">
        <v>0.53194444444444444</v>
      </c>
      <c r="AG821" t="s">
        <v>161</v>
      </c>
      <c r="AK821" t="s">
        <v>156</v>
      </c>
    </row>
    <row r="822" spans="1:37" x14ac:dyDescent="0.3">
      <c r="A822" t="s">
        <v>292</v>
      </c>
      <c r="B822" t="str">
        <f t="shared" si="12"/>
        <v>USGS-WRD-1651800-20140730</v>
      </c>
      <c r="C822">
        <v>1651800</v>
      </c>
      <c r="D822" t="s">
        <v>151</v>
      </c>
      <c r="E822" s="1">
        <v>41850</v>
      </c>
      <c r="F822" s="1" t="s">
        <v>315</v>
      </c>
      <c r="G822" s="1"/>
      <c r="H822" t="s">
        <v>172</v>
      </c>
      <c r="I822" s="1" t="str">
        <f>VLOOKUP(Z822,lookup!$A$2:$E$18,5,FALSE)</f>
        <v>dissolved</v>
      </c>
      <c r="J822" s="1" t="str">
        <f>VLOOKUP(Z822,lookup!$A$2:$E$18,3,FALSE)</f>
        <v>Copper</v>
      </c>
      <c r="K822" s="1"/>
      <c r="L822" t="str">
        <f>VLOOKUP(Z822,lookup!$A$2:$E$18,4,FALSE)</f>
        <v>ug/l</v>
      </c>
      <c r="M822">
        <v>1.5</v>
      </c>
      <c r="U822">
        <v>0.8</v>
      </c>
      <c r="V822" t="s">
        <v>171</v>
      </c>
      <c r="X822" t="s">
        <v>149</v>
      </c>
      <c r="Y822" t="s">
        <v>150</v>
      </c>
      <c r="Z822">
        <v>1040</v>
      </c>
      <c r="AA822" t="s">
        <v>168</v>
      </c>
      <c r="AB822" t="s">
        <v>154</v>
      </c>
      <c r="AC822" t="s">
        <v>148</v>
      </c>
      <c r="AD822" s="2">
        <v>0.52083333333333337</v>
      </c>
      <c r="AG822" t="s">
        <v>161</v>
      </c>
      <c r="AK822" t="s">
        <v>156</v>
      </c>
    </row>
    <row r="823" spans="1:37" x14ac:dyDescent="0.3">
      <c r="A823" t="s">
        <v>292</v>
      </c>
      <c r="B823" t="str">
        <f t="shared" si="12"/>
        <v>USGS-WRD-1651800-20140730</v>
      </c>
      <c r="C823">
        <v>1651800</v>
      </c>
      <c r="D823" t="s">
        <v>151</v>
      </c>
      <c r="E823" s="1">
        <v>41850</v>
      </c>
      <c r="F823" s="1" t="s">
        <v>315</v>
      </c>
      <c r="G823" s="1"/>
      <c r="H823" t="s">
        <v>170</v>
      </c>
      <c r="I823" s="1" t="str">
        <f>VLOOKUP(Z823,lookup!$A$2:$E$18,5,FALSE)</f>
        <v>dissolved</v>
      </c>
      <c r="J823" s="1" t="str">
        <f>VLOOKUP(Z823,lookup!$A$2:$E$18,3,FALSE)</f>
        <v>Lead</v>
      </c>
      <c r="K823" s="1"/>
      <c r="L823" t="str">
        <f>VLOOKUP(Z823,lookup!$A$2:$E$18,4,FALSE)</f>
        <v>ug/l</v>
      </c>
      <c r="M823">
        <v>0.04</v>
      </c>
      <c r="N823" t="s">
        <v>152</v>
      </c>
      <c r="U823">
        <v>0.04</v>
      </c>
      <c r="V823" t="s">
        <v>171</v>
      </c>
      <c r="X823" t="s">
        <v>149</v>
      </c>
      <c r="Y823" t="s">
        <v>150</v>
      </c>
      <c r="Z823">
        <v>1049</v>
      </c>
      <c r="AB823" t="s">
        <v>154</v>
      </c>
      <c r="AC823" t="s">
        <v>148</v>
      </c>
      <c r="AD823" s="2">
        <v>0.52083333333333337</v>
      </c>
      <c r="AG823" t="s">
        <v>161</v>
      </c>
      <c r="AK823" t="s">
        <v>156</v>
      </c>
    </row>
    <row r="824" spans="1:37" x14ac:dyDescent="0.3">
      <c r="A824" t="s">
        <v>292</v>
      </c>
      <c r="B824" t="str">
        <f t="shared" si="12"/>
        <v>USGS-WRD-1651800-20140730</v>
      </c>
      <c r="C824">
        <v>1651800</v>
      </c>
      <c r="D824" t="s">
        <v>151</v>
      </c>
      <c r="E824" s="1">
        <v>41850</v>
      </c>
      <c r="F824" s="1" t="s">
        <v>315</v>
      </c>
      <c r="G824" s="1"/>
      <c r="H824" t="s">
        <v>172</v>
      </c>
      <c r="I824" s="1" t="str">
        <f>VLOOKUP(Z824,lookup!$A$2:$E$18,5,FALSE)</f>
        <v>dissolved</v>
      </c>
      <c r="J824" s="1" t="str">
        <f>VLOOKUP(Z824,lookup!$A$2:$E$18,3,FALSE)</f>
        <v>Zinc</v>
      </c>
      <c r="K824" s="1"/>
      <c r="L824" t="str">
        <f>VLOOKUP(Z824,lookup!$A$2:$E$18,4,FALSE)</f>
        <v>ug/l</v>
      </c>
      <c r="M824">
        <v>2.4</v>
      </c>
      <c r="U824">
        <v>2</v>
      </c>
      <c r="V824" t="s">
        <v>171</v>
      </c>
      <c r="X824" t="s">
        <v>149</v>
      </c>
      <c r="Y824" t="s">
        <v>150</v>
      </c>
      <c r="Z824">
        <v>1090</v>
      </c>
      <c r="AA824" t="s">
        <v>168</v>
      </c>
      <c r="AB824" t="s">
        <v>154</v>
      </c>
      <c r="AC824" t="s">
        <v>148</v>
      </c>
      <c r="AD824" s="2">
        <v>0.52083333333333337</v>
      </c>
      <c r="AG824" t="s">
        <v>161</v>
      </c>
      <c r="AK824" t="s">
        <v>156</v>
      </c>
    </row>
    <row r="825" spans="1:37" x14ac:dyDescent="0.3">
      <c r="A825" t="s">
        <v>292</v>
      </c>
      <c r="B825" t="str">
        <f t="shared" si="12"/>
        <v>USGS-WRD-1651800-20140826</v>
      </c>
      <c r="C825">
        <v>1651800</v>
      </c>
      <c r="D825" t="s">
        <v>151</v>
      </c>
      <c r="E825" s="1">
        <v>41877</v>
      </c>
      <c r="F825" s="1" t="s">
        <v>326</v>
      </c>
      <c r="G825" s="1"/>
      <c r="H825" t="s">
        <v>172</v>
      </c>
      <c r="I825" s="1" t="str">
        <f>VLOOKUP(Z825,lookup!$A$2:$E$18,5,FALSE)</f>
        <v>dissolved</v>
      </c>
      <c r="J825" s="1" t="str">
        <f>VLOOKUP(Z825,lookup!$A$2:$E$18,3,FALSE)</f>
        <v>Copper</v>
      </c>
      <c r="K825" s="1"/>
      <c r="L825" t="str">
        <f>VLOOKUP(Z825,lookup!$A$2:$E$18,4,FALSE)</f>
        <v>ug/l</v>
      </c>
      <c r="M825">
        <v>1.7</v>
      </c>
      <c r="U825">
        <v>0.8</v>
      </c>
      <c r="V825" t="s">
        <v>171</v>
      </c>
      <c r="X825" t="s">
        <v>149</v>
      </c>
      <c r="Y825" t="s">
        <v>150</v>
      </c>
      <c r="Z825">
        <v>1040</v>
      </c>
      <c r="AB825" t="s">
        <v>154</v>
      </c>
      <c r="AC825" t="s">
        <v>148</v>
      </c>
      <c r="AD825" s="2">
        <v>0.55208333333333337</v>
      </c>
      <c r="AG825" t="s">
        <v>161</v>
      </c>
      <c r="AK825" t="s">
        <v>156</v>
      </c>
    </row>
    <row r="826" spans="1:37" x14ac:dyDescent="0.3">
      <c r="A826" t="s">
        <v>292</v>
      </c>
      <c r="B826" t="str">
        <f t="shared" si="12"/>
        <v>USGS-WRD-1651800-20140826</v>
      </c>
      <c r="C826">
        <v>1651800</v>
      </c>
      <c r="D826" t="s">
        <v>151</v>
      </c>
      <c r="E826" s="1">
        <v>41877</v>
      </c>
      <c r="F826" s="1" t="s">
        <v>326</v>
      </c>
      <c r="G826" s="1"/>
      <c r="H826" t="s">
        <v>170</v>
      </c>
      <c r="I826" s="1" t="str">
        <f>VLOOKUP(Z826,lookup!$A$2:$E$18,5,FALSE)</f>
        <v>dissolved</v>
      </c>
      <c r="J826" s="1" t="str">
        <f>VLOOKUP(Z826,lookup!$A$2:$E$18,3,FALSE)</f>
        <v>Lead</v>
      </c>
      <c r="K826" s="1"/>
      <c r="L826" t="str">
        <f>VLOOKUP(Z826,lookup!$A$2:$E$18,4,FALSE)</f>
        <v>ug/l</v>
      </c>
      <c r="M826">
        <v>8.6999999999999994E-2</v>
      </c>
      <c r="U826">
        <v>0.04</v>
      </c>
      <c r="V826" t="s">
        <v>171</v>
      </c>
      <c r="X826" t="s">
        <v>149</v>
      </c>
      <c r="Y826" t="s">
        <v>150</v>
      </c>
      <c r="Z826">
        <v>1049</v>
      </c>
      <c r="AB826" t="s">
        <v>154</v>
      </c>
      <c r="AC826" t="s">
        <v>148</v>
      </c>
      <c r="AD826" s="2">
        <v>0.55208333333333337</v>
      </c>
      <c r="AG826" t="s">
        <v>161</v>
      </c>
      <c r="AK826" t="s">
        <v>156</v>
      </c>
    </row>
    <row r="827" spans="1:37" x14ac:dyDescent="0.3">
      <c r="A827" t="s">
        <v>292</v>
      </c>
      <c r="B827" t="str">
        <f t="shared" si="12"/>
        <v>USGS-WRD-1651800-20140826</v>
      </c>
      <c r="C827">
        <v>1651800</v>
      </c>
      <c r="D827" t="s">
        <v>151</v>
      </c>
      <c r="E827" s="1">
        <v>41877</v>
      </c>
      <c r="F827" s="1" t="s">
        <v>326</v>
      </c>
      <c r="G827" s="1"/>
      <c r="H827" t="s">
        <v>172</v>
      </c>
      <c r="I827" s="1" t="str">
        <f>VLOOKUP(Z827,lookup!$A$2:$E$18,5,FALSE)</f>
        <v>dissolved</v>
      </c>
      <c r="J827" s="1" t="str">
        <f>VLOOKUP(Z827,lookup!$A$2:$E$18,3,FALSE)</f>
        <v>Zinc</v>
      </c>
      <c r="K827" s="1"/>
      <c r="L827" t="str">
        <f>VLOOKUP(Z827,lookup!$A$2:$E$18,4,FALSE)</f>
        <v>ug/l</v>
      </c>
      <c r="M827">
        <v>2</v>
      </c>
      <c r="N827" t="s">
        <v>152</v>
      </c>
      <c r="U827">
        <v>2</v>
      </c>
      <c r="V827" t="s">
        <v>171</v>
      </c>
      <c r="X827" t="s">
        <v>149</v>
      </c>
      <c r="Y827" t="s">
        <v>150</v>
      </c>
      <c r="Z827">
        <v>1090</v>
      </c>
      <c r="AB827" t="s">
        <v>154</v>
      </c>
      <c r="AC827" t="s">
        <v>148</v>
      </c>
      <c r="AD827" s="2">
        <v>0.55208333333333337</v>
      </c>
      <c r="AG827" t="s">
        <v>161</v>
      </c>
      <c r="AK827" t="s">
        <v>156</v>
      </c>
    </row>
    <row r="828" spans="1:37" x14ac:dyDescent="0.3">
      <c r="A828" t="s">
        <v>292</v>
      </c>
      <c r="B828" t="str">
        <f t="shared" si="12"/>
        <v>USGS-WRD-1651800-20140924</v>
      </c>
      <c r="C828">
        <v>1651800</v>
      </c>
      <c r="D828" t="s">
        <v>151</v>
      </c>
      <c r="E828" s="1">
        <v>41906</v>
      </c>
      <c r="F828" s="1" t="s">
        <v>306</v>
      </c>
      <c r="G828" s="1"/>
      <c r="H828" t="s">
        <v>172</v>
      </c>
      <c r="I828" s="1" t="str">
        <f>VLOOKUP(Z828,lookup!$A$2:$E$18,5,FALSE)</f>
        <v>dissolved</v>
      </c>
      <c r="J828" s="1" t="str">
        <f>VLOOKUP(Z828,lookup!$A$2:$E$18,3,FALSE)</f>
        <v>Copper</v>
      </c>
      <c r="K828" s="1"/>
      <c r="L828" t="str">
        <f>VLOOKUP(Z828,lookup!$A$2:$E$18,4,FALSE)</f>
        <v>ug/l</v>
      </c>
      <c r="M828">
        <v>3.5</v>
      </c>
      <c r="U828">
        <v>0.8</v>
      </c>
      <c r="V828" t="s">
        <v>171</v>
      </c>
      <c r="X828" t="s">
        <v>149</v>
      </c>
      <c r="Y828" t="s">
        <v>150</v>
      </c>
      <c r="Z828">
        <v>1040</v>
      </c>
      <c r="AB828" t="s">
        <v>154</v>
      </c>
      <c r="AC828" t="s">
        <v>148</v>
      </c>
      <c r="AD828" s="2">
        <v>0.45833333333333331</v>
      </c>
      <c r="AG828" t="s">
        <v>161</v>
      </c>
      <c r="AK828" t="s">
        <v>156</v>
      </c>
    </row>
    <row r="829" spans="1:37" x14ac:dyDescent="0.3">
      <c r="A829" t="s">
        <v>292</v>
      </c>
      <c r="B829" t="str">
        <f t="shared" si="12"/>
        <v>USGS-WRD-1651800-20140924</v>
      </c>
      <c r="C829">
        <v>1651800</v>
      </c>
      <c r="D829" t="s">
        <v>151</v>
      </c>
      <c r="E829" s="1">
        <v>41906</v>
      </c>
      <c r="F829" s="1" t="s">
        <v>306</v>
      </c>
      <c r="G829" s="1"/>
      <c r="H829" t="s">
        <v>170</v>
      </c>
      <c r="I829" s="1" t="str">
        <f>VLOOKUP(Z829,lookup!$A$2:$E$18,5,FALSE)</f>
        <v>dissolved</v>
      </c>
      <c r="J829" s="1" t="str">
        <f>VLOOKUP(Z829,lookup!$A$2:$E$18,3,FALSE)</f>
        <v>Lead</v>
      </c>
      <c r="K829" s="1"/>
      <c r="L829" t="str">
        <f>VLOOKUP(Z829,lookup!$A$2:$E$18,4,FALSE)</f>
        <v>ug/l</v>
      </c>
      <c r="M829">
        <v>0.34799999999999998</v>
      </c>
      <c r="U829">
        <v>0.04</v>
      </c>
      <c r="V829" t="s">
        <v>171</v>
      </c>
      <c r="X829" t="s">
        <v>149</v>
      </c>
      <c r="Y829" t="s">
        <v>150</v>
      </c>
      <c r="Z829">
        <v>1049</v>
      </c>
      <c r="AB829" t="s">
        <v>154</v>
      </c>
      <c r="AC829" t="s">
        <v>148</v>
      </c>
      <c r="AD829" s="2">
        <v>0.45833333333333331</v>
      </c>
      <c r="AG829" t="s">
        <v>161</v>
      </c>
      <c r="AK829" t="s">
        <v>156</v>
      </c>
    </row>
    <row r="830" spans="1:37" x14ac:dyDescent="0.3">
      <c r="A830" t="s">
        <v>292</v>
      </c>
      <c r="B830" t="str">
        <f t="shared" si="12"/>
        <v>USGS-WRD-1651800-20140924</v>
      </c>
      <c r="C830">
        <v>1651800</v>
      </c>
      <c r="D830" t="s">
        <v>151</v>
      </c>
      <c r="E830" s="1">
        <v>41906</v>
      </c>
      <c r="F830" s="1" t="s">
        <v>306</v>
      </c>
      <c r="G830" s="1"/>
      <c r="H830" t="s">
        <v>172</v>
      </c>
      <c r="I830" s="1" t="str">
        <f>VLOOKUP(Z830,lookup!$A$2:$E$18,5,FALSE)</f>
        <v>dissolved</v>
      </c>
      <c r="J830" s="1" t="str">
        <f>VLOOKUP(Z830,lookup!$A$2:$E$18,3,FALSE)</f>
        <v>Zinc</v>
      </c>
      <c r="K830" s="1"/>
      <c r="L830" t="str">
        <f>VLOOKUP(Z830,lookup!$A$2:$E$18,4,FALSE)</f>
        <v>ug/l</v>
      </c>
      <c r="M830">
        <v>5.9</v>
      </c>
      <c r="U830">
        <v>2</v>
      </c>
      <c r="V830" t="s">
        <v>171</v>
      </c>
      <c r="X830" t="s">
        <v>149</v>
      </c>
      <c r="Y830" t="s">
        <v>150</v>
      </c>
      <c r="Z830">
        <v>1090</v>
      </c>
      <c r="AB830" t="s">
        <v>154</v>
      </c>
      <c r="AC830" t="s">
        <v>148</v>
      </c>
      <c r="AD830" s="2">
        <v>0.45833333333333331</v>
      </c>
      <c r="AG830" t="s">
        <v>161</v>
      </c>
      <c r="AK830" t="s">
        <v>156</v>
      </c>
    </row>
    <row r="831" spans="1:37" x14ac:dyDescent="0.3">
      <c r="A831" t="s">
        <v>292</v>
      </c>
      <c r="B831" t="str">
        <f t="shared" si="12"/>
        <v>USGS-WRD-1651800-20141015</v>
      </c>
      <c r="C831">
        <v>1651800</v>
      </c>
      <c r="D831" t="s">
        <v>151</v>
      </c>
      <c r="E831" s="1">
        <v>41927</v>
      </c>
      <c r="F831" s="1" t="s">
        <v>337</v>
      </c>
      <c r="G831" s="1"/>
      <c r="H831" t="s">
        <v>172</v>
      </c>
      <c r="I831" s="1" t="str">
        <f>VLOOKUP(Z831,lookup!$A$2:$E$18,5,FALSE)</f>
        <v>dissolved</v>
      </c>
      <c r="J831" s="1" t="str">
        <f>VLOOKUP(Z831,lookup!$A$2:$E$18,3,FALSE)</f>
        <v>Copper</v>
      </c>
      <c r="K831" s="1"/>
      <c r="L831" t="str">
        <f>VLOOKUP(Z831,lookup!$A$2:$E$18,4,FALSE)</f>
        <v>ug/l</v>
      </c>
      <c r="M831">
        <v>2.5</v>
      </c>
      <c r="U831">
        <v>0.8</v>
      </c>
      <c r="V831" t="s">
        <v>173</v>
      </c>
      <c r="X831" t="s">
        <v>149</v>
      </c>
      <c r="Y831" t="s">
        <v>150</v>
      </c>
      <c r="Z831">
        <v>1040</v>
      </c>
      <c r="AB831" t="s">
        <v>154</v>
      </c>
      <c r="AC831" t="s">
        <v>148</v>
      </c>
      <c r="AD831" s="2">
        <v>0.57291666666666663</v>
      </c>
      <c r="AG831" t="s">
        <v>161</v>
      </c>
      <c r="AK831" t="s">
        <v>156</v>
      </c>
    </row>
    <row r="832" spans="1:37" x14ac:dyDescent="0.3">
      <c r="A832" t="s">
        <v>292</v>
      </c>
      <c r="B832" t="str">
        <f t="shared" si="12"/>
        <v>USGS-WRD-1651800-20141015</v>
      </c>
      <c r="C832">
        <v>1651800</v>
      </c>
      <c r="D832" t="s">
        <v>151</v>
      </c>
      <c r="E832" s="1">
        <v>41927</v>
      </c>
      <c r="F832" s="1" t="s">
        <v>337</v>
      </c>
      <c r="G832" s="1"/>
      <c r="H832" t="s">
        <v>170</v>
      </c>
      <c r="I832" s="1" t="str">
        <f>VLOOKUP(Z832,lookup!$A$2:$E$18,5,FALSE)</f>
        <v>dissolved</v>
      </c>
      <c r="J832" s="1" t="str">
        <f>VLOOKUP(Z832,lookup!$A$2:$E$18,3,FALSE)</f>
        <v>Lead</v>
      </c>
      <c r="K832" s="1"/>
      <c r="L832" t="str">
        <f>VLOOKUP(Z832,lookup!$A$2:$E$18,4,FALSE)</f>
        <v>ug/l</v>
      </c>
      <c r="M832">
        <v>0.90200000000000002</v>
      </c>
      <c r="U832">
        <v>0.04</v>
      </c>
      <c r="V832" t="s">
        <v>173</v>
      </c>
      <c r="X832" t="s">
        <v>149</v>
      </c>
      <c r="Y832" t="s">
        <v>150</v>
      </c>
      <c r="Z832">
        <v>1049</v>
      </c>
      <c r="AB832" t="s">
        <v>154</v>
      </c>
      <c r="AC832" t="s">
        <v>148</v>
      </c>
      <c r="AD832" s="2">
        <v>0.57291666666666663</v>
      </c>
      <c r="AG832" t="s">
        <v>161</v>
      </c>
      <c r="AK832" t="s">
        <v>156</v>
      </c>
    </row>
    <row r="833" spans="1:37" x14ac:dyDescent="0.3">
      <c r="A833" t="s">
        <v>292</v>
      </c>
      <c r="B833" t="str">
        <f t="shared" si="12"/>
        <v>USGS-WRD-1651800-20141015</v>
      </c>
      <c r="C833">
        <v>1651800</v>
      </c>
      <c r="D833" t="s">
        <v>151</v>
      </c>
      <c r="E833" s="1">
        <v>41927</v>
      </c>
      <c r="F833" s="1" t="s">
        <v>337</v>
      </c>
      <c r="G833" s="1"/>
      <c r="H833" t="s">
        <v>172</v>
      </c>
      <c r="I833" s="1" t="str">
        <f>VLOOKUP(Z833,lookup!$A$2:$E$18,5,FALSE)</f>
        <v>dissolved</v>
      </c>
      <c r="J833" s="1" t="str">
        <f>VLOOKUP(Z833,lookup!$A$2:$E$18,3,FALSE)</f>
        <v>Zinc</v>
      </c>
      <c r="K833" s="1"/>
      <c r="L833" t="str">
        <f>VLOOKUP(Z833,lookup!$A$2:$E$18,4,FALSE)</f>
        <v>ug/l</v>
      </c>
      <c r="M833">
        <v>6.6</v>
      </c>
      <c r="U833">
        <v>2</v>
      </c>
      <c r="V833" t="s">
        <v>173</v>
      </c>
      <c r="X833" t="s">
        <v>149</v>
      </c>
      <c r="Y833" t="s">
        <v>150</v>
      </c>
      <c r="Z833">
        <v>1090</v>
      </c>
      <c r="AB833" t="s">
        <v>154</v>
      </c>
      <c r="AC833" t="s">
        <v>148</v>
      </c>
      <c r="AD833" s="2">
        <v>0.57291666666666663</v>
      </c>
      <c r="AG833" t="s">
        <v>161</v>
      </c>
      <c r="AK833" t="s">
        <v>156</v>
      </c>
    </row>
    <row r="834" spans="1:37" x14ac:dyDescent="0.3">
      <c r="A834" t="s">
        <v>292</v>
      </c>
      <c r="B834" t="str">
        <f t="shared" ref="B834:B897" si="13">AG834&amp;"-"&amp;C834&amp;"-"&amp;TEXT(E834,"yyyymmdd")</f>
        <v>USGS-WRD-1651800-20141022</v>
      </c>
      <c r="C834">
        <v>1651800</v>
      </c>
      <c r="D834" t="s">
        <v>151</v>
      </c>
      <c r="E834" s="1">
        <v>41934</v>
      </c>
      <c r="F834" s="1" t="s">
        <v>306</v>
      </c>
      <c r="G834" s="1"/>
      <c r="H834" t="s">
        <v>172</v>
      </c>
      <c r="I834" s="1" t="str">
        <f>VLOOKUP(Z834,lookup!$A$2:$E$18,5,FALSE)</f>
        <v>dissolved</v>
      </c>
      <c r="J834" s="1" t="str">
        <f>VLOOKUP(Z834,lookup!$A$2:$E$18,3,FALSE)</f>
        <v>Copper</v>
      </c>
      <c r="K834" s="1"/>
      <c r="L834" t="str">
        <f>VLOOKUP(Z834,lookup!$A$2:$E$18,4,FALSE)</f>
        <v>ug/l</v>
      </c>
      <c r="M834">
        <v>3.7</v>
      </c>
      <c r="U834">
        <v>0.8</v>
      </c>
      <c r="V834" t="s">
        <v>173</v>
      </c>
      <c r="X834" t="s">
        <v>149</v>
      </c>
      <c r="Y834" t="s">
        <v>150</v>
      </c>
      <c r="Z834">
        <v>1040</v>
      </c>
      <c r="AB834" t="s">
        <v>154</v>
      </c>
      <c r="AC834" t="s">
        <v>148</v>
      </c>
      <c r="AD834" s="2">
        <v>0.45833333333333331</v>
      </c>
      <c r="AG834" t="s">
        <v>161</v>
      </c>
      <c r="AK834" t="s">
        <v>156</v>
      </c>
    </row>
    <row r="835" spans="1:37" x14ac:dyDescent="0.3">
      <c r="A835" t="s">
        <v>292</v>
      </c>
      <c r="B835" t="str">
        <f t="shared" si="13"/>
        <v>USGS-WRD-1651800-20141022</v>
      </c>
      <c r="C835">
        <v>1651800</v>
      </c>
      <c r="D835" t="s">
        <v>151</v>
      </c>
      <c r="E835" s="1">
        <v>41934</v>
      </c>
      <c r="F835" s="1" t="s">
        <v>306</v>
      </c>
      <c r="G835" s="1"/>
      <c r="H835" t="s">
        <v>170</v>
      </c>
      <c r="I835" s="1" t="str">
        <f>VLOOKUP(Z835,lookup!$A$2:$E$18,5,FALSE)</f>
        <v>dissolved</v>
      </c>
      <c r="J835" s="1" t="str">
        <f>VLOOKUP(Z835,lookup!$A$2:$E$18,3,FALSE)</f>
        <v>Lead</v>
      </c>
      <c r="K835" s="1"/>
      <c r="L835" t="str">
        <f>VLOOKUP(Z835,lookup!$A$2:$E$18,4,FALSE)</f>
        <v>ug/l</v>
      </c>
      <c r="M835">
        <v>0.71699999999999997</v>
      </c>
      <c r="U835">
        <v>0.04</v>
      </c>
      <c r="V835" t="s">
        <v>173</v>
      </c>
      <c r="X835" t="s">
        <v>149</v>
      </c>
      <c r="Y835" t="s">
        <v>150</v>
      </c>
      <c r="Z835">
        <v>1049</v>
      </c>
      <c r="AB835" t="s">
        <v>154</v>
      </c>
      <c r="AC835" t="s">
        <v>148</v>
      </c>
      <c r="AD835" s="2">
        <v>0.45833333333333331</v>
      </c>
      <c r="AG835" t="s">
        <v>161</v>
      </c>
      <c r="AK835" t="s">
        <v>156</v>
      </c>
    </row>
    <row r="836" spans="1:37" x14ac:dyDescent="0.3">
      <c r="A836" t="s">
        <v>292</v>
      </c>
      <c r="B836" t="str">
        <f t="shared" si="13"/>
        <v>USGS-WRD-1651800-20141022</v>
      </c>
      <c r="C836">
        <v>1651800</v>
      </c>
      <c r="D836" t="s">
        <v>151</v>
      </c>
      <c r="E836" s="1">
        <v>41934</v>
      </c>
      <c r="F836" s="1" t="s">
        <v>306</v>
      </c>
      <c r="G836" s="1"/>
      <c r="H836" t="s">
        <v>172</v>
      </c>
      <c r="I836" s="1" t="str">
        <f>VLOOKUP(Z836,lookup!$A$2:$E$18,5,FALSE)</f>
        <v>dissolved</v>
      </c>
      <c r="J836" s="1" t="str">
        <f>VLOOKUP(Z836,lookup!$A$2:$E$18,3,FALSE)</f>
        <v>Zinc</v>
      </c>
      <c r="K836" s="1"/>
      <c r="L836" t="str">
        <f>VLOOKUP(Z836,lookup!$A$2:$E$18,4,FALSE)</f>
        <v>ug/l</v>
      </c>
      <c r="M836">
        <v>8</v>
      </c>
      <c r="U836">
        <v>2</v>
      </c>
      <c r="V836" t="s">
        <v>173</v>
      </c>
      <c r="X836" t="s">
        <v>149</v>
      </c>
      <c r="Y836" t="s">
        <v>150</v>
      </c>
      <c r="Z836">
        <v>1090</v>
      </c>
      <c r="AB836" t="s">
        <v>154</v>
      </c>
      <c r="AC836" t="s">
        <v>148</v>
      </c>
      <c r="AD836" s="2">
        <v>0.45833333333333331</v>
      </c>
      <c r="AG836" t="s">
        <v>161</v>
      </c>
      <c r="AK836" t="s">
        <v>156</v>
      </c>
    </row>
    <row r="837" spans="1:37" x14ac:dyDescent="0.3">
      <c r="A837" t="s">
        <v>292</v>
      </c>
      <c r="B837" t="str">
        <f t="shared" si="13"/>
        <v>USGS-WRD-1651800-20141028</v>
      </c>
      <c r="C837">
        <v>1651800</v>
      </c>
      <c r="D837" t="s">
        <v>151</v>
      </c>
      <c r="E837" s="1">
        <v>41940</v>
      </c>
      <c r="F837" s="1" t="s">
        <v>312</v>
      </c>
      <c r="G837" s="1"/>
      <c r="H837" t="s">
        <v>172</v>
      </c>
      <c r="I837" s="1" t="str">
        <f>VLOOKUP(Z837,lookup!$A$2:$E$18,5,FALSE)</f>
        <v>dissolved</v>
      </c>
      <c r="J837" s="1" t="str">
        <f>VLOOKUP(Z837,lookup!$A$2:$E$18,3,FALSE)</f>
        <v>Copper</v>
      </c>
      <c r="K837" s="1"/>
      <c r="L837" t="str">
        <f>VLOOKUP(Z837,lookup!$A$2:$E$18,4,FALSE)</f>
        <v>ug/l</v>
      </c>
      <c r="M837">
        <v>1.5</v>
      </c>
      <c r="U837">
        <v>0.8</v>
      </c>
      <c r="V837" t="s">
        <v>173</v>
      </c>
      <c r="X837" t="s">
        <v>149</v>
      </c>
      <c r="Y837" t="s">
        <v>150</v>
      </c>
      <c r="Z837">
        <v>1040</v>
      </c>
      <c r="AA837" t="s">
        <v>168</v>
      </c>
      <c r="AB837" t="s">
        <v>154</v>
      </c>
      <c r="AC837" t="s">
        <v>148</v>
      </c>
      <c r="AD837" s="2">
        <v>0.5</v>
      </c>
      <c r="AG837" t="s">
        <v>161</v>
      </c>
      <c r="AK837" t="s">
        <v>156</v>
      </c>
    </row>
    <row r="838" spans="1:37" x14ac:dyDescent="0.3">
      <c r="A838" t="s">
        <v>292</v>
      </c>
      <c r="B838" t="str">
        <f t="shared" si="13"/>
        <v>USGS-WRD-1651800-20141028</v>
      </c>
      <c r="C838">
        <v>1651800</v>
      </c>
      <c r="D838" t="s">
        <v>151</v>
      </c>
      <c r="E838" s="1">
        <v>41940</v>
      </c>
      <c r="F838" s="1" t="s">
        <v>312</v>
      </c>
      <c r="G838" s="1"/>
      <c r="H838" t="s">
        <v>170</v>
      </c>
      <c r="I838" s="1" t="str">
        <f>VLOOKUP(Z838,lookup!$A$2:$E$18,5,FALSE)</f>
        <v>dissolved</v>
      </c>
      <c r="J838" s="1" t="str">
        <f>VLOOKUP(Z838,lookup!$A$2:$E$18,3,FALSE)</f>
        <v>Lead</v>
      </c>
      <c r="K838" s="1"/>
      <c r="L838" t="str">
        <f>VLOOKUP(Z838,lookup!$A$2:$E$18,4,FALSE)</f>
        <v>ug/l</v>
      </c>
      <c r="M838">
        <v>4.1000000000000002E-2</v>
      </c>
      <c r="U838">
        <v>0.04</v>
      </c>
      <c r="V838" t="s">
        <v>173</v>
      </c>
      <c r="X838" t="s">
        <v>149</v>
      </c>
      <c r="Y838" t="s">
        <v>150</v>
      </c>
      <c r="Z838">
        <v>1049</v>
      </c>
      <c r="AA838" t="s">
        <v>168</v>
      </c>
      <c r="AB838" t="s">
        <v>154</v>
      </c>
      <c r="AC838" t="s">
        <v>148</v>
      </c>
      <c r="AD838" s="2">
        <v>0.5</v>
      </c>
      <c r="AG838" t="s">
        <v>161</v>
      </c>
      <c r="AK838" t="s">
        <v>156</v>
      </c>
    </row>
    <row r="839" spans="1:37" x14ac:dyDescent="0.3">
      <c r="A839" t="s">
        <v>292</v>
      </c>
      <c r="B839" t="str">
        <f t="shared" si="13"/>
        <v>USGS-WRD-1651800-20141028</v>
      </c>
      <c r="C839">
        <v>1651800</v>
      </c>
      <c r="D839" t="s">
        <v>151</v>
      </c>
      <c r="E839" s="1">
        <v>41940</v>
      </c>
      <c r="F839" s="1" t="s">
        <v>312</v>
      </c>
      <c r="G839" s="1"/>
      <c r="H839" t="s">
        <v>172</v>
      </c>
      <c r="I839" s="1" t="str">
        <f>VLOOKUP(Z839,lookup!$A$2:$E$18,5,FALSE)</f>
        <v>dissolved</v>
      </c>
      <c r="J839" s="1" t="str">
        <f>VLOOKUP(Z839,lookup!$A$2:$E$18,3,FALSE)</f>
        <v>Zinc</v>
      </c>
      <c r="K839" s="1"/>
      <c r="L839" t="str">
        <f>VLOOKUP(Z839,lookup!$A$2:$E$18,4,FALSE)</f>
        <v>ug/l</v>
      </c>
      <c r="M839">
        <v>5.4</v>
      </c>
      <c r="U839">
        <v>2</v>
      </c>
      <c r="V839" t="s">
        <v>173</v>
      </c>
      <c r="X839" t="s">
        <v>149</v>
      </c>
      <c r="Y839" t="s">
        <v>150</v>
      </c>
      <c r="Z839">
        <v>1090</v>
      </c>
      <c r="AB839" t="s">
        <v>154</v>
      </c>
      <c r="AC839" t="s">
        <v>148</v>
      </c>
      <c r="AD839" s="2">
        <v>0.5</v>
      </c>
      <c r="AG839" t="s">
        <v>161</v>
      </c>
      <c r="AK839" t="s">
        <v>156</v>
      </c>
    </row>
    <row r="840" spans="1:37" x14ac:dyDescent="0.3">
      <c r="A840" t="s">
        <v>292</v>
      </c>
      <c r="B840" t="str">
        <f t="shared" si="13"/>
        <v>USGS-WRD-1651800-20141117</v>
      </c>
      <c r="C840">
        <v>1651800</v>
      </c>
      <c r="D840" t="s">
        <v>151</v>
      </c>
      <c r="E840" s="1">
        <v>41960</v>
      </c>
      <c r="F840" s="1" t="s">
        <v>329</v>
      </c>
      <c r="G840" s="1"/>
      <c r="H840" t="s">
        <v>172</v>
      </c>
      <c r="I840" s="1" t="str">
        <f>VLOOKUP(Z840,lookup!$A$2:$E$18,5,FALSE)</f>
        <v>dissolved</v>
      </c>
      <c r="J840" s="1" t="str">
        <f>VLOOKUP(Z840,lookup!$A$2:$E$18,3,FALSE)</f>
        <v>Copper</v>
      </c>
      <c r="K840" s="1"/>
      <c r="L840" t="str">
        <f>VLOOKUP(Z840,lookup!$A$2:$E$18,4,FALSE)</f>
        <v>ug/l</v>
      </c>
      <c r="M840">
        <v>3.2</v>
      </c>
      <c r="U840">
        <v>0.8</v>
      </c>
      <c r="V840" t="s">
        <v>173</v>
      </c>
      <c r="X840" t="s">
        <v>149</v>
      </c>
      <c r="Y840" t="s">
        <v>150</v>
      </c>
      <c r="Z840">
        <v>1040</v>
      </c>
      <c r="AB840" t="s">
        <v>154</v>
      </c>
      <c r="AC840" t="s">
        <v>148</v>
      </c>
      <c r="AD840" s="2">
        <v>0.5625</v>
      </c>
      <c r="AG840" t="s">
        <v>161</v>
      </c>
      <c r="AK840" t="s">
        <v>156</v>
      </c>
    </row>
    <row r="841" spans="1:37" x14ac:dyDescent="0.3">
      <c r="A841" t="s">
        <v>292</v>
      </c>
      <c r="B841" t="str">
        <f t="shared" si="13"/>
        <v>USGS-WRD-1651800-20141117</v>
      </c>
      <c r="C841">
        <v>1651800</v>
      </c>
      <c r="D841" t="s">
        <v>151</v>
      </c>
      <c r="E841" s="1">
        <v>41960</v>
      </c>
      <c r="F841" s="1" t="s">
        <v>329</v>
      </c>
      <c r="G841" s="1"/>
      <c r="H841" t="s">
        <v>170</v>
      </c>
      <c r="I841" s="1" t="str">
        <f>VLOOKUP(Z841,lookup!$A$2:$E$18,5,FALSE)</f>
        <v>dissolved</v>
      </c>
      <c r="J841" s="1" t="str">
        <f>VLOOKUP(Z841,lookup!$A$2:$E$18,3,FALSE)</f>
        <v>Lead</v>
      </c>
      <c r="K841" s="1"/>
      <c r="L841" t="str">
        <f>VLOOKUP(Z841,lookup!$A$2:$E$18,4,FALSE)</f>
        <v>ug/l</v>
      </c>
      <c r="M841">
        <v>0.84099999999999997</v>
      </c>
      <c r="U841">
        <v>0.04</v>
      </c>
      <c r="V841" t="s">
        <v>173</v>
      </c>
      <c r="X841" t="s">
        <v>149</v>
      </c>
      <c r="Y841" t="s">
        <v>150</v>
      </c>
      <c r="Z841">
        <v>1049</v>
      </c>
      <c r="AB841" t="s">
        <v>154</v>
      </c>
      <c r="AC841" t="s">
        <v>148</v>
      </c>
      <c r="AD841" s="2">
        <v>0.5625</v>
      </c>
      <c r="AG841" t="s">
        <v>161</v>
      </c>
      <c r="AK841" t="s">
        <v>156</v>
      </c>
    </row>
    <row r="842" spans="1:37" x14ac:dyDescent="0.3">
      <c r="A842" t="s">
        <v>292</v>
      </c>
      <c r="B842" t="str">
        <f t="shared" si="13"/>
        <v>USGS-WRD-1651800-20141117</v>
      </c>
      <c r="C842">
        <v>1651800</v>
      </c>
      <c r="D842" t="s">
        <v>151</v>
      </c>
      <c r="E842" s="1">
        <v>41960</v>
      </c>
      <c r="F842" s="1" t="s">
        <v>329</v>
      </c>
      <c r="G842" s="1"/>
      <c r="H842" t="s">
        <v>172</v>
      </c>
      <c r="I842" s="1" t="str">
        <f>VLOOKUP(Z842,lookup!$A$2:$E$18,5,FALSE)</f>
        <v>dissolved</v>
      </c>
      <c r="J842" s="1" t="str">
        <f>VLOOKUP(Z842,lookup!$A$2:$E$18,3,FALSE)</f>
        <v>Zinc</v>
      </c>
      <c r="K842" s="1"/>
      <c r="L842" t="str">
        <f>VLOOKUP(Z842,lookup!$A$2:$E$18,4,FALSE)</f>
        <v>ug/l</v>
      </c>
      <c r="M842">
        <v>9.4</v>
      </c>
      <c r="U842">
        <v>2</v>
      </c>
      <c r="V842" t="s">
        <v>173</v>
      </c>
      <c r="X842" t="s">
        <v>149</v>
      </c>
      <c r="Y842" t="s">
        <v>150</v>
      </c>
      <c r="Z842">
        <v>1090</v>
      </c>
      <c r="AB842" t="s">
        <v>154</v>
      </c>
      <c r="AC842" t="s">
        <v>148</v>
      </c>
      <c r="AD842" s="2">
        <v>0.5625</v>
      </c>
      <c r="AG842" t="s">
        <v>161</v>
      </c>
      <c r="AK842" t="s">
        <v>156</v>
      </c>
    </row>
    <row r="843" spans="1:37" x14ac:dyDescent="0.3">
      <c r="A843" t="s">
        <v>292</v>
      </c>
      <c r="B843" t="str">
        <f t="shared" si="13"/>
        <v>USGS-WRD-1651800-20141125</v>
      </c>
      <c r="C843">
        <v>1651800</v>
      </c>
      <c r="D843" t="s">
        <v>151</v>
      </c>
      <c r="E843" s="1">
        <v>41968</v>
      </c>
      <c r="F843" s="1" t="s">
        <v>330</v>
      </c>
      <c r="G843" s="1"/>
      <c r="H843" t="s">
        <v>172</v>
      </c>
      <c r="I843" s="1" t="str">
        <f>VLOOKUP(Z843,lookup!$A$2:$E$18,5,FALSE)</f>
        <v>dissolved</v>
      </c>
      <c r="J843" s="1" t="str">
        <f>VLOOKUP(Z843,lookup!$A$2:$E$18,3,FALSE)</f>
        <v>Copper</v>
      </c>
      <c r="K843" s="1"/>
      <c r="L843" t="str">
        <f>VLOOKUP(Z843,lookup!$A$2:$E$18,4,FALSE)</f>
        <v>ug/l</v>
      </c>
      <c r="M843">
        <v>2.1</v>
      </c>
      <c r="U843">
        <v>0.8</v>
      </c>
      <c r="V843" t="s">
        <v>173</v>
      </c>
      <c r="X843" t="s">
        <v>149</v>
      </c>
      <c r="Y843" t="s">
        <v>150</v>
      </c>
      <c r="Z843">
        <v>1040</v>
      </c>
      <c r="AB843" t="s">
        <v>154</v>
      </c>
      <c r="AC843" t="s">
        <v>148</v>
      </c>
      <c r="AD843" s="2">
        <v>0.53125</v>
      </c>
      <c r="AG843" t="s">
        <v>161</v>
      </c>
      <c r="AK843" t="s">
        <v>156</v>
      </c>
    </row>
    <row r="844" spans="1:37" x14ac:dyDescent="0.3">
      <c r="A844" t="s">
        <v>292</v>
      </c>
      <c r="B844" t="str">
        <f t="shared" si="13"/>
        <v>USGS-WRD-1651800-20141125</v>
      </c>
      <c r="C844">
        <v>1651800</v>
      </c>
      <c r="D844" t="s">
        <v>151</v>
      </c>
      <c r="E844" s="1">
        <v>41968</v>
      </c>
      <c r="F844" s="1" t="s">
        <v>330</v>
      </c>
      <c r="G844" s="1"/>
      <c r="H844" t="s">
        <v>170</v>
      </c>
      <c r="I844" s="1" t="str">
        <f>VLOOKUP(Z844,lookup!$A$2:$E$18,5,FALSE)</f>
        <v>dissolved</v>
      </c>
      <c r="J844" s="1" t="str">
        <f>VLOOKUP(Z844,lookup!$A$2:$E$18,3,FALSE)</f>
        <v>Lead</v>
      </c>
      <c r="K844" s="1"/>
      <c r="L844" t="str">
        <f>VLOOKUP(Z844,lookup!$A$2:$E$18,4,FALSE)</f>
        <v>ug/l</v>
      </c>
      <c r="M844">
        <v>0.11799999999999999</v>
      </c>
      <c r="U844">
        <v>0.04</v>
      </c>
      <c r="V844" t="s">
        <v>173</v>
      </c>
      <c r="X844" t="s">
        <v>149</v>
      </c>
      <c r="Y844" t="s">
        <v>150</v>
      </c>
      <c r="Z844">
        <v>1049</v>
      </c>
      <c r="AB844" t="s">
        <v>154</v>
      </c>
      <c r="AC844" t="s">
        <v>148</v>
      </c>
      <c r="AD844" s="2">
        <v>0.53125</v>
      </c>
      <c r="AG844" t="s">
        <v>161</v>
      </c>
      <c r="AK844" t="s">
        <v>156</v>
      </c>
    </row>
    <row r="845" spans="1:37" x14ac:dyDescent="0.3">
      <c r="A845" t="s">
        <v>292</v>
      </c>
      <c r="B845" t="str">
        <f t="shared" si="13"/>
        <v>USGS-WRD-1651800-20141125</v>
      </c>
      <c r="C845">
        <v>1651800</v>
      </c>
      <c r="D845" t="s">
        <v>151</v>
      </c>
      <c r="E845" s="1">
        <v>41968</v>
      </c>
      <c r="F845" s="1" t="s">
        <v>330</v>
      </c>
      <c r="G845" s="1"/>
      <c r="H845" t="s">
        <v>172</v>
      </c>
      <c r="I845" s="1" t="str">
        <f>VLOOKUP(Z845,lookup!$A$2:$E$18,5,FALSE)</f>
        <v>dissolved</v>
      </c>
      <c r="J845" s="1" t="str">
        <f>VLOOKUP(Z845,lookup!$A$2:$E$18,3,FALSE)</f>
        <v>Zinc</v>
      </c>
      <c r="K845" s="1"/>
      <c r="L845" t="str">
        <f>VLOOKUP(Z845,lookup!$A$2:$E$18,4,FALSE)</f>
        <v>ug/l</v>
      </c>
      <c r="M845">
        <v>7.6</v>
      </c>
      <c r="U845">
        <v>2</v>
      </c>
      <c r="V845" t="s">
        <v>173</v>
      </c>
      <c r="X845" t="s">
        <v>149</v>
      </c>
      <c r="Y845" t="s">
        <v>150</v>
      </c>
      <c r="Z845">
        <v>1090</v>
      </c>
      <c r="AB845" t="s">
        <v>154</v>
      </c>
      <c r="AC845" t="s">
        <v>148</v>
      </c>
      <c r="AD845" s="2">
        <v>0.53125</v>
      </c>
      <c r="AG845" t="s">
        <v>161</v>
      </c>
      <c r="AK845" t="s">
        <v>156</v>
      </c>
    </row>
    <row r="846" spans="1:37" x14ac:dyDescent="0.3">
      <c r="A846" t="s">
        <v>292</v>
      </c>
      <c r="B846" t="str">
        <f t="shared" si="13"/>
        <v>USGS-WRD-1651800-20141223</v>
      </c>
      <c r="C846">
        <v>1651800</v>
      </c>
      <c r="D846" t="s">
        <v>151</v>
      </c>
      <c r="E846" s="1">
        <v>41996</v>
      </c>
      <c r="F846" s="1" t="s">
        <v>314</v>
      </c>
      <c r="G846" s="1"/>
      <c r="H846" t="s">
        <v>172</v>
      </c>
      <c r="I846" s="1" t="str">
        <f>VLOOKUP(Z846,lookup!$A$2:$E$18,5,FALSE)</f>
        <v>dissolved</v>
      </c>
      <c r="J846" s="1" t="str">
        <f>VLOOKUP(Z846,lookup!$A$2:$E$18,3,FALSE)</f>
        <v>Copper</v>
      </c>
      <c r="K846" s="1"/>
      <c r="L846" t="str">
        <f>VLOOKUP(Z846,lookup!$A$2:$E$18,4,FALSE)</f>
        <v>ug/l</v>
      </c>
      <c r="M846">
        <v>2.5</v>
      </c>
      <c r="U846">
        <v>0.8</v>
      </c>
      <c r="V846" t="s">
        <v>173</v>
      </c>
      <c r="X846" t="s">
        <v>149</v>
      </c>
      <c r="Y846" t="s">
        <v>150</v>
      </c>
      <c r="Z846">
        <v>1040</v>
      </c>
      <c r="AB846" t="s">
        <v>154</v>
      </c>
      <c r="AC846" t="s">
        <v>148</v>
      </c>
      <c r="AD846" s="2">
        <v>0.375</v>
      </c>
      <c r="AG846" t="s">
        <v>161</v>
      </c>
      <c r="AK846" t="s">
        <v>156</v>
      </c>
    </row>
    <row r="847" spans="1:37" x14ac:dyDescent="0.3">
      <c r="A847" t="s">
        <v>292</v>
      </c>
      <c r="B847" t="str">
        <f t="shared" si="13"/>
        <v>USGS-WRD-1651800-20141223</v>
      </c>
      <c r="C847">
        <v>1651800</v>
      </c>
      <c r="D847" t="s">
        <v>151</v>
      </c>
      <c r="E847" s="1">
        <v>41996</v>
      </c>
      <c r="F847" s="1" t="s">
        <v>314</v>
      </c>
      <c r="G847" s="1"/>
      <c r="H847" t="s">
        <v>170</v>
      </c>
      <c r="I847" s="1" t="str">
        <f>VLOOKUP(Z847,lookup!$A$2:$E$18,5,FALSE)</f>
        <v>dissolved</v>
      </c>
      <c r="J847" s="1" t="str">
        <f>VLOOKUP(Z847,lookup!$A$2:$E$18,3,FALSE)</f>
        <v>Lead</v>
      </c>
      <c r="K847" s="1"/>
      <c r="L847" t="str">
        <f>VLOOKUP(Z847,lookup!$A$2:$E$18,4,FALSE)</f>
        <v>ug/l</v>
      </c>
      <c r="M847">
        <v>0.40500000000000003</v>
      </c>
      <c r="U847">
        <v>0.04</v>
      </c>
      <c r="V847" t="s">
        <v>173</v>
      </c>
      <c r="X847" t="s">
        <v>149</v>
      </c>
      <c r="Y847" t="s">
        <v>150</v>
      </c>
      <c r="Z847">
        <v>1049</v>
      </c>
      <c r="AB847" t="s">
        <v>154</v>
      </c>
      <c r="AC847" t="s">
        <v>148</v>
      </c>
      <c r="AD847" s="2">
        <v>0.375</v>
      </c>
      <c r="AG847" t="s">
        <v>161</v>
      </c>
      <c r="AK847" t="s">
        <v>156</v>
      </c>
    </row>
    <row r="848" spans="1:37" x14ac:dyDescent="0.3">
      <c r="A848" t="s">
        <v>292</v>
      </c>
      <c r="B848" t="str">
        <f t="shared" si="13"/>
        <v>USGS-WRD-1651800-20141223</v>
      </c>
      <c r="C848">
        <v>1651800</v>
      </c>
      <c r="D848" t="s">
        <v>151</v>
      </c>
      <c r="E848" s="1">
        <v>41996</v>
      </c>
      <c r="F848" s="1" t="s">
        <v>314</v>
      </c>
      <c r="G848" s="1"/>
      <c r="H848" t="s">
        <v>172</v>
      </c>
      <c r="I848" s="1" t="str">
        <f>VLOOKUP(Z848,lookup!$A$2:$E$18,5,FALSE)</f>
        <v>dissolved</v>
      </c>
      <c r="J848" s="1" t="str">
        <f>VLOOKUP(Z848,lookup!$A$2:$E$18,3,FALSE)</f>
        <v>Zinc</v>
      </c>
      <c r="K848" s="1"/>
      <c r="L848" t="str">
        <f>VLOOKUP(Z848,lookup!$A$2:$E$18,4,FALSE)</f>
        <v>ug/l</v>
      </c>
      <c r="M848">
        <v>21.8</v>
      </c>
      <c r="U848">
        <v>2</v>
      </c>
      <c r="V848" t="s">
        <v>173</v>
      </c>
      <c r="X848" t="s">
        <v>149</v>
      </c>
      <c r="Y848" t="s">
        <v>150</v>
      </c>
      <c r="Z848">
        <v>1090</v>
      </c>
      <c r="AB848" t="s">
        <v>154</v>
      </c>
      <c r="AC848" t="s">
        <v>148</v>
      </c>
      <c r="AD848" s="2">
        <v>0.375</v>
      </c>
      <c r="AG848" t="s">
        <v>161</v>
      </c>
      <c r="AK848" t="s">
        <v>156</v>
      </c>
    </row>
    <row r="849" spans="1:37" x14ac:dyDescent="0.3">
      <c r="A849" t="s">
        <v>292</v>
      </c>
      <c r="B849" t="str">
        <f t="shared" si="13"/>
        <v>USGS-WRD-1651800-20141224</v>
      </c>
      <c r="C849">
        <v>1651800</v>
      </c>
      <c r="D849" t="s">
        <v>151</v>
      </c>
      <c r="E849" s="1">
        <v>41997</v>
      </c>
      <c r="F849" s="1" t="s">
        <v>316</v>
      </c>
      <c r="G849" s="1"/>
      <c r="H849" t="s">
        <v>172</v>
      </c>
      <c r="I849" s="1" t="str">
        <f>VLOOKUP(Z849,lookup!$A$2:$E$18,5,FALSE)</f>
        <v>dissolved</v>
      </c>
      <c r="J849" s="1" t="str">
        <f>VLOOKUP(Z849,lookup!$A$2:$E$18,3,FALSE)</f>
        <v>Copper</v>
      </c>
      <c r="K849" s="1"/>
      <c r="L849" t="str">
        <f>VLOOKUP(Z849,lookup!$A$2:$E$18,4,FALSE)</f>
        <v>ug/l</v>
      </c>
      <c r="M849">
        <v>3.8</v>
      </c>
      <c r="U849">
        <v>0.8</v>
      </c>
      <c r="V849" t="s">
        <v>173</v>
      </c>
      <c r="X849" t="s">
        <v>149</v>
      </c>
      <c r="Y849" t="s">
        <v>150</v>
      </c>
      <c r="Z849">
        <v>1040</v>
      </c>
      <c r="AB849" t="s">
        <v>154</v>
      </c>
      <c r="AC849" t="s">
        <v>148</v>
      </c>
      <c r="AD849" s="2">
        <v>0.40625</v>
      </c>
      <c r="AG849" t="s">
        <v>161</v>
      </c>
      <c r="AK849" t="s">
        <v>156</v>
      </c>
    </row>
    <row r="850" spans="1:37" x14ac:dyDescent="0.3">
      <c r="A850" t="s">
        <v>292</v>
      </c>
      <c r="B850" t="str">
        <f t="shared" si="13"/>
        <v>USGS-WRD-1651800-20141224</v>
      </c>
      <c r="C850">
        <v>1651800</v>
      </c>
      <c r="D850" t="s">
        <v>151</v>
      </c>
      <c r="E850" s="1">
        <v>41997</v>
      </c>
      <c r="F850" s="1" t="s">
        <v>316</v>
      </c>
      <c r="G850" s="1"/>
      <c r="H850" t="s">
        <v>170</v>
      </c>
      <c r="I850" s="1" t="str">
        <f>VLOOKUP(Z850,lookup!$A$2:$E$18,5,FALSE)</f>
        <v>dissolved</v>
      </c>
      <c r="J850" s="1" t="str">
        <f>VLOOKUP(Z850,lookup!$A$2:$E$18,3,FALSE)</f>
        <v>Lead</v>
      </c>
      <c r="K850" s="1"/>
      <c r="L850" t="str">
        <f>VLOOKUP(Z850,lookup!$A$2:$E$18,4,FALSE)</f>
        <v>ug/l</v>
      </c>
      <c r="M850">
        <v>0.84299999999999997</v>
      </c>
      <c r="U850">
        <v>0.04</v>
      </c>
      <c r="V850" t="s">
        <v>173</v>
      </c>
      <c r="X850" t="s">
        <v>149</v>
      </c>
      <c r="Y850" t="s">
        <v>150</v>
      </c>
      <c r="Z850">
        <v>1049</v>
      </c>
      <c r="AB850" t="s">
        <v>154</v>
      </c>
      <c r="AC850" t="s">
        <v>148</v>
      </c>
      <c r="AD850" s="2">
        <v>0.40625</v>
      </c>
      <c r="AG850" t="s">
        <v>161</v>
      </c>
      <c r="AK850" t="s">
        <v>156</v>
      </c>
    </row>
    <row r="851" spans="1:37" x14ac:dyDescent="0.3">
      <c r="A851" t="s">
        <v>292</v>
      </c>
      <c r="B851" t="str">
        <f t="shared" si="13"/>
        <v>USGS-WRD-1651800-20141224</v>
      </c>
      <c r="C851">
        <v>1651800</v>
      </c>
      <c r="D851" t="s">
        <v>151</v>
      </c>
      <c r="E851" s="1">
        <v>41997</v>
      </c>
      <c r="F851" s="1" t="s">
        <v>316</v>
      </c>
      <c r="G851" s="1"/>
      <c r="H851" t="s">
        <v>172</v>
      </c>
      <c r="I851" s="1" t="str">
        <f>VLOOKUP(Z851,lookup!$A$2:$E$18,5,FALSE)</f>
        <v>dissolved</v>
      </c>
      <c r="J851" s="1" t="str">
        <f>VLOOKUP(Z851,lookup!$A$2:$E$18,3,FALSE)</f>
        <v>Zinc</v>
      </c>
      <c r="K851" s="1"/>
      <c r="L851" t="str">
        <f>VLOOKUP(Z851,lookup!$A$2:$E$18,4,FALSE)</f>
        <v>ug/l</v>
      </c>
      <c r="M851">
        <v>13.7</v>
      </c>
      <c r="U851">
        <v>2</v>
      </c>
      <c r="V851" t="s">
        <v>173</v>
      </c>
      <c r="X851" t="s">
        <v>149</v>
      </c>
      <c r="Y851" t="s">
        <v>150</v>
      </c>
      <c r="Z851">
        <v>1090</v>
      </c>
      <c r="AB851" t="s">
        <v>154</v>
      </c>
      <c r="AC851" t="s">
        <v>148</v>
      </c>
      <c r="AD851" s="2">
        <v>0.40625</v>
      </c>
      <c r="AG851" t="s">
        <v>161</v>
      </c>
      <c r="AK851" t="s">
        <v>156</v>
      </c>
    </row>
    <row r="852" spans="1:37" x14ac:dyDescent="0.3">
      <c r="A852" t="s">
        <v>292</v>
      </c>
      <c r="B852" t="str">
        <f t="shared" si="13"/>
        <v>USGS-WRD-1651800-20150126</v>
      </c>
      <c r="C852">
        <v>1651800</v>
      </c>
      <c r="D852" t="s">
        <v>151</v>
      </c>
      <c r="E852" s="1">
        <v>42030</v>
      </c>
      <c r="F852" s="1" t="s">
        <v>302</v>
      </c>
      <c r="G852" s="1"/>
      <c r="H852" t="s">
        <v>172</v>
      </c>
      <c r="I852" s="1" t="str">
        <f>VLOOKUP(Z852,lookup!$A$2:$E$18,5,FALSE)</f>
        <v>dissolved</v>
      </c>
      <c r="J852" s="1" t="str">
        <f>VLOOKUP(Z852,lookup!$A$2:$E$18,3,FALSE)</f>
        <v>Copper</v>
      </c>
      <c r="K852" s="1"/>
      <c r="L852" t="str">
        <f>VLOOKUP(Z852,lookup!$A$2:$E$18,4,FALSE)</f>
        <v>ug/l</v>
      </c>
      <c r="M852">
        <v>2.7</v>
      </c>
      <c r="U852">
        <v>0.8</v>
      </c>
      <c r="V852" t="s">
        <v>173</v>
      </c>
      <c r="X852" t="s">
        <v>149</v>
      </c>
      <c r="Y852" t="s">
        <v>150</v>
      </c>
      <c r="Z852">
        <v>1040</v>
      </c>
      <c r="AB852" t="s">
        <v>154</v>
      </c>
      <c r="AC852" t="s">
        <v>148</v>
      </c>
      <c r="AD852" s="2">
        <v>0.46875</v>
      </c>
      <c r="AG852" t="s">
        <v>161</v>
      </c>
      <c r="AK852" t="s">
        <v>156</v>
      </c>
    </row>
    <row r="853" spans="1:37" x14ac:dyDescent="0.3">
      <c r="A853" t="s">
        <v>292</v>
      </c>
      <c r="B853" t="str">
        <f t="shared" si="13"/>
        <v>USGS-WRD-1651800-20150126</v>
      </c>
      <c r="C853">
        <v>1651800</v>
      </c>
      <c r="D853" t="s">
        <v>151</v>
      </c>
      <c r="E853" s="1">
        <v>42030</v>
      </c>
      <c r="F853" s="1" t="s">
        <v>302</v>
      </c>
      <c r="G853" s="1"/>
      <c r="H853" t="s">
        <v>170</v>
      </c>
      <c r="I853" s="1" t="str">
        <f>VLOOKUP(Z853,lookup!$A$2:$E$18,5,FALSE)</f>
        <v>dissolved</v>
      </c>
      <c r="J853" s="1" t="str">
        <f>VLOOKUP(Z853,lookup!$A$2:$E$18,3,FALSE)</f>
        <v>Lead</v>
      </c>
      <c r="K853" s="1"/>
      <c r="L853" t="str">
        <f>VLOOKUP(Z853,lookup!$A$2:$E$18,4,FALSE)</f>
        <v>ug/l</v>
      </c>
      <c r="M853">
        <v>0.23300000000000001</v>
      </c>
      <c r="U853">
        <v>0.04</v>
      </c>
      <c r="V853" t="s">
        <v>173</v>
      </c>
      <c r="X853" t="s">
        <v>149</v>
      </c>
      <c r="Y853" t="s">
        <v>150</v>
      </c>
      <c r="Z853">
        <v>1049</v>
      </c>
      <c r="AB853" t="s">
        <v>154</v>
      </c>
      <c r="AC853" t="s">
        <v>148</v>
      </c>
      <c r="AD853" s="2">
        <v>0.46875</v>
      </c>
      <c r="AG853" t="s">
        <v>161</v>
      </c>
      <c r="AK853" t="s">
        <v>156</v>
      </c>
    </row>
    <row r="854" spans="1:37" x14ac:dyDescent="0.3">
      <c r="A854" t="s">
        <v>292</v>
      </c>
      <c r="B854" t="str">
        <f t="shared" si="13"/>
        <v>USGS-WRD-1651800-20150126</v>
      </c>
      <c r="C854">
        <v>1651800</v>
      </c>
      <c r="D854" t="s">
        <v>151</v>
      </c>
      <c r="E854" s="1">
        <v>42030</v>
      </c>
      <c r="F854" s="1" t="s">
        <v>302</v>
      </c>
      <c r="G854" s="1"/>
      <c r="H854" t="s">
        <v>172</v>
      </c>
      <c r="I854" s="1" t="str">
        <f>VLOOKUP(Z854,lookup!$A$2:$E$18,5,FALSE)</f>
        <v>dissolved</v>
      </c>
      <c r="J854" s="1" t="str">
        <f>VLOOKUP(Z854,lookup!$A$2:$E$18,3,FALSE)</f>
        <v>Zinc</v>
      </c>
      <c r="K854" s="1"/>
      <c r="L854" t="str">
        <f>VLOOKUP(Z854,lookup!$A$2:$E$18,4,FALSE)</f>
        <v>ug/l</v>
      </c>
      <c r="M854">
        <v>15.9</v>
      </c>
      <c r="U854">
        <v>2</v>
      </c>
      <c r="V854" t="s">
        <v>173</v>
      </c>
      <c r="X854" t="s">
        <v>149</v>
      </c>
      <c r="Y854" t="s">
        <v>150</v>
      </c>
      <c r="Z854">
        <v>1090</v>
      </c>
      <c r="AB854" t="s">
        <v>154</v>
      </c>
      <c r="AC854" t="s">
        <v>148</v>
      </c>
      <c r="AD854" s="2">
        <v>0.46875</v>
      </c>
      <c r="AG854" t="s">
        <v>161</v>
      </c>
      <c r="AK854" t="s">
        <v>156</v>
      </c>
    </row>
    <row r="855" spans="1:37" x14ac:dyDescent="0.3">
      <c r="A855" t="s">
        <v>292</v>
      </c>
      <c r="B855" t="str">
        <f t="shared" si="13"/>
        <v>USGS-WRD-1651800-20150224</v>
      </c>
      <c r="C855">
        <v>1651800</v>
      </c>
      <c r="D855" t="s">
        <v>151</v>
      </c>
      <c r="E855" s="1">
        <v>42059</v>
      </c>
      <c r="F855" s="1" t="s">
        <v>314</v>
      </c>
      <c r="G855" s="1"/>
      <c r="H855" t="s">
        <v>172</v>
      </c>
      <c r="I855" s="1" t="str">
        <f>VLOOKUP(Z855,lookup!$A$2:$E$18,5,FALSE)</f>
        <v>dissolved</v>
      </c>
      <c r="J855" s="1" t="str">
        <f>VLOOKUP(Z855,lookup!$A$2:$E$18,3,FALSE)</f>
        <v>Copper</v>
      </c>
      <c r="K855" s="1"/>
      <c r="L855" t="str">
        <f>VLOOKUP(Z855,lookup!$A$2:$E$18,4,FALSE)</f>
        <v>ug/l</v>
      </c>
      <c r="M855">
        <v>1.7</v>
      </c>
      <c r="U855">
        <v>0.8</v>
      </c>
      <c r="V855" t="s">
        <v>173</v>
      </c>
      <c r="X855" t="s">
        <v>149</v>
      </c>
      <c r="Y855" t="s">
        <v>150</v>
      </c>
      <c r="Z855">
        <v>1040</v>
      </c>
      <c r="AB855" t="s">
        <v>154</v>
      </c>
      <c r="AC855" t="s">
        <v>148</v>
      </c>
      <c r="AD855" s="2">
        <v>0.375</v>
      </c>
      <c r="AG855" t="s">
        <v>161</v>
      </c>
      <c r="AK855" t="s">
        <v>156</v>
      </c>
    </row>
    <row r="856" spans="1:37" x14ac:dyDescent="0.3">
      <c r="A856" t="s">
        <v>292</v>
      </c>
      <c r="B856" t="str">
        <f t="shared" si="13"/>
        <v>USGS-WRD-1651800-20150224</v>
      </c>
      <c r="C856">
        <v>1651800</v>
      </c>
      <c r="D856" t="s">
        <v>151</v>
      </c>
      <c r="E856" s="1">
        <v>42059</v>
      </c>
      <c r="F856" s="1" t="s">
        <v>314</v>
      </c>
      <c r="G856" s="1"/>
      <c r="H856" t="s">
        <v>170</v>
      </c>
      <c r="I856" s="1" t="str">
        <f>VLOOKUP(Z856,lookup!$A$2:$E$18,5,FALSE)</f>
        <v>dissolved</v>
      </c>
      <c r="J856" s="1" t="str">
        <f>VLOOKUP(Z856,lookup!$A$2:$E$18,3,FALSE)</f>
        <v>Lead</v>
      </c>
      <c r="K856" s="1"/>
      <c r="L856" t="str">
        <f>VLOOKUP(Z856,lookup!$A$2:$E$18,4,FALSE)</f>
        <v>ug/l</v>
      </c>
      <c r="M856">
        <v>4.9000000000000002E-2</v>
      </c>
      <c r="U856">
        <v>0.04</v>
      </c>
      <c r="V856" t="s">
        <v>173</v>
      </c>
      <c r="X856" t="s">
        <v>149</v>
      </c>
      <c r="Y856" t="s">
        <v>150</v>
      </c>
      <c r="Z856">
        <v>1049</v>
      </c>
      <c r="AA856" t="s">
        <v>168</v>
      </c>
      <c r="AB856" t="s">
        <v>154</v>
      </c>
      <c r="AC856" t="s">
        <v>148</v>
      </c>
      <c r="AD856" s="2">
        <v>0.375</v>
      </c>
      <c r="AG856" t="s">
        <v>161</v>
      </c>
      <c r="AK856" t="s">
        <v>156</v>
      </c>
    </row>
    <row r="857" spans="1:37" x14ac:dyDescent="0.3">
      <c r="A857" t="s">
        <v>292</v>
      </c>
      <c r="B857" t="str">
        <f t="shared" si="13"/>
        <v>USGS-WRD-1651800-20150224</v>
      </c>
      <c r="C857">
        <v>1651800</v>
      </c>
      <c r="D857" t="s">
        <v>151</v>
      </c>
      <c r="E857" s="1">
        <v>42059</v>
      </c>
      <c r="F857" s="1" t="s">
        <v>314</v>
      </c>
      <c r="G857" s="1"/>
      <c r="H857" t="s">
        <v>172</v>
      </c>
      <c r="I857" s="1" t="str">
        <f>VLOOKUP(Z857,lookup!$A$2:$E$18,5,FALSE)</f>
        <v>dissolved</v>
      </c>
      <c r="J857" s="1" t="str">
        <f>VLOOKUP(Z857,lookup!$A$2:$E$18,3,FALSE)</f>
        <v>Zinc</v>
      </c>
      <c r="K857" s="1"/>
      <c r="L857" t="str">
        <f>VLOOKUP(Z857,lookup!$A$2:$E$18,4,FALSE)</f>
        <v>ug/l</v>
      </c>
      <c r="M857">
        <v>30.1</v>
      </c>
      <c r="U857">
        <v>2</v>
      </c>
      <c r="V857" t="s">
        <v>173</v>
      </c>
      <c r="X857" t="s">
        <v>149</v>
      </c>
      <c r="Y857" t="s">
        <v>150</v>
      </c>
      <c r="Z857">
        <v>1090</v>
      </c>
      <c r="AB857" t="s">
        <v>154</v>
      </c>
      <c r="AC857" t="s">
        <v>148</v>
      </c>
      <c r="AD857" s="2">
        <v>0.375</v>
      </c>
      <c r="AG857" t="s">
        <v>161</v>
      </c>
      <c r="AK857" t="s">
        <v>156</v>
      </c>
    </row>
    <row r="858" spans="1:37" x14ac:dyDescent="0.3">
      <c r="A858" t="s">
        <v>292</v>
      </c>
      <c r="B858" t="str">
        <f t="shared" si="13"/>
        <v>USGS-WRD-1651800-20150324</v>
      </c>
      <c r="C858">
        <v>1651800</v>
      </c>
      <c r="D858" t="s">
        <v>151</v>
      </c>
      <c r="E858" s="1">
        <v>42087</v>
      </c>
      <c r="F858" s="1" t="s">
        <v>313</v>
      </c>
      <c r="G858" s="1"/>
      <c r="H858" t="s">
        <v>172</v>
      </c>
      <c r="I858" s="1" t="str">
        <f>VLOOKUP(Z858,lookup!$A$2:$E$18,5,FALSE)</f>
        <v>dissolved</v>
      </c>
      <c r="J858" s="1" t="str">
        <f>VLOOKUP(Z858,lookup!$A$2:$E$18,3,FALSE)</f>
        <v>Copper</v>
      </c>
      <c r="K858" s="1"/>
      <c r="L858" t="str">
        <f>VLOOKUP(Z858,lookup!$A$2:$E$18,4,FALSE)</f>
        <v>ug/l</v>
      </c>
      <c r="M858">
        <v>2.2000000000000002</v>
      </c>
      <c r="U858">
        <v>0.8</v>
      </c>
      <c r="V858" t="s">
        <v>173</v>
      </c>
      <c r="X858" t="s">
        <v>149</v>
      </c>
      <c r="Y858" t="s">
        <v>150</v>
      </c>
      <c r="Z858">
        <v>1040</v>
      </c>
      <c r="AB858" t="s">
        <v>154</v>
      </c>
      <c r="AC858" t="s">
        <v>148</v>
      </c>
      <c r="AD858" s="2">
        <v>0.41666666666666669</v>
      </c>
      <c r="AG858" t="s">
        <v>161</v>
      </c>
      <c r="AK858" t="s">
        <v>156</v>
      </c>
    </row>
    <row r="859" spans="1:37" x14ac:dyDescent="0.3">
      <c r="A859" t="s">
        <v>292</v>
      </c>
      <c r="B859" t="str">
        <f t="shared" si="13"/>
        <v>USGS-WRD-1651800-20150324</v>
      </c>
      <c r="C859">
        <v>1651800</v>
      </c>
      <c r="D859" t="s">
        <v>151</v>
      </c>
      <c r="E859" s="1">
        <v>42087</v>
      </c>
      <c r="F859" s="1" t="s">
        <v>313</v>
      </c>
      <c r="G859" s="1"/>
      <c r="H859" t="s">
        <v>170</v>
      </c>
      <c r="I859" s="1" t="str">
        <f>VLOOKUP(Z859,lookup!$A$2:$E$18,5,FALSE)</f>
        <v>dissolved</v>
      </c>
      <c r="J859" s="1" t="str">
        <f>VLOOKUP(Z859,lookup!$A$2:$E$18,3,FALSE)</f>
        <v>Lead</v>
      </c>
      <c r="K859" s="1"/>
      <c r="L859" t="str">
        <f>VLOOKUP(Z859,lookup!$A$2:$E$18,4,FALSE)</f>
        <v>ug/l</v>
      </c>
      <c r="M859">
        <v>0.04</v>
      </c>
      <c r="N859" t="s">
        <v>152</v>
      </c>
      <c r="U859">
        <v>0.04</v>
      </c>
      <c r="V859" t="s">
        <v>173</v>
      </c>
      <c r="X859" t="s">
        <v>149</v>
      </c>
      <c r="Y859" t="s">
        <v>150</v>
      </c>
      <c r="Z859">
        <v>1049</v>
      </c>
      <c r="AB859" t="s">
        <v>154</v>
      </c>
      <c r="AC859" t="s">
        <v>148</v>
      </c>
      <c r="AD859" s="2">
        <v>0.41666666666666669</v>
      </c>
      <c r="AG859" t="s">
        <v>161</v>
      </c>
      <c r="AK859" t="s">
        <v>156</v>
      </c>
    </row>
    <row r="860" spans="1:37" x14ac:dyDescent="0.3">
      <c r="A860" t="s">
        <v>292</v>
      </c>
      <c r="B860" t="str">
        <f t="shared" si="13"/>
        <v>USGS-WRD-1651800-20150324</v>
      </c>
      <c r="C860">
        <v>1651800</v>
      </c>
      <c r="D860" t="s">
        <v>151</v>
      </c>
      <c r="E860" s="1">
        <v>42087</v>
      </c>
      <c r="F860" s="1" t="s">
        <v>313</v>
      </c>
      <c r="G860" s="1"/>
      <c r="H860" t="s">
        <v>172</v>
      </c>
      <c r="I860" s="1" t="str">
        <f>VLOOKUP(Z860,lookup!$A$2:$E$18,5,FALSE)</f>
        <v>dissolved</v>
      </c>
      <c r="J860" s="1" t="str">
        <f>VLOOKUP(Z860,lookup!$A$2:$E$18,3,FALSE)</f>
        <v>Zinc</v>
      </c>
      <c r="K860" s="1"/>
      <c r="L860" t="str">
        <f>VLOOKUP(Z860,lookup!$A$2:$E$18,4,FALSE)</f>
        <v>ug/l</v>
      </c>
      <c r="M860">
        <v>11.1</v>
      </c>
      <c r="U860">
        <v>2</v>
      </c>
      <c r="V860" t="s">
        <v>173</v>
      </c>
      <c r="X860" t="s">
        <v>149</v>
      </c>
      <c r="Y860" t="s">
        <v>150</v>
      </c>
      <c r="Z860">
        <v>1090</v>
      </c>
      <c r="AB860" t="s">
        <v>154</v>
      </c>
      <c r="AC860" t="s">
        <v>148</v>
      </c>
      <c r="AD860" s="2">
        <v>0.41666666666666669</v>
      </c>
      <c r="AG860" t="s">
        <v>161</v>
      </c>
      <c r="AK860" t="s">
        <v>156</v>
      </c>
    </row>
    <row r="861" spans="1:37" x14ac:dyDescent="0.3">
      <c r="A861" t="s">
        <v>292</v>
      </c>
      <c r="B861" t="str">
        <f t="shared" si="13"/>
        <v>USGS-WRD-1651800-20150429</v>
      </c>
      <c r="C861">
        <v>1651800</v>
      </c>
      <c r="D861" t="s">
        <v>151</v>
      </c>
      <c r="E861" s="1">
        <v>42123</v>
      </c>
      <c r="F861" s="1" t="s">
        <v>306</v>
      </c>
      <c r="G861" s="1"/>
      <c r="H861" t="s">
        <v>172</v>
      </c>
      <c r="I861" s="1" t="str">
        <f>VLOOKUP(Z861,lookup!$A$2:$E$18,5,FALSE)</f>
        <v>dissolved</v>
      </c>
      <c r="J861" s="1" t="str">
        <f>VLOOKUP(Z861,lookup!$A$2:$E$18,3,FALSE)</f>
        <v>Copper</v>
      </c>
      <c r="K861" s="1"/>
      <c r="L861" t="str">
        <f>VLOOKUP(Z861,lookup!$A$2:$E$18,4,FALSE)</f>
        <v>ug/l</v>
      </c>
      <c r="M861">
        <v>1.8</v>
      </c>
      <c r="U861">
        <v>0.8</v>
      </c>
      <c r="V861" t="s">
        <v>173</v>
      </c>
      <c r="X861" t="s">
        <v>149</v>
      </c>
      <c r="Y861" t="s">
        <v>150</v>
      </c>
      <c r="Z861">
        <v>1040</v>
      </c>
      <c r="AB861" t="s">
        <v>154</v>
      </c>
      <c r="AC861" t="s">
        <v>148</v>
      </c>
      <c r="AD861" s="2">
        <v>0.45833333333333331</v>
      </c>
      <c r="AG861" t="s">
        <v>161</v>
      </c>
      <c r="AK861" t="s">
        <v>156</v>
      </c>
    </row>
    <row r="862" spans="1:37" x14ac:dyDescent="0.3">
      <c r="A862" t="s">
        <v>292</v>
      </c>
      <c r="B862" t="str">
        <f t="shared" si="13"/>
        <v>USGS-WRD-1651800-20150429</v>
      </c>
      <c r="C862">
        <v>1651800</v>
      </c>
      <c r="D862" t="s">
        <v>151</v>
      </c>
      <c r="E862" s="1">
        <v>42123</v>
      </c>
      <c r="F862" s="1" t="s">
        <v>306</v>
      </c>
      <c r="G862" s="1"/>
      <c r="H862" t="s">
        <v>170</v>
      </c>
      <c r="I862" s="1" t="str">
        <f>VLOOKUP(Z862,lookup!$A$2:$E$18,5,FALSE)</f>
        <v>dissolved</v>
      </c>
      <c r="J862" s="1" t="str">
        <f>VLOOKUP(Z862,lookup!$A$2:$E$18,3,FALSE)</f>
        <v>Lead</v>
      </c>
      <c r="K862" s="1"/>
      <c r="L862" t="str">
        <f>VLOOKUP(Z862,lookup!$A$2:$E$18,4,FALSE)</f>
        <v>ug/l</v>
      </c>
      <c r="M862">
        <v>0.24</v>
      </c>
      <c r="U862">
        <v>0.04</v>
      </c>
      <c r="V862" t="s">
        <v>173</v>
      </c>
      <c r="X862" t="s">
        <v>149</v>
      </c>
      <c r="Y862" t="s">
        <v>150</v>
      </c>
      <c r="Z862">
        <v>1049</v>
      </c>
      <c r="AB862" t="s">
        <v>154</v>
      </c>
      <c r="AC862" t="s">
        <v>148</v>
      </c>
      <c r="AD862" s="2">
        <v>0.45833333333333331</v>
      </c>
      <c r="AG862" t="s">
        <v>161</v>
      </c>
      <c r="AK862" t="s">
        <v>156</v>
      </c>
    </row>
    <row r="863" spans="1:37" x14ac:dyDescent="0.3">
      <c r="A863" t="s">
        <v>292</v>
      </c>
      <c r="B863" t="str">
        <f t="shared" si="13"/>
        <v>USGS-WRD-1651800-20150429</v>
      </c>
      <c r="C863">
        <v>1651800</v>
      </c>
      <c r="D863" t="s">
        <v>151</v>
      </c>
      <c r="E863" s="1">
        <v>42123</v>
      </c>
      <c r="F863" s="1" t="s">
        <v>306</v>
      </c>
      <c r="G863" s="1"/>
      <c r="H863" t="s">
        <v>172</v>
      </c>
      <c r="I863" s="1" t="str">
        <f>VLOOKUP(Z863,lookup!$A$2:$E$18,5,FALSE)</f>
        <v>dissolved</v>
      </c>
      <c r="J863" s="1" t="str">
        <f>VLOOKUP(Z863,lookup!$A$2:$E$18,3,FALSE)</f>
        <v>Zinc</v>
      </c>
      <c r="K863" s="1"/>
      <c r="L863" t="str">
        <f>VLOOKUP(Z863,lookup!$A$2:$E$18,4,FALSE)</f>
        <v>ug/l</v>
      </c>
      <c r="M863">
        <v>4.7</v>
      </c>
      <c r="U863">
        <v>2</v>
      </c>
      <c r="V863" t="s">
        <v>173</v>
      </c>
      <c r="X863" t="s">
        <v>149</v>
      </c>
      <c r="Y863" t="s">
        <v>150</v>
      </c>
      <c r="Z863">
        <v>1090</v>
      </c>
      <c r="AB863" t="s">
        <v>154</v>
      </c>
      <c r="AC863" t="s">
        <v>148</v>
      </c>
      <c r="AD863" s="2">
        <v>0.45833333333333331</v>
      </c>
      <c r="AG863" t="s">
        <v>161</v>
      </c>
      <c r="AK863" t="s">
        <v>156</v>
      </c>
    </row>
    <row r="864" spans="1:37" x14ac:dyDescent="0.3">
      <c r="A864" t="s">
        <v>292</v>
      </c>
      <c r="B864" t="str">
        <f t="shared" si="13"/>
        <v>USGS-WRD-1651800-20150526</v>
      </c>
      <c r="C864">
        <v>1651800</v>
      </c>
      <c r="D864" t="s">
        <v>151</v>
      </c>
      <c r="E864" s="1">
        <v>42150</v>
      </c>
      <c r="F864" s="1" t="s">
        <v>328</v>
      </c>
      <c r="G864" s="1"/>
      <c r="H864" t="s">
        <v>172</v>
      </c>
      <c r="I864" s="1" t="str">
        <f>VLOOKUP(Z864,lookup!$A$2:$E$18,5,FALSE)</f>
        <v>dissolved</v>
      </c>
      <c r="J864" s="1" t="str">
        <f>VLOOKUP(Z864,lookup!$A$2:$E$18,3,FALSE)</f>
        <v>Copper</v>
      </c>
      <c r="K864" s="1"/>
      <c r="L864" t="str">
        <f>VLOOKUP(Z864,lookup!$A$2:$E$18,4,FALSE)</f>
        <v>ug/l</v>
      </c>
      <c r="M864">
        <v>3.3</v>
      </c>
      <c r="U864">
        <v>0.8</v>
      </c>
      <c r="V864" t="s">
        <v>173</v>
      </c>
      <c r="X864" t="s">
        <v>149</v>
      </c>
      <c r="Y864" t="s">
        <v>150</v>
      </c>
      <c r="Z864">
        <v>1040</v>
      </c>
      <c r="AB864" t="s">
        <v>154</v>
      </c>
      <c r="AC864" t="s">
        <v>148</v>
      </c>
      <c r="AD864" s="2">
        <v>0.38541666666666669</v>
      </c>
      <c r="AG864" t="s">
        <v>161</v>
      </c>
      <c r="AK864" t="s">
        <v>156</v>
      </c>
    </row>
    <row r="865" spans="1:37" x14ac:dyDescent="0.3">
      <c r="A865" t="s">
        <v>292</v>
      </c>
      <c r="B865" t="str">
        <f t="shared" si="13"/>
        <v>USGS-WRD-1651800-20150526</v>
      </c>
      <c r="C865">
        <v>1651800</v>
      </c>
      <c r="D865" t="s">
        <v>151</v>
      </c>
      <c r="E865" s="1">
        <v>42150</v>
      </c>
      <c r="F865" s="1" t="s">
        <v>328</v>
      </c>
      <c r="G865" s="1"/>
      <c r="H865" t="s">
        <v>170</v>
      </c>
      <c r="I865" s="1" t="str">
        <f>VLOOKUP(Z865,lookup!$A$2:$E$18,5,FALSE)</f>
        <v>dissolved</v>
      </c>
      <c r="J865" s="1" t="str">
        <f>VLOOKUP(Z865,lookup!$A$2:$E$18,3,FALSE)</f>
        <v>Lead</v>
      </c>
      <c r="K865" s="1"/>
      <c r="L865" t="str">
        <f>VLOOKUP(Z865,lookup!$A$2:$E$18,4,FALSE)</f>
        <v>ug/l</v>
      </c>
      <c r="M865">
        <v>0.04</v>
      </c>
      <c r="N865" t="s">
        <v>152</v>
      </c>
      <c r="U865">
        <v>0.04</v>
      </c>
      <c r="V865" t="s">
        <v>173</v>
      </c>
      <c r="X865" t="s">
        <v>149</v>
      </c>
      <c r="Y865" t="s">
        <v>150</v>
      </c>
      <c r="Z865">
        <v>1049</v>
      </c>
      <c r="AB865" t="s">
        <v>154</v>
      </c>
      <c r="AC865" t="s">
        <v>148</v>
      </c>
      <c r="AD865" s="2">
        <v>0.38541666666666669</v>
      </c>
      <c r="AG865" t="s">
        <v>161</v>
      </c>
      <c r="AK865" t="s">
        <v>156</v>
      </c>
    </row>
    <row r="866" spans="1:37" x14ac:dyDescent="0.3">
      <c r="A866" t="s">
        <v>292</v>
      </c>
      <c r="B866" t="str">
        <f t="shared" si="13"/>
        <v>USGS-WRD-1651800-20150526</v>
      </c>
      <c r="C866">
        <v>1651800</v>
      </c>
      <c r="D866" t="s">
        <v>151</v>
      </c>
      <c r="E866" s="1">
        <v>42150</v>
      </c>
      <c r="F866" s="1" t="s">
        <v>328</v>
      </c>
      <c r="G866" s="1"/>
      <c r="H866" t="s">
        <v>172</v>
      </c>
      <c r="I866" s="1" t="str">
        <f>VLOOKUP(Z866,lookup!$A$2:$E$18,5,FALSE)</f>
        <v>dissolved</v>
      </c>
      <c r="J866" s="1" t="str">
        <f>VLOOKUP(Z866,lookup!$A$2:$E$18,3,FALSE)</f>
        <v>Zinc</v>
      </c>
      <c r="K866" s="1"/>
      <c r="L866" t="str">
        <f>VLOOKUP(Z866,lookup!$A$2:$E$18,4,FALSE)</f>
        <v>ug/l</v>
      </c>
      <c r="M866">
        <v>2.8</v>
      </c>
      <c r="U866">
        <v>2</v>
      </c>
      <c r="V866" t="s">
        <v>173</v>
      </c>
      <c r="X866" t="s">
        <v>149</v>
      </c>
      <c r="Y866" t="s">
        <v>150</v>
      </c>
      <c r="Z866">
        <v>1090</v>
      </c>
      <c r="AA866" t="s">
        <v>168</v>
      </c>
      <c r="AB866" t="s">
        <v>154</v>
      </c>
      <c r="AC866" t="s">
        <v>148</v>
      </c>
      <c r="AD866" s="2">
        <v>0.38541666666666669</v>
      </c>
      <c r="AG866" t="s">
        <v>161</v>
      </c>
      <c r="AK866" t="s">
        <v>156</v>
      </c>
    </row>
    <row r="867" spans="1:37" x14ac:dyDescent="0.3">
      <c r="A867" t="s">
        <v>292</v>
      </c>
      <c r="B867" t="str">
        <f t="shared" si="13"/>
        <v>USGS-WRD-1651800-20150620</v>
      </c>
      <c r="C867">
        <v>1651800</v>
      </c>
      <c r="D867" t="s">
        <v>151</v>
      </c>
      <c r="E867" s="1">
        <v>42175</v>
      </c>
      <c r="F867" s="1" t="s">
        <v>369</v>
      </c>
      <c r="G867" s="1"/>
      <c r="H867" t="s">
        <v>172</v>
      </c>
      <c r="I867" s="1" t="str">
        <f>VLOOKUP(Z867,lookup!$A$2:$E$18,5,FALSE)</f>
        <v>dissolved</v>
      </c>
      <c r="J867" s="1" t="str">
        <f>VLOOKUP(Z867,lookup!$A$2:$E$18,3,FALSE)</f>
        <v>Copper</v>
      </c>
      <c r="K867" s="1"/>
      <c r="L867" t="str">
        <f>VLOOKUP(Z867,lookup!$A$2:$E$18,4,FALSE)</f>
        <v>ug/l</v>
      </c>
      <c r="M867">
        <v>3.1</v>
      </c>
      <c r="U867">
        <v>0.8</v>
      </c>
      <c r="V867" t="s">
        <v>173</v>
      </c>
      <c r="X867" t="s">
        <v>149</v>
      </c>
      <c r="Y867" t="s">
        <v>150</v>
      </c>
      <c r="Z867">
        <v>1040</v>
      </c>
      <c r="AB867" t="s">
        <v>154</v>
      </c>
      <c r="AC867" t="s">
        <v>148</v>
      </c>
      <c r="AD867" s="2">
        <v>0.88194444444444453</v>
      </c>
      <c r="AG867" t="s">
        <v>161</v>
      </c>
      <c r="AK867" t="s">
        <v>156</v>
      </c>
    </row>
    <row r="868" spans="1:37" x14ac:dyDescent="0.3">
      <c r="A868" t="s">
        <v>292</v>
      </c>
      <c r="B868" t="str">
        <f t="shared" si="13"/>
        <v>USGS-WRD-1651800-20150620</v>
      </c>
      <c r="C868">
        <v>1651800</v>
      </c>
      <c r="D868" t="s">
        <v>151</v>
      </c>
      <c r="E868" s="1">
        <v>42175</v>
      </c>
      <c r="F868" s="1" t="s">
        <v>369</v>
      </c>
      <c r="G868" s="1"/>
      <c r="H868" t="s">
        <v>170</v>
      </c>
      <c r="I868" s="1" t="str">
        <f>VLOOKUP(Z868,lookup!$A$2:$E$18,5,FALSE)</f>
        <v>dissolved</v>
      </c>
      <c r="J868" s="1" t="str">
        <f>VLOOKUP(Z868,lookup!$A$2:$E$18,3,FALSE)</f>
        <v>Lead</v>
      </c>
      <c r="K868" s="1"/>
      <c r="L868" t="str">
        <f>VLOOKUP(Z868,lookup!$A$2:$E$18,4,FALSE)</f>
        <v>ug/l</v>
      </c>
      <c r="M868">
        <v>1.63</v>
      </c>
      <c r="U868">
        <v>0.04</v>
      </c>
      <c r="V868" t="s">
        <v>173</v>
      </c>
      <c r="X868" t="s">
        <v>149</v>
      </c>
      <c r="Y868" t="s">
        <v>150</v>
      </c>
      <c r="Z868">
        <v>1049</v>
      </c>
      <c r="AB868" t="s">
        <v>154</v>
      </c>
      <c r="AC868" t="s">
        <v>148</v>
      </c>
      <c r="AD868" s="2">
        <v>0.88194444444444453</v>
      </c>
      <c r="AG868" t="s">
        <v>161</v>
      </c>
      <c r="AK868" t="s">
        <v>156</v>
      </c>
    </row>
    <row r="869" spans="1:37" x14ac:dyDescent="0.3">
      <c r="A869" t="s">
        <v>292</v>
      </c>
      <c r="B869" t="str">
        <f t="shared" si="13"/>
        <v>USGS-WRD-1651800-20150620</v>
      </c>
      <c r="C869">
        <v>1651800</v>
      </c>
      <c r="D869" t="s">
        <v>151</v>
      </c>
      <c r="E869" s="1">
        <v>42175</v>
      </c>
      <c r="F869" s="1" t="s">
        <v>369</v>
      </c>
      <c r="G869" s="1"/>
      <c r="H869" t="s">
        <v>172</v>
      </c>
      <c r="I869" s="1" t="str">
        <f>VLOOKUP(Z869,lookup!$A$2:$E$18,5,FALSE)</f>
        <v>dissolved</v>
      </c>
      <c r="J869" s="1" t="str">
        <f>VLOOKUP(Z869,lookup!$A$2:$E$18,3,FALSE)</f>
        <v>Zinc</v>
      </c>
      <c r="K869" s="1"/>
      <c r="L869" t="str">
        <f>VLOOKUP(Z869,lookup!$A$2:$E$18,4,FALSE)</f>
        <v>ug/l</v>
      </c>
      <c r="M869">
        <v>6.4</v>
      </c>
      <c r="U869">
        <v>2</v>
      </c>
      <c r="V869" t="s">
        <v>173</v>
      </c>
      <c r="X869" t="s">
        <v>149</v>
      </c>
      <c r="Y869" t="s">
        <v>150</v>
      </c>
      <c r="Z869">
        <v>1090</v>
      </c>
      <c r="AB869" t="s">
        <v>154</v>
      </c>
      <c r="AC869" t="s">
        <v>148</v>
      </c>
      <c r="AD869" s="2">
        <v>0.88194444444444453</v>
      </c>
      <c r="AG869" t="s">
        <v>161</v>
      </c>
      <c r="AK869" t="s">
        <v>156</v>
      </c>
    </row>
    <row r="870" spans="1:37" x14ac:dyDescent="0.3">
      <c r="A870" t="s">
        <v>292</v>
      </c>
      <c r="B870" t="str">
        <f t="shared" si="13"/>
        <v>USGS-WRD-1651800-20150623</v>
      </c>
      <c r="C870">
        <v>1651800</v>
      </c>
      <c r="D870" t="s">
        <v>151</v>
      </c>
      <c r="E870" s="1">
        <v>42178</v>
      </c>
      <c r="F870" s="1" t="s">
        <v>298</v>
      </c>
      <c r="G870" s="1"/>
      <c r="H870" t="s">
        <v>172</v>
      </c>
      <c r="I870" s="1" t="str">
        <f>VLOOKUP(Z870,lookup!$A$2:$E$18,5,FALSE)</f>
        <v>dissolved</v>
      </c>
      <c r="J870" s="1" t="str">
        <f>VLOOKUP(Z870,lookup!$A$2:$E$18,3,FALSE)</f>
        <v>Copper</v>
      </c>
      <c r="K870" s="1"/>
      <c r="L870" t="str">
        <f>VLOOKUP(Z870,lookup!$A$2:$E$18,4,FALSE)</f>
        <v>ug/l</v>
      </c>
      <c r="M870">
        <v>2</v>
      </c>
      <c r="U870">
        <v>0.8</v>
      </c>
      <c r="V870" t="s">
        <v>173</v>
      </c>
      <c r="X870" t="s">
        <v>149</v>
      </c>
      <c r="Y870" t="s">
        <v>150</v>
      </c>
      <c r="Z870">
        <v>1040</v>
      </c>
      <c r="AB870" t="s">
        <v>154</v>
      </c>
      <c r="AC870" t="s">
        <v>148</v>
      </c>
      <c r="AD870" s="2">
        <v>0.32291666666666669</v>
      </c>
      <c r="AG870" t="s">
        <v>161</v>
      </c>
      <c r="AK870" t="s">
        <v>156</v>
      </c>
    </row>
    <row r="871" spans="1:37" x14ac:dyDescent="0.3">
      <c r="A871" t="s">
        <v>292</v>
      </c>
      <c r="B871" t="str">
        <f t="shared" si="13"/>
        <v>USGS-WRD-1651800-20150623</v>
      </c>
      <c r="C871">
        <v>1651800</v>
      </c>
      <c r="D871" t="s">
        <v>151</v>
      </c>
      <c r="E871" s="1">
        <v>42178</v>
      </c>
      <c r="F871" s="1" t="s">
        <v>298</v>
      </c>
      <c r="G871" s="1"/>
      <c r="H871" t="s">
        <v>170</v>
      </c>
      <c r="I871" s="1" t="str">
        <f>VLOOKUP(Z871,lookup!$A$2:$E$18,5,FALSE)</f>
        <v>dissolved</v>
      </c>
      <c r="J871" s="1" t="str">
        <f>VLOOKUP(Z871,lookup!$A$2:$E$18,3,FALSE)</f>
        <v>Lead</v>
      </c>
      <c r="K871" s="1"/>
      <c r="L871" t="str">
        <f>VLOOKUP(Z871,lookup!$A$2:$E$18,4,FALSE)</f>
        <v>ug/l</v>
      </c>
      <c r="M871">
        <v>5.5E-2</v>
      </c>
      <c r="U871">
        <v>0.04</v>
      </c>
      <c r="V871" t="s">
        <v>173</v>
      </c>
      <c r="X871" t="s">
        <v>149</v>
      </c>
      <c r="Y871" t="s">
        <v>150</v>
      </c>
      <c r="Z871">
        <v>1049</v>
      </c>
      <c r="AA871" t="s">
        <v>168</v>
      </c>
      <c r="AB871" t="s">
        <v>154</v>
      </c>
      <c r="AC871" t="s">
        <v>148</v>
      </c>
      <c r="AD871" s="2">
        <v>0.32291666666666669</v>
      </c>
      <c r="AG871" t="s">
        <v>161</v>
      </c>
      <c r="AK871" t="s">
        <v>156</v>
      </c>
    </row>
    <row r="872" spans="1:37" x14ac:dyDescent="0.3">
      <c r="A872" t="s">
        <v>292</v>
      </c>
      <c r="B872" t="str">
        <f t="shared" si="13"/>
        <v>USGS-WRD-1651800-20150623</v>
      </c>
      <c r="C872">
        <v>1651800</v>
      </c>
      <c r="D872" t="s">
        <v>151</v>
      </c>
      <c r="E872" s="1">
        <v>42178</v>
      </c>
      <c r="F872" s="1" t="s">
        <v>298</v>
      </c>
      <c r="G872" s="1"/>
      <c r="H872" t="s">
        <v>172</v>
      </c>
      <c r="I872" s="1" t="str">
        <f>VLOOKUP(Z872,lookup!$A$2:$E$18,5,FALSE)</f>
        <v>dissolved</v>
      </c>
      <c r="J872" s="1" t="str">
        <f>VLOOKUP(Z872,lookup!$A$2:$E$18,3,FALSE)</f>
        <v>Zinc</v>
      </c>
      <c r="K872" s="1"/>
      <c r="L872" t="str">
        <f>VLOOKUP(Z872,lookup!$A$2:$E$18,4,FALSE)</f>
        <v>ug/l</v>
      </c>
      <c r="M872">
        <v>3.1</v>
      </c>
      <c r="U872">
        <v>2</v>
      </c>
      <c r="V872" t="s">
        <v>173</v>
      </c>
      <c r="X872" t="s">
        <v>149</v>
      </c>
      <c r="Y872" t="s">
        <v>150</v>
      </c>
      <c r="Z872">
        <v>1090</v>
      </c>
      <c r="AA872" t="s">
        <v>168</v>
      </c>
      <c r="AB872" t="s">
        <v>154</v>
      </c>
      <c r="AC872" t="s">
        <v>148</v>
      </c>
      <c r="AD872" s="2">
        <v>0.32291666666666669</v>
      </c>
      <c r="AG872" t="s">
        <v>161</v>
      </c>
      <c r="AK872" t="s">
        <v>156</v>
      </c>
    </row>
    <row r="873" spans="1:37" x14ac:dyDescent="0.3">
      <c r="A873" t="s">
        <v>292</v>
      </c>
      <c r="B873" t="str">
        <f t="shared" si="13"/>
        <v>USGS-WRD-1651800-20150627</v>
      </c>
      <c r="C873">
        <v>1651800</v>
      </c>
      <c r="D873" t="s">
        <v>151</v>
      </c>
      <c r="E873" s="1">
        <v>42182</v>
      </c>
      <c r="F873" s="1" t="s">
        <v>370</v>
      </c>
      <c r="G873" s="1"/>
      <c r="H873" t="s">
        <v>172</v>
      </c>
      <c r="I873" s="1" t="str">
        <f>VLOOKUP(Z873,lookup!$A$2:$E$18,5,FALSE)</f>
        <v>dissolved</v>
      </c>
      <c r="J873" s="1" t="str">
        <f>VLOOKUP(Z873,lookup!$A$2:$E$18,3,FALSE)</f>
        <v>Copper</v>
      </c>
      <c r="K873" s="1"/>
      <c r="L873" t="str">
        <f>VLOOKUP(Z873,lookup!$A$2:$E$18,4,FALSE)</f>
        <v>ug/l</v>
      </c>
      <c r="M873">
        <v>4.0999999999999996</v>
      </c>
      <c r="U873">
        <v>0.8</v>
      </c>
      <c r="V873" t="s">
        <v>173</v>
      </c>
      <c r="X873" t="s">
        <v>149</v>
      </c>
      <c r="Y873" t="s">
        <v>150</v>
      </c>
      <c r="Z873">
        <v>1040</v>
      </c>
      <c r="AB873" t="s">
        <v>154</v>
      </c>
      <c r="AC873" t="s">
        <v>148</v>
      </c>
      <c r="AD873" s="2">
        <v>0.30208333333333331</v>
      </c>
      <c r="AG873" t="s">
        <v>161</v>
      </c>
      <c r="AK873" t="s">
        <v>156</v>
      </c>
    </row>
    <row r="874" spans="1:37" x14ac:dyDescent="0.3">
      <c r="A874" t="s">
        <v>292</v>
      </c>
      <c r="B874" t="str">
        <f t="shared" si="13"/>
        <v>USGS-WRD-1651800-20150627</v>
      </c>
      <c r="C874">
        <v>1651800</v>
      </c>
      <c r="D874" t="s">
        <v>151</v>
      </c>
      <c r="E874" s="1">
        <v>42182</v>
      </c>
      <c r="F874" s="1" t="s">
        <v>370</v>
      </c>
      <c r="G874" s="1"/>
      <c r="H874" t="s">
        <v>170</v>
      </c>
      <c r="I874" s="1" t="str">
        <f>VLOOKUP(Z874,lookup!$A$2:$E$18,5,FALSE)</f>
        <v>dissolved</v>
      </c>
      <c r="J874" s="1" t="str">
        <f>VLOOKUP(Z874,lookup!$A$2:$E$18,3,FALSE)</f>
        <v>Lead</v>
      </c>
      <c r="K874" s="1"/>
      <c r="L874" t="str">
        <f>VLOOKUP(Z874,lookup!$A$2:$E$18,4,FALSE)</f>
        <v>ug/l</v>
      </c>
      <c r="M874">
        <v>0.28199999999999997</v>
      </c>
      <c r="U874">
        <v>0.04</v>
      </c>
      <c r="V874" t="s">
        <v>173</v>
      </c>
      <c r="X874" t="s">
        <v>149</v>
      </c>
      <c r="Y874" t="s">
        <v>150</v>
      </c>
      <c r="Z874">
        <v>1049</v>
      </c>
      <c r="AB874" t="s">
        <v>154</v>
      </c>
      <c r="AC874" t="s">
        <v>148</v>
      </c>
      <c r="AD874" s="2">
        <v>0.30208333333333331</v>
      </c>
      <c r="AG874" t="s">
        <v>161</v>
      </c>
      <c r="AK874" t="s">
        <v>156</v>
      </c>
    </row>
    <row r="875" spans="1:37" x14ac:dyDescent="0.3">
      <c r="A875" t="s">
        <v>292</v>
      </c>
      <c r="B875" t="str">
        <f t="shared" si="13"/>
        <v>USGS-WRD-1651800-20150627</v>
      </c>
      <c r="C875">
        <v>1651800</v>
      </c>
      <c r="D875" t="s">
        <v>151</v>
      </c>
      <c r="E875" s="1">
        <v>42182</v>
      </c>
      <c r="F875" s="1" t="s">
        <v>370</v>
      </c>
      <c r="G875" s="1"/>
      <c r="H875" t="s">
        <v>172</v>
      </c>
      <c r="I875" s="1" t="str">
        <f>VLOOKUP(Z875,lookup!$A$2:$E$18,5,FALSE)</f>
        <v>dissolved</v>
      </c>
      <c r="J875" s="1" t="str">
        <f>VLOOKUP(Z875,lookup!$A$2:$E$18,3,FALSE)</f>
        <v>Zinc</v>
      </c>
      <c r="K875" s="1"/>
      <c r="L875" t="str">
        <f>VLOOKUP(Z875,lookup!$A$2:$E$18,4,FALSE)</f>
        <v>ug/l</v>
      </c>
      <c r="M875">
        <v>6.3</v>
      </c>
      <c r="U875">
        <v>2</v>
      </c>
      <c r="V875" t="s">
        <v>173</v>
      </c>
      <c r="X875" t="s">
        <v>149</v>
      </c>
      <c r="Y875" t="s">
        <v>150</v>
      </c>
      <c r="Z875">
        <v>1090</v>
      </c>
      <c r="AB875" t="s">
        <v>154</v>
      </c>
      <c r="AC875" t="s">
        <v>148</v>
      </c>
      <c r="AD875" s="2">
        <v>0.30208333333333331</v>
      </c>
      <c r="AG875" t="s">
        <v>161</v>
      </c>
      <c r="AK875" t="s">
        <v>156</v>
      </c>
    </row>
    <row r="876" spans="1:37" x14ac:dyDescent="0.3">
      <c r="A876" t="s">
        <v>292</v>
      </c>
      <c r="B876" t="str">
        <f t="shared" si="13"/>
        <v>USGS-WRD-1651800-20150728</v>
      </c>
      <c r="C876">
        <v>1651800</v>
      </c>
      <c r="D876" t="s">
        <v>151</v>
      </c>
      <c r="E876" s="1">
        <v>42213</v>
      </c>
      <c r="F876" s="1" t="s">
        <v>371</v>
      </c>
      <c r="G876" s="1"/>
      <c r="H876" t="s">
        <v>172</v>
      </c>
      <c r="I876" s="1" t="str">
        <f>VLOOKUP(Z876,lookup!$A$2:$E$18,5,FALSE)</f>
        <v>dissolved</v>
      </c>
      <c r="J876" s="1" t="str">
        <f>VLOOKUP(Z876,lookup!$A$2:$E$18,3,FALSE)</f>
        <v>Copper</v>
      </c>
      <c r="K876" s="1"/>
      <c r="L876" t="str">
        <f>VLOOKUP(Z876,lookup!$A$2:$E$18,4,FALSE)</f>
        <v>ug/l</v>
      </c>
      <c r="M876">
        <v>4.4000000000000004</v>
      </c>
      <c r="U876">
        <v>0.8</v>
      </c>
      <c r="V876" t="s">
        <v>173</v>
      </c>
      <c r="X876" t="s">
        <v>149</v>
      </c>
      <c r="Y876" t="s">
        <v>150</v>
      </c>
      <c r="Z876">
        <v>1040</v>
      </c>
      <c r="AB876" t="s">
        <v>154</v>
      </c>
      <c r="AC876" t="s">
        <v>148</v>
      </c>
      <c r="AD876" s="2">
        <v>0.3125</v>
      </c>
      <c r="AG876" t="s">
        <v>161</v>
      </c>
      <c r="AK876" t="s">
        <v>156</v>
      </c>
    </row>
    <row r="877" spans="1:37" x14ac:dyDescent="0.3">
      <c r="A877" t="s">
        <v>292</v>
      </c>
      <c r="B877" t="str">
        <f t="shared" si="13"/>
        <v>USGS-WRD-1651800-20150728</v>
      </c>
      <c r="C877">
        <v>1651800</v>
      </c>
      <c r="D877" t="s">
        <v>151</v>
      </c>
      <c r="E877" s="1">
        <v>42213</v>
      </c>
      <c r="F877" s="1" t="s">
        <v>371</v>
      </c>
      <c r="G877" s="1"/>
      <c r="H877" t="s">
        <v>170</v>
      </c>
      <c r="I877" s="1" t="str">
        <f>VLOOKUP(Z877,lookup!$A$2:$E$18,5,FALSE)</f>
        <v>dissolved</v>
      </c>
      <c r="J877" s="1" t="str">
        <f>VLOOKUP(Z877,lookup!$A$2:$E$18,3,FALSE)</f>
        <v>Lead</v>
      </c>
      <c r="K877" s="1"/>
      <c r="L877" t="str">
        <f>VLOOKUP(Z877,lookup!$A$2:$E$18,4,FALSE)</f>
        <v>ug/l</v>
      </c>
      <c r="M877">
        <v>0.14599999999999999</v>
      </c>
      <c r="U877">
        <v>0.04</v>
      </c>
      <c r="V877" t="s">
        <v>173</v>
      </c>
      <c r="X877" t="s">
        <v>149</v>
      </c>
      <c r="Y877" t="s">
        <v>150</v>
      </c>
      <c r="Z877">
        <v>1049</v>
      </c>
      <c r="AB877" t="s">
        <v>154</v>
      </c>
      <c r="AC877" t="s">
        <v>148</v>
      </c>
      <c r="AD877" s="2">
        <v>0.3125</v>
      </c>
      <c r="AG877" t="s">
        <v>161</v>
      </c>
      <c r="AK877" t="s">
        <v>156</v>
      </c>
    </row>
    <row r="878" spans="1:37" x14ac:dyDescent="0.3">
      <c r="A878" t="s">
        <v>292</v>
      </c>
      <c r="B878" t="str">
        <f t="shared" si="13"/>
        <v>USGS-WRD-1651800-20150728</v>
      </c>
      <c r="C878">
        <v>1651800</v>
      </c>
      <c r="D878" t="s">
        <v>151</v>
      </c>
      <c r="E878" s="1">
        <v>42213</v>
      </c>
      <c r="F878" s="1" t="s">
        <v>371</v>
      </c>
      <c r="G878" s="1"/>
      <c r="H878" t="s">
        <v>172</v>
      </c>
      <c r="I878" s="1" t="str">
        <f>VLOOKUP(Z878,lookup!$A$2:$E$18,5,FALSE)</f>
        <v>dissolved</v>
      </c>
      <c r="J878" s="1" t="str">
        <f>VLOOKUP(Z878,lookup!$A$2:$E$18,3,FALSE)</f>
        <v>Zinc</v>
      </c>
      <c r="K878" s="1"/>
      <c r="L878" t="str">
        <f>VLOOKUP(Z878,lookup!$A$2:$E$18,4,FALSE)</f>
        <v>ug/l</v>
      </c>
      <c r="M878">
        <v>4.2</v>
      </c>
      <c r="U878">
        <v>2</v>
      </c>
      <c r="V878" t="s">
        <v>173</v>
      </c>
      <c r="X878" t="s">
        <v>149</v>
      </c>
      <c r="Y878" t="s">
        <v>150</v>
      </c>
      <c r="Z878">
        <v>1090</v>
      </c>
      <c r="AB878" t="s">
        <v>154</v>
      </c>
      <c r="AC878" t="s">
        <v>148</v>
      </c>
      <c r="AD878" s="2">
        <v>0.3125</v>
      </c>
      <c r="AG878" t="s">
        <v>161</v>
      </c>
      <c r="AK878" t="s">
        <v>156</v>
      </c>
    </row>
    <row r="879" spans="1:37" x14ac:dyDescent="0.3">
      <c r="A879" t="s">
        <v>292</v>
      </c>
      <c r="B879" t="str">
        <f t="shared" si="13"/>
        <v>USGS-WRD-1651800-20150730</v>
      </c>
      <c r="C879">
        <v>1651800</v>
      </c>
      <c r="D879" t="s">
        <v>151</v>
      </c>
      <c r="E879" s="1">
        <v>42215</v>
      </c>
      <c r="F879" s="1" t="s">
        <v>310</v>
      </c>
      <c r="G879" s="1"/>
      <c r="H879" t="s">
        <v>172</v>
      </c>
      <c r="I879" s="1" t="str">
        <f>VLOOKUP(Z879,lookup!$A$2:$E$18,5,FALSE)</f>
        <v>dissolved</v>
      </c>
      <c r="J879" s="1" t="str">
        <f>VLOOKUP(Z879,lookup!$A$2:$E$18,3,FALSE)</f>
        <v>Copper</v>
      </c>
      <c r="K879" s="1"/>
      <c r="L879" t="str">
        <f>VLOOKUP(Z879,lookup!$A$2:$E$18,4,FALSE)</f>
        <v>ug/l</v>
      </c>
      <c r="M879">
        <v>4.4000000000000004</v>
      </c>
      <c r="U879">
        <v>0.8</v>
      </c>
      <c r="V879" t="s">
        <v>173</v>
      </c>
      <c r="X879" t="s">
        <v>149</v>
      </c>
      <c r="Y879" t="s">
        <v>150</v>
      </c>
      <c r="Z879">
        <v>1040</v>
      </c>
      <c r="AB879" t="s">
        <v>154</v>
      </c>
      <c r="AC879" t="s">
        <v>148</v>
      </c>
      <c r="AD879" s="2">
        <v>0.60416666666666663</v>
      </c>
      <c r="AG879" t="s">
        <v>161</v>
      </c>
      <c r="AK879" t="s">
        <v>156</v>
      </c>
    </row>
    <row r="880" spans="1:37" x14ac:dyDescent="0.3">
      <c r="A880" t="s">
        <v>292</v>
      </c>
      <c r="B880" t="str">
        <f t="shared" si="13"/>
        <v>USGS-WRD-1651800-20150730</v>
      </c>
      <c r="C880">
        <v>1651800</v>
      </c>
      <c r="D880" t="s">
        <v>151</v>
      </c>
      <c r="E880" s="1">
        <v>42215</v>
      </c>
      <c r="F880" s="1" t="s">
        <v>310</v>
      </c>
      <c r="G880" s="1"/>
      <c r="H880" t="s">
        <v>170</v>
      </c>
      <c r="I880" s="1" t="str">
        <f>VLOOKUP(Z880,lookup!$A$2:$E$18,5,FALSE)</f>
        <v>dissolved</v>
      </c>
      <c r="J880" s="1" t="str">
        <f>VLOOKUP(Z880,lookup!$A$2:$E$18,3,FALSE)</f>
        <v>Lead</v>
      </c>
      <c r="K880" s="1"/>
      <c r="L880" t="str">
        <f>VLOOKUP(Z880,lookup!$A$2:$E$18,4,FALSE)</f>
        <v>ug/l</v>
      </c>
      <c r="M880">
        <v>0.76400000000000001</v>
      </c>
      <c r="U880">
        <v>0.04</v>
      </c>
      <c r="V880" t="s">
        <v>173</v>
      </c>
      <c r="X880" t="s">
        <v>149</v>
      </c>
      <c r="Y880" t="s">
        <v>150</v>
      </c>
      <c r="Z880">
        <v>1049</v>
      </c>
      <c r="AB880" t="s">
        <v>154</v>
      </c>
      <c r="AC880" t="s">
        <v>148</v>
      </c>
      <c r="AD880" s="2">
        <v>0.60416666666666663</v>
      </c>
      <c r="AG880" t="s">
        <v>161</v>
      </c>
      <c r="AK880" t="s">
        <v>156</v>
      </c>
    </row>
    <row r="881" spans="1:37" x14ac:dyDescent="0.3">
      <c r="A881" t="s">
        <v>292</v>
      </c>
      <c r="B881" t="str">
        <f t="shared" si="13"/>
        <v>USGS-WRD-1651800-20150730</v>
      </c>
      <c r="C881">
        <v>1651800</v>
      </c>
      <c r="D881" t="s">
        <v>151</v>
      </c>
      <c r="E881" s="1">
        <v>42215</v>
      </c>
      <c r="F881" s="1" t="s">
        <v>310</v>
      </c>
      <c r="G881" s="1"/>
      <c r="H881" t="s">
        <v>172</v>
      </c>
      <c r="I881" s="1" t="str">
        <f>VLOOKUP(Z881,lookup!$A$2:$E$18,5,FALSE)</f>
        <v>dissolved</v>
      </c>
      <c r="J881" s="1" t="str">
        <f>VLOOKUP(Z881,lookup!$A$2:$E$18,3,FALSE)</f>
        <v>Zinc</v>
      </c>
      <c r="K881" s="1"/>
      <c r="L881" t="str">
        <f>VLOOKUP(Z881,lookup!$A$2:$E$18,4,FALSE)</f>
        <v>ug/l</v>
      </c>
      <c r="M881">
        <v>4.8</v>
      </c>
      <c r="U881">
        <v>2</v>
      </c>
      <c r="V881" t="s">
        <v>173</v>
      </c>
      <c r="X881" t="s">
        <v>149</v>
      </c>
      <c r="Y881" t="s">
        <v>150</v>
      </c>
      <c r="Z881">
        <v>1090</v>
      </c>
      <c r="AB881" t="s">
        <v>154</v>
      </c>
      <c r="AC881" t="s">
        <v>148</v>
      </c>
      <c r="AD881" s="2">
        <v>0.60416666666666663</v>
      </c>
      <c r="AG881" t="s">
        <v>161</v>
      </c>
      <c r="AK881" t="s">
        <v>156</v>
      </c>
    </row>
    <row r="882" spans="1:37" x14ac:dyDescent="0.3">
      <c r="A882" t="s">
        <v>292</v>
      </c>
      <c r="B882" t="str">
        <f t="shared" si="13"/>
        <v>USGS-WRD-1651800-20150929</v>
      </c>
      <c r="C882">
        <v>1651800</v>
      </c>
      <c r="D882" t="s">
        <v>151</v>
      </c>
      <c r="E882" s="1">
        <v>42276</v>
      </c>
      <c r="F882" s="1" t="s">
        <v>313</v>
      </c>
      <c r="G882" s="1"/>
      <c r="H882" t="s">
        <v>172</v>
      </c>
      <c r="I882" s="1" t="str">
        <f>VLOOKUP(Z882,lookup!$A$2:$E$18,5,FALSE)</f>
        <v>dissolved</v>
      </c>
      <c r="J882" s="1" t="str">
        <f>VLOOKUP(Z882,lookup!$A$2:$E$18,3,FALSE)</f>
        <v>Copper</v>
      </c>
      <c r="K882" s="1"/>
      <c r="L882" t="str">
        <f>VLOOKUP(Z882,lookup!$A$2:$E$18,4,FALSE)</f>
        <v>ug/l</v>
      </c>
      <c r="M882">
        <v>2</v>
      </c>
      <c r="U882">
        <v>0.8</v>
      </c>
      <c r="V882" t="s">
        <v>173</v>
      </c>
      <c r="X882" t="s">
        <v>149</v>
      </c>
      <c r="Y882" t="s">
        <v>150</v>
      </c>
      <c r="Z882">
        <v>1040</v>
      </c>
      <c r="AB882" t="s">
        <v>154</v>
      </c>
      <c r="AC882" t="s">
        <v>148</v>
      </c>
      <c r="AD882" s="2">
        <v>0.41666666666666669</v>
      </c>
      <c r="AG882" t="s">
        <v>161</v>
      </c>
      <c r="AK882" t="s">
        <v>156</v>
      </c>
    </row>
    <row r="883" spans="1:37" x14ac:dyDescent="0.3">
      <c r="A883" t="s">
        <v>292</v>
      </c>
      <c r="B883" t="str">
        <f t="shared" si="13"/>
        <v>USGS-WRD-1651800-20150929</v>
      </c>
      <c r="C883">
        <v>1651800</v>
      </c>
      <c r="D883" t="s">
        <v>151</v>
      </c>
      <c r="E883" s="1">
        <v>42276</v>
      </c>
      <c r="F883" s="1" t="s">
        <v>313</v>
      </c>
      <c r="G883" s="1"/>
      <c r="H883" t="s">
        <v>170</v>
      </c>
      <c r="I883" s="1" t="str">
        <f>VLOOKUP(Z883,lookup!$A$2:$E$18,5,FALSE)</f>
        <v>dissolved</v>
      </c>
      <c r="J883" s="1" t="str">
        <f>VLOOKUP(Z883,lookup!$A$2:$E$18,3,FALSE)</f>
        <v>Lead</v>
      </c>
      <c r="K883" s="1"/>
      <c r="L883" t="str">
        <f>VLOOKUP(Z883,lookup!$A$2:$E$18,4,FALSE)</f>
        <v>ug/l</v>
      </c>
      <c r="M883">
        <v>4.2000000000000003E-2</v>
      </c>
      <c r="U883">
        <v>0.04</v>
      </c>
      <c r="V883" t="s">
        <v>173</v>
      </c>
      <c r="X883" t="s">
        <v>149</v>
      </c>
      <c r="Y883" t="s">
        <v>150</v>
      </c>
      <c r="Z883">
        <v>1049</v>
      </c>
      <c r="AA883" t="s">
        <v>168</v>
      </c>
      <c r="AB883" t="s">
        <v>154</v>
      </c>
      <c r="AC883" t="s">
        <v>148</v>
      </c>
      <c r="AD883" s="2">
        <v>0.41666666666666669</v>
      </c>
      <c r="AG883" t="s">
        <v>161</v>
      </c>
      <c r="AK883" t="s">
        <v>156</v>
      </c>
    </row>
    <row r="884" spans="1:37" x14ac:dyDescent="0.3">
      <c r="A884" t="s">
        <v>292</v>
      </c>
      <c r="B884" t="str">
        <f t="shared" si="13"/>
        <v>USGS-WRD-1651800-20150929</v>
      </c>
      <c r="C884">
        <v>1651800</v>
      </c>
      <c r="D884" t="s">
        <v>151</v>
      </c>
      <c r="E884" s="1">
        <v>42276</v>
      </c>
      <c r="F884" s="1" t="s">
        <v>313</v>
      </c>
      <c r="G884" s="1"/>
      <c r="H884" t="s">
        <v>172</v>
      </c>
      <c r="I884" s="1" t="str">
        <f>VLOOKUP(Z884,lookup!$A$2:$E$18,5,FALSE)</f>
        <v>dissolved</v>
      </c>
      <c r="J884" s="1" t="str">
        <f>VLOOKUP(Z884,lookup!$A$2:$E$18,3,FALSE)</f>
        <v>Zinc</v>
      </c>
      <c r="K884" s="1"/>
      <c r="L884" t="str">
        <f>VLOOKUP(Z884,lookup!$A$2:$E$18,4,FALSE)</f>
        <v>ug/l</v>
      </c>
      <c r="M884">
        <v>2.4</v>
      </c>
      <c r="U884">
        <v>2</v>
      </c>
      <c r="V884" t="s">
        <v>173</v>
      </c>
      <c r="X884" t="s">
        <v>149</v>
      </c>
      <c r="Y884" t="s">
        <v>150</v>
      </c>
      <c r="Z884">
        <v>1090</v>
      </c>
      <c r="AA884" t="s">
        <v>168</v>
      </c>
      <c r="AB884" t="s">
        <v>154</v>
      </c>
      <c r="AC884" t="s">
        <v>148</v>
      </c>
      <c r="AD884" s="2">
        <v>0.41666666666666669</v>
      </c>
      <c r="AG884" t="s">
        <v>161</v>
      </c>
      <c r="AK884" t="s">
        <v>156</v>
      </c>
    </row>
    <row r="885" spans="1:37" x14ac:dyDescent="0.3">
      <c r="A885" t="s">
        <v>292</v>
      </c>
      <c r="B885" t="str">
        <f t="shared" si="13"/>
        <v>USGS-WRD-1651800-20151002</v>
      </c>
      <c r="C885">
        <v>1651800</v>
      </c>
      <c r="D885" t="s">
        <v>151</v>
      </c>
      <c r="E885" s="1">
        <v>42279</v>
      </c>
      <c r="F885" s="1" t="s">
        <v>331</v>
      </c>
      <c r="G885" s="1"/>
      <c r="H885" t="s">
        <v>172</v>
      </c>
      <c r="I885" s="1" t="str">
        <f>VLOOKUP(Z885,lookup!$A$2:$E$18,5,FALSE)</f>
        <v>dissolved</v>
      </c>
      <c r="J885" s="1" t="str">
        <f>VLOOKUP(Z885,lookup!$A$2:$E$18,3,FALSE)</f>
        <v>Copper</v>
      </c>
      <c r="K885" s="1"/>
      <c r="L885" t="str">
        <f>VLOOKUP(Z885,lookup!$A$2:$E$18,4,FALSE)</f>
        <v>ug/l</v>
      </c>
      <c r="M885">
        <v>4.4000000000000004</v>
      </c>
      <c r="U885">
        <v>0.8</v>
      </c>
      <c r="V885" t="s">
        <v>173</v>
      </c>
      <c r="X885" t="s">
        <v>149</v>
      </c>
      <c r="Y885" t="s">
        <v>150</v>
      </c>
      <c r="Z885">
        <v>1040</v>
      </c>
      <c r="AB885" t="s">
        <v>164</v>
      </c>
      <c r="AC885" t="s">
        <v>148</v>
      </c>
      <c r="AD885" s="2">
        <v>0.4375</v>
      </c>
      <c r="AG885" t="s">
        <v>161</v>
      </c>
      <c r="AK885" t="s">
        <v>156</v>
      </c>
    </row>
    <row r="886" spans="1:37" x14ac:dyDescent="0.3">
      <c r="A886" t="s">
        <v>292</v>
      </c>
      <c r="B886" t="str">
        <f t="shared" si="13"/>
        <v>USGS-WRD-1651800-20151002</v>
      </c>
      <c r="C886">
        <v>1651800</v>
      </c>
      <c r="D886" t="s">
        <v>151</v>
      </c>
      <c r="E886" s="1">
        <v>42279</v>
      </c>
      <c r="F886" s="1" t="s">
        <v>331</v>
      </c>
      <c r="G886" s="1"/>
      <c r="H886" t="s">
        <v>170</v>
      </c>
      <c r="I886" s="1" t="str">
        <f>VLOOKUP(Z886,lookup!$A$2:$E$18,5,FALSE)</f>
        <v>dissolved</v>
      </c>
      <c r="J886" s="1" t="str">
        <f>VLOOKUP(Z886,lookup!$A$2:$E$18,3,FALSE)</f>
        <v>Lead</v>
      </c>
      <c r="K886" s="1"/>
      <c r="L886" t="str">
        <f>VLOOKUP(Z886,lookup!$A$2:$E$18,4,FALSE)</f>
        <v>ug/l</v>
      </c>
      <c r="M886">
        <v>0.55300000000000005</v>
      </c>
      <c r="U886">
        <v>0.04</v>
      </c>
      <c r="V886" t="s">
        <v>173</v>
      </c>
      <c r="X886" t="s">
        <v>149</v>
      </c>
      <c r="Y886" t="s">
        <v>150</v>
      </c>
      <c r="Z886">
        <v>1049</v>
      </c>
      <c r="AB886" t="s">
        <v>164</v>
      </c>
      <c r="AC886" t="s">
        <v>148</v>
      </c>
      <c r="AD886" s="2">
        <v>0.4375</v>
      </c>
      <c r="AG886" t="s">
        <v>161</v>
      </c>
      <c r="AK886" t="s">
        <v>156</v>
      </c>
    </row>
    <row r="887" spans="1:37" x14ac:dyDescent="0.3">
      <c r="A887" t="s">
        <v>292</v>
      </c>
      <c r="B887" t="str">
        <f t="shared" si="13"/>
        <v>USGS-WRD-1651800-20151002</v>
      </c>
      <c r="C887">
        <v>1651800</v>
      </c>
      <c r="D887" t="s">
        <v>151</v>
      </c>
      <c r="E887" s="1">
        <v>42279</v>
      </c>
      <c r="F887" s="1" t="s">
        <v>331</v>
      </c>
      <c r="G887" s="1"/>
      <c r="H887" t="s">
        <v>172</v>
      </c>
      <c r="I887" s="1" t="str">
        <f>VLOOKUP(Z887,lookup!$A$2:$E$18,5,FALSE)</f>
        <v>dissolved</v>
      </c>
      <c r="J887" s="1" t="str">
        <f>VLOOKUP(Z887,lookup!$A$2:$E$18,3,FALSE)</f>
        <v>Zinc</v>
      </c>
      <c r="K887" s="1"/>
      <c r="L887" t="str">
        <f>VLOOKUP(Z887,lookup!$A$2:$E$18,4,FALSE)</f>
        <v>ug/l</v>
      </c>
      <c r="M887">
        <v>7.9</v>
      </c>
      <c r="U887">
        <v>2</v>
      </c>
      <c r="V887" t="s">
        <v>173</v>
      </c>
      <c r="X887" t="s">
        <v>149</v>
      </c>
      <c r="Y887" t="s">
        <v>150</v>
      </c>
      <c r="Z887">
        <v>1090</v>
      </c>
      <c r="AB887" t="s">
        <v>164</v>
      </c>
      <c r="AC887" t="s">
        <v>148</v>
      </c>
      <c r="AD887" s="2">
        <v>0.4375</v>
      </c>
      <c r="AG887" t="s">
        <v>161</v>
      </c>
      <c r="AK887" t="s">
        <v>156</v>
      </c>
    </row>
    <row r="888" spans="1:37" x14ac:dyDescent="0.3">
      <c r="A888" t="s">
        <v>292</v>
      </c>
      <c r="B888" t="str">
        <f t="shared" si="13"/>
        <v>USGS-WRD-1651800-20151028</v>
      </c>
      <c r="C888">
        <v>1651800</v>
      </c>
      <c r="D888" t="s">
        <v>151</v>
      </c>
      <c r="E888" s="1">
        <v>42305</v>
      </c>
      <c r="F888" s="1" t="s">
        <v>350</v>
      </c>
      <c r="G888" s="1"/>
      <c r="H888" t="s">
        <v>172</v>
      </c>
      <c r="I888" s="1" t="str">
        <f>VLOOKUP(Z888,lookup!$A$2:$E$18,5,FALSE)</f>
        <v>dissolved</v>
      </c>
      <c r="J888" s="1" t="str">
        <f>VLOOKUP(Z888,lookup!$A$2:$E$18,3,FALSE)</f>
        <v>Copper</v>
      </c>
      <c r="K888" s="1"/>
      <c r="L888" t="str">
        <f>VLOOKUP(Z888,lookup!$A$2:$E$18,4,FALSE)</f>
        <v>ug/l</v>
      </c>
      <c r="M888">
        <v>7.6</v>
      </c>
      <c r="U888">
        <v>0.8</v>
      </c>
      <c r="V888" t="s">
        <v>173</v>
      </c>
      <c r="X888" t="s">
        <v>149</v>
      </c>
      <c r="Y888" t="s">
        <v>150</v>
      </c>
      <c r="Z888">
        <v>1040</v>
      </c>
      <c r="AB888" t="s">
        <v>164</v>
      </c>
      <c r="AC888" t="s">
        <v>148</v>
      </c>
      <c r="AD888" s="2">
        <v>0.51388888888888895</v>
      </c>
      <c r="AG888" t="s">
        <v>161</v>
      </c>
      <c r="AK888" t="s">
        <v>156</v>
      </c>
    </row>
    <row r="889" spans="1:37" x14ac:dyDescent="0.3">
      <c r="A889" t="s">
        <v>292</v>
      </c>
      <c r="B889" t="str">
        <f t="shared" si="13"/>
        <v>USGS-WRD-1651800-20151028</v>
      </c>
      <c r="C889">
        <v>1651800</v>
      </c>
      <c r="D889" t="s">
        <v>151</v>
      </c>
      <c r="E889" s="1">
        <v>42305</v>
      </c>
      <c r="F889" s="1" t="s">
        <v>350</v>
      </c>
      <c r="G889" s="1"/>
      <c r="H889" t="s">
        <v>170</v>
      </c>
      <c r="I889" s="1" t="str">
        <f>VLOOKUP(Z889,lookup!$A$2:$E$18,5,FALSE)</f>
        <v>dissolved</v>
      </c>
      <c r="J889" s="1" t="str">
        <f>VLOOKUP(Z889,lookup!$A$2:$E$18,3,FALSE)</f>
        <v>Lead</v>
      </c>
      <c r="K889" s="1"/>
      <c r="L889" t="str">
        <f>VLOOKUP(Z889,lookup!$A$2:$E$18,4,FALSE)</f>
        <v>ug/l</v>
      </c>
      <c r="M889">
        <v>0.65200000000000002</v>
      </c>
      <c r="U889">
        <v>0.04</v>
      </c>
      <c r="V889" t="s">
        <v>173</v>
      </c>
      <c r="X889" t="s">
        <v>149</v>
      </c>
      <c r="Y889" t="s">
        <v>150</v>
      </c>
      <c r="Z889">
        <v>1049</v>
      </c>
      <c r="AB889" t="s">
        <v>164</v>
      </c>
      <c r="AC889" t="s">
        <v>148</v>
      </c>
      <c r="AD889" s="2">
        <v>0.51388888888888895</v>
      </c>
      <c r="AG889" t="s">
        <v>161</v>
      </c>
      <c r="AK889" t="s">
        <v>156</v>
      </c>
    </row>
    <row r="890" spans="1:37" x14ac:dyDescent="0.3">
      <c r="A890" t="s">
        <v>292</v>
      </c>
      <c r="B890" t="str">
        <f t="shared" si="13"/>
        <v>USGS-WRD-1651800-20151028</v>
      </c>
      <c r="C890">
        <v>1651800</v>
      </c>
      <c r="D890" t="s">
        <v>151</v>
      </c>
      <c r="E890" s="1">
        <v>42305</v>
      </c>
      <c r="F890" s="1" t="s">
        <v>350</v>
      </c>
      <c r="G890" s="1"/>
      <c r="H890" t="s">
        <v>172</v>
      </c>
      <c r="I890" s="1" t="str">
        <f>VLOOKUP(Z890,lookup!$A$2:$E$18,5,FALSE)</f>
        <v>dissolved</v>
      </c>
      <c r="J890" s="1" t="str">
        <f>VLOOKUP(Z890,lookup!$A$2:$E$18,3,FALSE)</f>
        <v>Zinc</v>
      </c>
      <c r="K890" s="1"/>
      <c r="L890" t="str">
        <f>VLOOKUP(Z890,lookup!$A$2:$E$18,4,FALSE)</f>
        <v>ug/l</v>
      </c>
      <c r="M890">
        <v>18.5</v>
      </c>
      <c r="U890">
        <v>2</v>
      </c>
      <c r="V890" t="s">
        <v>173</v>
      </c>
      <c r="X890" t="s">
        <v>149</v>
      </c>
      <c r="Y890" t="s">
        <v>150</v>
      </c>
      <c r="Z890">
        <v>1090</v>
      </c>
      <c r="AB890" t="s">
        <v>164</v>
      </c>
      <c r="AC890" t="s">
        <v>148</v>
      </c>
      <c r="AD890" s="2">
        <v>0.51388888888888895</v>
      </c>
      <c r="AG890" t="s">
        <v>161</v>
      </c>
      <c r="AK890" t="s">
        <v>156</v>
      </c>
    </row>
    <row r="891" spans="1:37" x14ac:dyDescent="0.3">
      <c r="A891" t="s">
        <v>292</v>
      </c>
      <c r="B891" t="str">
        <f t="shared" si="13"/>
        <v>USGS-WRD-1651800-20151029</v>
      </c>
      <c r="C891">
        <v>1651800</v>
      </c>
      <c r="D891" t="s">
        <v>151</v>
      </c>
      <c r="E891" s="1">
        <v>42306</v>
      </c>
      <c r="F891" s="1" t="s">
        <v>372</v>
      </c>
      <c r="G891" s="1"/>
      <c r="H891" t="s">
        <v>172</v>
      </c>
      <c r="I891" s="1" t="str">
        <f>VLOOKUP(Z891,lookup!$A$2:$E$18,5,FALSE)</f>
        <v>dissolved</v>
      </c>
      <c r="J891" s="1" t="str">
        <f>VLOOKUP(Z891,lookup!$A$2:$E$18,3,FALSE)</f>
        <v>Copper</v>
      </c>
      <c r="K891" s="1"/>
      <c r="L891" t="str">
        <f>VLOOKUP(Z891,lookup!$A$2:$E$18,4,FALSE)</f>
        <v>ug/l</v>
      </c>
      <c r="M891">
        <v>4</v>
      </c>
      <c r="U891">
        <v>0.8</v>
      </c>
      <c r="V891" t="s">
        <v>173</v>
      </c>
      <c r="X891" t="s">
        <v>149</v>
      </c>
      <c r="Y891" t="s">
        <v>150</v>
      </c>
      <c r="Z891">
        <v>1040</v>
      </c>
      <c r="AB891" t="s">
        <v>164</v>
      </c>
      <c r="AC891" t="s">
        <v>148</v>
      </c>
      <c r="AD891" s="2">
        <v>0.4513888888888889</v>
      </c>
      <c r="AG891" t="s">
        <v>161</v>
      </c>
      <c r="AK891" t="s">
        <v>156</v>
      </c>
    </row>
    <row r="892" spans="1:37" x14ac:dyDescent="0.3">
      <c r="A892" t="s">
        <v>292</v>
      </c>
      <c r="B892" t="str">
        <f t="shared" si="13"/>
        <v>USGS-WRD-1651800-20151029</v>
      </c>
      <c r="C892">
        <v>1651800</v>
      </c>
      <c r="D892" t="s">
        <v>151</v>
      </c>
      <c r="E892" s="1">
        <v>42306</v>
      </c>
      <c r="F892" s="1" t="s">
        <v>372</v>
      </c>
      <c r="G892" s="1"/>
      <c r="H892" t="s">
        <v>170</v>
      </c>
      <c r="I892" s="1" t="str">
        <f>VLOOKUP(Z892,lookup!$A$2:$E$18,5,FALSE)</f>
        <v>dissolved</v>
      </c>
      <c r="J892" s="1" t="str">
        <f>VLOOKUP(Z892,lookup!$A$2:$E$18,3,FALSE)</f>
        <v>Lead</v>
      </c>
      <c r="K892" s="1"/>
      <c r="L892" t="str">
        <f>VLOOKUP(Z892,lookup!$A$2:$E$18,4,FALSE)</f>
        <v>ug/l</v>
      </c>
      <c r="M892">
        <v>0.69899999999999995</v>
      </c>
      <c r="U892">
        <v>0.04</v>
      </c>
      <c r="V892" t="s">
        <v>173</v>
      </c>
      <c r="X892" t="s">
        <v>149</v>
      </c>
      <c r="Y892" t="s">
        <v>150</v>
      </c>
      <c r="Z892">
        <v>1049</v>
      </c>
      <c r="AB892" t="s">
        <v>164</v>
      </c>
      <c r="AC892" t="s">
        <v>148</v>
      </c>
      <c r="AD892" s="2">
        <v>0.4513888888888889</v>
      </c>
      <c r="AG892" t="s">
        <v>161</v>
      </c>
      <c r="AK892" t="s">
        <v>156</v>
      </c>
    </row>
    <row r="893" spans="1:37" x14ac:dyDescent="0.3">
      <c r="A893" t="s">
        <v>292</v>
      </c>
      <c r="B893" t="str">
        <f t="shared" si="13"/>
        <v>USGS-WRD-1651800-20151029</v>
      </c>
      <c r="C893">
        <v>1651800</v>
      </c>
      <c r="D893" t="s">
        <v>151</v>
      </c>
      <c r="E893" s="1">
        <v>42306</v>
      </c>
      <c r="F893" s="1" t="s">
        <v>372</v>
      </c>
      <c r="G893" s="1"/>
      <c r="H893" t="s">
        <v>172</v>
      </c>
      <c r="I893" s="1" t="str">
        <f>VLOOKUP(Z893,lookup!$A$2:$E$18,5,FALSE)</f>
        <v>dissolved</v>
      </c>
      <c r="J893" s="1" t="str">
        <f>VLOOKUP(Z893,lookup!$A$2:$E$18,3,FALSE)</f>
        <v>Zinc</v>
      </c>
      <c r="K893" s="1"/>
      <c r="L893" t="str">
        <f>VLOOKUP(Z893,lookup!$A$2:$E$18,4,FALSE)</f>
        <v>ug/l</v>
      </c>
      <c r="M893">
        <v>6.2</v>
      </c>
      <c r="U893">
        <v>2</v>
      </c>
      <c r="V893" t="s">
        <v>173</v>
      </c>
      <c r="X893" t="s">
        <v>149</v>
      </c>
      <c r="Y893" t="s">
        <v>150</v>
      </c>
      <c r="Z893">
        <v>1090</v>
      </c>
      <c r="AB893" t="s">
        <v>164</v>
      </c>
      <c r="AC893" t="s">
        <v>148</v>
      </c>
      <c r="AD893" s="2">
        <v>0.4513888888888889</v>
      </c>
      <c r="AG893" t="s">
        <v>161</v>
      </c>
      <c r="AK893" t="s">
        <v>156</v>
      </c>
    </row>
    <row r="894" spans="1:37" x14ac:dyDescent="0.3">
      <c r="A894" t="s">
        <v>292</v>
      </c>
      <c r="B894" t="str">
        <f t="shared" si="13"/>
        <v>USGSMDWC-1651800-20151124</v>
      </c>
      <c r="C894">
        <v>1651800</v>
      </c>
      <c r="D894" t="s">
        <v>151</v>
      </c>
      <c r="E894" s="1">
        <v>42332</v>
      </c>
      <c r="F894" s="1" t="s">
        <v>373</v>
      </c>
      <c r="G894" s="1"/>
      <c r="H894" t="s">
        <v>172</v>
      </c>
      <c r="I894" s="1" t="str">
        <f>VLOOKUP(Z894,lookup!$A$2:$E$18,5,FALSE)</f>
        <v>dissolved</v>
      </c>
      <c r="J894" s="1" t="str">
        <f>VLOOKUP(Z894,lookup!$A$2:$E$18,3,FALSE)</f>
        <v>Copper</v>
      </c>
      <c r="K894" s="1"/>
      <c r="L894" t="str">
        <f>VLOOKUP(Z894,lookup!$A$2:$E$18,4,FALSE)</f>
        <v>ug/l</v>
      </c>
      <c r="M894">
        <v>2.8</v>
      </c>
      <c r="U894">
        <v>0.8</v>
      </c>
      <c r="V894" t="s">
        <v>173</v>
      </c>
      <c r="X894" t="s">
        <v>149</v>
      </c>
      <c r="Y894" t="s">
        <v>150</v>
      </c>
      <c r="Z894">
        <v>1040</v>
      </c>
      <c r="AB894" t="s">
        <v>164</v>
      </c>
      <c r="AC894" t="s">
        <v>148</v>
      </c>
      <c r="AD894" s="2">
        <v>0.47569444444444442</v>
      </c>
      <c r="AG894" t="s">
        <v>169</v>
      </c>
      <c r="AK894" t="s">
        <v>156</v>
      </c>
    </row>
    <row r="895" spans="1:37" x14ac:dyDescent="0.3">
      <c r="A895" t="s">
        <v>292</v>
      </c>
      <c r="B895" t="str">
        <f t="shared" si="13"/>
        <v>USGSMDWC-1651800-20151124</v>
      </c>
      <c r="C895">
        <v>1651800</v>
      </c>
      <c r="D895" t="s">
        <v>151</v>
      </c>
      <c r="E895" s="1">
        <v>42332</v>
      </c>
      <c r="F895" s="1" t="s">
        <v>373</v>
      </c>
      <c r="G895" s="1"/>
      <c r="H895" t="s">
        <v>170</v>
      </c>
      <c r="I895" s="1" t="str">
        <f>VLOOKUP(Z895,lookup!$A$2:$E$18,5,FALSE)</f>
        <v>dissolved</v>
      </c>
      <c r="J895" s="1" t="str">
        <f>VLOOKUP(Z895,lookup!$A$2:$E$18,3,FALSE)</f>
        <v>Lead</v>
      </c>
      <c r="K895" s="1"/>
      <c r="L895" t="str">
        <f>VLOOKUP(Z895,lookup!$A$2:$E$18,4,FALSE)</f>
        <v>ug/l</v>
      </c>
      <c r="M895">
        <v>0.04</v>
      </c>
      <c r="N895" t="s">
        <v>152</v>
      </c>
      <c r="U895">
        <v>0.04</v>
      </c>
      <c r="V895" t="s">
        <v>173</v>
      </c>
      <c r="X895" t="s">
        <v>149</v>
      </c>
      <c r="Y895" t="s">
        <v>150</v>
      </c>
      <c r="Z895">
        <v>1049</v>
      </c>
      <c r="AB895" t="s">
        <v>164</v>
      </c>
      <c r="AC895" t="s">
        <v>148</v>
      </c>
      <c r="AD895" s="2">
        <v>0.47569444444444442</v>
      </c>
      <c r="AG895" t="s">
        <v>169</v>
      </c>
      <c r="AK895" t="s">
        <v>156</v>
      </c>
    </row>
    <row r="896" spans="1:37" x14ac:dyDescent="0.3">
      <c r="A896" t="s">
        <v>292</v>
      </c>
      <c r="B896" t="str">
        <f t="shared" si="13"/>
        <v>USGSMDWC-1651800-20151124</v>
      </c>
      <c r="C896">
        <v>1651800</v>
      </c>
      <c r="D896" t="s">
        <v>151</v>
      </c>
      <c r="E896" s="1">
        <v>42332</v>
      </c>
      <c r="F896" s="1" t="s">
        <v>373</v>
      </c>
      <c r="G896" s="1"/>
      <c r="H896" t="s">
        <v>172</v>
      </c>
      <c r="I896" s="1" t="str">
        <f>VLOOKUP(Z896,lookup!$A$2:$E$18,5,FALSE)</f>
        <v>dissolved</v>
      </c>
      <c r="J896" s="1" t="str">
        <f>VLOOKUP(Z896,lookup!$A$2:$E$18,3,FALSE)</f>
        <v>Zinc</v>
      </c>
      <c r="K896" s="1"/>
      <c r="L896" t="str">
        <f>VLOOKUP(Z896,lookup!$A$2:$E$18,4,FALSE)</f>
        <v>ug/l</v>
      </c>
      <c r="M896">
        <v>6</v>
      </c>
      <c r="U896">
        <v>2</v>
      </c>
      <c r="V896" t="s">
        <v>173</v>
      </c>
      <c r="X896" t="s">
        <v>149</v>
      </c>
      <c r="Y896" t="s">
        <v>150</v>
      </c>
      <c r="Z896">
        <v>1090</v>
      </c>
      <c r="AB896" t="s">
        <v>164</v>
      </c>
      <c r="AC896" t="s">
        <v>148</v>
      </c>
      <c r="AD896" s="2">
        <v>0.47569444444444442</v>
      </c>
      <c r="AG896" t="s">
        <v>169</v>
      </c>
      <c r="AK896" t="s">
        <v>156</v>
      </c>
    </row>
    <row r="897" spans="1:37" x14ac:dyDescent="0.3">
      <c r="A897" t="s">
        <v>292</v>
      </c>
      <c r="B897" t="str">
        <f t="shared" si="13"/>
        <v>USGS-WRD-1651800-20151201</v>
      </c>
      <c r="C897">
        <v>1651800</v>
      </c>
      <c r="D897" t="s">
        <v>151</v>
      </c>
      <c r="E897" s="1">
        <v>42339</v>
      </c>
      <c r="F897" s="1" t="s">
        <v>302</v>
      </c>
      <c r="G897" s="1"/>
      <c r="H897" t="s">
        <v>172</v>
      </c>
      <c r="I897" s="1" t="str">
        <f>VLOOKUP(Z897,lookup!$A$2:$E$18,5,FALSE)</f>
        <v>dissolved</v>
      </c>
      <c r="J897" s="1" t="str">
        <f>VLOOKUP(Z897,lookup!$A$2:$E$18,3,FALSE)</f>
        <v>Copper</v>
      </c>
      <c r="K897" s="1"/>
      <c r="L897" t="str">
        <f>VLOOKUP(Z897,lookup!$A$2:$E$18,4,FALSE)</f>
        <v>ug/l</v>
      </c>
      <c r="M897">
        <v>3.6</v>
      </c>
      <c r="U897">
        <v>0.8</v>
      </c>
      <c r="V897" t="s">
        <v>173</v>
      </c>
      <c r="X897" t="s">
        <v>149</v>
      </c>
      <c r="Y897" t="s">
        <v>150</v>
      </c>
      <c r="Z897">
        <v>1040</v>
      </c>
      <c r="AB897" t="s">
        <v>164</v>
      </c>
      <c r="AC897" t="s">
        <v>148</v>
      </c>
      <c r="AD897" s="2">
        <v>0.46875</v>
      </c>
      <c r="AG897" t="s">
        <v>161</v>
      </c>
      <c r="AK897" t="s">
        <v>156</v>
      </c>
    </row>
    <row r="898" spans="1:37" x14ac:dyDescent="0.3">
      <c r="A898" t="s">
        <v>292</v>
      </c>
      <c r="B898" t="str">
        <f t="shared" ref="B898:B961" si="14">AG898&amp;"-"&amp;C898&amp;"-"&amp;TEXT(E898,"yyyymmdd")</f>
        <v>USGS-WRD-1651800-20151201</v>
      </c>
      <c r="C898">
        <v>1651800</v>
      </c>
      <c r="D898" t="s">
        <v>151</v>
      </c>
      <c r="E898" s="1">
        <v>42339</v>
      </c>
      <c r="F898" s="1" t="s">
        <v>302</v>
      </c>
      <c r="G898" s="1"/>
      <c r="H898" t="s">
        <v>170</v>
      </c>
      <c r="I898" s="1" t="str">
        <f>VLOOKUP(Z898,lookup!$A$2:$E$18,5,FALSE)</f>
        <v>dissolved</v>
      </c>
      <c r="J898" s="1" t="str">
        <f>VLOOKUP(Z898,lookup!$A$2:$E$18,3,FALSE)</f>
        <v>Lead</v>
      </c>
      <c r="K898" s="1"/>
      <c r="L898" t="str">
        <f>VLOOKUP(Z898,lookup!$A$2:$E$18,4,FALSE)</f>
        <v>ug/l</v>
      </c>
      <c r="M898">
        <v>0.70399999999999996</v>
      </c>
      <c r="U898">
        <v>0.04</v>
      </c>
      <c r="V898" t="s">
        <v>173</v>
      </c>
      <c r="X898" t="s">
        <v>149</v>
      </c>
      <c r="Y898" t="s">
        <v>150</v>
      </c>
      <c r="Z898">
        <v>1049</v>
      </c>
      <c r="AB898" t="s">
        <v>164</v>
      </c>
      <c r="AC898" t="s">
        <v>148</v>
      </c>
      <c r="AD898" s="2">
        <v>0.46875</v>
      </c>
      <c r="AG898" t="s">
        <v>161</v>
      </c>
      <c r="AK898" t="s">
        <v>156</v>
      </c>
    </row>
    <row r="899" spans="1:37" x14ac:dyDescent="0.3">
      <c r="A899" t="s">
        <v>292</v>
      </c>
      <c r="B899" t="str">
        <f t="shared" si="14"/>
        <v>USGS-WRD-1651800-20151201</v>
      </c>
      <c r="C899">
        <v>1651800</v>
      </c>
      <c r="D899" t="s">
        <v>151</v>
      </c>
      <c r="E899" s="1">
        <v>42339</v>
      </c>
      <c r="F899" s="1" t="s">
        <v>302</v>
      </c>
      <c r="G899" s="1"/>
      <c r="H899" t="s">
        <v>172</v>
      </c>
      <c r="I899" s="1" t="str">
        <f>VLOOKUP(Z899,lookup!$A$2:$E$18,5,FALSE)</f>
        <v>dissolved</v>
      </c>
      <c r="J899" s="1" t="str">
        <f>VLOOKUP(Z899,lookup!$A$2:$E$18,3,FALSE)</f>
        <v>Zinc</v>
      </c>
      <c r="K899" s="1"/>
      <c r="L899" t="str">
        <f>VLOOKUP(Z899,lookup!$A$2:$E$18,4,FALSE)</f>
        <v>ug/l</v>
      </c>
      <c r="M899">
        <v>8.4</v>
      </c>
      <c r="U899">
        <v>2</v>
      </c>
      <c r="V899" t="s">
        <v>173</v>
      </c>
      <c r="X899" t="s">
        <v>149</v>
      </c>
      <c r="Y899" t="s">
        <v>150</v>
      </c>
      <c r="Z899">
        <v>1090</v>
      </c>
      <c r="AB899" t="s">
        <v>164</v>
      </c>
      <c r="AC899" t="s">
        <v>148</v>
      </c>
      <c r="AD899" s="2">
        <v>0.46875</v>
      </c>
      <c r="AG899" t="s">
        <v>161</v>
      </c>
      <c r="AK899" t="s">
        <v>156</v>
      </c>
    </row>
    <row r="900" spans="1:37" x14ac:dyDescent="0.3">
      <c r="A900" t="s">
        <v>292</v>
      </c>
      <c r="B900" t="str">
        <f t="shared" si="14"/>
        <v>USGS-WRD-1651800-20151217</v>
      </c>
      <c r="C900">
        <v>1651800</v>
      </c>
      <c r="D900" t="s">
        <v>151</v>
      </c>
      <c r="E900" s="1">
        <v>42355</v>
      </c>
      <c r="F900" s="1" t="s">
        <v>311</v>
      </c>
      <c r="G900" s="1"/>
      <c r="H900" t="s">
        <v>172</v>
      </c>
      <c r="I900" s="1" t="str">
        <f>VLOOKUP(Z900,lookup!$A$2:$E$18,5,FALSE)</f>
        <v>dissolved</v>
      </c>
      <c r="J900" s="1" t="str">
        <f>VLOOKUP(Z900,lookup!$A$2:$E$18,3,FALSE)</f>
        <v>Copper</v>
      </c>
      <c r="K900" s="1"/>
      <c r="L900" t="str">
        <f>VLOOKUP(Z900,lookup!$A$2:$E$18,4,FALSE)</f>
        <v>ug/l</v>
      </c>
      <c r="M900">
        <v>3.2</v>
      </c>
      <c r="U900">
        <v>0.8</v>
      </c>
      <c r="V900" t="s">
        <v>173</v>
      </c>
      <c r="X900" t="s">
        <v>149</v>
      </c>
      <c r="Y900" t="s">
        <v>150</v>
      </c>
      <c r="Z900">
        <v>1040</v>
      </c>
      <c r="AB900" t="s">
        <v>164</v>
      </c>
      <c r="AC900" t="s">
        <v>148</v>
      </c>
      <c r="AD900" s="2">
        <v>0.54166666666666663</v>
      </c>
      <c r="AG900" t="s">
        <v>161</v>
      </c>
      <c r="AK900" t="s">
        <v>156</v>
      </c>
    </row>
    <row r="901" spans="1:37" x14ac:dyDescent="0.3">
      <c r="A901" t="s">
        <v>292</v>
      </c>
      <c r="B901" t="str">
        <f t="shared" si="14"/>
        <v>USGS-WRD-1651800-20151217</v>
      </c>
      <c r="C901">
        <v>1651800</v>
      </c>
      <c r="D901" t="s">
        <v>151</v>
      </c>
      <c r="E901" s="1">
        <v>42355</v>
      </c>
      <c r="F901" s="1" t="s">
        <v>311</v>
      </c>
      <c r="G901" s="1"/>
      <c r="H901" t="s">
        <v>170</v>
      </c>
      <c r="I901" s="1" t="str">
        <f>VLOOKUP(Z901,lookup!$A$2:$E$18,5,FALSE)</f>
        <v>dissolved</v>
      </c>
      <c r="J901" s="1" t="str">
        <f>VLOOKUP(Z901,lookup!$A$2:$E$18,3,FALSE)</f>
        <v>Lead</v>
      </c>
      <c r="K901" s="1"/>
      <c r="L901" t="str">
        <f>VLOOKUP(Z901,lookup!$A$2:$E$18,4,FALSE)</f>
        <v>ug/l</v>
      </c>
      <c r="M901">
        <v>0.32200000000000001</v>
      </c>
      <c r="U901">
        <v>0.04</v>
      </c>
      <c r="V901" t="s">
        <v>173</v>
      </c>
      <c r="X901" t="s">
        <v>149</v>
      </c>
      <c r="Y901" t="s">
        <v>150</v>
      </c>
      <c r="Z901">
        <v>1049</v>
      </c>
      <c r="AB901" t="s">
        <v>164</v>
      </c>
      <c r="AC901" t="s">
        <v>148</v>
      </c>
      <c r="AD901" s="2">
        <v>0.54166666666666663</v>
      </c>
      <c r="AG901" t="s">
        <v>161</v>
      </c>
      <c r="AK901" t="s">
        <v>156</v>
      </c>
    </row>
    <row r="902" spans="1:37" x14ac:dyDescent="0.3">
      <c r="A902" t="s">
        <v>292</v>
      </c>
      <c r="B902" t="str">
        <f t="shared" si="14"/>
        <v>USGS-WRD-1651800-20151217</v>
      </c>
      <c r="C902">
        <v>1651800</v>
      </c>
      <c r="D902" t="s">
        <v>151</v>
      </c>
      <c r="E902" s="1">
        <v>42355</v>
      </c>
      <c r="F902" s="1" t="s">
        <v>311</v>
      </c>
      <c r="G902" s="1"/>
      <c r="H902" t="s">
        <v>172</v>
      </c>
      <c r="I902" s="1" t="str">
        <f>VLOOKUP(Z902,lookup!$A$2:$E$18,5,FALSE)</f>
        <v>dissolved</v>
      </c>
      <c r="J902" s="1" t="str">
        <f>VLOOKUP(Z902,lookup!$A$2:$E$18,3,FALSE)</f>
        <v>Zinc</v>
      </c>
      <c r="K902" s="1"/>
      <c r="L902" t="str">
        <f>VLOOKUP(Z902,lookup!$A$2:$E$18,4,FALSE)</f>
        <v>ug/l</v>
      </c>
      <c r="M902">
        <v>12.5</v>
      </c>
      <c r="U902">
        <v>2</v>
      </c>
      <c r="V902" t="s">
        <v>173</v>
      </c>
      <c r="X902" t="s">
        <v>149</v>
      </c>
      <c r="Y902" t="s">
        <v>150</v>
      </c>
      <c r="Z902">
        <v>1090</v>
      </c>
      <c r="AB902" t="s">
        <v>164</v>
      </c>
      <c r="AC902" t="s">
        <v>148</v>
      </c>
      <c r="AD902" s="2">
        <v>0.54166666666666663</v>
      </c>
      <c r="AG902" t="s">
        <v>161</v>
      </c>
      <c r="AK902" t="s">
        <v>156</v>
      </c>
    </row>
    <row r="903" spans="1:37" x14ac:dyDescent="0.3">
      <c r="A903" t="s">
        <v>292</v>
      </c>
      <c r="B903" t="str">
        <f t="shared" si="14"/>
        <v>USGS-WRD-1651800-20151228</v>
      </c>
      <c r="C903">
        <v>1651800</v>
      </c>
      <c r="D903" t="s">
        <v>151</v>
      </c>
      <c r="E903" s="1">
        <v>42366</v>
      </c>
      <c r="F903" s="1" t="s">
        <v>306</v>
      </c>
      <c r="G903" s="1"/>
      <c r="H903" t="s">
        <v>172</v>
      </c>
      <c r="I903" s="1" t="str">
        <f>VLOOKUP(Z903,lookup!$A$2:$E$18,5,FALSE)</f>
        <v>dissolved</v>
      </c>
      <c r="J903" s="1" t="str">
        <f>VLOOKUP(Z903,lookup!$A$2:$E$18,3,FALSE)</f>
        <v>Copper</v>
      </c>
      <c r="K903" s="1"/>
      <c r="L903" t="str">
        <f>VLOOKUP(Z903,lookup!$A$2:$E$18,4,FALSE)</f>
        <v>ug/l</v>
      </c>
      <c r="M903">
        <v>2.5</v>
      </c>
      <c r="U903">
        <v>0.8</v>
      </c>
      <c r="V903" t="s">
        <v>173</v>
      </c>
      <c r="X903" t="s">
        <v>149</v>
      </c>
      <c r="Y903" t="s">
        <v>150</v>
      </c>
      <c r="Z903">
        <v>1040</v>
      </c>
      <c r="AB903" t="s">
        <v>164</v>
      </c>
      <c r="AC903" t="s">
        <v>148</v>
      </c>
      <c r="AD903" s="2">
        <v>0.45833333333333331</v>
      </c>
      <c r="AG903" t="s">
        <v>161</v>
      </c>
      <c r="AK903" t="s">
        <v>156</v>
      </c>
    </row>
    <row r="904" spans="1:37" x14ac:dyDescent="0.3">
      <c r="A904" t="s">
        <v>292</v>
      </c>
      <c r="B904" t="str">
        <f t="shared" si="14"/>
        <v>USGS-WRD-1651800-20151228</v>
      </c>
      <c r="C904">
        <v>1651800</v>
      </c>
      <c r="D904" t="s">
        <v>151</v>
      </c>
      <c r="E904" s="1">
        <v>42366</v>
      </c>
      <c r="F904" s="1" t="s">
        <v>306</v>
      </c>
      <c r="G904" s="1"/>
      <c r="H904" t="s">
        <v>170</v>
      </c>
      <c r="I904" s="1" t="str">
        <f>VLOOKUP(Z904,lookup!$A$2:$E$18,5,FALSE)</f>
        <v>dissolved</v>
      </c>
      <c r="J904" s="1" t="str">
        <f>VLOOKUP(Z904,lookup!$A$2:$E$18,3,FALSE)</f>
        <v>Lead</v>
      </c>
      <c r="K904" s="1"/>
      <c r="L904" t="str">
        <f>VLOOKUP(Z904,lookup!$A$2:$E$18,4,FALSE)</f>
        <v>ug/l</v>
      </c>
      <c r="M904">
        <v>0.246</v>
      </c>
      <c r="U904">
        <v>0.04</v>
      </c>
      <c r="V904" t="s">
        <v>173</v>
      </c>
      <c r="X904" t="s">
        <v>149</v>
      </c>
      <c r="Y904" t="s">
        <v>150</v>
      </c>
      <c r="Z904">
        <v>1049</v>
      </c>
      <c r="AB904" t="s">
        <v>164</v>
      </c>
      <c r="AC904" t="s">
        <v>148</v>
      </c>
      <c r="AD904" s="2">
        <v>0.45833333333333331</v>
      </c>
      <c r="AG904" t="s">
        <v>161</v>
      </c>
      <c r="AK904" t="s">
        <v>156</v>
      </c>
    </row>
    <row r="905" spans="1:37" x14ac:dyDescent="0.3">
      <c r="A905" t="s">
        <v>292</v>
      </c>
      <c r="B905" t="str">
        <f t="shared" si="14"/>
        <v>USGS-WRD-1651800-20151228</v>
      </c>
      <c r="C905">
        <v>1651800</v>
      </c>
      <c r="D905" t="s">
        <v>151</v>
      </c>
      <c r="E905" s="1">
        <v>42366</v>
      </c>
      <c r="F905" s="1" t="s">
        <v>306</v>
      </c>
      <c r="G905" s="1"/>
      <c r="H905" t="s">
        <v>172</v>
      </c>
      <c r="I905" s="1" t="str">
        <f>VLOOKUP(Z905,lookup!$A$2:$E$18,5,FALSE)</f>
        <v>dissolved</v>
      </c>
      <c r="J905" s="1" t="str">
        <f>VLOOKUP(Z905,lookup!$A$2:$E$18,3,FALSE)</f>
        <v>Zinc</v>
      </c>
      <c r="K905" s="1"/>
      <c r="L905" t="str">
        <f>VLOOKUP(Z905,lookup!$A$2:$E$18,4,FALSE)</f>
        <v>ug/l</v>
      </c>
      <c r="M905">
        <v>8.8000000000000007</v>
      </c>
      <c r="U905">
        <v>2</v>
      </c>
      <c r="V905" t="s">
        <v>173</v>
      </c>
      <c r="X905" t="s">
        <v>149</v>
      </c>
      <c r="Y905" t="s">
        <v>150</v>
      </c>
      <c r="Z905">
        <v>1090</v>
      </c>
      <c r="AB905" t="s">
        <v>164</v>
      </c>
      <c r="AC905" t="s">
        <v>148</v>
      </c>
      <c r="AD905" s="2">
        <v>0.45833333333333331</v>
      </c>
      <c r="AG905" t="s">
        <v>161</v>
      </c>
      <c r="AK905" t="s">
        <v>156</v>
      </c>
    </row>
    <row r="906" spans="1:37" x14ac:dyDescent="0.3">
      <c r="A906" t="s">
        <v>292</v>
      </c>
      <c r="B906" t="str">
        <f t="shared" si="14"/>
        <v>USGSMDWC-1651800-20160128</v>
      </c>
      <c r="C906">
        <v>1651800</v>
      </c>
      <c r="D906" t="s">
        <v>151</v>
      </c>
      <c r="E906" s="1">
        <v>42397</v>
      </c>
      <c r="F906" s="1" t="s">
        <v>302</v>
      </c>
      <c r="G906" s="1"/>
      <c r="H906" t="s">
        <v>172</v>
      </c>
      <c r="I906" s="1" t="str">
        <f>VLOOKUP(Z906,lookup!$A$2:$E$18,5,FALSE)</f>
        <v>dissolved</v>
      </c>
      <c r="J906" s="1" t="str">
        <f>VLOOKUP(Z906,lookup!$A$2:$E$18,3,FALSE)</f>
        <v>Copper</v>
      </c>
      <c r="K906" s="1"/>
      <c r="L906" t="str">
        <f>VLOOKUP(Z906,lookup!$A$2:$E$18,4,FALSE)</f>
        <v>ug/l</v>
      </c>
      <c r="M906">
        <v>3</v>
      </c>
      <c r="U906">
        <v>0.8</v>
      </c>
      <c r="V906" t="s">
        <v>173</v>
      </c>
      <c r="X906" t="s">
        <v>149</v>
      </c>
      <c r="Y906" t="s">
        <v>150</v>
      </c>
      <c r="Z906">
        <v>1040</v>
      </c>
      <c r="AB906" t="s">
        <v>164</v>
      </c>
      <c r="AC906" t="s">
        <v>148</v>
      </c>
      <c r="AD906" s="2">
        <v>0.46875</v>
      </c>
      <c r="AG906" t="s">
        <v>169</v>
      </c>
      <c r="AK906" t="s">
        <v>156</v>
      </c>
    </row>
    <row r="907" spans="1:37" x14ac:dyDescent="0.3">
      <c r="A907" t="s">
        <v>292</v>
      </c>
      <c r="B907" t="str">
        <f t="shared" si="14"/>
        <v>USGSMDWC-1651800-20160128</v>
      </c>
      <c r="C907">
        <v>1651800</v>
      </c>
      <c r="D907" t="s">
        <v>151</v>
      </c>
      <c r="E907" s="1">
        <v>42397</v>
      </c>
      <c r="F907" s="1" t="s">
        <v>302</v>
      </c>
      <c r="G907" s="1"/>
      <c r="H907" t="s">
        <v>170</v>
      </c>
      <c r="I907" s="1" t="str">
        <f>VLOOKUP(Z907,lookup!$A$2:$E$18,5,FALSE)</f>
        <v>dissolved</v>
      </c>
      <c r="J907" s="1" t="str">
        <f>VLOOKUP(Z907,lookup!$A$2:$E$18,3,FALSE)</f>
        <v>Lead</v>
      </c>
      <c r="K907" s="1"/>
      <c r="L907" t="str">
        <f>VLOOKUP(Z907,lookup!$A$2:$E$18,4,FALSE)</f>
        <v>ug/l</v>
      </c>
      <c r="M907">
        <v>0.154</v>
      </c>
      <c r="U907">
        <v>0.04</v>
      </c>
      <c r="V907" t="s">
        <v>173</v>
      </c>
      <c r="X907" t="s">
        <v>149</v>
      </c>
      <c r="Y907" t="s">
        <v>150</v>
      </c>
      <c r="Z907">
        <v>1049</v>
      </c>
      <c r="AB907" t="s">
        <v>164</v>
      </c>
      <c r="AC907" t="s">
        <v>148</v>
      </c>
      <c r="AD907" s="2">
        <v>0.46875</v>
      </c>
      <c r="AG907" t="s">
        <v>169</v>
      </c>
      <c r="AK907" t="s">
        <v>156</v>
      </c>
    </row>
    <row r="908" spans="1:37" x14ac:dyDescent="0.3">
      <c r="A908" t="s">
        <v>292</v>
      </c>
      <c r="B908" t="str">
        <f t="shared" si="14"/>
        <v>USGSMDWC-1651800-20160128</v>
      </c>
      <c r="C908">
        <v>1651800</v>
      </c>
      <c r="D908" t="s">
        <v>151</v>
      </c>
      <c r="E908" s="1">
        <v>42397</v>
      </c>
      <c r="F908" s="1" t="s">
        <v>302</v>
      </c>
      <c r="G908" s="1"/>
      <c r="H908" t="s">
        <v>172</v>
      </c>
      <c r="I908" s="1" t="str">
        <f>VLOOKUP(Z908,lookup!$A$2:$E$18,5,FALSE)</f>
        <v>dissolved</v>
      </c>
      <c r="J908" s="1" t="str">
        <f>VLOOKUP(Z908,lookup!$A$2:$E$18,3,FALSE)</f>
        <v>Zinc</v>
      </c>
      <c r="K908" s="1"/>
      <c r="L908" t="str">
        <f>VLOOKUP(Z908,lookup!$A$2:$E$18,4,FALSE)</f>
        <v>ug/l</v>
      </c>
      <c r="M908">
        <v>18.899999999999999</v>
      </c>
      <c r="U908">
        <v>2</v>
      </c>
      <c r="V908" t="s">
        <v>173</v>
      </c>
      <c r="X908" t="s">
        <v>149</v>
      </c>
      <c r="Y908" t="s">
        <v>150</v>
      </c>
      <c r="Z908">
        <v>1090</v>
      </c>
      <c r="AB908" t="s">
        <v>164</v>
      </c>
      <c r="AC908" t="s">
        <v>148</v>
      </c>
      <c r="AD908" s="2">
        <v>0.46875</v>
      </c>
      <c r="AG908" t="s">
        <v>169</v>
      </c>
      <c r="AK908" t="s">
        <v>156</v>
      </c>
    </row>
    <row r="909" spans="1:37" x14ac:dyDescent="0.3">
      <c r="A909" t="s">
        <v>292</v>
      </c>
      <c r="B909" t="str">
        <f t="shared" si="14"/>
        <v>USGSMDWC-1651800-20160203</v>
      </c>
      <c r="C909">
        <v>1651800</v>
      </c>
      <c r="D909" t="s">
        <v>151</v>
      </c>
      <c r="E909" s="1">
        <v>42403</v>
      </c>
      <c r="F909" s="1" t="s">
        <v>374</v>
      </c>
      <c r="G909" s="1"/>
      <c r="H909" t="s">
        <v>172</v>
      </c>
      <c r="I909" s="1" t="str">
        <f>VLOOKUP(Z909,lookup!$A$2:$E$18,5,FALSE)</f>
        <v>dissolved</v>
      </c>
      <c r="J909" s="1" t="str">
        <f>VLOOKUP(Z909,lookup!$A$2:$E$18,3,FALSE)</f>
        <v>Copper</v>
      </c>
      <c r="K909" s="1"/>
      <c r="L909" t="str">
        <f>VLOOKUP(Z909,lookup!$A$2:$E$18,4,FALSE)</f>
        <v>ug/l</v>
      </c>
      <c r="M909">
        <v>4.5999999999999996</v>
      </c>
      <c r="U909">
        <v>0.8</v>
      </c>
      <c r="V909" t="s">
        <v>173</v>
      </c>
      <c r="X909" t="s">
        <v>149</v>
      </c>
      <c r="Y909" t="s">
        <v>150</v>
      </c>
      <c r="Z909">
        <v>1040</v>
      </c>
      <c r="AB909" t="s">
        <v>164</v>
      </c>
      <c r="AC909" t="s">
        <v>148</v>
      </c>
      <c r="AD909" s="2">
        <v>0.56597222222222221</v>
      </c>
      <c r="AG909" t="s">
        <v>169</v>
      </c>
      <c r="AK909" t="s">
        <v>156</v>
      </c>
    </row>
    <row r="910" spans="1:37" x14ac:dyDescent="0.3">
      <c r="A910" t="s">
        <v>292</v>
      </c>
      <c r="B910" t="str">
        <f t="shared" si="14"/>
        <v>USGSMDWC-1651800-20160203</v>
      </c>
      <c r="C910">
        <v>1651800</v>
      </c>
      <c r="D910" t="s">
        <v>151</v>
      </c>
      <c r="E910" s="1">
        <v>42403</v>
      </c>
      <c r="F910" s="1" t="s">
        <v>374</v>
      </c>
      <c r="G910" s="1"/>
      <c r="H910" t="s">
        <v>170</v>
      </c>
      <c r="I910" s="1" t="str">
        <f>VLOOKUP(Z910,lookup!$A$2:$E$18,5,FALSE)</f>
        <v>dissolved</v>
      </c>
      <c r="J910" s="1" t="str">
        <f>VLOOKUP(Z910,lookup!$A$2:$E$18,3,FALSE)</f>
        <v>Lead</v>
      </c>
      <c r="K910" s="1"/>
      <c r="L910" t="str">
        <f>VLOOKUP(Z910,lookup!$A$2:$E$18,4,FALSE)</f>
        <v>ug/l</v>
      </c>
      <c r="M910">
        <v>0.46100000000000002</v>
      </c>
      <c r="U910">
        <v>0.04</v>
      </c>
      <c r="V910" t="s">
        <v>173</v>
      </c>
      <c r="X910" t="s">
        <v>149</v>
      </c>
      <c r="Y910" t="s">
        <v>150</v>
      </c>
      <c r="Z910">
        <v>1049</v>
      </c>
      <c r="AB910" t="s">
        <v>164</v>
      </c>
      <c r="AC910" t="s">
        <v>148</v>
      </c>
      <c r="AD910" s="2">
        <v>0.56597222222222221</v>
      </c>
      <c r="AG910" t="s">
        <v>169</v>
      </c>
      <c r="AK910" t="s">
        <v>156</v>
      </c>
    </row>
    <row r="911" spans="1:37" x14ac:dyDescent="0.3">
      <c r="A911" t="s">
        <v>292</v>
      </c>
      <c r="B911" t="str">
        <f t="shared" si="14"/>
        <v>USGSMDWC-1651800-20160203</v>
      </c>
      <c r="C911">
        <v>1651800</v>
      </c>
      <c r="D911" t="s">
        <v>151</v>
      </c>
      <c r="E911" s="1">
        <v>42403</v>
      </c>
      <c r="F911" s="1" t="s">
        <v>374</v>
      </c>
      <c r="G911" s="1"/>
      <c r="H911" t="s">
        <v>172</v>
      </c>
      <c r="I911" s="1" t="str">
        <f>VLOOKUP(Z911,lookup!$A$2:$E$18,5,FALSE)</f>
        <v>dissolved</v>
      </c>
      <c r="J911" s="1" t="str">
        <f>VLOOKUP(Z911,lookup!$A$2:$E$18,3,FALSE)</f>
        <v>Zinc</v>
      </c>
      <c r="K911" s="1"/>
      <c r="L911" t="str">
        <f>VLOOKUP(Z911,lookup!$A$2:$E$18,4,FALSE)</f>
        <v>ug/l</v>
      </c>
      <c r="M911">
        <v>12.8</v>
      </c>
      <c r="U911">
        <v>2</v>
      </c>
      <c r="V911" t="s">
        <v>173</v>
      </c>
      <c r="X911" t="s">
        <v>149</v>
      </c>
      <c r="Y911" t="s">
        <v>150</v>
      </c>
      <c r="Z911">
        <v>1090</v>
      </c>
      <c r="AB911" t="s">
        <v>164</v>
      </c>
      <c r="AC911" t="s">
        <v>148</v>
      </c>
      <c r="AD911" s="2">
        <v>0.56597222222222221</v>
      </c>
      <c r="AG911" t="s">
        <v>169</v>
      </c>
      <c r="AK911" t="s">
        <v>156</v>
      </c>
    </row>
    <row r="912" spans="1:37" x14ac:dyDescent="0.3">
      <c r="A912" t="s">
        <v>292</v>
      </c>
      <c r="B912" t="str">
        <f t="shared" si="14"/>
        <v>USGS-WRD-1651800-20160216</v>
      </c>
      <c r="C912">
        <v>1651800</v>
      </c>
      <c r="D912" t="s">
        <v>151</v>
      </c>
      <c r="E912" s="1">
        <v>42416</v>
      </c>
      <c r="F912" s="1" t="s">
        <v>341</v>
      </c>
      <c r="G912" s="1"/>
      <c r="H912" t="s">
        <v>172</v>
      </c>
      <c r="I912" s="1" t="str">
        <f>VLOOKUP(Z912,lookup!$A$2:$E$18,5,FALSE)</f>
        <v>dissolved</v>
      </c>
      <c r="J912" s="1" t="str">
        <f>VLOOKUP(Z912,lookup!$A$2:$E$18,3,FALSE)</f>
        <v>Copper</v>
      </c>
      <c r="K912" s="1"/>
      <c r="L912" t="str">
        <f>VLOOKUP(Z912,lookup!$A$2:$E$18,4,FALSE)</f>
        <v>ug/l</v>
      </c>
      <c r="M912">
        <v>4.7</v>
      </c>
      <c r="U912">
        <v>0.8</v>
      </c>
      <c r="V912" t="s">
        <v>173</v>
      </c>
      <c r="X912" t="s">
        <v>149</v>
      </c>
      <c r="Y912" t="s">
        <v>150</v>
      </c>
      <c r="Z912">
        <v>1040</v>
      </c>
      <c r="AB912" t="s">
        <v>164</v>
      </c>
      <c r="AC912" t="s">
        <v>148</v>
      </c>
      <c r="AD912" s="2">
        <v>0.59375</v>
      </c>
      <c r="AG912" t="s">
        <v>161</v>
      </c>
      <c r="AK912" t="s">
        <v>156</v>
      </c>
    </row>
    <row r="913" spans="1:37" x14ac:dyDescent="0.3">
      <c r="A913" t="s">
        <v>292</v>
      </c>
      <c r="B913" t="str">
        <f t="shared" si="14"/>
        <v>USGS-WRD-1651800-20160216</v>
      </c>
      <c r="C913">
        <v>1651800</v>
      </c>
      <c r="D913" t="s">
        <v>151</v>
      </c>
      <c r="E913" s="1">
        <v>42416</v>
      </c>
      <c r="F913" s="1" t="s">
        <v>341</v>
      </c>
      <c r="G913" s="1"/>
      <c r="H913" t="s">
        <v>170</v>
      </c>
      <c r="I913" s="1" t="str">
        <f>VLOOKUP(Z913,lookup!$A$2:$E$18,5,FALSE)</f>
        <v>dissolved</v>
      </c>
      <c r="J913" s="1" t="str">
        <f>VLOOKUP(Z913,lookup!$A$2:$E$18,3,FALSE)</f>
        <v>Lead</v>
      </c>
      <c r="K913" s="1"/>
      <c r="L913" t="str">
        <f>VLOOKUP(Z913,lookup!$A$2:$E$18,4,FALSE)</f>
        <v>ug/l</v>
      </c>
      <c r="M913">
        <v>0.752</v>
      </c>
      <c r="U913">
        <v>0.04</v>
      </c>
      <c r="V913" t="s">
        <v>173</v>
      </c>
      <c r="X913" t="s">
        <v>149</v>
      </c>
      <c r="Y913" t="s">
        <v>150</v>
      </c>
      <c r="Z913">
        <v>1049</v>
      </c>
      <c r="AB913" t="s">
        <v>164</v>
      </c>
      <c r="AC913" t="s">
        <v>148</v>
      </c>
      <c r="AD913" s="2">
        <v>0.59375</v>
      </c>
      <c r="AG913" t="s">
        <v>161</v>
      </c>
      <c r="AK913" t="s">
        <v>156</v>
      </c>
    </row>
    <row r="914" spans="1:37" x14ac:dyDescent="0.3">
      <c r="A914" t="s">
        <v>292</v>
      </c>
      <c r="B914" t="str">
        <f t="shared" si="14"/>
        <v>USGS-WRD-1651800-20160216</v>
      </c>
      <c r="C914">
        <v>1651800</v>
      </c>
      <c r="D914" t="s">
        <v>151</v>
      </c>
      <c r="E914" s="1">
        <v>42416</v>
      </c>
      <c r="F914" s="1" t="s">
        <v>341</v>
      </c>
      <c r="G914" s="1"/>
      <c r="H914" t="s">
        <v>172</v>
      </c>
      <c r="I914" s="1" t="str">
        <f>VLOOKUP(Z914,lookup!$A$2:$E$18,5,FALSE)</f>
        <v>dissolved</v>
      </c>
      <c r="J914" s="1" t="str">
        <f>VLOOKUP(Z914,lookup!$A$2:$E$18,3,FALSE)</f>
        <v>Zinc</v>
      </c>
      <c r="K914" s="1"/>
      <c r="L914" t="str">
        <f>VLOOKUP(Z914,lookup!$A$2:$E$18,4,FALSE)</f>
        <v>ug/l</v>
      </c>
      <c r="M914">
        <v>10</v>
      </c>
      <c r="U914">
        <v>2</v>
      </c>
      <c r="V914" t="s">
        <v>173</v>
      </c>
      <c r="X914" t="s">
        <v>149</v>
      </c>
      <c r="Y914" t="s">
        <v>150</v>
      </c>
      <c r="Z914">
        <v>1090</v>
      </c>
      <c r="AB914" t="s">
        <v>164</v>
      </c>
      <c r="AC914" t="s">
        <v>148</v>
      </c>
      <c r="AD914" s="2">
        <v>0.59375</v>
      </c>
      <c r="AG914" t="s">
        <v>161</v>
      </c>
      <c r="AK914" t="s">
        <v>156</v>
      </c>
    </row>
    <row r="915" spans="1:37" x14ac:dyDescent="0.3">
      <c r="A915" t="s">
        <v>292</v>
      </c>
      <c r="B915" t="str">
        <f t="shared" si="14"/>
        <v>USGSMDWC-1651800-20160225</v>
      </c>
      <c r="C915">
        <v>1651800</v>
      </c>
      <c r="D915" t="s">
        <v>151</v>
      </c>
      <c r="E915" s="1">
        <v>42425</v>
      </c>
      <c r="F915" s="1" t="s">
        <v>349</v>
      </c>
      <c r="G915" s="1"/>
      <c r="H915" t="s">
        <v>172</v>
      </c>
      <c r="I915" s="1" t="str">
        <f>VLOOKUP(Z915,lookup!$A$2:$E$18,5,FALSE)</f>
        <v>dissolved</v>
      </c>
      <c r="J915" s="1" t="str">
        <f>VLOOKUP(Z915,lookup!$A$2:$E$18,3,FALSE)</f>
        <v>Copper</v>
      </c>
      <c r="K915" s="1"/>
      <c r="L915" t="str">
        <f>VLOOKUP(Z915,lookup!$A$2:$E$18,4,FALSE)</f>
        <v>ug/l</v>
      </c>
      <c r="M915">
        <v>16.5</v>
      </c>
      <c r="U915">
        <v>0.8</v>
      </c>
      <c r="V915" t="s">
        <v>173</v>
      </c>
      <c r="X915" t="s">
        <v>149</v>
      </c>
      <c r="Y915" t="s">
        <v>150</v>
      </c>
      <c r="Z915">
        <v>1040</v>
      </c>
      <c r="AB915" t="s">
        <v>164</v>
      </c>
      <c r="AC915" t="s">
        <v>148</v>
      </c>
      <c r="AD915" s="2">
        <v>0.43055555555555558</v>
      </c>
      <c r="AG915" t="s">
        <v>169</v>
      </c>
      <c r="AK915" t="s">
        <v>156</v>
      </c>
    </row>
    <row r="916" spans="1:37" x14ac:dyDescent="0.3">
      <c r="A916" t="s">
        <v>292</v>
      </c>
      <c r="B916" t="str">
        <f t="shared" si="14"/>
        <v>USGSMDWC-1651800-20160225</v>
      </c>
      <c r="C916">
        <v>1651800</v>
      </c>
      <c r="D916" t="s">
        <v>151</v>
      </c>
      <c r="E916" s="1">
        <v>42425</v>
      </c>
      <c r="F916" s="1" t="s">
        <v>349</v>
      </c>
      <c r="G916" s="1"/>
      <c r="H916" t="s">
        <v>170</v>
      </c>
      <c r="I916" s="1" t="str">
        <f>VLOOKUP(Z916,lookup!$A$2:$E$18,5,FALSE)</f>
        <v>dissolved</v>
      </c>
      <c r="J916" s="1" t="str">
        <f>VLOOKUP(Z916,lookup!$A$2:$E$18,3,FALSE)</f>
        <v>Lead</v>
      </c>
      <c r="K916" s="1"/>
      <c r="L916" t="str">
        <f>VLOOKUP(Z916,lookup!$A$2:$E$18,4,FALSE)</f>
        <v>ug/l</v>
      </c>
      <c r="M916">
        <v>0.65200000000000002</v>
      </c>
      <c r="U916">
        <v>0.04</v>
      </c>
      <c r="V916" t="s">
        <v>173</v>
      </c>
      <c r="X916" t="s">
        <v>149</v>
      </c>
      <c r="Y916" t="s">
        <v>150</v>
      </c>
      <c r="Z916">
        <v>1049</v>
      </c>
      <c r="AB916" t="s">
        <v>164</v>
      </c>
      <c r="AC916" t="s">
        <v>148</v>
      </c>
      <c r="AD916" s="2">
        <v>0.43055555555555558</v>
      </c>
      <c r="AG916" t="s">
        <v>169</v>
      </c>
      <c r="AK916" t="s">
        <v>156</v>
      </c>
    </row>
    <row r="917" spans="1:37" x14ac:dyDescent="0.3">
      <c r="A917" t="s">
        <v>292</v>
      </c>
      <c r="B917" t="str">
        <f t="shared" si="14"/>
        <v>USGSMDWC-1651800-20160225</v>
      </c>
      <c r="C917">
        <v>1651800</v>
      </c>
      <c r="D917" t="s">
        <v>151</v>
      </c>
      <c r="E917" s="1">
        <v>42425</v>
      </c>
      <c r="F917" s="1" t="s">
        <v>349</v>
      </c>
      <c r="G917" s="1"/>
      <c r="H917" t="s">
        <v>172</v>
      </c>
      <c r="I917" s="1" t="str">
        <f>VLOOKUP(Z917,lookup!$A$2:$E$18,5,FALSE)</f>
        <v>dissolved</v>
      </c>
      <c r="J917" s="1" t="str">
        <f>VLOOKUP(Z917,lookup!$A$2:$E$18,3,FALSE)</f>
        <v>Zinc</v>
      </c>
      <c r="K917" s="1"/>
      <c r="L917" t="str">
        <f>VLOOKUP(Z917,lookup!$A$2:$E$18,4,FALSE)</f>
        <v>ug/l</v>
      </c>
      <c r="M917">
        <v>10.9</v>
      </c>
      <c r="U917">
        <v>2</v>
      </c>
      <c r="V917" t="s">
        <v>173</v>
      </c>
      <c r="X917" t="s">
        <v>149</v>
      </c>
      <c r="Y917" t="s">
        <v>150</v>
      </c>
      <c r="Z917">
        <v>1090</v>
      </c>
      <c r="AB917" t="s">
        <v>164</v>
      </c>
      <c r="AC917" t="s">
        <v>148</v>
      </c>
      <c r="AD917" s="2">
        <v>0.43055555555555558</v>
      </c>
      <c r="AG917" t="s">
        <v>169</v>
      </c>
      <c r="AK917" t="s">
        <v>156</v>
      </c>
    </row>
    <row r="918" spans="1:37" x14ac:dyDescent="0.3">
      <c r="A918" t="s">
        <v>292</v>
      </c>
      <c r="B918" t="str">
        <f t="shared" si="14"/>
        <v>USGS-WRD-1651800-20160329</v>
      </c>
      <c r="C918">
        <v>1651800</v>
      </c>
      <c r="D918" t="s">
        <v>151</v>
      </c>
      <c r="E918" s="1">
        <v>42458</v>
      </c>
      <c r="F918" s="1" t="s">
        <v>331</v>
      </c>
      <c r="G918" s="1"/>
      <c r="H918" t="s">
        <v>172</v>
      </c>
      <c r="I918" s="1" t="str">
        <f>VLOOKUP(Z918,lookup!$A$2:$E$18,5,FALSE)</f>
        <v>dissolved</v>
      </c>
      <c r="J918" s="1" t="str">
        <f>VLOOKUP(Z918,lookup!$A$2:$E$18,3,FALSE)</f>
        <v>Copper</v>
      </c>
      <c r="K918" s="1"/>
      <c r="L918" t="str">
        <f>VLOOKUP(Z918,lookup!$A$2:$E$18,4,FALSE)</f>
        <v>ug/l</v>
      </c>
      <c r="M918">
        <v>2.2000000000000002</v>
      </c>
      <c r="U918">
        <v>0.8</v>
      </c>
      <c r="V918" t="s">
        <v>173</v>
      </c>
      <c r="X918" t="s">
        <v>149</v>
      </c>
      <c r="Y918" t="s">
        <v>150</v>
      </c>
      <c r="Z918">
        <v>1040</v>
      </c>
      <c r="AB918" t="s">
        <v>164</v>
      </c>
      <c r="AC918" t="s">
        <v>148</v>
      </c>
      <c r="AD918" s="2">
        <v>0.4375</v>
      </c>
      <c r="AG918" t="s">
        <v>161</v>
      </c>
      <c r="AK918" t="s">
        <v>156</v>
      </c>
    </row>
    <row r="919" spans="1:37" x14ac:dyDescent="0.3">
      <c r="A919" t="s">
        <v>292</v>
      </c>
      <c r="B919" t="str">
        <f t="shared" si="14"/>
        <v>USGS-WRD-1651800-20160329</v>
      </c>
      <c r="C919">
        <v>1651800</v>
      </c>
      <c r="D919" t="s">
        <v>151</v>
      </c>
      <c r="E919" s="1">
        <v>42458</v>
      </c>
      <c r="F919" s="1" t="s">
        <v>331</v>
      </c>
      <c r="G919" s="1"/>
      <c r="H919" t="s">
        <v>170</v>
      </c>
      <c r="I919" s="1" t="str">
        <f>VLOOKUP(Z919,lookup!$A$2:$E$18,5,FALSE)</f>
        <v>dissolved</v>
      </c>
      <c r="J919" s="1" t="str">
        <f>VLOOKUP(Z919,lookup!$A$2:$E$18,3,FALSE)</f>
        <v>Lead</v>
      </c>
      <c r="K919" s="1"/>
      <c r="L919" t="str">
        <f>VLOOKUP(Z919,lookup!$A$2:$E$18,4,FALSE)</f>
        <v>ug/l</v>
      </c>
      <c r="M919">
        <v>8.1000000000000003E-2</v>
      </c>
      <c r="U919">
        <v>0.04</v>
      </c>
      <c r="V919" t="s">
        <v>173</v>
      </c>
      <c r="X919" t="s">
        <v>149</v>
      </c>
      <c r="Y919" t="s">
        <v>150</v>
      </c>
      <c r="Z919">
        <v>1049</v>
      </c>
      <c r="AB919" t="s">
        <v>164</v>
      </c>
      <c r="AC919" t="s">
        <v>148</v>
      </c>
      <c r="AD919" s="2">
        <v>0.4375</v>
      </c>
      <c r="AG919" t="s">
        <v>161</v>
      </c>
      <c r="AK919" t="s">
        <v>156</v>
      </c>
    </row>
    <row r="920" spans="1:37" x14ac:dyDescent="0.3">
      <c r="A920" t="s">
        <v>292</v>
      </c>
      <c r="B920" t="str">
        <f t="shared" si="14"/>
        <v>USGS-WRD-1651800-20160329</v>
      </c>
      <c r="C920">
        <v>1651800</v>
      </c>
      <c r="D920" t="s">
        <v>151</v>
      </c>
      <c r="E920" s="1">
        <v>42458</v>
      </c>
      <c r="F920" s="1" t="s">
        <v>331</v>
      </c>
      <c r="G920" s="1"/>
      <c r="H920" t="s">
        <v>172</v>
      </c>
      <c r="I920" s="1" t="str">
        <f>VLOOKUP(Z920,lookup!$A$2:$E$18,5,FALSE)</f>
        <v>dissolved</v>
      </c>
      <c r="J920" s="1" t="str">
        <f>VLOOKUP(Z920,lookup!$A$2:$E$18,3,FALSE)</f>
        <v>Zinc</v>
      </c>
      <c r="K920" s="1"/>
      <c r="L920" t="str">
        <f>VLOOKUP(Z920,lookup!$A$2:$E$18,4,FALSE)</f>
        <v>ug/l</v>
      </c>
      <c r="M920">
        <v>5.2</v>
      </c>
      <c r="U920">
        <v>2</v>
      </c>
      <c r="V920" t="s">
        <v>173</v>
      </c>
      <c r="X920" t="s">
        <v>149</v>
      </c>
      <c r="Y920" t="s">
        <v>150</v>
      </c>
      <c r="Z920">
        <v>1090</v>
      </c>
      <c r="AB920" t="s">
        <v>164</v>
      </c>
      <c r="AC920" t="s">
        <v>148</v>
      </c>
      <c r="AD920" s="2">
        <v>0.4375</v>
      </c>
      <c r="AG920" t="s">
        <v>161</v>
      </c>
      <c r="AK920" t="s">
        <v>156</v>
      </c>
    </row>
    <row r="921" spans="1:37" x14ac:dyDescent="0.3">
      <c r="A921" t="s">
        <v>292</v>
      </c>
      <c r="B921" t="str">
        <f t="shared" si="14"/>
        <v>USGS-WRD-1651800-20160407</v>
      </c>
      <c r="C921">
        <v>1651800</v>
      </c>
      <c r="D921" t="s">
        <v>151</v>
      </c>
      <c r="E921" s="1">
        <v>42467</v>
      </c>
      <c r="F921" s="1" t="s">
        <v>375</v>
      </c>
      <c r="G921" s="1"/>
      <c r="H921" t="s">
        <v>172</v>
      </c>
      <c r="I921" s="1" t="str">
        <f>VLOOKUP(Z921,lookup!$A$2:$E$18,5,FALSE)</f>
        <v>dissolved</v>
      </c>
      <c r="J921" s="1" t="str">
        <f>VLOOKUP(Z921,lookup!$A$2:$E$18,3,FALSE)</f>
        <v>Copper</v>
      </c>
      <c r="K921" s="1"/>
      <c r="L921" t="str">
        <f>VLOOKUP(Z921,lookup!$A$2:$E$18,4,FALSE)</f>
        <v>ug/l</v>
      </c>
      <c r="M921">
        <v>5.5</v>
      </c>
      <c r="U921">
        <v>0.8</v>
      </c>
      <c r="V921" t="s">
        <v>173</v>
      </c>
      <c r="X921" t="s">
        <v>149</v>
      </c>
      <c r="Y921" t="s">
        <v>150</v>
      </c>
      <c r="Z921">
        <v>1040</v>
      </c>
      <c r="AB921" t="s">
        <v>164</v>
      </c>
      <c r="AC921" t="s">
        <v>148</v>
      </c>
      <c r="AD921" s="2">
        <v>0.54861111111111105</v>
      </c>
      <c r="AG921" t="s">
        <v>161</v>
      </c>
      <c r="AK921" t="s">
        <v>156</v>
      </c>
    </row>
    <row r="922" spans="1:37" x14ac:dyDescent="0.3">
      <c r="A922" t="s">
        <v>292</v>
      </c>
      <c r="B922" t="str">
        <f t="shared" si="14"/>
        <v>USGS-WRD-1651800-20160407</v>
      </c>
      <c r="C922">
        <v>1651800</v>
      </c>
      <c r="D922" t="s">
        <v>151</v>
      </c>
      <c r="E922" s="1">
        <v>42467</v>
      </c>
      <c r="F922" s="1" t="s">
        <v>375</v>
      </c>
      <c r="G922" s="1"/>
      <c r="H922" t="s">
        <v>170</v>
      </c>
      <c r="I922" s="1" t="str">
        <f>VLOOKUP(Z922,lookup!$A$2:$E$18,5,FALSE)</f>
        <v>dissolved</v>
      </c>
      <c r="J922" s="1" t="str">
        <f>VLOOKUP(Z922,lookup!$A$2:$E$18,3,FALSE)</f>
        <v>Lead</v>
      </c>
      <c r="K922" s="1"/>
      <c r="L922" t="str">
        <f>VLOOKUP(Z922,lookup!$A$2:$E$18,4,FALSE)</f>
        <v>ug/l</v>
      </c>
      <c r="M922">
        <v>0.79</v>
      </c>
      <c r="U922">
        <v>0.04</v>
      </c>
      <c r="V922" t="s">
        <v>173</v>
      </c>
      <c r="X922" t="s">
        <v>149</v>
      </c>
      <c r="Y922" t="s">
        <v>150</v>
      </c>
      <c r="Z922">
        <v>1049</v>
      </c>
      <c r="AB922" t="s">
        <v>164</v>
      </c>
      <c r="AC922" t="s">
        <v>148</v>
      </c>
      <c r="AD922" s="2">
        <v>0.54861111111111105</v>
      </c>
      <c r="AG922" t="s">
        <v>161</v>
      </c>
      <c r="AK922" t="s">
        <v>156</v>
      </c>
    </row>
    <row r="923" spans="1:37" x14ac:dyDescent="0.3">
      <c r="A923" t="s">
        <v>292</v>
      </c>
      <c r="B923" t="str">
        <f t="shared" si="14"/>
        <v>USGS-WRD-1651800-20160407</v>
      </c>
      <c r="C923">
        <v>1651800</v>
      </c>
      <c r="D923" t="s">
        <v>151</v>
      </c>
      <c r="E923" s="1">
        <v>42467</v>
      </c>
      <c r="F923" s="1" t="s">
        <v>375</v>
      </c>
      <c r="G923" s="1"/>
      <c r="H923" t="s">
        <v>172</v>
      </c>
      <c r="I923" s="1" t="str">
        <f>VLOOKUP(Z923,lookup!$A$2:$E$18,5,FALSE)</f>
        <v>dissolved</v>
      </c>
      <c r="J923" s="1" t="str">
        <f>VLOOKUP(Z923,lookup!$A$2:$E$18,3,FALSE)</f>
        <v>Zinc</v>
      </c>
      <c r="K923" s="1"/>
      <c r="L923" t="str">
        <f>VLOOKUP(Z923,lookup!$A$2:$E$18,4,FALSE)</f>
        <v>ug/l</v>
      </c>
      <c r="M923">
        <v>10.8</v>
      </c>
      <c r="U923">
        <v>2</v>
      </c>
      <c r="V923" t="s">
        <v>173</v>
      </c>
      <c r="X923" t="s">
        <v>149</v>
      </c>
      <c r="Y923" t="s">
        <v>150</v>
      </c>
      <c r="Z923">
        <v>1090</v>
      </c>
      <c r="AB923" t="s">
        <v>164</v>
      </c>
      <c r="AC923" t="s">
        <v>148</v>
      </c>
      <c r="AD923" s="2">
        <v>0.54861111111111105</v>
      </c>
      <c r="AG923" t="s">
        <v>161</v>
      </c>
      <c r="AK923" t="s">
        <v>156</v>
      </c>
    </row>
    <row r="924" spans="1:37" x14ac:dyDescent="0.3">
      <c r="A924" t="s">
        <v>292</v>
      </c>
      <c r="B924" t="str">
        <f t="shared" si="14"/>
        <v>USGS-WRD-1651800-20160428</v>
      </c>
      <c r="C924">
        <v>1651800</v>
      </c>
      <c r="D924" t="s">
        <v>151</v>
      </c>
      <c r="E924" s="1">
        <v>42488</v>
      </c>
      <c r="F924" s="1" t="s">
        <v>365</v>
      </c>
      <c r="G924" s="1"/>
      <c r="H924" t="s">
        <v>172</v>
      </c>
      <c r="I924" s="1" t="str">
        <f>VLOOKUP(Z924,lookup!$A$2:$E$18,5,FALSE)</f>
        <v>dissolved</v>
      </c>
      <c r="J924" s="1" t="str">
        <f>VLOOKUP(Z924,lookup!$A$2:$E$18,3,FALSE)</f>
        <v>Copper</v>
      </c>
      <c r="K924" s="1"/>
      <c r="L924" t="str">
        <f>VLOOKUP(Z924,lookup!$A$2:$E$18,4,FALSE)</f>
        <v>ug/l</v>
      </c>
      <c r="M924">
        <v>6.6</v>
      </c>
      <c r="U924">
        <v>0.8</v>
      </c>
      <c r="V924" t="s">
        <v>173</v>
      </c>
      <c r="X924" t="s">
        <v>149</v>
      </c>
      <c r="Y924" t="s">
        <v>150</v>
      </c>
      <c r="Z924">
        <v>1040</v>
      </c>
      <c r="AB924" t="s">
        <v>164</v>
      </c>
      <c r="AC924" t="s">
        <v>148</v>
      </c>
      <c r="AD924" s="2">
        <v>0.4548611111111111</v>
      </c>
      <c r="AG924" t="s">
        <v>161</v>
      </c>
      <c r="AK924" t="s">
        <v>156</v>
      </c>
    </row>
    <row r="925" spans="1:37" x14ac:dyDescent="0.3">
      <c r="A925" t="s">
        <v>292</v>
      </c>
      <c r="B925" t="str">
        <f t="shared" si="14"/>
        <v>USGS-WRD-1651800-20160428</v>
      </c>
      <c r="C925">
        <v>1651800</v>
      </c>
      <c r="D925" t="s">
        <v>151</v>
      </c>
      <c r="E925" s="1">
        <v>42488</v>
      </c>
      <c r="F925" s="1" t="s">
        <v>365</v>
      </c>
      <c r="G925" s="1"/>
      <c r="H925" t="s">
        <v>170</v>
      </c>
      <c r="I925" s="1" t="str">
        <f>VLOOKUP(Z925,lookup!$A$2:$E$18,5,FALSE)</f>
        <v>dissolved</v>
      </c>
      <c r="J925" s="1" t="str">
        <f>VLOOKUP(Z925,lookup!$A$2:$E$18,3,FALSE)</f>
        <v>Lead</v>
      </c>
      <c r="K925" s="1"/>
      <c r="L925" t="str">
        <f>VLOOKUP(Z925,lookup!$A$2:$E$18,4,FALSE)</f>
        <v>ug/l</v>
      </c>
      <c r="M925">
        <v>0.56599999999999995</v>
      </c>
      <c r="U925">
        <v>0.04</v>
      </c>
      <c r="V925" t="s">
        <v>173</v>
      </c>
      <c r="X925" t="s">
        <v>149</v>
      </c>
      <c r="Y925" t="s">
        <v>150</v>
      </c>
      <c r="Z925">
        <v>1049</v>
      </c>
      <c r="AB925" t="s">
        <v>164</v>
      </c>
      <c r="AC925" t="s">
        <v>148</v>
      </c>
      <c r="AD925" s="2">
        <v>0.4548611111111111</v>
      </c>
      <c r="AG925" t="s">
        <v>161</v>
      </c>
      <c r="AK925" t="s">
        <v>156</v>
      </c>
    </row>
    <row r="926" spans="1:37" x14ac:dyDescent="0.3">
      <c r="A926" t="s">
        <v>292</v>
      </c>
      <c r="B926" t="str">
        <f t="shared" si="14"/>
        <v>USGS-WRD-1651800-20160428</v>
      </c>
      <c r="C926">
        <v>1651800</v>
      </c>
      <c r="D926" t="s">
        <v>151</v>
      </c>
      <c r="E926" s="1">
        <v>42488</v>
      </c>
      <c r="F926" s="1" t="s">
        <v>365</v>
      </c>
      <c r="G926" s="1"/>
      <c r="H926" t="s">
        <v>172</v>
      </c>
      <c r="I926" s="1" t="str">
        <f>VLOOKUP(Z926,lookup!$A$2:$E$18,5,FALSE)</f>
        <v>dissolved</v>
      </c>
      <c r="J926" s="1" t="str">
        <f>VLOOKUP(Z926,lookup!$A$2:$E$18,3,FALSE)</f>
        <v>Zinc</v>
      </c>
      <c r="K926" s="1"/>
      <c r="L926" t="str">
        <f>VLOOKUP(Z926,lookup!$A$2:$E$18,4,FALSE)</f>
        <v>ug/l</v>
      </c>
      <c r="M926">
        <v>14.2</v>
      </c>
      <c r="U926">
        <v>2</v>
      </c>
      <c r="V926" t="s">
        <v>173</v>
      </c>
      <c r="X926" t="s">
        <v>149</v>
      </c>
      <c r="Y926" t="s">
        <v>150</v>
      </c>
      <c r="Z926">
        <v>1090</v>
      </c>
      <c r="AB926" t="s">
        <v>164</v>
      </c>
      <c r="AC926" t="s">
        <v>148</v>
      </c>
      <c r="AD926" s="2">
        <v>0.4548611111111111</v>
      </c>
      <c r="AG926" t="s">
        <v>161</v>
      </c>
      <c r="AK926" t="s">
        <v>156</v>
      </c>
    </row>
    <row r="927" spans="1:37" x14ac:dyDescent="0.3">
      <c r="A927" t="s">
        <v>292</v>
      </c>
      <c r="B927" t="str">
        <f t="shared" si="14"/>
        <v>USGS-WRD-1651800-20160506</v>
      </c>
      <c r="C927">
        <v>1651800</v>
      </c>
      <c r="D927" t="s">
        <v>151</v>
      </c>
      <c r="E927" s="1">
        <v>42496</v>
      </c>
      <c r="F927" s="1" t="s">
        <v>352</v>
      </c>
      <c r="G927" s="1"/>
      <c r="H927" t="s">
        <v>172</v>
      </c>
      <c r="I927" s="1" t="str">
        <f>VLOOKUP(Z927,lookup!$A$2:$E$18,5,FALSE)</f>
        <v>dissolved</v>
      </c>
      <c r="J927" s="1" t="str">
        <f>VLOOKUP(Z927,lookup!$A$2:$E$18,3,FALSE)</f>
        <v>Copper</v>
      </c>
      <c r="K927" s="1"/>
      <c r="L927" t="str">
        <f>VLOOKUP(Z927,lookup!$A$2:$E$18,4,FALSE)</f>
        <v>ug/l</v>
      </c>
      <c r="M927">
        <v>3.9</v>
      </c>
      <c r="U927">
        <v>0.8</v>
      </c>
      <c r="V927" t="s">
        <v>173</v>
      </c>
      <c r="X927" t="s">
        <v>149</v>
      </c>
      <c r="Y927" t="s">
        <v>150</v>
      </c>
      <c r="Z927">
        <v>1040</v>
      </c>
      <c r="AB927" t="s">
        <v>164</v>
      </c>
      <c r="AC927" t="s">
        <v>148</v>
      </c>
      <c r="AD927" s="2">
        <v>0.40972222222222227</v>
      </c>
      <c r="AG927" t="s">
        <v>161</v>
      </c>
      <c r="AK927" t="s">
        <v>156</v>
      </c>
    </row>
    <row r="928" spans="1:37" x14ac:dyDescent="0.3">
      <c r="A928" t="s">
        <v>292</v>
      </c>
      <c r="B928" t="str">
        <f t="shared" si="14"/>
        <v>USGS-WRD-1651800-20160506</v>
      </c>
      <c r="C928">
        <v>1651800</v>
      </c>
      <c r="D928" t="s">
        <v>151</v>
      </c>
      <c r="E928" s="1">
        <v>42496</v>
      </c>
      <c r="F928" s="1" t="s">
        <v>352</v>
      </c>
      <c r="G928" s="1"/>
      <c r="H928" t="s">
        <v>170</v>
      </c>
      <c r="I928" s="1" t="str">
        <f>VLOOKUP(Z928,lookup!$A$2:$E$18,5,FALSE)</f>
        <v>dissolved</v>
      </c>
      <c r="J928" s="1" t="str">
        <f>VLOOKUP(Z928,lookup!$A$2:$E$18,3,FALSE)</f>
        <v>Lead</v>
      </c>
      <c r="K928" s="1"/>
      <c r="L928" t="str">
        <f>VLOOKUP(Z928,lookup!$A$2:$E$18,4,FALSE)</f>
        <v>ug/l</v>
      </c>
      <c r="M928">
        <v>0.436</v>
      </c>
      <c r="U928">
        <v>0.04</v>
      </c>
      <c r="V928" t="s">
        <v>173</v>
      </c>
      <c r="X928" t="s">
        <v>149</v>
      </c>
      <c r="Y928" t="s">
        <v>150</v>
      </c>
      <c r="Z928">
        <v>1049</v>
      </c>
      <c r="AB928" t="s">
        <v>164</v>
      </c>
      <c r="AC928" t="s">
        <v>148</v>
      </c>
      <c r="AD928" s="2">
        <v>0.40972222222222227</v>
      </c>
      <c r="AG928" t="s">
        <v>161</v>
      </c>
      <c r="AK928" t="s">
        <v>156</v>
      </c>
    </row>
    <row r="929" spans="1:37" x14ac:dyDescent="0.3">
      <c r="A929" t="s">
        <v>292</v>
      </c>
      <c r="B929" t="str">
        <f t="shared" si="14"/>
        <v>USGS-WRD-1651800-20160506</v>
      </c>
      <c r="C929">
        <v>1651800</v>
      </c>
      <c r="D929" t="s">
        <v>151</v>
      </c>
      <c r="E929" s="1">
        <v>42496</v>
      </c>
      <c r="F929" s="1" t="s">
        <v>352</v>
      </c>
      <c r="G929" s="1"/>
      <c r="H929" t="s">
        <v>172</v>
      </c>
      <c r="I929" s="1" t="str">
        <f>VLOOKUP(Z929,lookup!$A$2:$E$18,5,FALSE)</f>
        <v>dissolved</v>
      </c>
      <c r="J929" s="1" t="str">
        <f>VLOOKUP(Z929,lookup!$A$2:$E$18,3,FALSE)</f>
        <v>Zinc</v>
      </c>
      <c r="K929" s="1"/>
      <c r="L929" t="str">
        <f>VLOOKUP(Z929,lookup!$A$2:$E$18,4,FALSE)</f>
        <v>ug/l</v>
      </c>
      <c r="M929">
        <v>7.6</v>
      </c>
      <c r="U929">
        <v>2</v>
      </c>
      <c r="V929" t="s">
        <v>173</v>
      </c>
      <c r="X929" t="s">
        <v>149</v>
      </c>
      <c r="Y929" t="s">
        <v>150</v>
      </c>
      <c r="Z929">
        <v>1090</v>
      </c>
      <c r="AB929" t="s">
        <v>164</v>
      </c>
      <c r="AC929" t="s">
        <v>148</v>
      </c>
      <c r="AD929" s="2">
        <v>0.40972222222222227</v>
      </c>
      <c r="AG929" t="s">
        <v>161</v>
      </c>
      <c r="AK929" t="s">
        <v>156</v>
      </c>
    </row>
    <row r="930" spans="1:37" x14ac:dyDescent="0.3">
      <c r="A930" t="s">
        <v>292</v>
      </c>
      <c r="B930" t="str">
        <f t="shared" si="14"/>
        <v>USGS-WRD-1651800-20160525</v>
      </c>
      <c r="C930">
        <v>1651800</v>
      </c>
      <c r="D930" t="s">
        <v>151</v>
      </c>
      <c r="E930" s="1">
        <v>42515</v>
      </c>
      <c r="F930" s="1" t="s">
        <v>304</v>
      </c>
      <c r="G930" s="1"/>
      <c r="H930" t="s">
        <v>172</v>
      </c>
      <c r="I930" s="1" t="str">
        <f>VLOOKUP(Z930,lookup!$A$2:$E$18,5,FALSE)</f>
        <v>dissolved</v>
      </c>
      <c r="J930" s="1" t="str">
        <f>VLOOKUP(Z930,lookup!$A$2:$E$18,3,FALSE)</f>
        <v>Copper</v>
      </c>
      <c r="K930" s="1"/>
      <c r="L930" t="str">
        <f>VLOOKUP(Z930,lookup!$A$2:$E$18,4,FALSE)</f>
        <v>ug/l</v>
      </c>
      <c r="M930">
        <v>2.2999999999999998</v>
      </c>
      <c r="U930">
        <v>0.8</v>
      </c>
      <c r="V930" t="s">
        <v>173</v>
      </c>
      <c r="X930" t="s">
        <v>149</v>
      </c>
      <c r="Y930" t="s">
        <v>150</v>
      </c>
      <c r="Z930">
        <v>1040</v>
      </c>
      <c r="AB930" t="s">
        <v>164</v>
      </c>
      <c r="AC930" t="s">
        <v>148</v>
      </c>
      <c r="AD930" s="2">
        <v>0.47916666666666669</v>
      </c>
      <c r="AG930" t="s">
        <v>161</v>
      </c>
      <c r="AK930" t="s">
        <v>156</v>
      </c>
    </row>
    <row r="931" spans="1:37" x14ac:dyDescent="0.3">
      <c r="A931" t="s">
        <v>292</v>
      </c>
      <c r="B931" t="str">
        <f t="shared" si="14"/>
        <v>USGS-WRD-1651800-20160525</v>
      </c>
      <c r="C931">
        <v>1651800</v>
      </c>
      <c r="D931" t="s">
        <v>151</v>
      </c>
      <c r="E931" s="1">
        <v>42515</v>
      </c>
      <c r="F931" s="1" t="s">
        <v>304</v>
      </c>
      <c r="G931" s="1"/>
      <c r="H931" t="s">
        <v>170</v>
      </c>
      <c r="I931" s="1" t="str">
        <f>VLOOKUP(Z931,lookup!$A$2:$E$18,5,FALSE)</f>
        <v>dissolved</v>
      </c>
      <c r="J931" s="1" t="str">
        <f>VLOOKUP(Z931,lookup!$A$2:$E$18,3,FALSE)</f>
        <v>Lead</v>
      </c>
      <c r="K931" s="1"/>
      <c r="L931" t="str">
        <f>VLOOKUP(Z931,lookup!$A$2:$E$18,4,FALSE)</f>
        <v>ug/l</v>
      </c>
      <c r="M931">
        <v>0.04</v>
      </c>
      <c r="N931" t="s">
        <v>152</v>
      </c>
      <c r="U931">
        <v>0.04</v>
      </c>
      <c r="V931" t="s">
        <v>173</v>
      </c>
      <c r="X931" t="s">
        <v>149</v>
      </c>
      <c r="Y931" t="s">
        <v>150</v>
      </c>
      <c r="Z931">
        <v>1049</v>
      </c>
      <c r="AB931" t="s">
        <v>164</v>
      </c>
      <c r="AC931" t="s">
        <v>148</v>
      </c>
      <c r="AD931" s="2">
        <v>0.47916666666666669</v>
      </c>
      <c r="AG931" t="s">
        <v>161</v>
      </c>
      <c r="AK931" t="s">
        <v>156</v>
      </c>
    </row>
    <row r="932" spans="1:37" x14ac:dyDescent="0.3">
      <c r="A932" t="s">
        <v>292</v>
      </c>
      <c r="B932" t="str">
        <f t="shared" si="14"/>
        <v>USGS-WRD-1651800-20160525</v>
      </c>
      <c r="C932">
        <v>1651800</v>
      </c>
      <c r="D932" t="s">
        <v>151</v>
      </c>
      <c r="E932" s="1">
        <v>42515</v>
      </c>
      <c r="F932" s="1" t="s">
        <v>304</v>
      </c>
      <c r="G932" s="1"/>
      <c r="H932" t="s">
        <v>172</v>
      </c>
      <c r="I932" s="1" t="str">
        <f>VLOOKUP(Z932,lookup!$A$2:$E$18,5,FALSE)</f>
        <v>dissolved</v>
      </c>
      <c r="J932" s="1" t="str">
        <f>VLOOKUP(Z932,lookup!$A$2:$E$18,3,FALSE)</f>
        <v>Zinc</v>
      </c>
      <c r="K932" s="1"/>
      <c r="L932" t="str">
        <f>VLOOKUP(Z932,lookup!$A$2:$E$18,4,FALSE)</f>
        <v>ug/l</v>
      </c>
      <c r="M932">
        <v>3.3</v>
      </c>
      <c r="U932">
        <v>2</v>
      </c>
      <c r="V932" t="s">
        <v>173</v>
      </c>
      <c r="X932" t="s">
        <v>149</v>
      </c>
      <c r="Y932" t="s">
        <v>150</v>
      </c>
      <c r="Z932">
        <v>1090</v>
      </c>
      <c r="AA932" t="s">
        <v>168</v>
      </c>
      <c r="AB932" t="s">
        <v>164</v>
      </c>
      <c r="AC932" t="s">
        <v>148</v>
      </c>
      <c r="AD932" s="2">
        <v>0.47916666666666669</v>
      </c>
      <c r="AG932" t="s">
        <v>161</v>
      </c>
      <c r="AK932" t="s">
        <v>156</v>
      </c>
    </row>
    <row r="933" spans="1:37" x14ac:dyDescent="0.3">
      <c r="A933" t="s">
        <v>292</v>
      </c>
      <c r="B933" t="str">
        <f t="shared" si="14"/>
        <v>USGS-WRD-1651800-20160628</v>
      </c>
      <c r="C933">
        <v>1651800</v>
      </c>
      <c r="D933" t="s">
        <v>151</v>
      </c>
      <c r="E933" s="1">
        <v>42549</v>
      </c>
      <c r="F933" s="1" t="s">
        <v>359</v>
      </c>
      <c r="G933" s="1"/>
      <c r="H933" t="s">
        <v>172</v>
      </c>
      <c r="I933" s="1" t="str">
        <f>VLOOKUP(Z933,lookup!$A$2:$E$18,5,FALSE)</f>
        <v>dissolved</v>
      </c>
      <c r="J933" s="1" t="str">
        <f>VLOOKUP(Z933,lookup!$A$2:$E$18,3,FALSE)</f>
        <v>Copper</v>
      </c>
      <c r="K933" s="1"/>
      <c r="L933" t="str">
        <f>VLOOKUP(Z933,lookup!$A$2:$E$18,4,FALSE)</f>
        <v>ug/l</v>
      </c>
      <c r="M933">
        <v>3</v>
      </c>
      <c r="U933">
        <v>0.8</v>
      </c>
      <c r="V933" t="s">
        <v>173</v>
      </c>
      <c r="X933" t="s">
        <v>149</v>
      </c>
      <c r="Y933" t="s">
        <v>150</v>
      </c>
      <c r="Z933">
        <v>1040</v>
      </c>
      <c r="AB933" t="s">
        <v>164</v>
      </c>
      <c r="AC933" t="s">
        <v>148</v>
      </c>
      <c r="AD933" s="2">
        <v>0.51736111111111105</v>
      </c>
      <c r="AG933" t="s">
        <v>161</v>
      </c>
      <c r="AK933" t="s">
        <v>156</v>
      </c>
    </row>
    <row r="934" spans="1:37" x14ac:dyDescent="0.3">
      <c r="A934" t="s">
        <v>292</v>
      </c>
      <c r="B934" t="str">
        <f t="shared" si="14"/>
        <v>USGS-WRD-1651800-20160628</v>
      </c>
      <c r="C934">
        <v>1651800</v>
      </c>
      <c r="D934" t="s">
        <v>151</v>
      </c>
      <c r="E934" s="1">
        <v>42549</v>
      </c>
      <c r="F934" s="1" t="s">
        <v>359</v>
      </c>
      <c r="G934" s="1"/>
      <c r="H934" t="s">
        <v>170</v>
      </c>
      <c r="I934" s="1" t="str">
        <f>VLOOKUP(Z934,lookup!$A$2:$E$18,5,FALSE)</f>
        <v>dissolved</v>
      </c>
      <c r="J934" s="1" t="str">
        <f>VLOOKUP(Z934,lookup!$A$2:$E$18,3,FALSE)</f>
        <v>Lead</v>
      </c>
      <c r="K934" s="1"/>
      <c r="L934" t="str">
        <f>VLOOKUP(Z934,lookup!$A$2:$E$18,4,FALSE)</f>
        <v>ug/l</v>
      </c>
      <c r="M934">
        <v>0.21099999999999999</v>
      </c>
      <c r="U934">
        <v>0.04</v>
      </c>
      <c r="V934" t="s">
        <v>173</v>
      </c>
      <c r="X934" t="s">
        <v>149</v>
      </c>
      <c r="Y934" t="s">
        <v>150</v>
      </c>
      <c r="Z934">
        <v>1049</v>
      </c>
      <c r="AB934" t="s">
        <v>164</v>
      </c>
      <c r="AC934" t="s">
        <v>148</v>
      </c>
      <c r="AD934" s="2">
        <v>0.51736111111111105</v>
      </c>
      <c r="AG934" t="s">
        <v>161</v>
      </c>
      <c r="AK934" t="s">
        <v>156</v>
      </c>
    </row>
    <row r="935" spans="1:37" x14ac:dyDescent="0.3">
      <c r="A935" t="s">
        <v>292</v>
      </c>
      <c r="B935" t="str">
        <f t="shared" si="14"/>
        <v>USGS-WRD-1651800-20160628</v>
      </c>
      <c r="C935">
        <v>1651800</v>
      </c>
      <c r="D935" t="s">
        <v>151</v>
      </c>
      <c r="E935" s="1">
        <v>42549</v>
      </c>
      <c r="F935" s="1" t="s">
        <v>359</v>
      </c>
      <c r="G935" s="1"/>
      <c r="H935" t="s">
        <v>172</v>
      </c>
      <c r="I935" s="1" t="str">
        <f>VLOOKUP(Z935,lookup!$A$2:$E$18,5,FALSE)</f>
        <v>dissolved</v>
      </c>
      <c r="J935" s="1" t="str">
        <f>VLOOKUP(Z935,lookup!$A$2:$E$18,3,FALSE)</f>
        <v>Zinc</v>
      </c>
      <c r="K935" s="1"/>
      <c r="L935" t="str">
        <f>VLOOKUP(Z935,lookup!$A$2:$E$18,4,FALSE)</f>
        <v>ug/l</v>
      </c>
      <c r="M935">
        <v>3.2</v>
      </c>
      <c r="U935">
        <v>2</v>
      </c>
      <c r="V935" t="s">
        <v>173</v>
      </c>
      <c r="X935" t="s">
        <v>149</v>
      </c>
      <c r="Y935" t="s">
        <v>150</v>
      </c>
      <c r="Z935">
        <v>1090</v>
      </c>
      <c r="AA935" t="s">
        <v>168</v>
      </c>
      <c r="AB935" t="s">
        <v>164</v>
      </c>
      <c r="AC935" t="s">
        <v>148</v>
      </c>
      <c r="AD935" s="2">
        <v>0.51736111111111105</v>
      </c>
      <c r="AG935" t="s">
        <v>161</v>
      </c>
      <c r="AK935" t="s">
        <v>156</v>
      </c>
    </row>
    <row r="936" spans="1:37" x14ac:dyDescent="0.3">
      <c r="A936" t="s">
        <v>292</v>
      </c>
      <c r="B936" t="str">
        <f t="shared" si="14"/>
        <v>USGS-WRD-1651800-20160628</v>
      </c>
      <c r="C936">
        <v>1651800</v>
      </c>
      <c r="D936" t="s">
        <v>151</v>
      </c>
      <c r="E936" s="1">
        <v>42549</v>
      </c>
      <c r="F936" s="1" t="s">
        <v>359</v>
      </c>
      <c r="G936" s="1"/>
      <c r="I936" s="1" t="str">
        <f>VLOOKUP(Z936,lookup!$A$2:$E$18,5,FALSE)</f>
        <v>total</v>
      </c>
      <c r="J936" s="1" t="str">
        <f>VLOOKUP(Z936,lookup!$A$2:$E$18,3,FALSE)</f>
        <v>Mercury</v>
      </c>
      <c r="K936" s="1"/>
      <c r="L936" t="str">
        <f>VLOOKUP(Z936,lookup!$A$2:$E$18,4,FALSE)</f>
        <v>ng/l</v>
      </c>
      <c r="M936">
        <v>2.78</v>
      </c>
      <c r="U936">
        <v>0.17</v>
      </c>
      <c r="V936" t="s">
        <v>165</v>
      </c>
      <c r="X936" t="s">
        <v>149</v>
      </c>
      <c r="Y936" t="s">
        <v>150</v>
      </c>
      <c r="Z936">
        <v>50286</v>
      </c>
      <c r="AB936" t="s">
        <v>164</v>
      </c>
      <c r="AC936" t="s">
        <v>148</v>
      </c>
      <c r="AD936" s="2">
        <v>0.51736111111111105</v>
      </c>
      <c r="AG936" t="s">
        <v>161</v>
      </c>
      <c r="AK936" t="s">
        <v>230</v>
      </c>
    </row>
    <row r="937" spans="1:37" x14ac:dyDescent="0.3">
      <c r="A937" t="s">
        <v>292</v>
      </c>
      <c r="B937" t="str">
        <f t="shared" si="14"/>
        <v>USGS-WRD-1651800-20160727</v>
      </c>
      <c r="C937">
        <v>1651800</v>
      </c>
      <c r="D937" t="s">
        <v>151</v>
      </c>
      <c r="E937" s="1">
        <v>42578</v>
      </c>
      <c r="F937" s="1" t="s">
        <v>331</v>
      </c>
      <c r="G937" s="1"/>
      <c r="H937" t="s">
        <v>172</v>
      </c>
      <c r="I937" s="1" t="str">
        <f>VLOOKUP(Z937,lookup!$A$2:$E$18,5,FALSE)</f>
        <v>dissolved</v>
      </c>
      <c r="J937" s="1" t="str">
        <f>VLOOKUP(Z937,lookup!$A$2:$E$18,3,FALSE)</f>
        <v>Copper</v>
      </c>
      <c r="K937" s="1"/>
      <c r="L937" t="str">
        <f>VLOOKUP(Z937,lookup!$A$2:$E$18,4,FALSE)</f>
        <v>ug/l</v>
      </c>
      <c r="M937">
        <v>0.2</v>
      </c>
      <c r="N937" t="s">
        <v>152</v>
      </c>
      <c r="U937">
        <v>0.2</v>
      </c>
      <c r="V937" t="s">
        <v>176</v>
      </c>
      <c r="X937" t="s">
        <v>149</v>
      </c>
      <c r="Y937" t="s">
        <v>150</v>
      </c>
      <c r="Z937">
        <v>1040</v>
      </c>
      <c r="AB937" t="s">
        <v>164</v>
      </c>
      <c r="AC937" t="s">
        <v>148</v>
      </c>
      <c r="AD937" s="2">
        <v>0.4375</v>
      </c>
      <c r="AG937" t="s">
        <v>161</v>
      </c>
      <c r="AK937" t="s">
        <v>156</v>
      </c>
    </row>
    <row r="938" spans="1:37" x14ac:dyDescent="0.3">
      <c r="A938" t="s">
        <v>292</v>
      </c>
      <c r="B938" t="str">
        <f t="shared" si="14"/>
        <v>USGS-WRD-1651800-20160727</v>
      </c>
      <c r="C938">
        <v>1651800</v>
      </c>
      <c r="D938" t="s">
        <v>151</v>
      </c>
      <c r="E938" s="1">
        <v>42578</v>
      </c>
      <c r="F938" s="1" t="s">
        <v>331</v>
      </c>
      <c r="G938" s="1"/>
      <c r="H938" t="s">
        <v>170</v>
      </c>
      <c r="I938" s="1" t="str">
        <f>VLOOKUP(Z938,lookup!$A$2:$E$18,5,FALSE)</f>
        <v>dissolved</v>
      </c>
      <c r="J938" s="1" t="str">
        <f>VLOOKUP(Z938,lookup!$A$2:$E$18,3,FALSE)</f>
        <v>Lead</v>
      </c>
      <c r="K938" s="1"/>
      <c r="L938" t="str">
        <f>VLOOKUP(Z938,lookup!$A$2:$E$18,4,FALSE)</f>
        <v>ug/l</v>
      </c>
      <c r="M938">
        <v>0.02</v>
      </c>
      <c r="N938" t="s">
        <v>152</v>
      </c>
      <c r="U938">
        <v>0.02</v>
      </c>
      <c r="V938" t="s">
        <v>176</v>
      </c>
      <c r="X938" t="s">
        <v>149</v>
      </c>
      <c r="Y938" t="s">
        <v>150</v>
      </c>
      <c r="Z938">
        <v>1049</v>
      </c>
      <c r="AB938" t="s">
        <v>164</v>
      </c>
      <c r="AC938" t="s">
        <v>148</v>
      </c>
      <c r="AD938" s="2">
        <v>0.4375</v>
      </c>
      <c r="AG938" t="s">
        <v>161</v>
      </c>
      <c r="AK938" t="s">
        <v>156</v>
      </c>
    </row>
    <row r="939" spans="1:37" x14ac:dyDescent="0.3">
      <c r="A939" t="s">
        <v>292</v>
      </c>
      <c r="B939" t="str">
        <f t="shared" si="14"/>
        <v>USGS-WRD-1651800-20160727</v>
      </c>
      <c r="C939">
        <v>1651800</v>
      </c>
      <c r="D939" t="s">
        <v>151</v>
      </c>
      <c r="E939" s="1">
        <v>42578</v>
      </c>
      <c r="F939" s="1" t="s">
        <v>331</v>
      </c>
      <c r="G939" s="1"/>
      <c r="H939" t="s">
        <v>172</v>
      </c>
      <c r="I939" s="1" t="str">
        <f>VLOOKUP(Z939,lookup!$A$2:$E$18,5,FALSE)</f>
        <v>dissolved</v>
      </c>
      <c r="J939" s="1" t="str">
        <f>VLOOKUP(Z939,lookup!$A$2:$E$18,3,FALSE)</f>
        <v>Zinc</v>
      </c>
      <c r="K939" s="1"/>
      <c r="L939" t="str">
        <f>VLOOKUP(Z939,lookup!$A$2:$E$18,4,FALSE)</f>
        <v>ug/l</v>
      </c>
      <c r="M939">
        <v>2</v>
      </c>
      <c r="N939" t="s">
        <v>152</v>
      </c>
      <c r="U939">
        <v>2</v>
      </c>
      <c r="V939" t="s">
        <v>176</v>
      </c>
      <c r="X939" t="s">
        <v>149</v>
      </c>
      <c r="Y939" t="s">
        <v>150</v>
      </c>
      <c r="Z939">
        <v>1090</v>
      </c>
      <c r="AB939" t="s">
        <v>164</v>
      </c>
      <c r="AC939" t="s">
        <v>148</v>
      </c>
      <c r="AD939" s="2">
        <v>0.4375</v>
      </c>
      <c r="AG939" t="s">
        <v>161</v>
      </c>
      <c r="AK939" t="s">
        <v>156</v>
      </c>
    </row>
    <row r="940" spans="1:37" x14ac:dyDescent="0.3">
      <c r="A940" t="s">
        <v>292</v>
      </c>
      <c r="B940" t="str">
        <f t="shared" si="14"/>
        <v>USGS-WRD-1651800-20160727</v>
      </c>
      <c r="C940">
        <v>1651800</v>
      </c>
      <c r="D940" t="s">
        <v>151</v>
      </c>
      <c r="E940" s="1">
        <v>42578</v>
      </c>
      <c r="F940" s="1" t="s">
        <v>331</v>
      </c>
      <c r="G940" s="1"/>
      <c r="I940" s="1" t="str">
        <f>VLOOKUP(Z940,lookup!$A$2:$E$18,5,FALSE)</f>
        <v>total</v>
      </c>
      <c r="J940" s="1" t="str">
        <f>VLOOKUP(Z940,lookup!$A$2:$E$18,3,FALSE)</f>
        <v>Mercury</v>
      </c>
      <c r="K940" s="1"/>
      <c r="L940" t="str">
        <f>VLOOKUP(Z940,lookup!$A$2:$E$18,4,FALSE)</f>
        <v>ng/l</v>
      </c>
      <c r="M940">
        <v>1.1000000000000001</v>
      </c>
      <c r="U940">
        <v>0.17</v>
      </c>
      <c r="V940" t="s">
        <v>165</v>
      </c>
      <c r="X940" t="s">
        <v>149</v>
      </c>
      <c r="Y940" t="s">
        <v>150</v>
      </c>
      <c r="Z940">
        <v>50286</v>
      </c>
      <c r="AB940" t="s">
        <v>164</v>
      </c>
      <c r="AC940" t="s">
        <v>148</v>
      </c>
      <c r="AD940" s="2">
        <v>0.4375</v>
      </c>
      <c r="AG940" t="s">
        <v>161</v>
      </c>
      <c r="AK940" t="s">
        <v>230</v>
      </c>
    </row>
    <row r="941" spans="1:37" x14ac:dyDescent="0.3">
      <c r="A941" t="s">
        <v>292</v>
      </c>
      <c r="B941" t="str">
        <f t="shared" si="14"/>
        <v>USGS-WRD-1651800-20160729</v>
      </c>
      <c r="C941">
        <v>1651800</v>
      </c>
      <c r="D941" t="s">
        <v>151</v>
      </c>
      <c r="E941" s="1">
        <v>42580</v>
      </c>
      <c r="F941" s="1" t="s">
        <v>366</v>
      </c>
      <c r="G941" s="1"/>
      <c r="H941" t="s">
        <v>172</v>
      </c>
      <c r="I941" s="1" t="str">
        <f>VLOOKUP(Z941,lookup!$A$2:$E$18,5,FALSE)</f>
        <v>dissolved</v>
      </c>
      <c r="J941" s="1" t="str">
        <f>VLOOKUP(Z941,lookup!$A$2:$E$18,3,FALSE)</f>
        <v>Copper</v>
      </c>
      <c r="K941" s="1"/>
      <c r="L941" t="str">
        <f>VLOOKUP(Z941,lookup!$A$2:$E$18,4,FALSE)</f>
        <v>ug/l</v>
      </c>
      <c r="M941">
        <v>3.9</v>
      </c>
      <c r="U941">
        <v>0.8</v>
      </c>
      <c r="V941" t="s">
        <v>173</v>
      </c>
      <c r="X941" t="s">
        <v>149</v>
      </c>
      <c r="Y941" t="s">
        <v>150</v>
      </c>
      <c r="Z941">
        <v>1040</v>
      </c>
      <c r="AB941" t="s">
        <v>164</v>
      </c>
      <c r="AC941" t="s">
        <v>148</v>
      </c>
      <c r="AD941" s="2">
        <v>0.35069444444444442</v>
      </c>
      <c r="AG941" t="s">
        <v>161</v>
      </c>
      <c r="AK941" t="s">
        <v>156</v>
      </c>
    </row>
    <row r="942" spans="1:37" x14ac:dyDescent="0.3">
      <c r="A942" t="s">
        <v>292</v>
      </c>
      <c r="B942" t="str">
        <f t="shared" si="14"/>
        <v>USGS-WRD-1651800-20160729</v>
      </c>
      <c r="C942">
        <v>1651800</v>
      </c>
      <c r="D942" t="s">
        <v>151</v>
      </c>
      <c r="E942" s="1">
        <v>42580</v>
      </c>
      <c r="F942" s="1" t="s">
        <v>366</v>
      </c>
      <c r="G942" s="1"/>
      <c r="H942" t="s">
        <v>170</v>
      </c>
      <c r="I942" s="1" t="str">
        <f>VLOOKUP(Z942,lookup!$A$2:$E$18,5,FALSE)</f>
        <v>dissolved</v>
      </c>
      <c r="J942" s="1" t="str">
        <f>VLOOKUP(Z942,lookup!$A$2:$E$18,3,FALSE)</f>
        <v>Lead</v>
      </c>
      <c r="K942" s="1"/>
      <c r="L942" t="str">
        <f>VLOOKUP(Z942,lookup!$A$2:$E$18,4,FALSE)</f>
        <v>ug/l</v>
      </c>
      <c r="M942">
        <v>0.46400000000000002</v>
      </c>
      <c r="U942">
        <v>0.04</v>
      </c>
      <c r="V942" t="s">
        <v>173</v>
      </c>
      <c r="X942" t="s">
        <v>149</v>
      </c>
      <c r="Y942" t="s">
        <v>150</v>
      </c>
      <c r="Z942">
        <v>1049</v>
      </c>
      <c r="AB942" t="s">
        <v>164</v>
      </c>
      <c r="AC942" t="s">
        <v>148</v>
      </c>
      <c r="AD942" s="2">
        <v>0.35069444444444442</v>
      </c>
      <c r="AG942" t="s">
        <v>161</v>
      </c>
      <c r="AK942" t="s">
        <v>156</v>
      </c>
    </row>
    <row r="943" spans="1:37" x14ac:dyDescent="0.3">
      <c r="A943" t="s">
        <v>292</v>
      </c>
      <c r="B943" t="str">
        <f t="shared" si="14"/>
        <v>USGS-WRD-1651800-20160729</v>
      </c>
      <c r="C943">
        <v>1651800</v>
      </c>
      <c r="D943" t="s">
        <v>151</v>
      </c>
      <c r="E943" s="1">
        <v>42580</v>
      </c>
      <c r="F943" s="1" t="s">
        <v>366</v>
      </c>
      <c r="G943" s="1"/>
      <c r="H943" t="s">
        <v>172</v>
      </c>
      <c r="I943" s="1" t="str">
        <f>VLOOKUP(Z943,lookup!$A$2:$E$18,5,FALSE)</f>
        <v>dissolved</v>
      </c>
      <c r="J943" s="1" t="str">
        <f>VLOOKUP(Z943,lookup!$A$2:$E$18,3,FALSE)</f>
        <v>Zinc</v>
      </c>
      <c r="K943" s="1"/>
      <c r="L943" t="str">
        <f>VLOOKUP(Z943,lookup!$A$2:$E$18,4,FALSE)</f>
        <v>ug/l</v>
      </c>
      <c r="M943">
        <v>3.8</v>
      </c>
      <c r="U943">
        <v>2</v>
      </c>
      <c r="V943" t="s">
        <v>173</v>
      </c>
      <c r="X943" t="s">
        <v>149</v>
      </c>
      <c r="Y943" t="s">
        <v>150</v>
      </c>
      <c r="Z943">
        <v>1090</v>
      </c>
      <c r="AA943" t="s">
        <v>168</v>
      </c>
      <c r="AB943" t="s">
        <v>164</v>
      </c>
      <c r="AC943" t="s">
        <v>148</v>
      </c>
      <c r="AD943" s="2">
        <v>0.35069444444444442</v>
      </c>
      <c r="AG943" t="s">
        <v>161</v>
      </c>
      <c r="AK943" t="s">
        <v>156</v>
      </c>
    </row>
    <row r="944" spans="1:37" x14ac:dyDescent="0.3">
      <c r="A944" t="s">
        <v>292</v>
      </c>
      <c r="B944" t="str">
        <f t="shared" si="14"/>
        <v>USGS-WRD-1651800-20160729</v>
      </c>
      <c r="C944">
        <v>1651800</v>
      </c>
      <c r="D944" t="s">
        <v>151</v>
      </c>
      <c r="E944" s="1">
        <v>42580</v>
      </c>
      <c r="F944" s="1" t="s">
        <v>366</v>
      </c>
      <c r="G944" s="1"/>
      <c r="I944" s="1" t="str">
        <f>VLOOKUP(Z944,lookup!$A$2:$E$18,5,FALSE)</f>
        <v>total</v>
      </c>
      <c r="J944" s="1" t="str">
        <f>VLOOKUP(Z944,lookup!$A$2:$E$18,3,FALSE)</f>
        <v>Mercury</v>
      </c>
      <c r="K944" s="1"/>
      <c r="L944" t="str">
        <f>VLOOKUP(Z944,lookup!$A$2:$E$18,4,FALSE)</f>
        <v>ng/l</v>
      </c>
      <c r="M944">
        <v>8.3800000000000008</v>
      </c>
      <c r="U944">
        <v>0.17</v>
      </c>
      <c r="V944" t="s">
        <v>165</v>
      </c>
      <c r="X944" t="s">
        <v>149</v>
      </c>
      <c r="Y944" t="s">
        <v>150</v>
      </c>
      <c r="Z944">
        <v>50286</v>
      </c>
      <c r="AB944" t="s">
        <v>164</v>
      </c>
      <c r="AC944" t="s">
        <v>148</v>
      </c>
      <c r="AD944" s="2">
        <v>0.35069444444444442</v>
      </c>
      <c r="AG944" t="s">
        <v>161</v>
      </c>
      <c r="AK944" t="s">
        <v>230</v>
      </c>
    </row>
    <row r="945" spans="1:37" x14ac:dyDescent="0.3">
      <c r="A945" t="s">
        <v>292</v>
      </c>
      <c r="B945" t="str">
        <f t="shared" si="14"/>
        <v>USGS-WRD-1651800-20160830</v>
      </c>
      <c r="C945">
        <v>1651800</v>
      </c>
      <c r="D945" t="s">
        <v>151</v>
      </c>
      <c r="E945" s="1">
        <v>42612</v>
      </c>
      <c r="F945" s="1" t="s">
        <v>349</v>
      </c>
      <c r="G945" s="1"/>
      <c r="H945" t="s">
        <v>172</v>
      </c>
      <c r="I945" s="1" t="str">
        <f>VLOOKUP(Z945,lookup!$A$2:$E$18,5,FALSE)</f>
        <v>dissolved</v>
      </c>
      <c r="J945" s="1" t="str">
        <f>VLOOKUP(Z945,lookup!$A$2:$E$18,3,FALSE)</f>
        <v>Copper</v>
      </c>
      <c r="K945" s="1"/>
      <c r="L945" t="str">
        <f>VLOOKUP(Z945,lookup!$A$2:$E$18,4,FALSE)</f>
        <v>ug/l</v>
      </c>
      <c r="M945">
        <v>1.8</v>
      </c>
      <c r="U945">
        <v>0.2</v>
      </c>
      <c r="V945" t="s">
        <v>176</v>
      </c>
      <c r="X945" t="s">
        <v>149</v>
      </c>
      <c r="Y945" t="s">
        <v>150</v>
      </c>
      <c r="Z945">
        <v>1040</v>
      </c>
      <c r="AB945" t="s">
        <v>164</v>
      </c>
      <c r="AC945" t="s">
        <v>148</v>
      </c>
      <c r="AD945" s="2">
        <v>0.43055555555555558</v>
      </c>
      <c r="AG945" t="s">
        <v>161</v>
      </c>
      <c r="AK945" t="s">
        <v>156</v>
      </c>
    </row>
    <row r="946" spans="1:37" x14ac:dyDescent="0.3">
      <c r="A946" t="s">
        <v>292</v>
      </c>
      <c r="B946" t="str">
        <f t="shared" si="14"/>
        <v>USGS-WRD-1651800-20160830</v>
      </c>
      <c r="C946">
        <v>1651800</v>
      </c>
      <c r="D946" t="s">
        <v>151</v>
      </c>
      <c r="E946" s="1">
        <v>42612</v>
      </c>
      <c r="F946" s="1" t="s">
        <v>349</v>
      </c>
      <c r="G946" s="1"/>
      <c r="H946" t="s">
        <v>170</v>
      </c>
      <c r="I946" s="1" t="str">
        <f>VLOOKUP(Z946,lookup!$A$2:$E$18,5,FALSE)</f>
        <v>dissolved</v>
      </c>
      <c r="J946" s="1" t="str">
        <f>VLOOKUP(Z946,lookup!$A$2:$E$18,3,FALSE)</f>
        <v>Lead</v>
      </c>
      <c r="K946" s="1"/>
      <c r="L946" t="str">
        <f>VLOOKUP(Z946,lookup!$A$2:$E$18,4,FALSE)</f>
        <v>ug/l</v>
      </c>
      <c r="M946">
        <v>0.02</v>
      </c>
      <c r="U946">
        <v>0.02</v>
      </c>
      <c r="V946" t="s">
        <v>176</v>
      </c>
      <c r="X946" t="s">
        <v>149</v>
      </c>
      <c r="Y946" t="s">
        <v>150</v>
      </c>
      <c r="Z946">
        <v>1049</v>
      </c>
      <c r="AA946" t="s">
        <v>168</v>
      </c>
      <c r="AB946" t="s">
        <v>164</v>
      </c>
      <c r="AC946" t="s">
        <v>148</v>
      </c>
      <c r="AD946" s="2">
        <v>0.43055555555555558</v>
      </c>
      <c r="AG946" t="s">
        <v>161</v>
      </c>
      <c r="AK946" t="s">
        <v>156</v>
      </c>
    </row>
    <row r="947" spans="1:37" x14ac:dyDescent="0.3">
      <c r="A947" t="s">
        <v>292</v>
      </c>
      <c r="B947" t="str">
        <f t="shared" si="14"/>
        <v>USGS-WRD-1651800-20160830</v>
      </c>
      <c r="C947">
        <v>1651800</v>
      </c>
      <c r="D947" t="s">
        <v>151</v>
      </c>
      <c r="E947" s="1">
        <v>42612</v>
      </c>
      <c r="F947" s="1" t="s">
        <v>349</v>
      </c>
      <c r="G947" s="1"/>
      <c r="H947" t="s">
        <v>172</v>
      </c>
      <c r="I947" s="1" t="str">
        <f>VLOOKUP(Z947,lookup!$A$2:$E$18,5,FALSE)</f>
        <v>dissolved</v>
      </c>
      <c r="J947" s="1" t="str">
        <f>VLOOKUP(Z947,lookup!$A$2:$E$18,3,FALSE)</f>
        <v>Zinc</v>
      </c>
      <c r="K947" s="1"/>
      <c r="L947" t="str">
        <f>VLOOKUP(Z947,lookup!$A$2:$E$18,4,FALSE)</f>
        <v>ug/l</v>
      </c>
      <c r="M947">
        <v>2</v>
      </c>
      <c r="N947" t="s">
        <v>152</v>
      </c>
      <c r="U947">
        <v>2</v>
      </c>
      <c r="V947" t="s">
        <v>176</v>
      </c>
      <c r="X947" t="s">
        <v>149</v>
      </c>
      <c r="Y947" t="s">
        <v>150</v>
      </c>
      <c r="Z947">
        <v>1090</v>
      </c>
      <c r="AB947" t="s">
        <v>164</v>
      </c>
      <c r="AC947" t="s">
        <v>148</v>
      </c>
      <c r="AD947" s="2">
        <v>0.43055555555555558</v>
      </c>
      <c r="AG947" t="s">
        <v>161</v>
      </c>
      <c r="AK947" t="s">
        <v>156</v>
      </c>
    </row>
    <row r="948" spans="1:37" x14ac:dyDescent="0.3">
      <c r="A948" t="s">
        <v>292</v>
      </c>
      <c r="B948" t="str">
        <f t="shared" si="14"/>
        <v>USGS-WRD-1651800-20160830</v>
      </c>
      <c r="C948">
        <v>1651800</v>
      </c>
      <c r="D948" t="s">
        <v>151</v>
      </c>
      <c r="E948" s="1">
        <v>42612</v>
      </c>
      <c r="F948" s="1" t="s">
        <v>349</v>
      </c>
      <c r="G948" s="1"/>
      <c r="I948" s="1" t="str">
        <f>VLOOKUP(Z948,lookup!$A$2:$E$18,5,FALSE)</f>
        <v>total</v>
      </c>
      <c r="J948" s="1" t="str">
        <f>VLOOKUP(Z948,lookup!$A$2:$E$18,3,FALSE)</f>
        <v>Mercury</v>
      </c>
      <c r="K948" s="1"/>
      <c r="L948" t="str">
        <f>VLOOKUP(Z948,lookup!$A$2:$E$18,4,FALSE)</f>
        <v>ng/l</v>
      </c>
      <c r="M948">
        <v>0.67</v>
      </c>
      <c r="U948">
        <v>0.17</v>
      </c>
      <c r="V948" t="s">
        <v>165</v>
      </c>
      <c r="X948" t="s">
        <v>149</v>
      </c>
      <c r="Y948" t="s">
        <v>150</v>
      </c>
      <c r="Z948">
        <v>50286</v>
      </c>
      <c r="AB948" t="s">
        <v>164</v>
      </c>
      <c r="AC948" t="s">
        <v>148</v>
      </c>
      <c r="AD948" s="2">
        <v>0.43055555555555558</v>
      </c>
      <c r="AG948" t="s">
        <v>161</v>
      </c>
      <c r="AK948" t="s">
        <v>230</v>
      </c>
    </row>
    <row r="949" spans="1:37" x14ac:dyDescent="0.3">
      <c r="A949" t="s">
        <v>292</v>
      </c>
      <c r="B949" t="str">
        <f t="shared" si="14"/>
        <v>USGS-WRD-1651800-20160919</v>
      </c>
      <c r="C949">
        <v>1651800</v>
      </c>
      <c r="D949" t="s">
        <v>151</v>
      </c>
      <c r="E949" s="1">
        <v>42632</v>
      </c>
      <c r="F949" s="1" t="s">
        <v>347</v>
      </c>
      <c r="G949" s="1"/>
      <c r="H949" t="s">
        <v>172</v>
      </c>
      <c r="I949" s="1" t="str">
        <f>VLOOKUP(Z949,lookup!$A$2:$E$18,5,FALSE)</f>
        <v>dissolved</v>
      </c>
      <c r="J949" s="1" t="str">
        <f>VLOOKUP(Z949,lookup!$A$2:$E$18,3,FALSE)</f>
        <v>Copper</v>
      </c>
      <c r="K949" s="1"/>
      <c r="L949" t="str">
        <f>VLOOKUP(Z949,lookup!$A$2:$E$18,4,FALSE)</f>
        <v>ug/l</v>
      </c>
      <c r="M949">
        <v>7.5</v>
      </c>
      <c r="U949">
        <v>0.2</v>
      </c>
      <c r="V949" t="s">
        <v>176</v>
      </c>
      <c r="X949" t="s">
        <v>149</v>
      </c>
      <c r="Y949" t="s">
        <v>150</v>
      </c>
      <c r="Z949">
        <v>1040</v>
      </c>
      <c r="AB949" t="s">
        <v>164</v>
      </c>
      <c r="AC949" t="s">
        <v>148</v>
      </c>
      <c r="AD949" s="2">
        <v>0.50347222222222221</v>
      </c>
      <c r="AG949" t="s">
        <v>161</v>
      </c>
      <c r="AK949" t="s">
        <v>156</v>
      </c>
    </row>
    <row r="950" spans="1:37" x14ac:dyDescent="0.3">
      <c r="A950" t="s">
        <v>292</v>
      </c>
      <c r="B950" t="str">
        <f t="shared" si="14"/>
        <v>USGS-WRD-1651800-20160919</v>
      </c>
      <c r="C950">
        <v>1651800</v>
      </c>
      <c r="D950" t="s">
        <v>151</v>
      </c>
      <c r="E950" s="1">
        <v>42632</v>
      </c>
      <c r="F950" s="1" t="s">
        <v>347</v>
      </c>
      <c r="G950" s="1"/>
      <c r="H950" t="s">
        <v>170</v>
      </c>
      <c r="I950" s="1" t="str">
        <f>VLOOKUP(Z950,lookup!$A$2:$E$18,5,FALSE)</f>
        <v>dissolved</v>
      </c>
      <c r="J950" s="1" t="str">
        <f>VLOOKUP(Z950,lookup!$A$2:$E$18,3,FALSE)</f>
        <v>Lead</v>
      </c>
      <c r="K950" s="1"/>
      <c r="L950" t="str">
        <f>VLOOKUP(Z950,lookup!$A$2:$E$18,4,FALSE)</f>
        <v>ug/l</v>
      </c>
      <c r="M950">
        <v>0.61699999999999999</v>
      </c>
      <c r="U950">
        <v>0.02</v>
      </c>
      <c r="V950" t="s">
        <v>176</v>
      </c>
      <c r="X950" t="s">
        <v>149</v>
      </c>
      <c r="Y950" t="s">
        <v>150</v>
      </c>
      <c r="Z950">
        <v>1049</v>
      </c>
      <c r="AB950" t="s">
        <v>164</v>
      </c>
      <c r="AC950" t="s">
        <v>148</v>
      </c>
      <c r="AD950" s="2">
        <v>0.50347222222222221</v>
      </c>
      <c r="AG950" t="s">
        <v>161</v>
      </c>
      <c r="AK950" t="s">
        <v>156</v>
      </c>
    </row>
    <row r="951" spans="1:37" x14ac:dyDescent="0.3">
      <c r="A951" t="s">
        <v>292</v>
      </c>
      <c r="B951" t="str">
        <f t="shared" si="14"/>
        <v>USGS-WRD-1651800-20160919</v>
      </c>
      <c r="C951">
        <v>1651800</v>
      </c>
      <c r="D951" t="s">
        <v>151</v>
      </c>
      <c r="E951" s="1">
        <v>42632</v>
      </c>
      <c r="F951" s="1" t="s">
        <v>347</v>
      </c>
      <c r="G951" s="1"/>
      <c r="H951" t="s">
        <v>172</v>
      </c>
      <c r="I951" s="1" t="str">
        <f>VLOOKUP(Z951,lookup!$A$2:$E$18,5,FALSE)</f>
        <v>dissolved</v>
      </c>
      <c r="J951" s="1" t="str">
        <f>VLOOKUP(Z951,lookup!$A$2:$E$18,3,FALSE)</f>
        <v>Zinc</v>
      </c>
      <c r="K951" s="1"/>
      <c r="L951" t="str">
        <f>VLOOKUP(Z951,lookup!$A$2:$E$18,4,FALSE)</f>
        <v>ug/l</v>
      </c>
      <c r="M951">
        <v>10.4</v>
      </c>
      <c r="U951">
        <v>2</v>
      </c>
      <c r="V951" t="s">
        <v>176</v>
      </c>
      <c r="X951" t="s">
        <v>149</v>
      </c>
      <c r="Y951" t="s">
        <v>150</v>
      </c>
      <c r="Z951">
        <v>1090</v>
      </c>
      <c r="AB951" t="s">
        <v>164</v>
      </c>
      <c r="AC951" t="s">
        <v>148</v>
      </c>
      <c r="AD951" s="2">
        <v>0.50347222222222221</v>
      </c>
      <c r="AG951" t="s">
        <v>161</v>
      </c>
      <c r="AK951" t="s">
        <v>156</v>
      </c>
    </row>
    <row r="952" spans="1:37" x14ac:dyDescent="0.3">
      <c r="A952" t="s">
        <v>292</v>
      </c>
      <c r="B952" t="str">
        <f t="shared" si="14"/>
        <v>USGS-WRD-1651800-20160919</v>
      </c>
      <c r="C952">
        <v>1651800</v>
      </c>
      <c r="D952" t="s">
        <v>151</v>
      </c>
      <c r="E952" s="1">
        <v>42632</v>
      </c>
      <c r="F952" s="1" t="s">
        <v>347</v>
      </c>
      <c r="G952" s="1"/>
      <c r="I952" s="1" t="str">
        <f>VLOOKUP(Z952,lookup!$A$2:$E$18,5,FALSE)</f>
        <v>total</v>
      </c>
      <c r="J952" s="1" t="str">
        <f>VLOOKUP(Z952,lookup!$A$2:$E$18,3,FALSE)</f>
        <v>Mercury</v>
      </c>
      <c r="K952" s="1"/>
      <c r="L952" t="str">
        <f>VLOOKUP(Z952,lookup!$A$2:$E$18,4,FALSE)</f>
        <v>ng/l</v>
      </c>
      <c r="M952">
        <v>12.1</v>
      </c>
      <c r="U952">
        <v>0.17</v>
      </c>
      <c r="V952" t="s">
        <v>165</v>
      </c>
      <c r="X952" t="s">
        <v>149</v>
      </c>
      <c r="Y952" t="s">
        <v>150</v>
      </c>
      <c r="Z952">
        <v>50286</v>
      </c>
      <c r="AB952" t="s">
        <v>164</v>
      </c>
      <c r="AC952" t="s">
        <v>148</v>
      </c>
      <c r="AD952" s="2">
        <v>0.50347222222222221</v>
      </c>
      <c r="AG952" t="s">
        <v>161</v>
      </c>
      <c r="AK952" t="s">
        <v>230</v>
      </c>
    </row>
    <row r="953" spans="1:37" x14ac:dyDescent="0.3">
      <c r="A953" t="s">
        <v>292</v>
      </c>
      <c r="B953" t="str">
        <f t="shared" si="14"/>
        <v>USGS-WRD-1651800-20160927</v>
      </c>
      <c r="C953">
        <v>1651800</v>
      </c>
      <c r="D953" t="s">
        <v>151</v>
      </c>
      <c r="E953" s="1">
        <v>42640</v>
      </c>
      <c r="F953" s="1" t="s">
        <v>376</v>
      </c>
      <c r="G953" s="1"/>
      <c r="H953" t="s">
        <v>172</v>
      </c>
      <c r="I953" s="1" t="str">
        <f>VLOOKUP(Z953,lookup!$A$2:$E$18,5,FALSE)</f>
        <v>dissolved</v>
      </c>
      <c r="J953" s="1" t="str">
        <f>VLOOKUP(Z953,lookup!$A$2:$E$18,3,FALSE)</f>
        <v>Copper</v>
      </c>
      <c r="K953" s="1"/>
      <c r="L953" t="str">
        <f>VLOOKUP(Z953,lookup!$A$2:$E$18,4,FALSE)</f>
        <v>ug/l</v>
      </c>
      <c r="M953">
        <v>4.2</v>
      </c>
      <c r="U953">
        <v>0.2</v>
      </c>
      <c r="V953" t="s">
        <v>176</v>
      </c>
      <c r="X953" t="s">
        <v>149</v>
      </c>
      <c r="Y953" t="s">
        <v>150</v>
      </c>
      <c r="Z953">
        <v>1040</v>
      </c>
      <c r="AB953" t="s">
        <v>164</v>
      </c>
      <c r="AC953" t="s">
        <v>148</v>
      </c>
      <c r="AD953" s="2">
        <v>0.54583333333333328</v>
      </c>
      <c r="AG953" t="s">
        <v>161</v>
      </c>
      <c r="AK953" t="s">
        <v>156</v>
      </c>
    </row>
    <row r="954" spans="1:37" x14ac:dyDescent="0.3">
      <c r="A954" t="s">
        <v>292</v>
      </c>
      <c r="B954" t="str">
        <f t="shared" si="14"/>
        <v>USGS-WRD-1651800-20160927</v>
      </c>
      <c r="C954">
        <v>1651800</v>
      </c>
      <c r="D954" t="s">
        <v>151</v>
      </c>
      <c r="E954" s="1">
        <v>42640</v>
      </c>
      <c r="F954" s="1" t="s">
        <v>376</v>
      </c>
      <c r="G954" s="1"/>
      <c r="H954" t="s">
        <v>170</v>
      </c>
      <c r="I954" s="1" t="str">
        <f>VLOOKUP(Z954,lookup!$A$2:$E$18,5,FALSE)</f>
        <v>dissolved</v>
      </c>
      <c r="J954" s="1" t="str">
        <f>VLOOKUP(Z954,lookup!$A$2:$E$18,3,FALSE)</f>
        <v>Lead</v>
      </c>
      <c r="K954" s="1"/>
      <c r="L954" t="str">
        <f>VLOOKUP(Z954,lookup!$A$2:$E$18,4,FALSE)</f>
        <v>ug/l</v>
      </c>
      <c r="M954">
        <v>0.37</v>
      </c>
      <c r="U954">
        <v>0.02</v>
      </c>
      <c r="V954" t="s">
        <v>176</v>
      </c>
      <c r="X954" t="s">
        <v>149</v>
      </c>
      <c r="Y954" t="s">
        <v>150</v>
      </c>
      <c r="Z954">
        <v>1049</v>
      </c>
      <c r="AB954" t="s">
        <v>164</v>
      </c>
      <c r="AC954" t="s">
        <v>148</v>
      </c>
      <c r="AD954" s="2">
        <v>0.54583333333333328</v>
      </c>
      <c r="AG954" t="s">
        <v>161</v>
      </c>
      <c r="AK954" t="s">
        <v>156</v>
      </c>
    </row>
    <row r="955" spans="1:37" x14ac:dyDescent="0.3">
      <c r="A955" t="s">
        <v>292</v>
      </c>
      <c r="B955" t="str">
        <f t="shared" si="14"/>
        <v>USGS-WRD-1651800-20160927</v>
      </c>
      <c r="C955">
        <v>1651800</v>
      </c>
      <c r="D955" t="s">
        <v>151</v>
      </c>
      <c r="E955" s="1">
        <v>42640</v>
      </c>
      <c r="F955" s="1" t="s">
        <v>376</v>
      </c>
      <c r="G955" s="1"/>
      <c r="H955" t="s">
        <v>172</v>
      </c>
      <c r="I955" s="1" t="str">
        <f>VLOOKUP(Z955,lookup!$A$2:$E$18,5,FALSE)</f>
        <v>dissolved</v>
      </c>
      <c r="J955" s="1" t="str">
        <f>VLOOKUP(Z955,lookup!$A$2:$E$18,3,FALSE)</f>
        <v>Zinc</v>
      </c>
      <c r="K955" s="1"/>
      <c r="L955" t="str">
        <f>VLOOKUP(Z955,lookup!$A$2:$E$18,4,FALSE)</f>
        <v>ug/l</v>
      </c>
      <c r="M955">
        <v>4.5</v>
      </c>
      <c r="U955">
        <v>2</v>
      </c>
      <c r="V955" t="s">
        <v>176</v>
      </c>
      <c r="X955" t="s">
        <v>149</v>
      </c>
      <c r="Y955" t="s">
        <v>150</v>
      </c>
      <c r="Z955">
        <v>1090</v>
      </c>
      <c r="AB955" t="s">
        <v>164</v>
      </c>
      <c r="AC955" t="s">
        <v>148</v>
      </c>
      <c r="AD955" s="2">
        <v>0.54583333333333328</v>
      </c>
      <c r="AG955" t="s">
        <v>161</v>
      </c>
      <c r="AK955" t="s">
        <v>156</v>
      </c>
    </row>
    <row r="956" spans="1:37" x14ac:dyDescent="0.3">
      <c r="A956" t="s">
        <v>292</v>
      </c>
      <c r="B956" t="str">
        <f t="shared" si="14"/>
        <v>USGS-WRD-1651800-20160927</v>
      </c>
      <c r="C956">
        <v>1651800</v>
      </c>
      <c r="D956" t="s">
        <v>151</v>
      </c>
      <c r="E956" s="1">
        <v>42640</v>
      </c>
      <c r="F956" s="1" t="s">
        <v>376</v>
      </c>
      <c r="G956" s="1"/>
      <c r="I956" s="1" t="str">
        <f>VLOOKUP(Z956,lookup!$A$2:$E$18,5,FALSE)</f>
        <v>total</v>
      </c>
      <c r="J956" s="1" t="str">
        <f>VLOOKUP(Z956,lookup!$A$2:$E$18,3,FALSE)</f>
        <v>Mercury</v>
      </c>
      <c r="K956" s="1"/>
      <c r="L956" t="str">
        <f>VLOOKUP(Z956,lookup!$A$2:$E$18,4,FALSE)</f>
        <v>ng/l</v>
      </c>
      <c r="M956">
        <v>3.02</v>
      </c>
      <c r="U956">
        <v>0.17</v>
      </c>
      <c r="V956" t="s">
        <v>165</v>
      </c>
      <c r="X956" t="s">
        <v>149</v>
      </c>
      <c r="Y956" t="s">
        <v>150</v>
      </c>
      <c r="Z956">
        <v>50286</v>
      </c>
      <c r="AB956" t="s">
        <v>164</v>
      </c>
      <c r="AC956" t="s">
        <v>148</v>
      </c>
      <c r="AD956" s="2">
        <v>0.54583333333333328</v>
      </c>
      <c r="AG956" t="s">
        <v>161</v>
      </c>
      <c r="AK956" t="s">
        <v>230</v>
      </c>
    </row>
    <row r="957" spans="1:37" x14ac:dyDescent="0.3">
      <c r="A957" t="s">
        <v>292</v>
      </c>
      <c r="B957" t="str">
        <f t="shared" si="14"/>
        <v>USGS-WRD-1651800-20160929</v>
      </c>
      <c r="C957">
        <v>1651800</v>
      </c>
      <c r="D957" t="s">
        <v>151</v>
      </c>
      <c r="E957" s="1">
        <v>42642</v>
      </c>
      <c r="F957" s="1" t="s">
        <v>377</v>
      </c>
      <c r="G957" s="1"/>
      <c r="H957" t="s">
        <v>172</v>
      </c>
      <c r="I957" s="1" t="str">
        <f>VLOOKUP(Z957,lookup!$A$2:$E$18,5,FALSE)</f>
        <v>dissolved</v>
      </c>
      <c r="J957" s="1" t="str">
        <f>VLOOKUP(Z957,lookup!$A$2:$E$18,3,FALSE)</f>
        <v>Copper</v>
      </c>
      <c r="K957" s="1"/>
      <c r="L957" t="str">
        <f>VLOOKUP(Z957,lookup!$A$2:$E$18,4,FALSE)</f>
        <v>ug/l</v>
      </c>
      <c r="M957">
        <v>4.8</v>
      </c>
      <c r="U957">
        <v>0.2</v>
      </c>
      <c r="V957" t="s">
        <v>176</v>
      </c>
      <c r="X957" t="s">
        <v>149</v>
      </c>
      <c r="Y957" t="s">
        <v>150</v>
      </c>
      <c r="Z957">
        <v>1040</v>
      </c>
      <c r="AB957" t="s">
        <v>164</v>
      </c>
      <c r="AC957" t="s">
        <v>148</v>
      </c>
      <c r="AD957" s="2">
        <v>0.43194444444444446</v>
      </c>
      <c r="AG957" t="s">
        <v>161</v>
      </c>
      <c r="AK957" t="s">
        <v>156</v>
      </c>
    </row>
    <row r="958" spans="1:37" x14ac:dyDescent="0.3">
      <c r="A958" t="s">
        <v>292</v>
      </c>
      <c r="B958" t="str">
        <f t="shared" si="14"/>
        <v>USGS-WRD-1651800-20160929</v>
      </c>
      <c r="C958">
        <v>1651800</v>
      </c>
      <c r="D958" t="s">
        <v>151</v>
      </c>
      <c r="E958" s="1">
        <v>42642</v>
      </c>
      <c r="F958" s="1" t="s">
        <v>377</v>
      </c>
      <c r="G958" s="1"/>
      <c r="H958" t="s">
        <v>170</v>
      </c>
      <c r="I958" s="1" t="str">
        <f>VLOOKUP(Z958,lookup!$A$2:$E$18,5,FALSE)</f>
        <v>dissolved</v>
      </c>
      <c r="J958" s="1" t="str">
        <f>VLOOKUP(Z958,lookup!$A$2:$E$18,3,FALSE)</f>
        <v>Lead</v>
      </c>
      <c r="K958" s="1"/>
      <c r="L958" t="str">
        <f>VLOOKUP(Z958,lookup!$A$2:$E$18,4,FALSE)</f>
        <v>ug/l</v>
      </c>
      <c r="M958">
        <v>0.45</v>
      </c>
      <c r="U958">
        <v>0.02</v>
      </c>
      <c r="V958" t="s">
        <v>176</v>
      </c>
      <c r="X958" t="s">
        <v>149</v>
      </c>
      <c r="Y958" t="s">
        <v>150</v>
      </c>
      <c r="Z958">
        <v>1049</v>
      </c>
      <c r="AB958" t="s">
        <v>164</v>
      </c>
      <c r="AC958" t="s">
        <v>148</v>
      </c>
      <c r="AD958" s="2">
        <v>0.43194444444444446</v>
      </c>
      <c r="AG958" t="s">
        <v>161</v>
      </c>
      <c r="AK958" t="s">
        <v>156</v>
      </c>
    </row>
    <row r="959" spans="1:37" x14ac:dyDescent="0.3">
      <c r="A959" t="s">
        <v>292</v>
      </c>
      <c r="B959" t="str">
        <f t="shared" si="14"/>
        <v>USGS-WRD-1651800-20160929</v>
      </c>
      <c r="C959">
        <v>1651800</v>
      </c>
      <c r="D959" t="s">
        <v>151</v>
      </c>
      <c r="E959" s="1">
        <v>42642</v>
      </c>
      <c r="F959" s="1" t="s">
        <v>377</v>
      </c>
      <c r="G959" s="1"/>
      <c r="H959" t="s">
        <v>172</v>
      </c>
      <c r="I959" s="1" t="str">
        <f>VLOOKUP(Z959,lookup!$A$2:$E$18,5,FALSE)</f>
        <v>dissolved</v>
      </c>
      <c r="J959" s="1" t="str">
        <f>VLOOKUP(Z959,lookup!$A$2:$E$18,3,FALSE)</f>
        <v>Zinc</v>
      </c>
      <c r="K959" s="1"/>
      <c r="L959" t="str">
        <f>VLOOKUP(Z959,lookup!$A$2:$E$18,4,FALSE)</f>
        <v>ug/l</v>
      </c>
      <c r="M959">
        <v>5</v>
      </c>
      <c r="U959">
        <v>2</v>
      </c>
      <c r="V959" t="s">
        <v>176</v>
      </c>
      <c r="X959" t="s">
        <v>149</v>
      </c>
      <c r="Y959" t="s">
        <v>150</v>
      </c>
      <c r="Z959">
        <v>1090</v>
      </c>
      <c r="AB959" t="s">
        <v>164</v>
      </c>
      <c r="AC959" t="s">
        <v>148</v>
      </c>
      <c r="AD959" s="2">
        <v>0.43194444444444446</v>
      </c>
      <c r="AG959" t="s">
        <v>161</v>
      </c>
      <c r="AK959" t="s">
        <v>156</v>
      </c>
    </row>
    <row r="960" spans="1:37" x14ac:dyDescent="0.3">
      <c r="A960" t="s">
        <v>292</v>
      </c>
      <c r="B960" t="str">
        <f t="shared" si="14"/>
        <v>USGS-WRD-1651800-20160929</v>
      </c>
      <c r="C960">
        <v>1651800</v>
      </c>
      <c r="D960" t="s">
        <v>151</v>
      </c>
      <c r="E960" s="1">
        <v>42642</v>
      </c>
      <c r="F960" s="1" t="s">
        <v>377</v>
      </c>
      <c r="G960" s="1"/>
      <c r="I960" s="1" t="str">
        <f>VLOOKUP(Z960,lookup!$A$2:$E$18,5,FALSE)</f>
        <v>total</v>
      </c>
      <c r="J960" s="1" t="str">
        <f>VLOOKUP(Z960,lookup!$A$2:$E$18,3,FALSE)</f>
        <v>Mercury</v>
      </c>
      <c r="K960" s="1"/>
      <c r="L960" t="str">
        <f>VLOOKUP(Z960,lookup!$A$2:$E$18,4,FALSE)</f>
        <v>ng/l</v>
      </c>
      <c r="M960">
        <v>6.4</v>
      </c>
      <c r="U960">
        <v>0.17</v>
      </c>
      <c r="V960" t="s">
        <v>165</v>
      </c>
      <c r="X960" t="s">
        <v>149</v>
      </c>
      <c r="Y960" t="s">
        <v>150</v>
      </c>
      <c r="Z960">
        <v>50286</v>
      </c>
      <c r="AB960" t="s">
        <v>164</v>
      </c>
      <c r="AC960" t="s">
        <v>148</v>
      </c>
      <c r="AD960" s="2">
        <v>0.43194444444444446</v>
      </c>
      <c r="AG960" t="s">
        <v>161</v>
      </c>
      <c r="AK960" t="s">
        <v>230</v>
      </c>
    </row>
    <row r="961" spans="1:37" x14ac:dyDescent="0.3">
      <c r="A961" t="s">
        <v>292</v>
      </c>
      <c r="B961" t="str">
        <f t="shared" si="14"/>
        <v>USGS-WRD-1651800-20161026</v>
      </c>
      <c r="C961">
        <v>1651800</v>
      </c>
      <c r="D961" t="s">
        <v>151</v>
      </c>
      <c r="E961" s="1">
        <v>42669</v>
      </c>
      <c r="F961" s="1" t="s">
        <v>378</v>
      </c>
      <c r="G961" s="1"/>
      <c r="H961" t="s">
        <v>172</v>
      </c>
      <c r="I961" s="1" t="str">
        <f>VLOOKUP(Z961,lookup!$A$2:$E$18,5,FALSE)</f>
        <v>dissolved</v>
      </c>
      <c r="J961" s="1" t="str">
        <f>VLOOKUP(Z961,lookup!$A$2:$E$18,3,FALSE)</f>
        <v>Copper</v>
      </c>
      <c r="K961" s="1"/>
      <c r="L961" t="str">
        <f>VLOOKUP(Z961,lookup!$A$2:$E$18,4,FALSE)</f>
        <v>ug/l</v>
      </c>
      <c r="M961">
        <v>2</v>
      </c>
      <c r="U961">
        <v>0.2</v>
      </c>
      <c r="V961" t="s">
        <v>176</v>
      </c>
      <c r="X961" t="s">
        <v>149</v>
      </c>
      <c r="Y961" t="s">
        <v>150</v>
      </c>
      <c r="Z961">
        <v>1040</v>
      </c>
      <c r="AB961" t="s">
        <v>154</v>
      </c>
      <c r="AC961" t="s">
        <v>148</v>
      </c>
      <c r="AD961" s="2">
        <v>0.47638888888888892</v>
      </c>
      <c r="AG961" t="s">
        <v>161</v>
      </c>
      <c r="AK961" t="s">
        <v>156</v>
      </c>
    </row>
    <row r="962" spans="1:37" x14ac:dyDescent="0.3">
      <c r="A962" t="s">
        <v>292</v>
      </c>
      <c r="B962" t="str">
        <f t="shared" ref="B962:B1025" si="15">AG962&amp;"-"&amp;C962&amp;"-"&amp;TEXT(E962,"yyyymmdd")</f>
        <v>USGS-WRD-1651800-20161026</v>
      </c>
      <c r="C962">
        <v>1651800</v>
      </c>
      <c r="D962" t="s">
        <v>151</v>
      </c>
      <c r="E962" s="1">
        <v>42669</v>
      </c>
      <c r="F962" s="1" t="s">
        <v>378</v>
      </c>
      <c r="G962" s="1"/>
      <c r="H962" t="s">
        <v>170</v>
      </c>
      <c r="I962" s="1" t="str">
        <f>VLOOKUP(Z962,lookup!$A$2:$E$18,5,FALSE)</f>
        <v>dissolved</v>
      </c>
      <c r="J962" s="1" t="str">
        <f>VLOOKUP(Z962,lookup!$A$2:$E$18,3,FALSE)</f>
        <v>Lead</v>
      </c>
      <c r="K962" s="1"/>
      <c r="L962" t="str">
        <f>VLOOKUP(Z962,lookup!$A$2:$E$18,4,FALSE)</f>
        <v>ug/l</v>
      </c>
      <c r="M962">
        <v>2.1000000000000001E-2</v>
      </c>
      <c r="U962">
        <v>0.02</v>
      </c>
      <c r="V962" t="s">
        <v>176</v>
      </c>
      <c r="X962" t="s">
        <v>149</v>
      </c>
      <c r="Y962" t="s">
        <v>150</v>
      </c>
      <c r="Z962">
        <v>1049</v>
      </c>
      <c r="AA962" t="s">
        <v>168</v>
      </c>
      <c r="AB962" t="s">
        <v>154</v>
      </c>
      <c r="AC962" t="s">
        <v>148</v>
      </c>
      <c r="AD962" s="2">
        <v>0.47638888888888892</v>
      </c>
      <c r="AG962" t="s">
        <v>161</v>
      </c>
      <c r="AK962" t="s">
        <v>156</v>
      </c>
    </row>
    <row r="963" spans="1:37" x14ac:dyDescent="0.3">
      <c r="A963" t="s">
        <v>292</v>
      </c>
      <c r="B963" t="str">
        <f t="shared" si="15"/>
        <v>USGS-WRD-1651800-20161026</v>
      </c>
      <c r="C963">
        <v>1651800</v>
      </c>
      <c r="D963" t="s">
        <v>151</v>
      </c>
      <c r="E963" s="1">
        <v>42669</v>
      </c>
      <c r="F963" s="1" t="s">
        <v>378</v>
      </c>
      <c r="G963" s="1"/>
      <c r="H963" t="s">
        <v>172</v>
      </c>
      <c r="I963" s="1" t="str">
        <f>VLOOKUP(Z963,lookup!$A$2:$E$18,5,FALSE)</f>
        <v>dissolved</v>
      </c>
      <c r="J963" s="1" t="str">
        <f>VLOOKUP(Z963,lookup!$A$2:$E$18,3,FALSE)</f>
        <v>Zinc</v>
      </c>
      <c r="K963" s="1"/>
      <c r="L963" t="str">
        <f>VLOOKUP(Z963,lookup!$A$2:$E$18,4,FALSE)</f>
        <v>ug/l</v>
      </c>
      <c r="M963">
        <v>5.5</v>
      </c>
      <c r="U963">
        <v>2</v>
      </c>
      <c r="V963" t="s">
        <v>176</v>
      </c>
      <c r="X963" t="s">
        <v>149</v>
      </c>
      <c r="Y963" t="s">
        <v>150</v>
      </c>
      <c r="Z963">
        <v>1090</v>
      </c>
      <c r="AB963" t="s">
        <v>154</v>
      </c>
      <c r="AC963" t="s">
        <v>148</v>
      </c>
      <c r="AD963" s="2">
        <v>0.47638888888888892</v>
      </c>
      <c r="AG963" t="s">
        <v>161</v>
      </c>
      <c r="AK963" t="s">
        <v>156</v>
      </c>
    </row>
    <row r="964" spans="1:37" x14ac:dyDescent="0.3">
      <c r="A964" t="s">
        <v>292</v>
      </c>
      <c r="B964" t="str">
        <f t="shared" si="15"/>
        <v>USGS-WRD-1651800-20161026</v>
      </c>
      <c r="C964">
        <v>1651800</v>
      </c>
      <c r="D964" t="s">
        <v>151</v>
      </c>
      <c r="E964" s="1">
        <v>42669</v>
      </c>
      <c r="F964" s="1" t="s">
        <v>378</v>
      </c>
      <c r="G964" s="1"/>
      <c r="I964" s="1" t="str">
        <f>VLOOKUP(Z964,lookup!$A$2:$E$18,5,FALSE)</f>
        <v>total</v>
      </c>
      <c r="J964" s="1" t="str">
        <f>VLOOKUP(Z964,lookup!$A$2:$E$18,3,FALSE)</f>
        <v>Mercury</v>
      </c>
      <c r="K964" s="1"/>
      <c r="L964" t="str">
        <f>VLOOKUP(Z964,lookup!$A$2:$E$18,4,FALSE)</f>
        <v>ng/l</v>
      </c>
      <c r="M964">
        <v>1.6</v>
      </c>
      <c r="U964">
        <v>0.17</v>
      </c>
      <c r="V964" t="s">
        <v>165</v>
      </c>
      <c r="X964" t="s">
        <v>149</v>
      </c>
      <c r="Y964" t="s">
        <v>150</v>
      </c>
      <c r="Z964">
        <v>50286</v>
      </c>
      <c r="AB964" t="s">
        <v>154</v>
      </c>
      <c r="AC964" t="s">
        <v>148</v>
      </c>
      <c r="AD964" s="2">
        <v>0.47638888888888892</v>
      </c>
      <c r="AG964" t="s">
        <v>161</v>
      </c>
      <c r="AK964" t="s">
        <v>230</v>
      </c>
    </row>
    <row r="965" spans="1:37" x14ac:dyDescent="0.3">
      <c r="A965" t="s">
        <v>292</v>
      </c>
      <c r="B965" t="str">
        <f t="shared" si="15"/>
        <v>USGS-WRD-1651800-20161128</v>
      </c>
      <c r="C965">
        <v>1651800</v>
      </c>
      <c r="D965" t="s">
        <v>151</v>
      </c>
      <c r="E965" s="1">
        <v>42702</v>
      </c>
      <c r="F965" s="1" t="s">
        <v>379</v>
      </c>
      <c r="G965" s="1"/>
      <c r="H965" t="s">
        <v>172</v>
      </c>
      <c r="I965" s="1" t="str">
        <f>VLOOKUP(Z965,lookup!$A$2:$E$18,5,FALSE)</f>
        <v>dissolved</v>
      </c>
      <c r="J965" s="1" t="str">
        <f>VLOOKUP(Z965,lookup!$A$2:$E$18,3,FALSE)</f>
        <v>Copper</v>
      </c>
      <c r="K965" s="1"/>
      <c r="L965" t="str">
        <f>VLOOKUP(Z965,lookup!$A$2:$E$18,4,FALSE)</f>
        <v>ug/l</v>
      </c>
      <c r="M965">
        <v>2.2999999999999998</v>
      </c>
      <c r="U965">
        <v>0.2</v>
      </c>
      <c r="V965" t="s">
        <v>176</v>
      </c>
      <c r="X965" t="s">
        <v>149</v>
      </c>
      <c r="Y965" t="s">
        <v>150</v>
      </c>
      <c r="Z965">
        <v>1040</v>
      </c>
      <c r="AB965" t="s">
        <v>154</v>
      </c>
      <c r="AC965" t="s">
        <v>148</v>
      </c>
      <c r="AD965" s="2">
        <v>0.48333333333333334</v>
      </c>
      <c r="AG965" t="s">
        <v>161</v>
      </c>
      <c r="AK965" t="s">
        <v>156</v>
      </c>
    </row>
    <row r="966" spans="1:37" x14ac:dyDescent="0.3">
      <c r="A966" t="s">
        <v>292</v>
      </c>
      <c r="B966" t="str">
        <f t="shared" si="15"/>
        <v>USGS-WRD-1651800-20161128</v>
      </c>
      <c r="C966">
        <v>1651800</v>
      </c>
      <c r="D966" t="s">
        <v>151</v>
      </c>
      <c r="E966" s="1">
        <v>42702</v>
      </c>
      <c r="F966" s="1" t="s">
        <v>379</v>
      </c>
      <c r="G966" s="1"/>
      <c r="H966" t="s">
        <v>170</v>
      </c>
      <c r="I966" s="1" t="str">
        <f>VLOOKUP(Z966,lookup!$A$2:$E$18,5,FALSE)</f>
        <v>dissolved</v>
      </c>
      <c r="J966" s="1" t="str">
        <f>VLOOKUP(Z966,lookup!$A$2:$E$18,3,FALSE)</f>
        <v>Lead</v>
      </c>
      <c r="K966" s="1"/>
      <c r="L966" t="str">
        <f>VLOOKUP(Z966,lookup!$A$2:$E$18,4,FALSE)</f>
        <v>ug/l</v>
      </c>
      <c r="M966">
        <v>3.5999999999999997E-2</v>
      </c>
      <c r="U966">
        <v>0.02</v>
      </c>
      <c r="V966" t="s">
        <v>176</v>
      </c>
      <c r="X966" t="s">
        <v>149</v>
      </c>
      <c r="Y966" t="s">
        <v>150</v>
      </c>
      <c r="Z966">
        <v>1049</v>
      </c>
      <c r="AA966" t="s">
        <v>168</v>
      </c>
      <c r="AB966" t="s">
        <v>154</v>
      </c>
      <c r="AC966" t="s">
        <v>148</v>
      </c>
      <c r="AD966" s="2">
        <v>0.48333333333333334</v>
      </c>
      <c r="AG966" t="s">
        <v>161</v>
      </c>
      <c r="AK966" t="s">
        <v>156</v>
      </c>
    </row>
    <row r="967" spans="1:37" x14ac:dyDescent="0.3">
      <c r="A967" t="s">
        <v>292</v>
      </c>
      <c r="B967" t="str">
        <f t="shared" si="15"/>
        <v>USGS-WRD-1651800-20161128</v>
      </c>
      <c r="C967">
        <v>1651800</v>
      </c>
      <c r="D967" t="s">
        <v>151</v>
      </c>
      <c r="E967" s="1">
        <v>42702</v>
      </c>
      <c r="F967" s="1" t="s">
        <v>379</v>
      </c>
      <c r="G967" s="1"/>
      <c r="H967" t="s">
        <v>172</v>
      </c>
      <c r="I967" s="1" t="str">
        <f>VLOOKUP(Z967,lookup!$A$2:$E$18,5,FALSE)</f>
        <v>dissolved</v>
      </c>
      <c r="J967" s="1" t="str">
        <f>VLOOKUP(Z967,lookup!$A$2:$E$18,3,FALSE)</f>
        <v>Zinc</v>
      </c>
      <c r="K967" s="1"/>
      <c r="L967" t="str">
        <f>VLOOKUP(Z967,lookup!$A$2:$E$18,4,FALSE)</f>
        <v>ug/l</v>
      </c>
      <c r="M967">
        <v>7.6</v>
      </c>
      <c r="U967">
        <v>2</v>
      </c>
      <c r="V967" t="s">
        <v>176</v>
      </c>
      <c r="X967" t="s">
        <v>149</v>
      </c>
      <c r="Y967" t="s">
        <v>150</v>
      </c>
      <c r="Z967">
        <v>1090</v>
      </c>
      <c r="AB967" t="s">
        <v>154</v>
      </c>
      <c r="AC967" t="s">
        <v>148</v>
      </c>
      <c r="AD967" s="2">
        <v>0.48333333333333334</v>
      </c>
      <c r="AG967" t="s">
        <v>161</v>
      </c>
      <c r="AK967" t="s">
        <v>156</v>
      </c>
    </row>
    <row r="968" spans="1:37" x14ac:dyDescent="0.3">
      <c r="A968" t="s">
        <v>292</v>
      </c>
      <c r="B968" t="str">
        <f t="shared" si="15"/>
        <v>USGS-WRD-1651800-20161128</v>
      </c>
      <c r="C968">
        <v>1651800</v>
      </c>
      <c r="D968" t="s">
        <v>151</v>
      </c>
      <c r="E968" s="1">
        <v>42702</v>
      </c>
      <c r="F968" s="1" t="s">
        <v>379</v>
      </c>
      <c r="G968" s="1"/>
      <c r="I968" s="1" t="str">
        <f>VLOOKUP(Z968,lookup!$A$2:$E$18,5,FALSE)</f>
        <v>total</v>
      </c>
      <c r="J968" s="1" t="str">
        <f>VLOOKUP(Z968,lookup!$A$2:$E$18,3,FALSE)</f>
        <v>Mercury</v>
      </c>
      <c r="K968" s="1"/>
      <c r="L968" t="str">
        <f>VLOOKUP(Z968,lookup!$A$2:$E$18,4,FALSE)</f>
        <v>ng/l</v>
      </c>
      <c r="M968">
        <v>0.68</v>
      </c>
      <c r="U968">
        <v>0.17</v>
      </c>
      <c r="V968" t="s">
        <v>165</v>
      </c>
      <c r="X968" t="s">
        <v>149</v>
      </c>
      <c r="Y968" t="s">
        <v>150</v>
      </c>
      <c r="Z968">
        <v>50286</v>
      </c>
      <c r="AB968" t="s">
        <v>154</v>
      </c>
      <c r="AC968" t="s">
        <v>148</v>
      </c>
      <c r="AD968" s="2">
        <v>0.48333333333333334</v>
      </c>
      <c r="AG968" t="s">
        <v>161</v>
      </c>
      <c r="AK968" t="s">
        <v>230</v>
      </c>
    </row>
    <row r="969" spans="1:37" x14ac:dyDescent="0.3">
      <c r="A969" t="s">
        <v>292</v>
      </c>
      <c r="B969" t="str">
        <f t="shared" si="15"/>
        <v>USGS-WRD-1651800-20161130</v>
      </c>
      <c r="C969">
        <v>1651800</v>
      </c>
      <c r="D969" t="s">
        <v>151</v>
      </c>
      <c r="E969" s="1">
        <v>42704</v>
      </c>
      <c r="F969" s="1" t="s">
        <v>379</v>
      </c>
      <c r="G969" s="1"/>
      <c r="H969" t="s">
        <v>172</v>
      </c>
      <c r="I969" s="1" t="str">
        <f>VLOOKUP(Z969,lookup!$A$2:$E$18,5,FALSE)</f>
        <v>dissolved</v>
      </c>
      <c r="J969" s="1" t="str">
        <f>VLOOKUP(Z969,lookup!$A$2:$E$18,3,FALSE)</f>
        <v>Copper</v>
      </c>
      <c r="K969" s="1"/>
      <c r="L969" t="str">
        <f>VLOOKUP(Z969,lookup!$A$2:$E$18,4,FALSE)</f>
        <v>ug/l</v>
      </c>
      <c r="M969">
        <v>8.6999999999999993</v>
      </c>
      <c r="U969">
        <v>0.2</v>
      </c>
      <c r="V969" t="s">
        <v>176</v>
      </c>
      <c r="X969" t="s">
        <v>149</v>
      </c>
      <c r="Y969" t="s">
        <v>150</v>
      </c>
      <c r="Z969">
        <v>1040</v>
      </c>
      <c r="AB969" t="s">
        <v>154</v>
      </c>
      <c r="AC969" t="s">
        <v>148</v>
      </c>
      <c r="AD969" s="2">
        <v>0.48333333333333334</v>
      </c>
      <c r="AG969" t="s">
        <v>161</v>
      </c>
      <c r="AK969" t="s">
        <v>156</v>
      </c>
    </row>
    <row r="970" spans="1:37" x14ac:dyDescent="0.3">
      <c r="A970" t="s">
        <v>292</v>
      </c>
      <c r="B970" t="str">
        <f t="shared" si="15"/>
        <v>USGS-WRD-1651800-20161130</v>
      </c>
      <c r="C970">
        <v>1651800</v>
      </c>
      <c r="D970" t="s">
        <v>151</v>
      </c>
      <c r="E970" s="1">
        <v>42704</v>
      </c>
      <c r="F970" s="1" t="s">
        <v>379</v>
      </c>
      <c r="G970" s="1"/>
      <c r="H970" t="s">
        <v>170</v>
      </c>
      <c r="I970" s="1" t="str">
        <f>VLOOKUP(Z970,lookup!$A$2:$E$18,5,FALSE)</f>
        <v>dissolved</v>
      </c>
      <c r="J970" s="1" t="str">
        <f>VLOOKUP(Z970,lookup!$A$2:$E$18,3,FALSE)</f>
        <v>Lead</v>
      </c>
      <c r="K970" s="1"/>
      <c r="L970" t="str">
        <f>VLOOKUP(Z970,lookup!$A$2:$E$18,4,FALSE)</f>
        <v>ug/l</v>
      </c>
      <c r="M970">
        <v>1.08</v>
      </c>
      <c r="U970">
        <v>0.02</v>
      </c>
      <c r="V970" t="s">
        <v>176</v>
      </c>
      <c r="X970" t="s">
        <v>149</v>
      </c>
      <c r="Y970" t="s">
        <v>150</v>
      </c>
      <c r="Z970">
        <v>1049</v>
      </c>
      <c r="AB970" t="s">
        <v>154</v>
      </c>
      <c r="AC970" t="s">
        <v>148</v>
      </c>
      <c r="AD970" s="2">
        <v>0.48333333333333334</v>
      </c>
      <c r="AG970" t="s">
        <v>161</v>
      </c>
      <c r="AK970" t="s">
        <v>156</v>
      </c>
    </row>
    <row r="971" spans="1:37" x14ac:dyDescent="0.3">
      <c r="A971" t="s">
        <v>292</v>
      </c>
      <c r="B971" t="str">
        <f t="shared" si="15"/>
        <v>USGS-WRD-1651800-20161130</v>
      </c>
      <c r="C971">
        <v>1651800</v>
      </c>
      <c r="D971" t="s">
        <v>151</v>
      </c>
      <c r="E971" s="1">
        <v>42704</v>
      </c>
      <c r="F971" s="1" t="s">
        <v>379</v>
      </c>
      <c r="G971" s="1"/>
      <c r="H971" t="s">
        <v>172</v>
      </c>
      <c r="I971" s="1" t="str">
        <f>VLOOKUP(Z971,lookup!$A$2:$E$18,5,FALSE)</f>
        <v>dissolved</v>
      </c>
      <c r="J971" s="1" t="str">
        <f>VLOOKUP(Z971,lookup!$A$2:$E$18,3,FALSE)</f>
        <v>Zinc</v>
      </c>
      <c r="K971" s="1"/>
      <c r="L971" t="str">
        <f>VLOOKUP(Z971,lookup!$A$2:$E$18,4,FALSE)</f>
        <v>ug/l</v>
      </c>
      <c r="M971">
        <v>28.5</v>
      </c>
      <c r="U971">
        <v>2</v>
      </c>
      <c r="V971" t="s">
        <v>176</v>
      </c>
      <c r="X971" t="s">
        <v>149</v>
      </c>
      <c r="Y971" t="s">
        <v>150</v>
      </c>
      <c r="Z971">
        <v>1090</v>
      </c>
      <c r="AB971" t="s">
        <v>154</v>
      </c>
      <c r="AC971" t="s">
        <v>148</v>
      </c>
      <c r="AD971" s="2">
        <v>0.48333333333333334</v>
      </c>
      <c r="AG971" t="s">
        <v>161</v>
      </c>
      <c r="AK971" t="s">
        <v>156</v>
      </c>
    </row>
    <row r="972" spans="1:37" x14ac:dyDescent="0.3">
      <c r="A972" t="s">
        <v>292</v>
      </c>
      <c r="B972" t="str">
        <f t="shared" si="15"/>
        <v>USGS-WRD-1651800-20161130</v>
      </c>
      <c r="C972">
        <v>1651800</v>
      </c>
      <c r="D972" t="s">
        <v>151</v>
      </c>
      <c r="E972" s="1">
        <v>42704</v>
      </c>
      <c r="F972" s="1" t="s">
        <v>379</v>
      </c>
      <c r="G972" s="1"/>
      <c r="I972" s="1" t="str">
        <f>VLOOKUP(Z972,lookup!$A$2:$E$18,5,FALSE)</f>
        <v>total</v>
      </c>
      <c r="J972" s="1" t="str">
        <f>VLOOKUP(Z972,lookup!$A$2:$E$18,3,FALSE)</f>
        <v>Mercury</v>
      </c>
      <c r="K972" s="1"/>
      <c r="L972" t="str">
        <f>VLOOKUP(Z972,lookup!$A$2:$E$18,4,FALSE)</f>
        <v>ng/l</v>
      </c>
      <c r="M972">
        <v>11</v>
      </c>
      <c r="U972">
        <v>0.17</v>
      </c>
      <c r="V972" t="s">
        <v>165</v>
      </c>
      <c r="X972" t="s">
        <v>149</v>
      </c>
      <c r="Y972" t="s">
        <v>150</v>
      </c>
      <c r="Z972">
        <v>50286</v>
      </c>
      <c r="AB972" t="s">
        <v>154</v>
      </c>
      <c r="AC972" t="s">
        <v>148</v>
      </c>
      <c r="AD972" s="2">
        <v>0.48333333333333334</v>
      </c>
      <c r="AG972" t="s">
        <v>161</v>
      </c>
      <c r="AK972" t="s">
        <v>230</v>
      </c>
    </row>
    <row r="973" spans="1:37" x14ac:dyDescent="0.3">
      <c r="A973" t="s">
        <v>292</v>
      </c>
      <c r="B973" t="str">
        <f t="shared" si="15"/>
        <v>USGS-WRD-1651800-20161214</v>
      </c>
      <c r="C973">
        <v>1651800</v>
      </c>
      <c r="D973" t="s">
        <v>151</v>
      </c>
      <c r="E973" s="1">
        <v>42718</v>
      </c>
      <c r="F973" s="1" t="s">
        <v>380</v>
      </c>
      <c r="G973" s="1"/>
      <c r="H973" t="s">
        <v>172</v>
      </c>
      <c r="I973" s="1" t="str">
        <f>VLOOKUP(Z973,lookup!$A$2:$E$18,5,FALSE)</f>
        <v>dissolved</v>
      </c>
      <c r="J973" s="1" t="str">
        <f>VLOOKUP(Z973,lookup!$A$2:$E$18,3,FALSE)</f>
        <v>Copper</v>
      </c>
      <c r="K973" s="1"/>
      <c r="L973" t="str">
        <f>VLOOKUP(Z973,lookup!$A$2:$E$18,4,FALSE)</f>
        <v>ug/l</v>
      </c>
      <c r="M973">
        <v>1.6</v>
      </c>
      <c r="U973">
        <v>0.2</v>
      </c>
      <c r="V973" t="s">
        <v>176</v>
      </c>
      <c r="X973" t="s">
        <v>149</v>
      </c>
      <c r="Y973" t="s">
        <v>150</v>
      </c>
      <c r="Z973">
        <v>1040</v>
      </c>
      <c r="AB973" t="s">
        <v>154</v>
      </c>
      <c r="AC973" t="s">
        <v>148</v>
      </c>
      <c r="AD973" s="2">
        <v>0.55138888888888882</v>
      </c>
      <c r="AG973" t="s">
        <v>161</v>
      </c>
      <c r="AK973" t="s">
        <v>156</v>
      </c>
    </row>
    <row r="974" spans="1:37" x14ac:dyDescent="0.3">
      <c r="A974" t="s">
        <v>292</v>
      </c>
      <c r="B974" t="str">
        <f t="shared" si="15"/>
        <v>USGS-WRD-1651800-20161214</v>
      </c>
      <c r="C974">
        <v>1651800</v>
      </c>
      <c r="D974" t="s">
        <v>151</v>
      </c>
      <c r="E974" s="1">
        <v>42718</v>
      </c>
      <c r="F974" s="1" t="s">
        <v>380</v>
      </c>
      <c r="G974" s="1"/>
      <c r="H974" t="s">
        <v>170</v>
      </c>
      <c r="I974" s="1" t="str">
        <f>VLOOKUP(Z974,lookup!$A$2:$E$18,5,FALSE)</f>
        <v>dissolved</v>
      </c>
      <c r="J974" s="1" t="str">
        <f>VLOOKUP(Z974,lookup!$A$2:$E$18,3,FALSE)</f>
        <v>Lead</v>
      </c>
      <c r="K974" s="1"/>
      <c r="L974" t="str">
        <f>VLOOKUP(Z974,lookup!$A$2:$E$18,4,FALSE)</f>
        <v>ug/l</v>
      </c>
      <c r="M974">
        <v>3.5000000000000003E-2</v>
      </c>
      <c r="U974">
        <v>0.02</v>
      </c>
      <c r="V974" t="s">
        <v>176</v>
      </c>
      <c r="X974" t="s">
        <v>149</v>
      </c>
      <c r="Y974" t="s">
        <v>150</v>
      </c>
      <c r="Z974">
        <v>1049</v>
      </c>
      <c r="AA974" t="s">
        <v>168</v>
      </c>
      <c r="AB974" t="s">
        <v>154</v>
      </c>
      <c r="AC974" t="s">
        <v>148</v>
      </c>
      <c r="AD974" s="2">
        <v>0.55138888888888882</v>
      </c>
      <c r="AG974" t="s">
        <v>161</v>
      </c>
      <c r="AK974" t="s">
        <v>156</v>
      </c>
    </row>
    <row r="975" spans="1:37" x14ac:dyDescent="0.3">
      <c r="A975" t="s">
        <v>292</v>
      </c>
      <c r="B975" t="str">
        <f t="shared" si="15"/>
        <v>USGS-WRD-1651800-20161214</v>
      </c>
      <c r="C975">
        <v>1651800</v>
      </c>
      <c r="D975" t="s">
        <v>151</v>
      </c>
      <c r="E975" s="1">
        <v>42718</v>
      </c>
      <c r="F975" s="1" t="s">
        <v>380</v>
      </c>
      <c r="G975" s="1"/>
      <c r="H975" t="s">
        <v>172</v>
      </c>
      <c r="I975" s="1" t="str">
        <f>VLOOKUP(Z975,lookup!$A$2:$E$18,5,FALSE)</f>
        <v>dissolved</v>
      </c>
      <c r="J975" s="1" t="str">
        <f>VLOOKUP(Z975,lookup!$A$2:$E$18,3,FALSE)</f>
        <v>Zinc</v>
      </c>
      <c r="K975" s="1"/>
      <c r="L975" t="str">
        <f>VLOOKUP(Z975,lookup!$A$2:$E$18,4,FALSE)</f>
        <v>ug/l</v>
      </c>
      <c r="M975">
        <v>9.3000000000000007</v>
      </c>
      <c r="U975">
        <v>2</v>
      </c>
      <c r="V975" t="s">
        <v>176</v>
      </c>
      <c r="X975" t="s">
        <v>149</v>
      </c>
      <c r="Y975" t="s">
        <v>150</v>
      </c>
      <c r="Z975">
        <v>1090</v>
      </c>
      <c r="AB975" t="s">
        <v>154</v>
      </c>
      <c r="AC975" t="s">
        <v>148</v>
      </c>
      <c r="AD975" s="2">
        <v>0.55138888888888882</v>
      </c>
      <c r="AG975" t="s">
        <v>161</v>
      </c>
      <c r="AK975" t="s">
        <v>156</v>
      </c>
    </row>
    <row r="976" spans="1:37" x14ac:dyDescent="0.3">
      <c r="A976" t="s">
        <v>292</v>
      </c>
      <c r="B976" t="str">
        <f t="shared" si="15"/>
        <v>USGS-WRD-1651800-20161214</v>
      </c>
      <c r="C976">
        <v>1651800</v>
      </c>
      <c r="D976" t="s">
        <v>151</v>
      </c>
      <c r="E976" s="1">
        <v>42718</v>
      </c>
      <c r="F976" s="1" t="s">
        <v>380</v>
      </c>
      <c r="G976" s="1"/>
      <c r="I976" s="1" t="str">
        <f>VLOOKUP(Z976,lookup!$A$2:$E$18,5,FALSE)</f>
        <v>total</v>
      </c>
      <c r="J976" s="1" t="str">
        <f>VLOOKUP(Z976,lookup!$A$2:$E$18,3,FALSE)</f>
        <v>Mercury</v>
      </c>
      <c r="K976" s="1"/>
      <c r="L976" t="str">
        <f>VLOOKUP(Z976,lookup!$A$2:$E$18,4,FALSE)</f>
        <v>ng/l</v>
      </c>
      <c r="M976">
        <v>0.89</v>
      </c>
      <c r="U976">
        <v>0.17</v>
      </c>
      <c r="V976" t="s">
        <v>165</v>
      </c>
      <c r="X976" t="s">
        <v>149</v>
      </c>
      <c r="Y976" t="s">
        <v>150</v>
      </c>
      <c r="Z976">
        <v>50286</v>
      </c>
      <c r="AB976" t="s">
        <v>154</v>
      </c>
      <c r="AC976" t="s">
        <v>148</v>
      </c>
      <c r="AD976" s="2">
        <v>0.55138888888888882</v>
      </c>
      <c r="AG976" t="s">
        <v>161</v>
      </c>
      <c r="AK976" t="s">
        <v>230</v>
      </c>
    </row>
    <row r="977" spans="1:37" x14ac:dyDescent="0.3">
      <c r="A977" t="s">
        <v>292</v>
      </c>
      <c r="B977" t="str">
        <f t="shared" si="15"/>
        <v>USGS-WRD-1651800-20170103</v>
      </c>
      <c r="C977">
        <v>1651800</v>
      </c>
      <c r="D977" t="s">
        <v>151</v>
      </c>
      <c r="E977" s="1">
        <v>42738</v>
      </c>
      <c r="F977" s="1" t="s">
        <v>381</v>
      </c>
      <c r="G977" s="1"/>
      <c r="H977" t="s">
        <v>172</v>
      </c>
      <c r="I977" s="1" t="str">
        <f>VLOOKUP(Z977,lookup!$A$2:$E$18,5,FALSE)</f>
        <v>dissolved</v>
      </c>
      <c r="J977" s="1" t="str">
        <f>VLOOKUP(Z977,lookup!$A$2:$E$18,3,FALSE)</f>
        <v>Copper</v>
      </c>
      <c r="K977" s="1"/>
      <c r="L977" t="str">
        <f>VLOOKUP(Z977,lookup!$A$2:$E$18,4,FALSE)</f>
        <v>ug/l</v>
      </c>
      <c r="M977">
        <v>4.8</v>
      </c>
      <c r="U977">
        <v>0.2</v>
      </c>
      <c r="V977" t="s">
        <v>176</v>
      </c>
      <c r="X977" t="s">
        <v>149</v>
      </c>
      <c r="Y977" t="s">
        <v>150</v>
      </c>
      <c r="Z977">
        <v>1040</v>
      </c>
      <c r="AB977" t="s">
        <v>154</v>
      </c>
      <c r="AC977" t="s">
        <v>148</v>
      </c>
      <c r="AD977" s="2">
        <v>0.53611111111111109</v>
      </c>
      <c r="AG977" t="s">
        <v>161</v>
      </c>
      <c r="AK977" t="s">
        <v>156</v>
      </c>
    </row>
    <row r="978" spans="1:37" x14ac:dyDescent="0.3">
      <c r="A978" t="s">
        <v>292</v>
      </c>
      <c r="B978" t="str">
        <f t="shared" si="15"/>
        <v>USGS-WRD-1651800-20170103</v>
      </c>
      <c r="C978">
        <v>1651800</v>
      </c>
      <c r="D978" t="s">
        <v>151</v>
      </c>
      <c r="E978" s="1">
        <v>42738</v>
      </c>
      <c r="F978" s="1" t="s">
        <v>381</v>
      </c>
      <c r="G978" s="1"/>
      <c r="H978" t="s">
        <v>170</v>
      </c>
      <c r="I978" s="1" t="str">
        <f>VLOOKUP(Z978,lookup!$A$2:$E$18,5,FALSE)</f>
        <v>dissolved</v>
      </c>
      <c r="J978" s="1" t="str">
        <f>VLOOKUP(Z978,lookup!$A$2:$E$18,3,FALSE)</f>
        <v>Lead</v>
      </c>
      <c r="K978" s="1"/>
      <c r="L978" t="str">
        <f>VLOOKUP(Z978,lookup!$A$2:$E$18,4,FALSE)</f>
        <v>ug/l</v>
      </c>
      <c r="M978">
        <v>0.57699999999999996</v>
      </c>
      <c r="U978">
        <v>0.02</v>
      </c>
      <c r="V978" t="s">
        <v>176</v>
      </c>
      <c r="X978" t="s">
        <v>149</v>
      </c>
      <c r="Y978" t="s">
        <v>150</v>
      </c>
      <c r="Z978">
        <v>1049</v>
      </c>
      <c r="AB978" t="s">
        <v>154</v>
      </c>
      <c r="AC978" t="s">
        <v>148</v>
      </c>
      <c r="AD978" s="2">
        <v>0.53611111111111109</v>
      </c>
      <c r="AG978" t="s">
        <v>161</v>
      </c>
      <c r="AK978" t="s">
        <v>156</v>
      </c>
    </row>
    <row r="979" spans="1:37" x14ac:dyDescent="0.3">
      <c r="A979" t="s">
        <v>292</v>
      </c>
      <c r="B979" t="str">
        <f t="shared" si="15"/>
        <v>USGS-WRD-1651800-20170103</v>
      </c>
      <c r="C979">
        <v>1651800</v>
      </c>
      <c r="D979" t="s">
        <v>151</v>
      </c>
      <c r="E979" s="1">
        <v>42738</v>
      </c>
      <c r="F979" s="1" t="s">
        <v>381</v>
      </c>
      <c r="G979" s="1"/>
      <c r="H979" t="s">
        <v>172</v>
      </c>
      <c r="I979" s="1" t="str">
        <f>VLOOKUP(Z979,lookup!$A$2:$E$18,5,FALSE)</f>
        <v>dissolved</v>
      </c>
      <c r="J979" s="1" t="str">
        <f>VLOOKUP(Z979,lookup!$A$2:$E$18,3,FALSE)</f>
        <v>Zinc</v>
      </c>
      <c r="K979" s="1"/>
      <c r="L979" t="str">
        <f>VLOOKUP(Z979,lookup!$A$2:$E$18,4,FALSE)</f>
        <v>ug/l</v>
      </c>
      <c r="M979">
        <v>6.3</v>
      </c>
      <c r="U979">
        <v>2</v>
      </c>
      <c r="V979" t="s">
        <v>176</v>
      </c>
      <c r="X979" t="s">
        <v>149</v>
      </c>
      <c r="Y979" t="s">
        <v>150</v>
      </c>
      <c r="Z979">
        <v>1090</v>
      </c>
      <c r="AB979" t="s">
        <v>154</v>
      </c>
      <c r="AC979" t="s">
        <v>148</v>
      </c>
      <c r="AD979" s="2">
        <v>0.53611111111111109</v>
      </c>
      <c r="AG979" t="s">
        <v>161</v>
      </c>
      <c r="AK979" t="s">
        <v>156</v>
      </c>
    </row>
    <row r="980" spans="1:37" x14ac:dyDescent="0.3">
      <c r="A980" t="s">
        <v>292</v>
      </c>
      <c r="B980" t="str">
        <f t="shared" si="15"/>
        <v>USGS-WRD-1651800-20170103</v>
      </c>
      <c r="C980">
        <v>1651800</v>
      </c>
      <c r="D980" t="s">
        <v>151</v>
      </c>
      <c r="E980" s="1">
        <v>42738</v>
      </c>
      <c r="F980" s="1" t="s">
        <v>381</v>
      </c>
      <c r="G980" s="1"/>
      <c r="I980" s="1" t="str">
        <f>VLOOKUP(Z980,lookup!$A$2:$E$18,5,FALSE)</f>
        <v>total</v>
      </c>
      <c r="J980" s="1" t="str">
        <f>VLOOKUP(Z980,lookup!$A$2:$E$18,3,FALSE)</f>
        <v>Mercury</v>
      </c>
      <c r="K980" s="1"/>
      <c r="L980" t="str">
        <f>VLOOKUP(Z980,lookup!$A$2:$E$18,4,FALSE)</f>
        <v>ng/l</v>
      </c>
      <c r="M980">
        <v>34.799999999999997</v>
      </c>
      <c r="U980">
        <v>0.17</v>
      </c>
      <c r="V980" t="s">
        <v>165</v>
      </c>
      <c r="X980" t="s">
        <v>149</v>
      </c>
      <c r="Y980" t="s">
        <v>150</v>
      </c>
      <c r="Z980">
        <v>50286</v>
      </c>
      <c r="AB980" t="s">
        <v>154</v>
      </c>
      <c r="AC980" t="s">
        <v>148</v>
      </c>
      <c r="AD980" s="2">
        <v>0.53611111111111109</v>
      </c>
      <c r="AG980" t="s">
        <v>161</v>
      </c>
      <c r="AK980" t="s">
        <v>230</v>
      </c>
    </row>
    <row r="981" spans="1:37" x14ac:dyDescent="0.3">
      <c r="A981" t="s">
        <v>292</v>
      </c>
      <c r="B981" t="str">
        <f t="shared" si="15"/>
        <v>USGS-WRD-1651800-20170123</v>
      </c>
      <c r="C981">
        <v>1651800</v>
      </c>
      <c r="D981" t="s">
        <v>151</v>
      </c>
      <c r="E981" s="1">
        <v>42758</v>
      </c>
      <c r="F981" s="1" t="s">
        <v>382</v>
      </c>
      <c r="G981" s="1"/>
      <c r="H981" t="s">
        <v>172</v>
      </c>
      <c r="I981" s="1" t="str">
        <f>VLOOKUP(Z981,lookup!$A$2:$E$18,5,FALSE)</f>
        <v>dissolved</v>
      </c>
      <c r="J981" s="1" t="str">
        <f>VLOOKUP(Z981,lookup!$A$2:$E$18,3,FALSE)</f>
        <v>Copper</v>
      </c>
      <c r="K981" s="1"/>
      <c r="L981" t="str">
        <f>VLOOKUP(Z981,lookup!$A$2:$E$18,4,FALSE)</f>
        <v>ug/l</v>
      </c>
      <c r="M981">
        <v>4.9000000000000004</v>
      </c>
      <c r="U981">
        <v>0.2</v>
      </c>
      <c r="V981" t="s">
        <v>176</v>
      </c>
      <c r="X981" t="s">
        <v>149</v>
      </c>
      <c r="Y981" t="s">
        <v>150</v>
      </c>
      <c r="Z981">
        <v>1040</v>
      </c>
      <c r="AB981" t="s">
        <v>154</v>
      </c>
      <c r="AC981" t="s">
        <v>148</v>
      </c>
      <c r="AD981" s="2">
        <v>0.57638888888888895</v>
      </c>
      <c r="AG981" t="s">
        <v>161</v>
      </c>
      <c r="AK981" t="s">
        <v>156</v>
      </c>
    </row>
    <row r="982" spans="1:37" x14ac:dyDescent="0.3">
      <c r="A982" t="s">
        <v>292</v>
      </c>
      <c r="B982" t="str">
        <f t="shared" si="15"/>
        <v>USGS-WRD-1651800-20170123</v>
      </c>
      <c r="C982">
        <v>1651800</v>
      </c>
      <c r="D982" t="s">
        <v>151</v>
      </c>
      <c r="E982" s="1">
        <v>42758</v>
      </c>
      <c r="F982" s="1" t="s">
        <v>382</v>
      </c>
      <c r="G982" s="1"/>
      <c r="H982" t="s">
        <v>170</v>
      </c>
      <c r="I982" s="1" t="str">
        <f>VLOOKUP(Z982,lookup!$A$2:$E$18,5,FALSE)</f>
        <v>dissolved</v>
      </c>
      <c r="J982" s="1" t="str">
        <f>VLOOKUP(Z982,lookup!$A$2:$E$18,3,FALSE)</f>
        <v>Lead</v>
      </c>
      <c r="K982" s="1"/>
      <c r="L982" t="str">
        <f>VLOOKUP(Z982,lookup!$A$2:$E$18,4,FALSE)</f>
        <v>ug/l</v>
      </c>
      <c r="M982">
        <v>0.53100000000000003</v>
      </c>
      <c r="U982">
        <v>0.02</v>
      </c>
      <c r="V982" t="s">
        <v>176</v>
      </c>
      <c r="X982" t="s">
        <v>149</v>
      </c>
      <c r="Y982" t="s">
        <v>150</v>
      </c>
      <c r="Z982">
        <v>1049</v>
      </c>
      <c r="AB982" t="s">
        <v>154</v>
      </c>
      <c r="AC982" t="s">
        <v>148</v>
      </c>
      <c r="AD982" s="2">
        <v>0.57638888888888895</v>
      </c>
      <c r="AG982" t="s">
        <v>161</v>
      </c>
      <c r="AK982" t="s">
        <v>156</v>
      </c>
    </row>
    <row r="983" spans="1:37" x14ac:dyDescent="0.3">
      <c r="A983" t="s">
        <v>292</v>
      </c>
      <c r="B983" t="str">
        <f t="shared" si="15"/>
        <v>USGS-WRD-1651800-20170123</v>
      </c>
      <c r="C983">
        <v>1651800</v>
      </c>
      <c r="D983" t="s">
        <v>151</v>
      </c>
      <c r="E983" s="1">
        <v>42758</v>
      </c>
      <c r="F983" s="1" t="s">
        <v>382</v>
      </c>
      <c r="G983" s="1"/>
      <c r="H983" t="s">
        <v>172</v>
      </c>
      <c r="I983" s="1" t="str">
        <f>VLOOKUP(Z983,lookup!$A$2:$E$18,5,FALSE)</f>
        <v>dissolved</v>
      </c>
      <c r="J983" s="1" t="str">
        <f>VLOOKUP(Z983,lookup!$A$2:$E$18,3,FALSE)</f>
        <v>Zinc</v>
      </c>
      <c r="K983" s="1"/>
      <c r="L983" t="str">
        <f>VLOOKUP(Z983,lookup!$A$2:$E$18,4,FALSE)</f>
        <v>ug/l</v>
      </c>
      <c r="M983">
        <v>9.1999999999999993</v>
      </c>
      <c r="U983">
        <v>2</v>
      </c>
      <c r="V983" t="s">
        <v>176</v>
      </c>
      <c r="X983" t="s">
        <v>149</v>
      </c>
      <c r="Y983" t="s">
        <v>150</v>
      </c>
      <c r="Z983">
        <v>1090</v>
      </c>
      <c r="AB983" t="s">
        <v>154</v>
      </c>
      <c r="AC983" t="s">
        <v>148</v>
      </c>
      <c r="AD983" s="2">
        <v>0.57638888888888895</v>
      </c>
      <c r="AG983" t="s">
        <v>161</v>
      </c>
      <c r="AK983" t="s">
        <v>156</v>
      </c>
    </row>
    <row r="984" spans="1:37" x14ac:dyDescent="0.3">
      <c r="A984" t="s">
        <v>292</v>
      </c>
      <c r="B984" t="str">
        <f t="shared" si="15"/>
        <v>USGS-WRD-1651800-20170123</v>
      </c>
      <c r="C984">
        <v>1651800</v>
      </c>
      <c r="D984" t="s">
        <v>151</v>
      </c>
      <c r="E984" s="1">
        <v>42758</v>
      </c>
      <c r="F984" s="1" t="s">
        <v>382</v>
      </c>
      <c r="G984" s="1"/>
      <c r="I984" s="1" t="str">
        <f>VLOOKUP(Z984,lookup!$A$2:$E$18,5,FALSE)</f>
        <v>total</v>
      </c>
      <c r="J984" s="1" t="str">
        <f>VLOOKUP(Z984,lookup!$A$2:$E$18,3,FALSE)</f>
        <v>Mercury</v>
      </c>
      <c r="K984" s="1"/>
      <c r="L984" t="str">
        <f>VLOOKUP(Z984,lookup!$A$2:$E$18,4,FALSE)</f>
        <v>ng/l</v>
      </c>
      <c r="M984">
        <v>17.3</v>
      </c>
      <c r="U984">
        <v>0.17</v>
      </c>
      <c r="V984" t="s">
        <v>165</v>
      </c>
      <c r="X984" t="s">
        <v>149</v>
      </c>
      <c r="Y984" t="s">
        <v>150</v>
      </c>
      <c r="Z984">
        <v>50286</v>
      </c>
      <c r="AB984" t="s">
        <v>154</v>
      </c>
      <c r="AC984" t="s">
        <v>148</v>
      </c>
      <c r="AD984" s="2">
        <v>0.57638888888888895</v>
      </c>
      <c r="AG984" t="s">
        <v>161</v>
      </c>
      <c r="AK984" t="s">
        <v>230</v>
      </c>
    </row>
    <row r="985" spans="1:37" x14ac:dyDescent="0.3">
      <c r="A985" t="s">
        <v>292</v>
      </c>
      <c r="B985" t="str">
        <f t="shared" si="15"/>
        <v>USGS-WRD-1651800-20170131</v>
      </c>
      <c r="C985">
        <v>1651800</v>
      </c>
      <c r="D985" t="s">
        <v>151</v>
      </c>
      <c r="E985" s="1">
        <v>42766</v>
      </c>
      <c r="F985" s="1" t="s">
        <v>338</v>
      </c>
      <c r="G985" s="1"/>
      <c r="H985" t="s">
        <v>172</v>
      </c>
      <c r="I985" s="1" t="str">
        <f>VLOOKUP(Z985,lookup!$A$2:$E$18,5,FALSE)</f>
        <v>dissolved</v>
      </c>
      <c r="J985" s="1" t="str">
        <f>VLOOKUP(Z985,lookup!$A$2:$E$18,3,FALSE)</f>
        <v>Copper</v>
      </c>
      <c r="K985" s="1"/>
      <c r="L985" t="str">
        <f>VLOOKUP(Z985,lookup!$A$2:$E$18,4,FALSE)</f>
        <v>ug/l</v>
      </c>
      <c r="M985">
        <v>1.4</v>
      </c>
      <c r="U985">
        <v>0.2</v>
      </c>
      <c r="V985" t="s">
        <v>176</v>
      </c>
      <c r="X985" t="s">
        <v>149</v>
      </c>
      <c r="Y985" t="s">
        <v>150</v>
      </c>
      <c r="Z985">
        <v>1040</v>
      </c>
      <c r="AB985" t="s">
        <v>154</v>
      </c>
      <c r="AC985" t="s">
        <v>148</v>
      </c>
      <c r="AD985" s="2">
        <v>0.58333333333333337</v>
      </c>
      <c r="AG985" t="s">
        <v>161</v>
      </c>
      <c r="AK985" t="s">
        <v>156</v>
      </c>
    </row>
    <row r="986" spans="1:37" x14ac:dyDescent="0.3">
      <c r="A986" t="s">
        <v>292</v>
      </c>
      <c r="B986" t="str">
        <f t="shared" si="15"/>
        <v>USGS-WRD-1651800-20170131</v>
      </c>
      <c r="C986">
        <v>1651800</v>
      </c>
      <c r="D986" t="s">
        <v>151</v>
      </c>
      <c r="E986" s="1">
        <v>42766</v>
      </c>
      <c r="F986" s="1" t="s">
        <v>338</v>
      </c>
      <c r="G986" s="1"/>
      <c r="H986" t="s">
        <v>170</v>
      </c>
      <c r="I986" s="1" t="str">
        <f>VLOOKUP(Z986,lookup!$A$2:$E$18,5,FALSE)</f>
        <v>dissolved</v>
      </c>
      <c r="J986" s="1" t="str">
        <f>VLOOKUP(Z986,lookup!$A$2:$E$18,3,FALSE)</f>
        <v>Lead</v>
      </c>
      <c r="K986" s="1"/>
      <c r="L986" t="str">
        <f>VLOOKUP(Z986,lookup!$A$2:$E$18,4,FALSE)</f>
        <v>ug/l</v>
      </c>
      <c r="M986">
        <v>0.02</v>
      </c>
      <c r="N986" t="s">
        <v>152</v>
      </c>
      <c r="U986">
        <v>0.02</v>
      </c>
      <c r="V986" t="s">
        <v>176</v>
      </c>
      <c r="X986" t="s">
        <v>149</v>
      </c>
      <c r="Y986" t="s">
        <v>150</v>
      </c>
      <c r="Z986">
        <v>1049</v>
      </c>
      <c r="AB986" t="s">
        <v>154</v>
      </c>
      <c r="AC986" t="s">
        <v>148</v>
      </c>
      <c r="AD986" s="2">
        <v>0.58333333333333337</v>
      </c>
      <c r="AG986" t="s">
        <v>161</v>
      </c>
      <c r="AK986" t="s">
        <v>156</v>
      </c>
    </row>
    <row r="987" spans="1:37" x14ac:dyDescent="0.3">
      <c r="A987" t="s">
        <v>292</v>
      </c>
      <c r="B987" t="str">
        <f t="shared" si="15"/>
        <v>USGS-WRD-1651800-20170131</v>
      </c>
      <c r="C987">
        <v>1651800</v>
      </c>
      <c r="D987" t="s">
        <v>151</v>
      </c>
      <c r="E987" s="1">
        <v>42766</v>
      </c>
      <c r="F987" s="1" t="s">
        <v>338</v>
      </c>
      <c r="G987" s="1"/>
      <c r="H987" t="s">
        <v>172</v>
      </c>
      <c r="I987" s="1" t="str">
        <f>VLOOKUP(Z987,lookup!$A$2:$E$18,5,FALSE)</f>
        <v>dissolved</v>
      </c>
      <c r="J987" s="1" t="str">
        <f>VLOOKUP(Z987,lookup!$A$2:$E$18,3,FALSE)</f>
        <v>Zinc</v>
      </c>
      <c r="K987" s="1"/>
      <c r="L987" t="str">
        <f>VLOOKUP(Z987,lookup!$A$2:$E$18,4,FALSE)</f>
        <v>ug/l</v>
      </c>
      <c r="M987">
        <v>12.9</v>
      </c>
      <c r="U987">
        <v>2</v>
      </c>
      <c r="V987" t="s">
        <v>176</v>
      </c>
      <c r="X987" t="s">
        <v>149</v>
      </c>
      <c r="Y987" t="s">
        <v>150</v>
      </c>
      <c r="Z987">
        <v>1090</v>
      </c>
      <c r="AB987" t="s">
        <v>154</v>
      </c>
      <c r="AC987" t="s">
        <v>148</v>
      </c>
      <c r="AD987" s="2">
        <v>0.58333333333333337</v>
      </c>
      <c r="AG987" t="s">
        <v>161</v>
      </c>
      <c r="AK987" t="s">
        <v>156</v>
      </c>
    </row>
    <row r="988" spans="1:37" x14ac:dyDescent="0.3">
      <c r="A988" t="s">
        <v>292</v>
      </c>
      <c r="B988" t="str">
        <f t="shared" si="15"/>
        <v>USGS-WRD-1651800-20170131</v>
      </c>
      <c r="C988">
        <v>1651800</v>
      </c>
      <c r="D988" t="s">
        <v>151</v>
      </c>
      <c r="E988" s="1">
        <v>42766</v>
      </c>
      <c r="F988" s="1" t="s">
        <v>338</v>
      </c>
      <c r="G988" s="1"/>
      <c r="I988" s="1" t="str">
        <f>VLOOKUP(Z988,lookup!$A$2:$E$18,5,FALSE)</f>
        <v>total</v>
      </c>
      <c r="J988" s="1" t="str">
        <f>VLOOKUP(Z988,lookup!$A$2:$E$18,3,FALSE)</f>
        <v>Mercury</v>
      </c>
      <c r="K988" s="1"/>
      <c r="L988" t="str">
        <f>VLOOKUP(Z988,lookup!$A$2:$E$18,4,FALSE)</f>
        <v>ng/l</v>
      </c>
      <c r="M988">
        <v>0.78</v>
      </c>
      <c r="U988">
        <v>0.17</v>
      </c>
      <c r="V988" t="s">
        <v>165</v>
      </c>
      <c r="X988" t="s">
        <v>149</v>
      </c>
      <c r="Y988" t="s">
        <v>150</v>
      </c>
      <c r="Z988">
        <v>50286</v>
      </c>
      <c r="AB988" t="s">
        <v>154</v>
      </c>
      <c r="AC988" t="s">
        <v>148</v>
      </c>
      <c r="AD988" s="2">
        <v>0.58333333333333337</v>
      </c>
      <c r="AG988" t="s">
        <v>161</v>
      </c>
      <c r="AK988" t="s">
        <v>230</v>
      </c>
    </row>
    <row r="989" spans="1:37" x14ac:dyDescent="0.3">
      <c r="A989" t="s">
        <v>292</v>
      </c>
      <c r="B989" t="str">
        <f t="shared" si="15"/>
        <v>USGS-WRD-1651800-20170228</v>
      </c>
      <c r="C989">
        <v>1651800</v>
      </c>
      <c r="D989" t="s">
        <v>151</v>
      </c>
      <c r="E989" s="1">
        <v>42794</v>
      </c>
      <c r="F989" s="1" t="s">
        <v>383</v>
      </c>
      <c r="G989" s="1"/>
      <c r="H989" t="s">
        <v>172</v>
      </c>
      <c r="I989" s="1" t="str">
        <f>VLOOKUP(Z989,lookup!$A$2:$E$18,5,FALSE)</f>
        <v>dissolved</v>
      </c>
      <c r="J989" s="1" t="str">
        <f>VLOOKUP(Z989,lookup!$A$2:$E$18,3,FALSE)</f>
        <v>Copper</v>
      </c>
      <c r="K989" s="1"/>
      <c r="L989" t="str">
        <f>VLOOKUP(Z989,lookup!$A$2:$E$18,4,FALSE)</f>
        <v>ug/l</v>
      </c>
      <c r="M989">
        <v>1.5</v>
      </c>
      <c r="U989">
        <v>0.2</v>
      </c>
      <c r="V989" t="s">
        <v>176</v>
      </c>
      <c r="X989" t="s">
        <v>149</v>
      </c>
      <c r="Y989" t="s">
        <v>150</v>
      </c>
      <c r="Z989">
        <v>1040</v>
      </c>
      <c r="AB989" t="s">
        <v>154</v>
      </c>
      <c r="AC989" t="s">
        <v>148</v>
      </c>
      <c r="AD989" s="2">
        <v>0.52777777777777779</v>
      </c>
      <c r="AG989" t="s">
        <v>161</v>
      </c>
      <c r="AK989" t="s">
        <v>156</v>
      </c>
    </row>
    <row r="990" spans="1:37" x14ac:dyDescent="0.3">
      <c r="A990" t="s">
        <v>292</v>
      </c>
      <c r="B990" t="str">
        <f t="shared" si="15"/>
        <v>USGS-WRD-1651800-20170228</v>
      </c>
      <c r="C990">
        <v>1651800</v>
      </c>
      <c r="D990" t="s">
        <v>151</v>
      </c>
      <c r="E990" s="1">
        <v>42794</v>
      </c>
      <c r="F990" s="1" t="s">
        <v>383</v>
      </c>
      <c r="G990" s="1"/>
      <c r="H990" t="s">
        <v>170</v>
      </c>
      <c r="I990" s="1" t="str">
        <f>VLOOKUP(Z990,lookup!$A$2:$E$18,5,FALSE)</f>
        <v>dissolved</v>
      </c>
      <c r="J990" s="1" t="str">
        <f>VLOOKUP(Z990,lookup!$A$2:$E$18,3,FALSE)</f>
        <v>Lead</v>
      </c>
      <c r="K990" s="1"/>
      <c r="L990" t="str">
        <f>VLOOKUP(Z990,lookup!$A$2:$E$18,4,FALSE)</f>
        <v>ug/l</v>
      </c>
      <c r="M990">
        <v>4.4999999999999998E-2</v>
      </c>
      <c r="U990">
        <v>0.02</v>
      </c>
      <c r="V990" t="s">
        <v>176</v>
      </c>
      <c r="X990" t="s">
        <v>149</v>
      </c>
      <c r="Y990" t="s">
        <v>150</v>
      </c>
      <c r="Z990">
        <v>1049</v>
      </c>
      <c r="AB990" t="s">
        <v>154</v>
      </c>
      <c r="AC990" t="s">
        <v>148</v>
      </c>
      <c r="AD990" s="2">
        <v>0.52777777777777779</v>
      </c>
      <c r="AG990" t="s">
        <v>161</v>
      </c>
      <c r="AK990" t="s">
        <v>156</v>
      </c>
    </row>
    <row r="991" spans="1:37" x14ac:dyDescent="0.3">
      <c r="A991" t="s">
        <v>292</v>
      </c>
      <c r="B991" t="str">
        <f t="shared" si="15"/>
        <v>USGS-WRD-1651800-20170228</v>
      </c>
      <c r="C991">
        <v>1651800</v>
      </c>
      <c r="D991" t="s">
        <v>151</v>
      </c>
      <c r="E991" s="1">
        <v>42794</v>
      </c>
      <c r="F991" s="1" t="s">
        <v>383</v>
      </c>
      <c r="G991" s="1"/>
      <c r="H991" t="s">
        <v>172</v>
      </c>
      <c r="I991" s="1" t="str">
        <f>VLOOKUP(Z991,lookup!$A$2:$E$18,5,FALSE)</f>
        <v>dissolved</v>
      </c>
      <c r="J991" s="1" t="str">
        <f>VLOOKUP(Z991,lookup!$A$2:$E$18,3,FALSE)</f>
        <v>Zinc</v>
      </c>
      <c r="K991" s="1"/>
      <c r="L991" t="str">
        <f>VLOOKUP(Z991,lookup!$A$2:$E$18,4,FALSE)</f>
        <v>ug/l</v>
      </c>
      <c r="M991">
        <v>6.3</v>
      </c>
      <c r="U991">
        <v>2</v>
      </c>
      <c r="V991" t="s">
        <v>176</v>
      </c>
      <c r="X991" t="s">
        <v>149</v>
      </c>
      <c r="Y991" t="s">
        <v>150</v>
      </c>
      <c r="Z991">
        <v>1090</v>
      </c>
      <c r="AB991" t="s">
        <v>154</v>
      </c>
      <c r="AC991" t="s">
        <v>148</v>
      </c>
      <c r="AD991" s="2">
        <v>0.52777777777777779</v>
      </c>
      <c r="AG991" t="s">
        <v>161</v>
      </c>
      <c r="AK991" t="s">
        <v>156</v>
      </c>
    </row>
    <row r="992" spans="1:37" x14ac:dyDescent="0.3">
      <c r="A992" t="s">
        <v>292</v>
      </c>
      <c r="B992" t="str">
        <f t="shared" si="15"/>
        <v>USGS-WRD-1651800-20170228</v>
      </c>
      <c r="C992">
        <v>1651800</v>
      </c>
      <c r="D992" t="s">
        <v>151</v>
      </c>
      <c r="E992" s="1">
        <v>42794</v>
      </c>
      <c r="F992" s="1" t="s">
        <v>383</v>
      </c>
      <c r="G992" s="1"/>
      <c r="I992" s="1" t="str">
        <f>VLOOKUP(Z992,lookup!$A$2:$E$18,5,FALSE)</f>
        <v>total</v>
      </c>
      <c r="J992" s="1" t="str">
        <f>VLOOKUP(Z992,lookup!$A$2:$E$18,3,FALSE)</f>
        <v>Mercury</v>
      </c>
      <c r="K992" s="1"/>
      <c r="L992" t="str">
        <f>VLOOKUP(Z992,lookup!$A$2:$E$18,4,FALSE)</f>
        <v>ng/l</v>
      </c>
      <c r="M992">
        <v>0.84</v>
      </c>
      <c r="U992">
        <v>0.17</v>
      </c>
      <c r="V992" t="s">
        <v>165</v>
      </c>
      <c r="X992" t="s">
        <v>149</v>
      </c>
      <c r="Y992" t="s">
        <v>150</v>
      </c>
      <c r="Z992">
        <v>50286</v>
      </c>
      <c r="AB992" t="s">
        <v>154</v>
      </c>
      <c r="AC992" t="s">
        <v>148</v>
      </c>
      <c r="AD992" s="2">
        <v>0.52777777777777779</v>
      </c>
      <c r="AG992" t="s">
        <v>161</v>
      </c>
      <c r="AK992" t="s">
        <v>230</v>
      </c>
    </row>
    <row r="993" spans="1:37" x14ac:dyDescent="0.3">
      <c r="A993" t="s">
        <v>292</v>
      </c>
      <c r="B993" t="str">
        <f t="shared" si="15"/>
        <v>USGS-WRD-1651800-20170328</v>
      </c>
      <c r="C993">
        <v>1651800</v>
      </c>
      <c r="D993" t="s">
        <v>151</v>
      </c>
      <c r="E993" s="1">
        <v>42822</v>
      </c>
      <c r="F993" s="1" t="s">
        <v>338</v>
      </c>
      <c r="G993" s="1"/>
      <c r="H993" t="s">
        <v>172</v>
      </c>
      <c r="I993" s="1" t="str">
        <f>VLOOKUP(Z993,lookup!$A$2:$E$18,5,FALSE)</f>
        <v>dissolved</v>
      </c>
      <c r="J993" s="1" t="str">
        <f>VLOOKUP(Z993,lookup!$A$2:$E$18,3,FALSE)</f>
        <v>Copper</v>
      </c>
      <c r="K993" s="1"/>
      <c r="L993" t="str">
        <f>VLOOKUP(Z993,lookup!$A$2:$E$18,4,FALSE)</f>
        <v>ug/l</v>
      </c>
      <c r="M993">
        <v>1.9</v>
      </c>
      <c r="U993">
        <v>0.2</v>
      </c>
      <c r="V993" t="s">
        <v>176</v>
      </c>
      <c r="X993" t="s">
        <v>149</v>
      </c>
      <c r="Y993" t="s">
        <v>150</v>
      </c>
      <c r="Z993">
        <v>1040</v>
      </c>
      <c r="AB993" t="s">
        <v>154</v>
      </c>
      <c r="AC993" t="s">
        <v>148</v>
      </c>
      <c r="AD993" s="2">
        <v>0.58333333333333337</v>
      </c>
      <c r="AG993" t="s">
        <v>161</v>
      </c>
      <c r="AK993" t="s">
        <v>156</v>
      </c>
    </row>
    <row r="994" spans="1:37" x14ac:dyDescent="0.3">
      <c r="A994" t="s">
        <v>292</v>
      </c>
      <c r="B994" t="str">
        <f t="shared" si="15"/>
        <v>USGS-WRD-1651800-20170328</v>
      </c>
      <c r="C994">
        <v>1651800</v>
      </c>
      <c r="D994" t="s">
        <v>151</v>
      </c>
      <c r="E994" s="1">
        <v>42822</v>
      </c>
      <c r="F994" s="1" t="s">
        <v>338</v>
      </c>
      <c r="G994" s="1"/>
      <c r="H994" t="s">
        <v>170</v>
      </c>
      <c r="I994" s="1" t="str">
        <f>VLOOKUP(Z994,lookup!$A$2:$E$18,5,FALSE)</f>
        <v>dissolved</v>
      </c>
      <c r="J994" s="1" t="str">
        <f>VLOOKUP(Z994,lookup!$A$2:$E$18,3,FALSE)</f>
        <v>Lead</v>
      </c>
      <c r="K994" s="1"/>
      <c r="L994" t="str">
        <f>VLOOKUP(Z994,lookup!$A$2:$E$18,4,FALSE)</f>
        <v>ug/l</v>
      </c>
      <c r="M994">
        <v>3.4000000000000002E-2</v>
      </c>
      <c r="U994">
        <v>0.02</v>
      </c>
      <c r="V994" t="s">
        <v>176</v>
      </c>
      <c r="X994" t="s">
        <v>149</v>
      </c>
      <c r="Y994" t="s">
        <v>150</v>
      </c>
      <c r="Z994">
        <v>1049</v>
      </c>
      <c r="AA994" t="s">
        <v>168</v>
      </c>
      <c r="AB994" t="s">
        <v>154</v>
      </c>
      <c r="AC994" t="s">
        <v>148</v>
      </c>
      <c r="AD994" s="2">
        <v>0.58333333333333337</v>
      </c>
      <c r="AG994" t="s">
        <v>161</v>
      </c>
      <c r="AK994" t="s">
        <v>156</v>
      </c>
    </row>
    <row r="995" spans="1:37" x14ac:dyDescent="0.3">
      <c r="A995" t="s">
        <v>292</v>
      </c>
      <c r="B995" t="str">
        <f t="shared" si="15"/>
        <v>USGS-WRD-1651800-20170328</v>
      </c>
      <c r="C995">
        <v>1651800</v>
      </c>
      <c r="D995" t="s">
        <v>151</v>
      </c>
      <c r="E995" s="1">
        <v>42822</v>
      </c>
      <c r="F995" s="1" t="s">
        <v>338</v>
      </c>
      <c r="G995" s="1"/>
      <c r="H995" t="s">
        <v>172</v>
      </c>
      <c r="I995" s="1" t="str">
        <f>VLOOKUP(Z995,lookup!$A$2:$E$18,5,FALSE)</f>
        <v>dissolved</v>
      </c>
      <c r="J995" s="1" t="str">
        <f>VLOOKUP(Z995,lookup!$A$2:$E$18,3,FALSE)</f>
        <v>Zinc</v>
      </c>
      <c r="K995" s="1"/>
      <c r="L995" t="str">
        <f>VLOOKUP(Z995,lookup!$A$2:$E$18,4,FALSE)</f>
        <v>ug/l</v>
      </c>
      <c r="M995">
        <v>2.2000000000000002</v>
      </c>
      <c r="U995">
        <v>2</v>
      </c>
      <c r="V995" t="s">
        <v>176</v>
      </c>
      <c r="X995" t="s">
        <v>149</v>
      </c>
      <c r="Y995" t="s">
        <v>150</v>
      </c>
      <c r="Z995">
        <v>1090</v>
      </c>
      <c r="AA995" t="s">
        <v>168</v>
      </c>
      <c r="AB995" t="s">
        <v>154</v>
      </c>
      <c r="AC995" t="s">
        <v>148</v>
      </c>
      <c r="AD995" s="2">
        <v>0.58333333333333337</v>
      </c>
      <c r="AG995" t="s">
        <v>161</v>
      </c>
      <c r="AK995" t="s">
        <v>156</v>
      </c>
    </row>
    <row r="996" spans="1:37" x14ac:dyDescent="0.3">
      <c r="A996" t="s">
        <v>292</v>
      </c>
      <c r="B996" t="str">
        <f t="shared" si="15"/>
        <v>USGS-WRD-1651800-20170328</v>
      </c>
      <c r="C996">
        <v>1651800</v>
      </c>
      <c r="D996" t="s">
        <v>151</v>
      </c>
      <c r="E996" s="1">
        <v>42822</v>
      </c>
      <c r="F996" s="1" t="s">
        <v>338</v>
      </c>
      <c r="G996" s="1"/>
      <c r="I996" s="1" t="str">
        <f>VLOOKUP(Z996,lookup!$A$2:$E$18,5,FALSE)</f>
        <v>total</v>
      </c>
      <c r="J996" s="1" t="str">
        <f>VLOOKUP(Z996,lookup!$A$2:$E$18,3,FALSE)</f>
        <v>Mercury</v>
      </c>
      <c r="K996" s="1"/>
      <c r="L996" t="str">
        <f>VLOOKUP(Z996,lookup!$A$2:$E$18,4,FALSE)</f>
        <v>ng/l</v>
      </c>
      <c r="M996">
        <v>0.73</v>
      </c>
      <c r="U996">
        <v>0.17</v>
      </c>
      <c r="V996" t="s">
        <v>165</v>
      </c>
      <c r="X996" t="s">
        <v>149</v>
      </c>
      <c r="Y996" t="s">
        <v>150</v>
      </c>
      <c r="Z996">
        <v>50286</v>
      </c>
      <c r="AB996" t="s">
        <v>154</v>
      </c>
      <c r="AC996" t="s">
        <v>148</v>
      </c>
      <c r="AD996" s="2">
        <v>0.58333333333333337</v>
      </c>
      <c r="AG996" t="s">
        <v>161</v>
      </c>
      <c r="AK996" t="s">
        <v>230</v>
      </c>
    </row>
    <row r="997" spans="1:37" x14ac:dyDescent="0.3">
      <c r="A997" t="s">
        <v>292</v>
      </c>
      <c r="B997" t="str">
        <f t="shared" si="15"/>
        <v>USGS-WRD-1651800-20170331</v>
      </c>
      <c r="C997">
        <v>1651800</v>
      </c>
      <c r="D997" t="s">
        <v>151</v>
      </c>
      <c r="E997" s="1">
        <v>42825</v>
      </c>
      <c r="F997" s="1" t="s">
        <v>384</v>
      </c>
      <c r="G997" s="1"/>
      <c r="H997" t="s">
        <v>172</v>
      </c>
      <c r="I997" s="1" t="str">
        <f>VLOOKUP(Z997,lookup!$A$2:$E$18,5,FALSE)</f>
        <v>dissolved</v>
      </c>
      <c r="J997" s="1" t="str">
        <f>VLOOKUP(Z997,lookup!$A$2:$E$18,3,FALSE)</f>
        <v>Copper</v>
      </c>
      <c r="K997" s="1"/>
      <c r="L997" t="str">
        <f>VLOOKUP(Z997,lookup!$A$2:$E$18,4,FALSE)</f>
        <v>ug/l</v>
      </c>
      <c r="M997">
        <v>3</v>
      </c>
      <c r="U997">
        <v>0.2</v>
      </c>
      <c r="V997" t="s">
        <v>176</v>
      </c>
      <c r="X997" t="s">
        <v>149</v>
      </c>
      <c r="Y997" t="s">
        <v>150</v>
      </c>
      <c r="Z997">
        <v>1040</v>
      </c>
      <c r="AB997" t="s">
        <v>154</v>
      </c>
      <c r="AC997" t="s">
        <v>148</v>
      </c>
      <c r="AD997" s="2">
        <v>0.46666666666666662</v>
      </c>
      <c r="AG997" t="s">
        <v>161</v>
      </c>
      <c r="AK997" t="s">
        <v>156</v>
      </c>
    </row>
    <row r="998" spans="1:37" x14ac:dyDescent="0.3">
      <c r="A998" t="s">
        <v>292</v>
      </c>
      <c r="B998" t="str">
        <f t="shared" si="15"/>
        <v>USGS-WRD-1651800-20170331</v>
      </c>
      <c r="C998">
        <v>1651800</v>
      </c>
      <c r="D998" t="s">
        <v>151</v>
      </c>
      <c r="E998" s="1">
        <v>42825</v>
      </c>
      <c r="F998" s="1" t="s">
        <v>384</v>
      </c>
      <c r="G998" s="1"/>
      <c r="H998" t="s">
        <v>170</v>
      </c>
      <c r="I998" s="1" t="str">
        <f>VLOOKUP(Z998,lookup!$A$2:$E$18,5,FALSE)</f>
        <v>dissolved</v>
      </c>
      <c r="J998" s="1" t="str">
        <f>VLOOKUP(Z998,lookup!$A$2:$E$18,3,FALSE)</f>
        <v>Lead</v>
      </c>
      <c r="K998" s="1"/>
      <c r="L998" t="str">
        <f>VLOOKUP(Z998,lookup!$A$2:$E$18,4,FALSE)</f>
        <v>ug/l</v>
      </c>
      <c r="M998">
        <v>0.47699999999999998</v>
      </c>
      <c r="U998">
        <v>0.02</v>
      </c>
      <c r="V998" t="s">
        <v>176</v>
      </c>
      <c r="X998" t="s">
        <v>149</v>
      </c>
      <c r="Y998" t="s">
        <v>150</v>
      </c>
      <c r="Z998">
        <v>1049</v>
      </c>
      <c r="AB998" t="s">
        <v>154</v>
      </c>
      <c r="AC998" t="s">
        <v>148</v>
      </c>
      <c r="AD998" s="2">
        <v>0.46666666666666662</v>
      </c>
      <c r="AG998" t="s">
        <v>161</v>
      </c>
      <c r="AK998" t="s">
        <v>156</v>
      </c>
    </row>
    <row r="999" spans="1:37" x14ac:dyDescent="0.3">
      <c r="A999" t="s">
        <v>292</v>
      </c>
      <c r="B999" t="str">
        <f t="shared" si="15"/>
        <v>USGS-WRD-1651800-20170331</v>
      </c>
      <c r="C999">
        <v>1651800</v>
      </c>
      <c r="D999" t="s">
        <v>151</v>
      </c>
      <c r="E999" s="1">
        <v>42825</v>
      </c>
      <c r="F999" s="1" t="s">
        <v>384</v>
      </c>
      <c r="G999" s="1"/>
      <c r="H999" t="s">
        <v>172</v>
      </c>
      <c r="I999" s="1" t="str">
        <f>VLOOKUP(Z999,lookup!$A$2:$E$18,5,FALSE)</f>
        <v>dissolved</v>
      </c>
      <c r="J999" s="1" t="str">
        <f>VLOOKUP(Z999,lookup!$A$2:$E$18,3,FALSE)</f>
        <v>Zinc</v>
      </c>
      <c r="K999" s="1"/>
      <c r="L999" t="str">
        <f>VLOOKUP(Z999,lookup!$A$2:$E$18,4,FALSE)</f>
        <v>ug/l</v>
      </c>
      <c r="M999">
        <v>6.6</v>
      </c>
      <c r="U999">
        <v>2</v>
      </c>
      <c r="V999" t="s">
        <v>176</v>
      </c>
      <c r="X999" t="s">
        <v>149</v>
      </c>
      <c r="Y999" t="s">
        <v>150</v>
      </c>
      <c r="Z999">
        <v>1090</v>
      </c>
      <c r="AB999" t="s">
        <v>154</v>
      </c>
      <c r="AC999" t="s">
        <v>148</v>
      </c>
      <c r="AD999" s="2">
        <v>0.46666666666666662</v>
      </c>
      <c r="AG999" t="s">
        <v>161</v>
      </c>
      <c r="AK999" t="s">
        <v>156</v>
      </c>
    </row>
    <row r="1000" spans="1:37" x14ac:dyDescent="0.3">
      <c r="A1000" t="s">
        <v>292</v>
      </c>
      <c r="B1000" t="str">
        <f t="shared" si="15"/>
        <v>USGS-WRD-1651800-20170331</v>
      </c>
      <c r="C1000">
        <v>1651800</v>
      </c>
      <c r="D1000" t="s">
        <v>151</v>
      </c>
      <c r="E1000" s="1">
        <v>42825</v>
      </c>
      <c r="F1000" s="1" t="s">
        <v>384</v>
      </c>
      <c r="G1000" s="1"/>
      <c r="I1000" s="1" t="str">
        <f>VLOOKUP(Z1000,lookup!$A$2:$E$18,5,FALSE)</f>
        <v>total</v>
      </c>
      <c r="J1000" s="1" t="str">
        <f>VLOOKUP(Z1000,lookup!$A$2:$E$18,3,FALSE)</f>
        <v>Mercury</v>
      </c>
      <c r="K1000" s="1"/>
      <c r="L1000" t="str">
        <f>VLOOKUP(Z1000,lookup!$A$2:$E$18,4,FALSE)</f>
        <v>ng/l</v>
      </c>
      <c r="M1000">
        <v>27.1</v>
      </c>
      <c r="U1000">
        <v>0.17</v>
      </c>
      <c r="V1000" t="s">
        <v>165</v>
      </c>
      <c r="X1000" t="s">
        <v>149</v>
      </c>
      <c r="Y1000" t="s">
        <v>150</v>
      </c>
      <c r="Z1000">
        <v>50286</v>
      </c>
      <c r="AB1000" t="s">
        <v>154</v>
      </c>
      <c r="AC1000" t="s">
        <v>148</v>
      </c>
      <c r="AD1000" s="2">
        <v>0.46666666666666662</v>
      </c>
      <c r="AG1000" t="s">
        <v>161</v>
      </c>
      <c r="AK1000" t="s">
        <v>230</v>
      </c>
    </row>
    <row r="1001" spans="1:37" x14ac:dyDescent="0.3">
      <c r="A1001" t="s">
        <v>292</v>
      </c>
      <c r="B1001" t="str">
        <f t="shared" si="15"/>
        <v>USGS-WRD-1651800-20170425</v>
      </c>
      <c r="C1001">
        <v>1651800</v>
      </c>
      <c r="D1001" t="s">
        <v>151</v>
      </c>
      <c r="E1001" s="1">
        <v>42850</v>
      </c>
      <c r="F1001" s="1" t="s">
        <v>311</v>
      </c>
      <c r="G1001" s="1"/>
      <c r="H1001" t="s">
        <v>172</v>
      </c>
      <c r="I1001" s="1" t="str">
        <f>VLOOKUP(Z1001,lookup!$A$2:$E$18,5,FALSE)</f>
        <v>dissolved</v>
      </c>
      <c r="J1001" s="1" t="str">
        <f>VLOOKUP(Z1001,lookup!$A$2:$E$18,3,FALSE)</f>
        <v>Copper</v>
      </c>
      <c r="K1001" s="1"/>
      <c r="L1001" t="str">
        <f>VLOOKUP(Z1001,lookup!$A$2:$E$18,4,FALSE)</f>
        <v>ug/l</v>
      </c>
      <c r="M1001">
        <v>3.9</v>
      </c>
      <c r="U1001">
        <v>0.2</v>
      </c>
      <c r="V1001" t="s">
        <v>176</v>
      </c>
      <c r="X1001" t="s">
        <v>149</v>
      </c>
      <c r="Y1001" t="s">
        <v>150</v>
      </c>
      <c r="Z1001">
        <v>1040</v>
      </c>
      <c r="AB1001" t="s">
        <v>154</v>
      </c>
      <c r="AC1001" t="s">
        <v>148</v>
      </c>
      <c r="AD1001" s="2">
        <v>0.54166666666666663</v>
      </c>
      <c r="AG1001" t="s">
        <v>161</v>
      </c>
      <c r="AK1001" t="s">
        <v>156</v>
      </c>
    </row>
    <row r="1002" spans="1:37" x14ac:dyDescent="0.3">
      <c r="A1002" t="s">
        <v>292</v>
      </c>
      <c r="B1002" t="str">
        <f t="shared" si="15"/>
        <v>USGS-WRD-1651800-20170425</v>
      </c>
      <c r="C1002">
        <v>1651800</v>
      </c>
      <c r="D1002" t="s">
        <v>151</v>
      </c>
      <c r="E1002" s="1">
        <v>42850</v>
      </c>
      <c r="F1002" s="1" t="s">
        <v>311</v>
      </c>
      <c r="G1002" s="1"/>
      <c r="H1002" t="s">
        <v>170</v>
      </c>
      <c r="I1002" s="1" t="str">
        <f>VLOOKUP(Z1002,lookup!$A$2:$E$18,5,FALSE)</f>
        <v>dissolved</v>
      </c>
      <c r="J1002" s="1" t="str">
        <f>VLOOKUP(Z1002,lookup!$A$2:$E$18,3,FALSE)</f>
        <v>Lead</v>
      </c>
      <c r="K1002" s="1"/>
      <c r="L1002" t="str">
        <f>VLOOKUP(Z1002,lookup!$A$2:$E$18,4,FALSE)</f>
        <v>ug/l</v>
      </c>
      <c r="M1002">
        <v>0.375</v>
      </c>
      <c r="U1002">
        <v>0.02</v>
      </c>
      <c r="V1002" t="s">
        <v>176</v>
      </c>
      <c r="X1002" t="s">
        <v>149</v>
      </c>
      <c r="Y1002" t="s">
        <v>150</v>
      </c>
      <c r="Z1002">
        <v>1049</v>
      </c>
      <c r="AB1002" t="s">
        <v>154</v>
      </c>
      <c r="AC1002" t="s">
        <v>148</v>
      </c>
      <c r="AD1002" s="2">
        <v>0.54166666666666663</v>
      </c>
      <c r="AG1002" t="s">
        <v>161</v>
      </c>
      <c r="AK1002" t="s">
        <v>156</v>
      </c>
    </row>
    <row r="1003" spans="1:37" x14ac:dyDescent="0.3">
      <c r="A1003" t="s">
        <v>292</v>
      </c>
      <c r="B1003" t="str">
        <f t="shared" si="15"/>
        <v>USGS-WRD-1651800-20170425</v>
      </c>
      <c r="C1003">
        <v>1651800</v>
      </c>
      <c r="D1003" t="s">
        <v>151</v>
      </c>
      <c r="E1003" s="1">
        <v>42850</v>
      </c>
      <c r="F1003" s="1" t="s">
        <v>311</v>
      </c>
      <c r="G1003" s="1"/>
      <c r="H1003" t="s">
        <v>172</v>
      </c>
      <c r="I1003" s="1" t="str">
        <f>VLOOKUP(Z1003,lookup!$A$2:$E$18,5,FALSE)</f>
        <v>dissolved</v>
      </c>
      <c r="J1003" s="1" t="str">
        <f>VLOOKUP(Z1003,lookup!$A$2:$E$18,3,FALSE)</f>
        <v>Zinc</v>
      </c>
      <c r="K1003" s="1"/>
      <c r="L1003" t="str">
        <f>VLOOKUP(Z1003,lookup!$A$2:$E$18,4,FALSE)</f>
        <v>ug/l</v>
      </c>
      <c r="M1003">
        <v>8.8000000000000007</v>
      </c>
      <c r="U1003">
        <v>2</v>
      </c>
      <c r="V1003" t="s">
        <v>176</v>
      </c>
      <c r="X1003" t="s">
        <v>149</v>
      </c>
      <c r="Y1003" t="s">
        <v>150</v>
      </c>
      <c r="Z1003">
        <v>1090</v>
      </c>
      <c r="AB1003" t="s">
        <v>154</v>
      </c>
      <c r="AC1003" t="s">
        <v>148</v>
      </c>
      <c r="AD1003" s="2">
        <v>0.54166666666666663</v>
      </c>
      <c r="AG1003" t="s">
        <v>161</v>
      </c>
      <c r="AK1003" t="s">
        <v>156</v>
      </c>
    </row>
    <row r="1004" spans="1:37" x14ac:dyDescent="0.3">
      <c r="A1004" t="s">
        <v>292</v>
      </c>
      <c r="B1004" t="str">
        <f t="shared" si="15"/>
        <v>USGS-WRD-1651800-20170425</v>
      </c>
      <c r="C1004">
        <v>1651800</v>
      </c>
      <c r="D1004" t="s">
        <v>151</v>
      </c>
      <c r="E1004" s="1">
        <v>42850</v>
      </c>
      <c r="F1004" s="1" t="s">
        <v>311</v>
      </c>
      <c r="G1004" s="1"/>
      <c r="I1004" s="1" t="str">
        <f>VLOOKUP(Z1004,lookup!$A$2:$E$18,5,FALSE)</f>
        <v>total</v>
      </c>
      <c r="J1004" s="1" t="str">
        <f>VLOOKUP(Z1004,lookup!$A$2:$E$18,3,FALSE)</f>
        <v>Mercury</v>
      </c>
      <c r="K1004" s="1"/>
      <c r="L1004" t="str">
        <f>VLOOKUP(Z1004,lookup!$A$2:$E$18,4,FALSE)</f>
        <v>ng/l</v>
      </c>
      <c r="M1004">
        <v>2.84</v>
      </c>
      <c r="U1004">
        <v>0.17</v>
      </c>
      <c r="V1004" t="s">
        <v>165</v>
      </c>
      <c r="X1004" t="s">
        <v>149</v>
      </c>
      <c r="Y1004" t="s">
        <v>150</v>
      </c>
      <c r="Z1004">
        <v>50286</v>
      </c>
      <c r="AB1004" t="s">
        <v>154</v>
      </c>
      <c r="AC1004" t="s">
        <v>148</v>
      </c>
      <c r="AD1004" s="2">
        <v>0.54166666666666663</v>
      </c>
      <c r="AG1004" t="s">
        <v>161</v>
      </c>
      <c r="AK1004" t="s">
        <v>230</v>
      </c>
    </row>
    <row r="1005" spans="1:37" x14ac:dyDescent="0.3">
      <c r="A1005" t="s">
        <v>292</v>
      </c>
      <c r="B1005" t="str">
        <f t="shared" si="15"/>
        <v>USGSMDWC-1651800-20170505</v>
      </c>
      <c r="C1005">
        <v>1651800</v>
      </c>
      <c r="D1005" t="s">
        <v>151</v>
      </c>
      <c r="E1005" s="1">
        <v>42860</v>
      </c>
      <c r="F1005" s="1" t="s">
        <v>385</v>
      </c>
      <c r="G1005" s="1"/>
      <c r="H1005" t="s">
        <v>172</v>
      </c>
      <c r="I1005" s="1" t="str">
        <f>VLOOKUP(Z1005,lookup!$A$2:$E$18,5,FALSE)</f>
        <v>dissolved</v>
      </c>
      <c r="J1005" s="1" t="str">
        <f>VLOOKUP(Z1005,lookup!$A$2:$E$18,3,FALSE)</f>
        <v>Copper</v>
      </c>
      <c r="K1005" s="1"/>
      <c r="L1005" t="str">
        <f>VLOOKUP(Z1005,lookup!$A$2:$E$18,4,FALSE)</f>
        <v>ug/l</v>
      </c>
      <c r="M1005">
        <v>3.8</v>
      </c>
      <c r="U1005">
        <v>0.2</v>
      </c>
      <c r="V1005" t="s">
        <v>176</v>
      </c>
      <c r="X1005" t="s">
        <v>149</v>
      </c>
      <c r="Y1005" t="s">
        <v>150</v>
      </c>
      <c r="Z1005">
        <v>1040</v>
      </c>
      <c r="AB1005" t="s">
        <v>154</v>
      </c>
      <c r="AC1005" t="s">
        <v>148</v>
      </c>
      <c r="AD1005" s="2">
        <v>0.41388888888888892</v>
      </c>
      <c r="AG1005" t="s">
        <v>169</v>
      </c>
      <c r="AK1005" t="s">
        <v>156</v>
      </c>
    </row>
    <row r="1006" spans="1:37" x14ac:dyDescent="0.3">
      <c r="A1006" t="s">
        <v>292</v>
      </c>
      <c r="B1006" t="str">
        <f t="shared" si="15"/>
        <v>USGSMDWC-1651800-20170505</v>
      </c>
      <c r="C1006">
        <v>1651800</v>
      </c>
      <c r="D1006" t="s">
        <v>151</v>
      </c>
      <c r="E1006" s="1">
        <v>42860</v>
      </c>
      <c r="F1006" s="1" t="s">
        <v>385</v>
      </c>
      <c r="G1006" s="1"/>
      <c r="H1006" t="s">
        <v>170</v>
      </c>
      <c r="I1006" s="1" t="str">
        <f>VLOOKUP(Z1006,lookup!$A$2:$E$18,5,FALSE)</f>
        <v>dissolved</v>
      </c>
      <c r="J1006" s="1" t="str">
        <f>VLOOKUP(Z1006,lookup!$A$2:$E$18,3,FALSE)</f>
        <v>Lead</v>
      </c>
      <c r="K1006" s="1"/>
      <c r="L1006" t="str">
        <f>VLOOKUP(Z1006,lookup!$A$2:$E$18,4,FALSE)</f>
        <v>ug/l</v>
      </c>
      <c r="M1006">
        <v>0.78</v>
      </c>
      <c r="U1006">
        <v>0.02</v>
      </c>
      <c r="V1006" t="s">
        <v>176</v>
      </c>
      <c r="X1006" t="s">
        <v>149</v>
      </c>
      <c r="Y1006" t="s">
        <v>150</v>
      </c>
      <c r="Z1006">
        <v>1049</v>
      </c>
      <c r="AB1006" t="s">
        <v>154</v>
      </c>
      <c r="AC1006" t="s">
        <v>148</v>
      </c>
      <c r="AD1006" s="2">
        <v>0.41388888888888892</v>
      </c>
      <c r="AG1006" t="s">
        <v>169</v>
      </c>
      <c r="AK1006" t="s">
        <v>156</v>
      </c>
    </row>
    <row r="1007" spans="1:37" x14ac:dyDescent="0.3">
      <c r="A1007" t="s">
        <v>292</v>
      </c>
      <c r="B1007" t="str">
        <f t="shared" si="15"/>
        <v>USGSMDWC-1651800-20170505</v>
      </c>
      <c r="C1007">
        <v>1651800</v>
      </c>
      <c r="D1007" t="s">
        <v>151</v>
      </c>
      <c r="E1007" s="1">
        <v>42860</v>
      </c>
      <c r="F1007" s="1" t="s">
        <v>385</v>
      </c>
      <c r="G1007" s="1"/>
      <c r="H1007" t="s">
        <v>172</v>
      </c>
      <c r="I1007" s="1" t="str">
        <f>VLOOKUP(Z1007,lookup!$A$2:$E$18,5,FALSE)</f>
        <v>dissolved</v>
      </c>
      <c r="J1007" s="1" t="str">
        <f>VLOOKUP(Z1007,lookup!$A$2:$E$18,3,FALSE)</f>
        <v>Zinc</v>
      </c>
      <c r="K1007" s="1"/>
      <c r="L1007" t="str">
        <f>VLOOKUP(Z1007,lookup!$A$2:$E$18,4,FALSE)</f>
        <v>ug/l</v>
      </c>
      <c r="M1007">
        <v>5.0999999999999996</v>
      </c>
      <c r="U1007">
        <v>2</v>
      </c>
      <c r="V1007" t="s">
        <v>176</v>
      </c>
      <c r="X1007" t="s">
        <v>149</v>
      </c>
      <c r="Y1007" t="s">
        <v>150</v>
      </c>
      <c r="Z1007">
        <v>1090</v>
      </c>
      <c r="AB1007" t="s">
        <v>154</v>
      </c>
      <c r="AC1007" t="s">
        <v>148</v>
      </c>
      <c r="AD1007" s="2">
        <v>0.41388888888888892</v>
      </c>
      <c r="AG1007" t="s">
        <v>169</v>
      </c>
      <c r="AK1007" t="s">
        <v>156</v>
      </c>
    </row>
    <row r="1008" spans="1:37" x14ac:dyDescent="0.3">
      <c r="A1008" t="s">
        <v>292</v>
      </c>
      <c r="B1008" t="str">
        <f t="shared" si="15"/>
        <v>USGSMDWC-1651800-20170505</v>
      </c>
      <c r="C1008">
        <v>1651800</v>
      </c>
      <c r="D1008" t="s">
        <v>151</v>
      </c>
      <c r="E1008" s="1">
        <v>42860</v>
      </c>
      <c r="F1008" s="1" t="s">
        <v>385</v>
      </c>
      <c r="G1008" s="1"/>
      <c r="I1008" s="1" t="str">
        <f>VLOOKUP(Z1008,lookup!$A$2:$E$18,5,FALSE)</f>
        <v>total</v>
      </c>
      <c r="J1008" s="1" t="str">
        <f>VLOOKUP(Z1008,lookup!$A$2:$E$18,3,FALSE)</f>
        <v>Mercury</v>
      </c>
      <c r="K1008" s="1"/>
      <c r="L1008" t="str">
        <f>VLOOKUP(Z1008,lookup!$A$2:$E$18,4,FALSE)</f>
        <v>ng/l</v>
      </c>
      <c r="M1008">
        <v>42.9</v>
      </c>
      <c r="U1008">
        <v>0.17</v>
      </c>
      <c r="V1008" t="s">
        <v>165</v>
      </c>
      <c r="X1008" t="s">
        <v>149</v>
      </c>
      <c r="Y1008" t="s">
        <v>150</v>
      </c>
      <c r="Z1008">
        <v>50286</v>
      </c>
      <c r="AB1008" t="s">
        <v>154</v>
      </c>
      <c r="AC1008" t="s">
        <v>148</v>
      </c>
      <c r="AD1008" s="2">
        <v>0.41388888888888892</v>
      </c>
      <c r="AG1008" t="s">
        <v>169</v>
      </c>
      <c r="AK1008" t="s">
        <v>230</v>
      </c>
    </row>
    <row r="1009" spans="1:37" x14ac:dyDescent="0.3">
      <c r="A1009" t="s">
        <v>292</v>
      </c>
      <c r="B1009" t="str">
        <f t="shared" si="15"/>
        <v>USGS-WRD-1651800-20170531</v>
      </c>
      <c r="C1009">
        <v>1651800</v>
      </c>
      <c r="D1009" t="s">
        <v>151</v>
      </c>
      <c r="E1009" s="1">
        <v>42886</v>
      </c>
      <c r="F1009" s="1" t="s">
        <v>386</v>
      </c>
      <c r="G1009" s="1"/>
      <c r="H1009" t="s">
        <v>172</v>
      </c>
      <c r="I1009" s="1" t="str">
        <f>VLOOKUP(Z1009,lookup!$A$2:$E$18,5,FALSE)</f>
        <v>dissolved</v>
      </c>
      <c r="J1009" s="1" t="str">
        <f>VLOOKUP(Z1009,lookup!$A$2:$E$18,3,FALSE)</f>
        <v>Copper</v>
      </c>
      <c r="K1009" s="1"/>
      <c r="L1009" t="str">
        <f>VLOOKUP(Z1009,lookup!$A$2:$E$18,4,FALSE)</f>
        <v>ug/l</v>
      </c>
      <c r="M1009">
        <v>2.7</v>
      </c>
      <c r="U1009">
        <v>0.2</v>
      </c>
      <c r="V1009" t="s">
        <v>176</v>
      </c>
      <c r="X1009" t="s">
        <v>149</v>
      </c>
      <c r="Y1009" t="s">
        <v>150</v>
      </c>
      <c r="Z1009">
        <v>1040</v>
      </c>
      <c r="AB1009" t="s">
        <v>154</v>
      </c>
      <c r="AC1009" t="s">
        <v>148</v>
      </c>
      <c r="AD1009" s="2">
        <v>0.45277777777777778</v>
      </c>
      <c r="AG1009" t="s">
        <v>161</v>
      </c>
      <c r="AK1009" t="s">
        <v>156</v>
      </c>
    </row>
    <row r="1010" spans="1:37" x14ac:dyDescent="0.3">
      <c r="A1010" t="s">
        <v>292</v>
      </c>
      <c r="B1010" t="str">
        <f t="shared" si="15"/>
        <v>USGS-WRD-1651800-20170531</v>
      </c>
      <c r="C1010">
        <v>1651800</v>
      </c>
      <c r="D1010" t="s">
        <v>151</v>
      </c>
      <c r="E1010" s="1">
        <v>42886</v>
      </c>
      <c r="F1010" s="1" t="s">
        <v>386</v>
      </c>
      <c r="G1010" s="1"/>
      <c r="H1010" t="s">
        <v>170</v>
      </c>
      <c r="I1010" s="1" t="str">
        <f>VLOOKUP(Z1010,lookup!$A$2:$E$18,5,FALSE)</f>
        <v>dissolved</v>
      </c>
      <c r="J1010" s="1" t="str">
        <f>VLOOKUP(Z1010,lookup!$A$2:$E$18,3,FALSE)</f>
        <v>Lead</v>
      </c>
      <c r="K1010" s="1"/>
      <c r="L1010" t="str">
        <f>VLOOKUP(Z1010,lookup!$A$2:$E$18,4,FALSE)</f>
        <v>ug/l</v>
      </c>
      <c r="M1010">
        <v>0.10199999999999999</v>
      </c>
      <c r="U1010">
        <v>0.02</v>
      </c>
      <c r="V1010" t="s">
        <v>176</v>
      </c>
      <c r="X1010" t="s">
        <v>149</v>
      </c>
      <c r="Y1010" t="s">
        <v>150</v>
      </c>
      <c r="Z1010">
        <v>1049</v>
      </c>
      <c r="AB1010" t="s">
        <v>154</v>
      </c>
      <c r="AC1010" t="s">
        <v>148</v>
      </c>
      <c r="AD1010" s="2">
        <v>0.45277777777777778</v>
      </c>
      <c r="AG1010" t="s">
        <v>161</v>
      </c>
      <c r="AK1010" t="s">
        <v>156</v>
      </c>
    </row>
    <row r="1011" spans="1:37" x14ac:dyDescent="0.3">
      <c r="A1011" t="s">
        <v>292</v>
      </c>
      <c r="B1011" t="str">
        <f t="shared" si="15"/>
        <v>USGS-WRD-1651800-20170531</v>
      </c>
      <c r="C1011">
        <v>1651800</v>
      </c>
      <c r="D1011" t="s">
        <v>151</v>
      </c>
      <c r="E1011" s="1">
        <v>42886</v>
      </c>
      <c r="F1011" s="1" t="s">
        <v>386</v>
      </c>
      <c r="G1011" s="1"/>
      <c r="H1011" t="s">
        <v>172</v>
      </c>
      <c r="I1011" s="1" t="str">
        <f>VLOOKUP(Z1011,lookup!$A$2:$E$18,5,FALSE)</f>
        <v>dissolved</v>
      </c>
      <c r="J1011" s="1" t="str">
        <f>VLOOKUP(Z1011,lookup!$A$2:$E$18,3,FALSE)</f>
        <v>Zinc</v>
      </c>
      <c r="K1011" s="1"/>
      <c r="L1011" t="str">
        <f>VLOOKUP(Z1011,lookup!$A$2:$E$18,4,FALSE)</f>
        <v>ug/l</v>
      </c>
      <c r="M1011">
        <v>4.3</v>
      </c>
      <c r="U1011">
        <v>2</v>
      </c>
      <c r="V1011" t="s">
        <v>176</v>
      </c>
      <c r="X1011" t="s">
        <v>149</v>
      </c>
      <c r="Y1011" t="s">
        <v>150</v>
      </c>
      <c r="Z1011">
        <v>1090</v>
      </c>
      <c r="AB1011" t="s">
        <v>154</v>
      </c>
      <c r="AC1011" t="s">
        <v>148</v>
      </c>
      <c r="AD1011" s="2">
        <v>0.45277777777777778</v>
      </c>
      <c r="AG1011" t="s">
        <v>161</v>
      </c>
      <c r="AK1011" t="s">
        <v>156</v>
      </c>
    </row>
    <row r="1012" spans="1:37" x14ac:dyDescent="0.3">
      <c r="A1012" t="s">
        <v>292</v>
      </c>
      <c r="B1012" t="str">
        <f t="shared" si="15"/>
        <v>USGS-WRD-1651800-20170531</v>
      </c>
      <c r="C1012">
        <v>1651800</v>
      </c>
      <c r="D1012" t="s">
        <v>151</v>
      </c>
      <c r="E1012" s="1">
        <v>42886</v>
      </c>
      <c r="F1012" s="1" t="s">
        <v>386</v>
      </c>
      <c r="G1012" s="1"/>
      <c r="I1012" s="1" t="str">
        <f>VLOOKUP(Z1012,lookup!$A$2:$E$18,5,FALSE)</f>
        <v>total</v>
      </c>
      <c r="J1012" s="1" t="str">
        <f>VLOOKUP(Z1012,lookup!$A$2:$E$18,3,FALSE)</f>
        <v>Mercury</v>
      </c>
      <c r="K1012" s="1"/>
      <c r="L1012" t="str">
        <f>VLOOKUP(Z1012,lookup!$A$2:$E$18,4,FALSE)</f>
        <v>ng/l</v>
      </c>
      <c r="M1012">
        <v>2.63</v>
      </c>
      <c r="U1012">
        <v>0.17</v>
      </c>
      <c r="V1012" t="s">
        <v>165</v>
      </c>
      <c r="X1012" t="s">
        <v>149</v>
      </c>
      <c r="Y1012" t="s">
        <v>150</v>
      </c>
      <c r="Z1012">
        <v>50286</v>
      </c>
      <c r="AB1012" t="s">
        <v>154</v>
      </c>
      <c r="AC1012" t="s">
        <v>148</v>
      </c>
      <c r="AD1012" s="2">
        <v>0.45277777777777778</v>
      </c>
      <c r="AG1012" t="s">
        <v>161</v>
      </c>
      <c r="AK1012" t="s">
        <v>230</v>
      </c>
    </row>
    <row r="1013" spans="1:37" x14ac:dyDescent="0.3">
      <c r="A1013" t="s">
        <v>292</v>
      </c>
      <c r="B1013" t="str">
        <f t="shared" si="15"/>
        <v>USGSMDWC-1651800-20170626</v>
      </c>
      <c r="C1013">
        <v>1651800</v>
      </c>
      <c r="D1013" t="s">
        <v>151</v>
      </c>
      <c r="E1013" s="1">
        <v>42912</v>
      </c>
      <c r="F1013" s="1" t="s">
        <v>372</v>
      </c>
      <c r="G1013" s="1"/>
      <c r="H1013" t="s">
        <v>172</v>
      </c>
      <c r="I1013" s="1" t="str">
        <f>VLOOKUP(Z1013,lookup!$A$2:$E$18,5,FALSE)</f>
        <v>dissolved</v>
      </c>
      <c r="J1013" s="1" t="str">
        <f>VLOOKUP(Z1013,lookup!$A$2:$E$18,3,FALSE)</f>
        <v>Copper</v>
      </c>
      <c r="K1013" s="1"/>
      <c r="L1013" t="str">
        <f>VLOOKUP(Z1013,lookup!$A$2:$E$18,4,FALSE)</f>
        <v>ug/l</v>
      </c>
      <c r="M1013">
        <v>1.2</v>
      </c>
      <c r="U1013">
        <v>0.2</v>
      </c>
      <c r="V1013" t="s">
        <v>176</v>
      </c>
      <c r="X1013" t="s">
        <v>149</v>
      </c>
      <c r="Y1013" t="s">
        <v>150</v>
      </c>
      <c r="Z1013">
        <v>1040</v>
      </c>
      <c r="AB1013" t="s">
        <v>154</v>
      </c>
      <c r="AC1013" t="s">
        <v>148</v>
      </c>
      <c r="AD1013" s="2">
        <v>0.4513888888888889</v>
      </c>
      <c r="AG1013" t="s">
        <v>169</v>
      </c>
      <c r="AK1013" t="s">
        <v>156</v>
      </c>
    </row>
    <row r="1014" spans="1:37" x14ac:dyDescent="0.3">
      <c r="A1014" t="s">
        <v>292</v>
      </c>
      <c r="B1014" t="str">
        <f t="shared" si="15"/>
        <v>USGSMDWC-1651800-20170626</v>
      </c>
      <c r="C1014">
        <v>1651800</v>
      </c>
      <c r="D1014" t="s">
        <v>151</v>
      </c>
      <c r="E1014" s="1">
        <v>42912</v>
      </c>
      <c r="F1014" s="1" t="s">
        <v>372</v>
      </c>
      <c r="G1014" s="1"/>
      <c r="H1014" t="s">
        <v>170</v>
      </c>
      <c r="I1014" s="1" t="str">
        <f>VLOOKUP(Z1014,lookup!$A$2:$E$18,5,FALSE)</f>
        <v>dissolved</v>
      </c>
      <c r="J1014" s="1" t="str">
        <f>VLOOKUP(Z1014,lookup!$A$2:$E$18,3,FALSE)</f>
        <v>Lead</v>
      </c>
      <c r="K1014" s="1"/>
      <c r="L1014" t="str">
        <f>VLOOKUP(Z1014,lookup!$A$2:$E$18,4,FALSE)</f>
        <v>ug/l</v>
      </c>
      <c r="M1014">
        <v>3.7999999999999999E-2</v>
      </c>
      <c r="U1014">
        <v>0.02</v>
      </c>
      <c r="V1014" t="s">
        <v>176</v>
      </c>
      <c r="X1014" t="s">
        <v>149</v>
      </c>
      <c r="Y1014" t="s">
        <v>150</v>
      </c>
      <c r="Z1014">
        <v>1049</v>
      </c>
      <c r="AA1014" t="s">
        <v>168</v>
      </c>
      <c r="AB1014" t="s">
        <v>154</v>
      </c>
      <c r="AC1014" t="s">
        <v>148</v>
      </c>
      <c r="AD1014" s="2">
        <v>0.4513888888888889</v>
      </c>
      <c r="AG1014" t="s">
        <v>169</v>
      </c>
      <c r="AK1014" t="s">
        <v>156</v>
      </c>
    </row>
    <row r="1015" spans="1:37" x14ac:dyDescent="0.3">
      <c r="A1015" t="s">
        <v>292</v>
      </c>
      <c r="B1015" t="str">
        <f t="shared" si="15"/>
        <v>USGSMDWC-1651800-20170626</v>
      </c>
      <c r="C1015">
        <v>1651800</v>
      </c>
      <c r="D1015" t="s">
        <v>151</v>
      </c>
      <c r="E1015" s="1">
        <v>42912</v>
      </c>
      <c r="F1015" s="1" t="s">
        <v>372</v>
      </c>
      <c r="G1015" s="1"/>
      <c r="H1015" t="s">
        <v>172</v>
      </c>
      <c r="I1015" s="1" t="str">
        <f>VLOOKUP(Z1015,lookup!$A$2:$E$18,5,FALSE)</f>
        <v>dissolved</v>
      </c>
      <c r="J1015" s="1" t="str">
        <f>VLOOKUP(Z1015,lookup!$A$2:$E$18,3,FALSE)</f>
        <v>Zinc</v>
      </c>
      <c r="K1015" s="1"/>
      <c r="L1015" t="str">
        <f>VLOOKUP(Z1015,lookup!$A$2:$E$18,4,FALSE)</f>
        <v>ug/l</v>
      </c>
      <c r="M1015">
        <v>2</v>
      </c>
      <c r="N1015" t="s">
        <v>152</v>
      </c>
      <c r="U1015">
        <v>2</v>
      </c>
      <c r="V1015" t="s">
        <v>176</v>
      </c>
      <c r="X1015" t="s">
        <v>149</v>
      </c>
      <c r="Y1015" t="s">
        <v>150</v>
      </c>
      <c r="Z1015">
        <v>1090</v>
      </c>
      <c r="AB1015" t="s">
        <v>154</v>
      </c>
      <c r="AC1015" t="s">
        <v>148</v>
      </c>
      <c r="AD1015" s="2">
        <v>0.4513888888888889</v>
      </c>
      <c r="AG1015" t="s">
        <v>169</v>
      </c>
      <c r="AK1015" t="s">
        <v>156</v>
      </c>
    </row>
    <row r="1016" spans="1:37" x14ac:dyDescent="0.3">
      <c r="A1016" t="s">
        <v>292</v>
      </c>
      <c r="B1016" t="str">
        <f t="shared" si="15"/>
        <v>USGSMDWC-1651800-20170626</v>
      </c>
      <c r="C1016">
        <v>1651800</v>
      </c>
      <c r="D1016" t="s">
        <v>151</v>
      </c>
      <c r="E1016" s="1">
        <v>42912</v>
      </c>
      <c r="F1016" s="1" t="s">
        <v>372</v>
      </c>
      <c r="G1016" s="1"/>
      <c r="I1016" s="1" t="str">
        <f>VLOOKUP(Z1016,lookup!$A$2:$E$18,5,FALSE)</f>
        <v>total</v>
      </c>
      <c r="J1016" s="1" t="str">
        <f>VLOOKUP(Z1016,lookup!$A$2:$E$18,3,FALSE)</f>
        <v>Mercury</v>
      </c>
      <c r="K1016" s="1"/>
      <c r="L1016" t="str">
        <f>VLOOKUP(Z1016,lookup!$A$2:$E$18,4,FALSE)</f>
        <v>ng/l</v>
      </c>
      <c r="M1016">
        <v>1.03</v>
      </c>
      <c r="U1016">
        <v>0.17</v>
      </c>
      <c r="V1016" t="s">
        <v>165</v>
      </c>
      <c r="X1016" t="s">
        <v>149</v>
      </c>
      <c r="Y1016" t="s">
        <v>150</v>
      </c>
      <c r="Z1016">
        <v>50286</v>
      </c>
      <c r="AB1016" t="s">
        <v>154</v>
      </c>
      <c r="AC1016" t="s">
        <v>148</v>
      </c>
      <c r="AD1016" s="2">
        <v>0.4513888888888889</v>
      </c>
      <c r="AG1016" t="s">
        <v>169</v>
      </c>
      <c r="AK1016" t="s">
        <v>230</v>
      </c>
    </row>
    <row r="1017" spans="1:37" x14ac:dyDescent="0.3">
      <c r="A1017" t="s">
        <v>292</v>
      </c>
      <c r="B1017" t="str">
        <f t="shared" si="15"/>
        <v>USGSMDWC-1651800-20170706</v>
      </c>
      <c r="C1017">
        <v>1651800</v>
      </c>
      <c r="D1017" t="s">
        <v>151</v>
      </c>
      <c r="E1017" s="1">
        <v>42922</v>
      </c>
      <c r="F1017" s="1" t="s">
        <v>387</v>
      </c>
      <c r="G1017" s="1"/>
      <c r="H1017" t="s">
        <v>172</v>
      </c>
      <c r="I1017" s="1" t="str">
        <f>VLOOKUP(Z1017,lookup!$A$2:$E$18,5,FALSE)</f>
        <v>dissolved</v>
      </c>
      <c r="J1017" s="1" t="str">
        <f>VLOOKUP(Z1017,lookup!$A$2:$E$18,3,FALSE)</f>
        <v>Copper</v>
      </c>
      <c r="K1017" s="1"/>
      <c r="L1017" t="str">
        <f>VLOOKUP(Z1017,lookup!$A$2:$E$18,4,FALSE)</f>
        <v>ug/l</v>
      </c>
      <c r="M1017">
        <v>3.8</v>
      </c>
      <c r="U1017">
        <v>0.2</v>
      </c>
      <c r="V1017" t="s">
        <v>176</v>
      </c>
      <c r="X1017" t="s">
        <v>149</v>
      </c>
      <c r="Y1017" t="s">
        <v>150</v>
      </c>
      <c r="Z1017">
        <v>1040</v>
      </c>
      <c r="AB1017" t="s">
        <v>154</v>
      </c>
      <c r="AC1017" t="s">
        <v>148</v>
      </c>
      <c r="AD1017" s="2">
        <v>0.37361111111111112</v>
      </c>
      <c r="AG1017" t="s">
        <v>169</v>
      </c>
      <c r="AK1017" t="s">
        <v>156</v>
      </c>
    </row>
    <row r="1018" spans="1:37" x14ac:dyDescent="0.3">
      <c r="A1018" t="s">
        <v>292</v>
      </c>
      <c r="B1018" t="str">
        <f t="shared" si="15"/>
        <v>USGSMDWC-1651800-20170706</v>
      </c>
      <c r="C1018">
        <v>1651800</v>
      </c>
      <c r="D1018" t="s">
        <v>151</v>
      </c>
      <c r="E1018" s="1">
        <v>42922</v>
      </c>
      <c r="F1018" s="1" t="s">
        <v>387</v>
      </c>
      <c r="G1018" s="1"/>
      <c r="H1018" t="s">
        <v>170</v>
      </c>
      <c r="I1018" s="1" t="str">
        <f>VLOOKUP(Z1018,lookup!$A$2:$E$18,5,FALSE)</f>
        <v>dissolved</v>
      </c>
      <c r="J1018" s="1" t="str">
        <f>VLOOKUP(Z1018,lookup!$A$2:$E$18,3,FALSE)</f>
        <v>Lead</v>
      </c>
      <c r="K1018" s="1"/>
      <c r="L1018" t="str">
        <f>VLOOKUP(Z1018,lookup!$A$2:$E$18,4,FALSE)</f>
        <v>ug/l</v>
      </c>
      <c r="M1018">
        <v>0.32500000000000001</v>
      </c>
      <c r="U1018">
        <v>0.02</v>
      </c>
      <c r="V1018" t="s">
        <v>176</v>
      </c>
      <c r="X1018" t="s">
        <v>149</v>
      </c>
      <c r="Y1018" t="s">
        <v>150</v>
      </c>
      <c r="Z1018">
        <v>1049</v>
      </c>
      <c r="AB1018" t="s">
        <v>154</v>
      </c>
      <c r="AC1018" t="s">
        <v>148</v>
      </c>
      <c r="AD1018" s="2">
        <v>0.37361111111111112</v>
      </c>
      <c r="AG1018" t="s">
        <v>169</v>
      </c>
      <c r="AK1018" t="s">
        <v>156</v>
      </c>
    </row>
    <row r="1019" spans="1:37" x14ac:dyDescent="0.3">
      <c r="A1019" t="s">
        <v>292</v>
      </c>
      <c r="B1019" t="str">
        <f t="shared" si="15"/>
        <v>USGSMDWC-1651800-20170706</v>
      </c>
      <c r="C1019">
        <v>1651800</v>
      </c>
      <c r="D1019" t="s">
        <v>151</v>
      </c>
      <c r="E1019" s="1">
        <v>42922</v>
      </c>
      <c r="F1019" s="1" t="s">
        <v>387</v>
      </c>
      <c r="G1019" s="1"/>
      <c r="H1019" t="s">
        <v>172</v>
      </c>
      <c r="I1019" s="1" t="str">
        <f>VLOOKUP(Z1019,lookup!$A$2:$E$18,5,FALSE)</f>
        <v>dissolved</v>
      </c>
      <c r="J1019" s="1" t="str">
        <f>VLOOKUP(Z1019,lookup!$A$2:$E$18,3,FALSE)</f>
        <v>Zinc</v>
      </c>
      <c r="K1019" s="1"/>
      <c r="L1019" t="str">
        <f>VLOOKUP(Z1019,lookup!$A$2:$E$18,4,FALSE)</f>
        <v>ug/l</v>
      </c>
      <c r="M1019">
        <v>3.7</v>
      </c>
      <c r="U1019">
        <v>2</v>
      </c>
      <c r="V1019" t="s">
        <v>176</v>
      </c>
      <c r="X1019" t="s">
        <v>149</v>
      </c>
      <c r="Y1019" t="s">
        <v>150</v>
      </c>
      <c r="Z1019">
        <v>1090</v>
      </c>
      <c r="AA1019" t="s">
        <v>168</v>
      </c>
      <c r="AB1019" t="s">
        <v>154</v>
      </c>
      <c r="AC1019" t="s">
        <v>148</v>
      </c>
      <c r="AD1019" s="2">
        <v>0.37361111111111112</v>
      </c>
      <c r="AG1019" t="s">
        <v>169</v>
      </c>
      <c r="AK1019" t="s">
        <v>156</v>
      </c>
    </row>
    <row r="1020" spans="1:37" x14ac:dyDescent="0.3">
      <c r="A1020" t="s">
        <v>292</v>
      </c>
      <c r="B1020" t="str">
        <f t="shared" si="15"/>
        <v>USGSMDWC-1651800-20170706</v>
      </c>
      <c r="C1020">
        <v>1651800</v>
      </c>
      <c r="D1020" t="s">
        <v>151</v>
      </c>
      <c r="E1020" s="1">
        <v>42922</v>
      </c>
      <c r="F1020" s="1" t="s">
        <v>387</v>
      </c>
      <c r="G1020" s="1"/>
      <c r="I1020" s="1" t="str">
        <f>VLOOKUP(Z1020,lookup!$A$2:$E$18,5,FALSE)</f>
        <v>total</v>
      </c>
      <c r="J1020" s="1" t="str">
        <f>VLOOKUP(Z1020,lookup!$A$2:$E$18,3,FALSE)</f>
        <v>Mercury</v>
      </c>
      <c r="K1020" s="1"/>
      <c r="L1020" t="str">
        <f>VLOOKUP(Z1020,lookup!$A$2:$E$18,4,FALSE)</f>
        <v>ng/l</v>
      </c>
      <c r="M1020">
        <v>7.08</v>
      </c>
      <c r="U1020">
        <v>0.17</v>
      </c>
      <c r="V1020" t="s">
        <v>165</v>
      </c>
      <c r="X1020" t="s">
        <v>149</v>
      </c>
      <c r="Y1020" t="s">
        <v>150</v>
      </c>
      <c r="Z1020">
        <v>50286</v>
      </c>
      <c r="AB1020" t="s">
        <v>154</v>
      </c>
      <c r="AC1020" t="s">
        <v>148</v>
      </c>
      <c r="AD1020" s="2">
        <v>0.37361111111111112</v>
      </c>
      <c r="AG1020" t="s">
        <v>169</v>
      </c>
      <c r="AK1020" t="s">
        <v>230</v>
      </c>
    </row>
    <row r="1021" spans="1:37" x14ac:dyDescent="0.3">
      <c r="A1021" t="s">
        <v>292</v>
      </c>
      <c r="B1021" t="str">
        <f t="shared" si="15"/>
        <v>USGSMDWC-1651800-20170727</v>
      </c>
      <c r="C1021">
        <v>1651800</v>
      </c>
      <c r="D1021" t="s">
        <v>151</v>
      </c>
      <c r="E1021" s="1">
        <v>42943</v>
      </c>
      <c r="F1021" s="1" t="s">
        <v>309</v>
      </c>
      <c r="G1021" s="1"/>
      <c r="H1021" t="s">
        <v>172</v>
      </c>
      <c r="I1021" s="1" t="str">
        <f>VLOOKUP(Z1021,lookup!$A$2:$E$18,5,FALSE)</f>
        <v>dissolved</v>
      </c>
      <c r="J1021" s="1" t="str">
        <f>VLOOKUP(Z1021,lookup!$A$2:$E$18,3,FALSE)</f>
        <v>Copper</v>
      </c>
      <c r="K1021" s="1"/>
      <c r="L1021" t="str">
        <f>VLOOKUP(Z1021,lookup!$A$2:$E$18,4,FALSE)</f>
        <v>ug/l</v>
      </c>
      <c r="M1021">
        <v>1.7</v>
      </c>
      <c r="U1021">
        <v>0.2</v>
      </c>
      <c r="V1021" t="s">
        <v>176</v>
      </c>
      <c r="X1021" t="s">
        <v>149</v>
      </c>
      <c r="Y1021" t="s">
        <v>150</v>
      </c>
      <c r="Z1021">
        <v>1040</v>
      </c>
      <c r="AB1021" t="s">
        <v>154</v>
      </c>
      <c r="AC1021" t="s">
        <v>148</v>
      </c>
      <c r="AD1021" s="2">
        <v>0.3888888888888889</v>
      </c>
      <c r="AG1021" t="s">
        <v>169</v>
      </c>
      <c r="AK1021" t="s">
        <v>156</v>
      </c>
    </row>
    <row r="1022" spans="1:37" x14ac:dyDescent="0.3">
      <c r="A1022" t="s">
        <v>292</v>
      </c>
      <c r="B1022" t="str">
        <f t="shared" si="15"/>
        <v>USGSMDWC-1651800-20170727</v>
      </c>
      <c r="C1022">
        <v>1651800</v>
      </c>
      <c r="D1022" t="s">
        <v>151</v>
      </c>
      <c r="E1022" s="1">
        <v>42943</v>
      </c>
      <c r="F1022" s="1" t="s">
        <v>309</v>
      </c>
      <c r="G1022" s="1"/>
      <c r="H1022" t="s">
        <v>170</v>
      </c>
      <c r="I1022" s="1" t="str">
        <f>VLOOKUP(Z1022,lookup!$A$2:$E$18,5,FALSE)</f>
        <v>dissolved</v>
      </c>
      <c r="J1022" s="1" t="str">
        <f>VLOOKUP(Z1022,lookup!$A$2:$E$18,3,FALSE)</f>
        <v>Lead</v>
      </c>
      <c r="K1022" s="1"/>
      <c r="L1022" t="str">
        <f>VLOOKUP(Z1022,lookup!$A$2:$E$18,4,FALSE)</f>
        <v>ug/l</v>
      </c>
      <c r="M1022">
        <v>3.1E-2</v>
      </c>
      <c r="U1022">
        <v>0.02</v>
      </c>
      <c r="V1022" t="s">
        <v>176</v>
      </c>
      <c r="X1022" t="s">
        <v>149</v>
      </c>
      <c r="Y1022" t="s">
        <v>150</v>
      </c>
      <c r="Z1022">
        <v>1049</v>
      </c>
      <c r="AA1022" t="s">
        <v>168</v>
      </c>
      <c r="AB1022" t="s">
        <v>154</v>
      </c>
      <c r="AC1022" t="s">
        <v>148</v>
      </c>
      <c r="AD1022" s="2">
        <v>0.3888888888888889</v>
      </c>
      <c r="AG1022" t="s">
        <v>169</v>
      </c>
      <c r="AK1022" t="s">
        <v>156</v>
      </c>
    </row>
    <row r="1023" spans="1:37" x14ac:dyDescent="0.3">
      <c r="A1023" t="s">
        <v>292</v>
      </c>
      <c r="B1023" t="str">
        <f t="shared" si="15"/>
        <v>USGSMDWC-1651800-20170727</v>
      </c>
      <c r="C1023">
        <v>1651800</v>
      </c>
      <c r="D1023" t="s">
        <v>151</v>
      </c>
      <c r="E1023" s="1">
        <v>42943</v>
      </c>
      <c r="F1023" s="1" t="s">
        <v>309</v>
      </c>
      <c r="G1023" s="1"/>
      <c r="H1023" t="s">
        <v>172</v>
      </c>
      <c r="I1023" s="1" t="str">
        <f>VLOOKUP(Z1023,lookup!$A$2:$E$18,5,FALSE)</f>
        <v>dissolved</v>
      </c>
      <c r="J1023" s="1" t="str">
        <f>VLOOKUP(Z1023,lookup!$A$2:$E$18,3,FALSE)</f>
        <v>Zinc</v>
      </c>
      <c r="K1023" s="1"/>
      <c r="L1023" t="str">
        <f>VLOOKUP(Z1023,lookup!$A$2:$E$18,4,FALSE)</f>
        <v>ug/l</v>
      </c>
      <c r="M1023">
        <v>2</v>
      </c>
      <c r="N1023" t="s">
        <v>152</v>
      </c>
      <c r="U1023">
        <v>2</v>
      </c>
      <c r="V1023" t="s">
        <v>176</v>
      </c>
      <c r="X1023" t="s">
        <v>149</v>
      </c>
      <c r="Y1023" t="s">
        <v>150</v>
      </c>
      <c r="Z1023">
        <v>1090</v>
      </c>
      <c r="AB1023" t="s">
        <v>154</v>
      </c>
      <c r="AC1023" t="s">
        <v>148</v>
      </c>
      <c r="AD1023" s="2">
        <v>0.3888888888888889</v>
      </c>
      <c r="AG1023" t="s">
        <v>169</v>
      </c>
      <c r="AK1023" t="s">
        <v>156</v>
      </c>
    </row>
    <row r="1024" spans="1:37" x14ac:dyDescent="0.3">
      <c r="A1024" t="s">
        <v>292</v>
      </c>
      <c r="B1024" t="str">
        <f t="shared" si="15"/>
        <v>USGSMDWC-1651800-20170727</v>
      </c>
      <c r="C1024">
        <v>1651800</v>
      </c>
      <c r="D1024" t="s">
        <v>151</v>
      </c>
      <c r="E1024" s="1">
        <v>42943</v>
      </c>
      <c r="F1024" s="1" t="s">
        <v>309</v>
      </c>
      <c r="G1024" s="1"/>
      <c r="I1024" s="1" t="str">
        <f>VLOOKUP(Z1024,lookup!$A$2:$E$18,5,FALSE)</f>
        <v>total</v>
      </c>
      <c r="J1024" s="1" t="str">
        <f>VLOOKUP(Z1024,lookup!$A$2:$E$18,3,FALSE)</f>
        <v>Mercury</v>
      </c>
      <c r="K1024" s="1"/>
      <c r="L1024" t="str">
        <f>VLOOKUP(Z1024,lookup!$A$2:$E$18,4,FALSE)</f>
        <v>ng/l</v>
      </c>
      <c r="M1024">
        <v>0.9</v>
      </c>
      <c r="U1024">
        <v>0.17</v>
      </c>
      <c r="V1024" t="s">
        <v>165</v>
      </c>
      <c r="X1024" t="s">
        <v>149</v>
      </c>
      <c r="Y1024" t="s">
        <v>150</v>
      </c>
      <c r="Z1024">
        <v>50286</v>
      </c>
      <c r="AB1024" t="s">
        <v>154</v>
      </c>
      <c r="AC1024" t="s">
        <v>148</v>
      </c>
      <c r="AD1024" s="2">
        <v>0.3888888888888889</v>
      </c>
      <c r="AG1024" t="s">
        <v>169</v>
      </c>
      <c r="AK1024" t="s">
        <v>230</v>
      </c>
    </row>
    <row r="1025" spans="1:37" x14ac:dyDescent="0.3">
      <c r="A1025" t="s">
        <v>292</v>
      </c>
      <c r="B1025" t="str">
        <f t="shared" si="15"/>
        <v>USGSMDWC-1651800-20170728</v>
      </c>
      <c r="C1025">
        <v>1651800</v>
      </c>
      <c r="D1025" t="s">
        <v>151</v>
      </c>
      <c r="E1025" s="1">
        <v>42944</v>
      </c>
      <c r="F1025" s="1" t="s">
        <v>380</v>
      </c>
      <c r="G1025" s="1"/>
      <c r="H1025" t="s">
        <v>172</v>
      </c>
      <c r="I1025" s="1" t="str">
        <f>VLOOKUP(Z1025,lookup!$A$2:$E$18,5,FALSE)</f>
        <v>dissolved</v>
      </c>
      <c r="J1025" s="1" t="str">
        <f>VLOOKUP(Z1025,lookup!$A$2:$E$18,3,FALSE)</f>
        <v>Copper</v>
      </c>
      <c r="K1025" s="1"/>
      <c r="L1025" t="str">
        <f>VLOOKUP(Z1025,lookup!$A$2:$E$18,4,FALSE)</f>
        <v>ug/l</v>
      </c>
      <c r="M1025">
        <v>2.7</v>
      </c>
      <c r="U1025">
        <v>0.2</v>
      </c>
      <c r="V1025" t="s">
        <v>176</v>
      </c>
      <c r="X1025" t="s">
        <v>149</v>
      </c>
      <c r="Y1025" t="s">
        <v>150</v>
      </c>
      <c r="Z1025">
        <v>1040</v>
      </c>
      <c r="AB1025" t="s">
        <v>154</v>
      </c>
      <c r="AC1025" t="s">
        <v>148</v>
      </c>
      <c r="AD1025" s="2">
        <v>0.55138888888888882</v>
      </c>
      <c r="AG1025" t="s">
        <v>169</v>
      </c>
      <c r="AK1025" t="s">
        <v>156</v>
      </c>
    </row>
    <row r="1026" spans="1:37" x14ac:dyDescent="0.3">
      <c r="A1026" t="s">
        <v>292</v>
      </c>
      <c r="B1026" t="str">
        <f t="shared" ref="B1026:B1089" si="16">AG1026&amp;"-"&amp;C1026&amp;"-"&amp;TEXT(E1026,"yyyymmdd")</f>
        <v>USGSMDWC-1651800-20170728</v>
      </c>
      <c r="C1026">
        <v>1651800</v>
      </c>
      <c r="D1026" t="s">
        <v>151</v>
      </c>
      <c r="E1026" s="1">
        <v>42944</v>
      </c>
      <c r="F1026" s="1" t="s">
        <v>380</v>
      </c>
      <c r="G1026" s="1"/>
      <c r="H1026" t="s">
        <v>170</v>
      </c>
      <c r="I1026" s="1" t="str">
        <f>VLOOKUP(Z1026,lookup!$A$2:$E$18,5,FALSE)</f>
        <v>dissolved</v>
      </c>
      <c r="J1026" s="1" t="str">
        <f>VLOOKUP(Z1026,lookup!$A$2:$E$18,3,FALSE)</f>
        <v>Lead</v>
      </c>
      <c r="K1026" s="1"/>
      <c r="L1026" t="str">
        <f>VLOOKUP(Z1026,lookup!$A$2:$E$18,4,FALSE)</f>
        <v>ug/l</v>
      </c>
      <c r="M1026">
        <v>0.91400000000000003</v>
      </c>
      <c r="U1026">
        <v>0.02</v>
      </c>
      <c r="V1026" t="s">
        <v>176</v>
      </c>
      <c r="X1026" t="s">
        <v>149</v>
      </c>
      <c r="Y1026" t="s">
        <v>150</v>
      </c>
      <c r="Z1026">
        <v>1049</v>
      </c>
      <c r="AB1026" t="s">
        <v>154</v>
      </c>
      <c r="AC1026" t="s">
        <v>148</v>
      </c>
      <c r="AD1026" s="2">
        <v>0.55138888888888882</v>
      </c>
      <c r="AG1026" t="s">
        <v>169</v>
      </c>
      <c r="AK1026" t="s">
        <v>156</v>
      </c>
    </row>
    <row r="1027" spans="1:37" x14ac:dyDescent="0.3">
      <c r="A1027" t="s">
        <v>292</v>
      </c>
      <c r="B1027" t="str">
        <f t="shared" si="16"/>
        <v>USGSMDWC-1651800-20170728</v>
      </c>
      <c r="C1027">
        <v>1651800</v>
      </c>
      <c r="D1027" t="s">
        <v>151</v>
      </c>
      <c r="E1027" s="1">
        <v>42944</v>
      </c>
      <c r="F1027" s="1" t="s">
        <v>380</v>
      </c>
      <c r="G1027" s="1"/>
      <c r="H1027" t="s">
        <v>172</v>
      </c>
      <c r="I1027" s="1" t="str">
        <f>VLOOKUP(Z1027,lookup!$A$2:$E$18,5,FALSE)</f>
        <v>dissolved</v>
      </c>
      <c r="J1027" s="1" t="str">
        <f>VLOOKUP(Z1027,lookup!$A$2:$E$18,3,FALSE)</f>
        <v>Zinc</v>
      </c>
      <c r="K1027" s="1"/>
      <c r="L1027" t="str">
        <f>VLOOKUP(Z1027,lookup!$A$2:$E$18,4,FALSE)</f>
        <v>ug/l</v>
      </c>
      <c r="M1027">
        <v>4.2</v>
      </c>
      <c r="U1027">
        <v>2</v>
      </c>
      <c r="V1027" t="s">
        <v>176</v>
      </c>
      <c r="X1027" t="s">
        <v>149</v>
      </c>
      <c r="Y1027" t="s">
        <v>150</v>
      </c>
      <c r="Z1027">
        <v>1090</v>
      </c>
      <c r="AB1027" t="s">
        <v>154</v>
      </c>
      <c r="AC1027" t="s">
        <v>148</v>
      </c>
      <c r="AD1027" s="2">
        <v>0.55138888888888882</v>
      </c>
      <c r="AG1027" t="s">
        <v>169</v>
      </c>
      <c r="AK1027" t="s">
        <v>156</v>
      </c>
    </row>
    <row r="1028" spans="1:37" x14ac:dyDescent="0.3">
      <c r="A1028" t="s">
        <v>292</v>
      </c>
      <c r="B1028" t="str">
        <f t="shared" si="16"/>
        <v>USGSMDWC-1651800-20170728</v>
      </c>
      <c r="C1028">
        <v>1651800</v>
      </c>
      <c r="D1028" t="s">
        <v>151</v>
      </c>
      <c r="E1028" s="1">
        <v>42944</v>
      </c>
      <c r="F1028" s="1" t="s">
        <v>380</v>
      </c>
      <c r="G1028" s="1"/>
      <c r="I1028" s="1" t="str">
        <f>VLOOKUP(Z1028,lookup!$A$2:$E$18,5,FALSE)</f>
        <v>total</v>
      </c>
      <c r="J1028" s="1" t="str">
        <f>VLOOKUP(Z1028,lookup!$A$2:$E$18,3,FALSE)</f>
        <v>Mercury</v>
      </c>
      <c r="K1028" s="1"/>
      <c r="L1028" t="str">
        <f>VLOOKUP(Z1028,lookup!$A$2:$E$18,4,FALSE)</f>
        <v>ng/l</v>
      </c>
      <c r="M1028">
        <v>71.400000000000006</v>
      </c>
      <c r="U1028">
        <v>0.17</v>
      </c>
      <c r="V1028" t="s">
        <v>165</v>
      </c>
      <c r="X1028" t="s">
        <v>149</v>
      </c>
      <c r="Y1028" t="s">
        <v>150</v>
      </c>
      <c r="Z1028">
        <v>50286</v>
      </c>
      <c r="AB1028" t="s">
        <v>154</v>
      </c>
      <c r="AC1028" t="s">
        <v>148</v>
      </c>
      <c r="AD1028" s="2">
        <v>0.55138888888888882</v>
      </c>
      <c r="AG1028" t="s">
        <v>169</v>
      </c>
      <c r="AK1028" t="s">
        <v>230</v>
      </c>
    </row>
    <row r="1029" spans="1:37" x14ac:dyDescent="0.3">
      <c r="A1029" t="s">
        <v>292</v>
      </c>
      <c r="B1029" t="str">
        <f t="shared" si="16"/>
        <v>USGSMDWC-1651800-20170823</v>
      </c>
      <c r="C1029">
        <v>1651800</v>
      </c>
      <c r="D1029" t="s">
        <v>151</v>
      </c>
      <c r="E1029" s="1">
        <v>42970</v>
      </c>
      <c r="F1029" s="1" t="s">
        <v>388</v>
      </c>
      <c r="G1029" s="1"/>
      <c r="H1029" t="s">
        <v>172</v>
      </c>
      <c r="I1029" s="1" t="str">
        <f>VLOOKUP(Z1029,lookup!$A$2:$E$18,5,FALSE)</f>
        <v>dissolved</v>
      </c>
      <c r="J1029" s="1" t="str">
        <f>VLOOKUP(Z1029,lookup!$A$2:$E$18,3,FALSE)</f>
        <v>Copper</v>
      </c>
      <c r="K1029" s="1"/>
      <c r="L1029" t="str">
        <f>VLOOKUP(Z1029,lookup!$A$2:$E$18,4,FALSE)</f>
        <v>ug/l</v>
      </c>
      <c r="M1029">
        <v>1.9</v>
      </c>
      <c r="U1029">
        <v>0.2</v>
      </c>
      <c r="V1029" t="s">
        <v>176</v>
      </c>
      <c r="X1029" t="s">
        <v>149</v>
      </c>
      <c r="Y1029" t="s">
        <v>150</v>
      </c>
      <c r="Z1029">
        <v>1040</v>
      </c>
      <c r="AB1029" t="s">
        <v>154</v>
      </c>
      <c r="AC1029" t="s">
        <v>148</v>
      </c>
      <c r="AD1029" s="2">
        <v>0.42777777777777781</v>
      </c>
      <c r="AG1029" t="s">
        <v>169</v>
      </c>
      <c r="AK1029" t="s">
        <v>156</v>
      </c>
    </row>
    <row r="1030" spans="1:37" x14ac:dyDescent="0.3">
      <c r="A1030" t="s">
        <v>292</v>
      </c>
      <c r="B1030" t="str">
        <f t="shared" si="16"/>
        <v>USGSMDWC-1651800-20170823</v>
      </c>
      <c r="C1030">
        <v>1651800</v>
      </c>
      <c r="D1030" t="s">
        <v>151</v>
      </c>
      <c r="E1030" s="1">
        <v>42970</v>
      </c>
      <c r="F1030" s="1" t="s">
        <v>388</v>
      </c>
      <c r="G1030" s="1"/>
      <c r="H1030" t="s">
        <v>170</v>
      </c>
      <c r="I1030" s="1" t="str">
        <f>VLOOKUP(Z1030,lookup!$A$2:$E$18,5,FALSE)</f>
        <v>dissolved</v>
      </c>
      <c r="J1030" s="1" t="str">
        <f>VLOOKUP(Z1030,lookup!$A$2:$E$18,3,FALSE)</f>
        <v>Lead</v>
      </c>
      <c r="K1030" s="1"/>
      <c r="L1030" t="str">
        <f>VLOOKUP(Z1030,lookup!$A$2:$E$18,4,FALSE)</f>
        <v>ug/l</v>
      </c>
      <c r="M1030">
        <v>2.4E-2</v>
      </c>
      <c r="U1030">
        <v>0.02</v>
      </c>
      <c r="V1030" t="s">
        <v>176</v>
      </c>
      <c r="X1030" t="s">
        <v>149</v>
      </c>
      <c r="Y1030" t="s">
        <v>150</v>
      </c>
      <c r="Z1030">
        <v>1049</v>
      </c>
      <c r="AA1030" t="s">
        <v>168</v>
      </c>
      <c r="AB1030" t="s">
        <v>154</v>
      </c>
      <c r="AC1030" t="s">
        <v>148</v>
      </c>
      <c r="AD1030" s="2">
        <v>0.42777777777777781</v>
      </c>
      <c r="AG1030" t="s">
        <v>169</v>
      </c>
      <c r="AK1030" t="s">
        <v>156</v>
      </c>
    </row>
    <row r="1031" spans="1:37" x14ac:dyDescent="0.3">
      <c r="A1031" t="s">
        <v>292</v>
      </c>
      <c r="B1031" t="str">
        <f t="shared" si="16"/>
        <v>USGSMDWC-1651800-20170823</v>
      </c>
      <c r="C1031">
        <v>1651800</v>
      </c>
      <c r="D1031" t="s">
        <v>151</v>
      </c>
      <c r="E1031" s="1">
        <v>42970</v>
      </c>
      <c r="F1031" s="1" t="s">
        <v>388</v>
      </c>
      <c r="G1031" s="1"/>
      <c r="H1031" t="s">
        <v>172</v>
      </c>
      <c r="I1031" s="1" t="str">
        <f>VLOOKUP(Z1031,lookup!$A$2:$E$18,5,FALSE)</f>
        <v>dissolved</v>
      </c>
      <c r="J1031" s="1" t="str">
        <f>VLOOKUP(Z1031,lookup!$A$2:$E$18,3,FALSE)</f>
        <v>Zinc</v>
      </c>
      <c r="K1031" s="1"/>
      <c r="L1031" t="str">
        <f>VLOOKUP(Z1031,lookup!$A$2:$E$18,4,FALSE)</f>
        <v>ug/l</v>
      </c>
      <c r="M1031">
        <v>2.2000000000000002</v>
      </c>
      <c r="U1031">
        <v>2</v>
      </c>
      <c r="V1031" t="s">
        <v>176</v>
      </c>
      <c r="X1031" t="s">
        <v>149</v>
      </c>
      <c r="Y1031" t="s">
        <v>150</v>
      </c>
      <c r="Z1031">
        <v>1090</v>
      </c>
      <c r="AA1031" t="s">
        <v>168</v>
      </c>
      <c r="AB1031" t="s">
        <v>154</v>
      </c>
      <c r="AC1031" t="s">
        <v>148</v>
      </c>
      <c r="AD1031" s="2">
        <v>0.42777777777777781</v>
      </c>
      <c r="AG1031" t="s">
        <v>169</v>
      </c>
      <c r="AK1031" t="s">
        <v>156</v>
      </c>
    </row>
    <row r="1032" spans="1:37" x14ac:dyDescent="0.3">
      <c r="A1032" t="s">
        <v>292</v>
      </c>
      <c r="B1032" t="str">
        <f t="shared" si="16"/>
        <v>USGSMDWC-1651800-20170823</v>
      </c>
      <c r="C1032">
        <v>1651800</v>
      </c>
      <c r="D1032" t="s">
        <v>151</v>
      </c>
      <c r="E1032" s="1">
        <v>42970</v>
      </c>
      <c r="F1032" s="1" t="s">
        <v>388</v>
      </c>
      <c r="G1032" s="1"/>
      <c r="I1032" s="1" t="str">
        <f>VLOOKUP(Z1032,lookup!$A$2:$E$18,5,FALSE)</f>
        <v>total</v>
      </c>
      <c r="J1032" s="1" t="str">
        <f>VLOOKUP(Z1032,lookup!$A$2:$E$18,3,FALSE)</f>
        <v>Mercury</v>
      </c>
      <c r="K1032" s="1"/>
      <c r="L1032" t="str">
        <f>VLOOKUP(Z1032,lookup!$A$2:$E$18,4,FALSE)</f>
        <v>ng/l</v>
      </c>
      <c r="M1032">
        <v>1.36</v>
      </c>
      <c r="U1032">
        <v>0.17</v>
      </c>
      <c r="V1032" t="s">
        <v>165</v>
      </c>
      <c r="X1032" t="s">
        <v>149</v>
      </c>
      <c r="Y1032" t="s">
        <v>150</v>
      </c>
      <c r="Z1032">
        <v>50286</v>
      </c>
      <c r="AB1032" t="s">
        <v>154</v>
      </c>
      <c r="AC1032" t="s">
        <v>148</v>
      </c>
      <c r="AD1032" s="2">
        <v>0.42777777777777781</v>
      </c>
      <c r="AG1032" t="s">
        <v>169</v>
      </c>
      <c r="AK1032" t="s">
        <v>230</v>
      </c>
    </row>
    <row r="1033" spans="1:37" x14ac:dyDescent="0.3">
      <c r="A1033" t="s">
        <v>292</v>
      </c>
      <c r="B1033" t="str">
        <f t="shared" si="16"/>
        <v>USGSMDWC-1651800-20170926</v>
      </c>
      <c r="C1033">
        <v>1651800</v>
      </c>
      <c r="D1033" t="s">
        <v>151</v>
      </c>
      <c r="E1033" s="1">
        <v>43004</v>
      </c>
      <c r="F1033" s="1" t="s">
        <v>389</v>
      </c>
      <c r="G1033" s="1"/>
      <c r="H1033" t="s">
        <v>172</v>
      </c>
      <c r="I1033" s="1" t="str">
        <f>VLOOKUP(Z1033,lookup!$A$2:$E$18,5,FALSE)</f>
        <v>dissolved</v>
      </c>
      <c r="J1033" s="1" t="str">
        <f>VLOOKUP(Z1033,lookup!$A$2:$E$18,3,FALSE)</f>
        <v>Copper</v>
      </c>
      <c r="K1033" s="1"/>
      <c r="L1033" t="str">
        <f>VLOOKUP(Z1033,lookup!$A$2:$E$18,4,FALSE)</f>
        <v>ug/l</v>
      </c>
      <c r="M1033">
        <v>1.6</v>
      </c>
      <c r="U1033">
        <v>0.2</v>
      </c>
      <c r="V1033" t="s">
        <v>176</v>
      </c>
      <c r="X1033" t="s">
        <v>149</v>
      </c>
      <c r="Y1033" t="s">
        <v>150</v>
      </c>
      <c r="Z1033">
        <v>1040</v>
      </c>
      <c r="AB1033" t="s">
        <v>154</v>
      </c>
      <c r="AC1033" t="s">
        <v>148</v>
      </c>
      <c r="AD1033" s="2">
        <v>0.41250000000000003</v>
      </c>
      <c r="AG1033" t="s">
        <v>169</v>
      </c>
      <c r="AK1033" t="s">
        <v>156</v>
      </c>
    </row>
    <row r="1034" spans="1:37" x14ac:dyDescent="0.3">
      <c r="A1034" t="s">
        <v>292</v>
      </c>
      <c r="B1034" t="str">
        <f t="shared" si="16"/>
        <v>USGSMDWC-1651800-20170926</v>
      </c>
      <c r="C1034">
        <v>1651800</v>
      </c>
      <c r="D1034" t="s">
        <v>151</v>
      </c>
      <c r="E1034" s="1">
        <v>43004</v>
      </c>
      <c r="F1034" s="1" t="s">
        <v>389</v>
      </c>
      <c r="G1034" s="1"/>
      <c r="H1034" t="s">
        <v>170</v>
      </c>
      <c r="I1034" s="1" t="str">
        <f>VLOOKUP(Z1034,lookup!$A$2:$E$18,5,FALSE)</f>
        <v>dissolved</v>
      </c>
      <c r="J1034" s="1" t="str">
        <f>VLOOKUP(Z1034,lookup!$A$2:$E$18,3,FALSE)</f>
        <v>Lead</v>
      </c>
      <c r="K1034" s="1"/>
      <c r="L1034" t="str">
        <f>VLOOKUP(Z1034,lookup!$A$2:$E$18,4,FALSE)</f>
        <v>ug/l</v>
      </c>
      <c r="M1034">
        <v>3.6999999999999998E-2</v>
      </c>
      <c r="U1034">
        <v>0.02</v>
      </c>
      <c r="V1034" t="s">
        <v>176</v>
      </c>
      <c r="X1034" t="s">
        <v>149</v>
      </c>
      <c r="Y1034" t="s">
        <v>150</v>
      </c>
      <c r="Z1034">
        <v>1049</v>
      </c>
      <c r="AA1034" t="s">
        <v>168</v>
      </c>
      <c r="AB1034" t="s">
        <v>154</v>
      </c>
      <c r="AC1034" t="s">
        <v>148</v>
      </c>
      <c r="AD1034" s="2">
        <v>0.41250000000000003</v>
      </c>
      <c r="AG1034" t="s">
        <v>169</v>
      </c>
      <c r="AK1034" t="s">
        <v>156</v>
      </c>
    </row>
    <row r="1035" spans="1:37" x14ac:dyDescent="0.3">
      <c r="A1035" t="s">
        <v>292</v>
      </c>
      <c r="B1035" t="str">
        <f t="shared" si="16"/>
        <v>USGSMDWC-1651800-20170926</v>
      </c>
      <c r="C1035">
        <v>1651800</v>
      </c>
      <c r="D1035" t="s">
        <v>151</v>
      </c>
      <c r="E1035" s="1">
        <v>43004</v>
      </c>
      <c r="F1035" s="1" t="s">
        <v>389</v>
      </c>
      <c r="G1035" s="1"/>
      <c r="H1035" t="s">
        <v>172</v>
      </c>
      <c r="I1035" s="1" t="str">
        <f>VLOOKUP(Z1035,lookup!$A$2:$E$18,5,FALSE)</f>
        <v>dissolved</v>
      </c>
      <c r="J1035" s="1" t="str">
        <f>VLOOKUP(Z1035,lookup!$A$2:$E$18,3,FALSE)</f>
        <v>Zinc</v>
      </c>
      <c r="K1035" s="1"/>
      <c r="L1035" t="str">
        <f>VLOOKUP(Z1035,lookup!$A$2:$E$18,4,FALSE)</f>
        <v>ug/l</v>
      </c>
      <c r="M1035">
        <v>2.9</v>
      </c>
      <c r="U1035">
        <v>2</v>
      </c>
      <c r="V1035" t="s">
        <v>176</v>
      </c>
      <c r="X1035" t="s">
        <v>149</v>
      </c>
      <c r="Y1035" t="s">
        <v>150</v>
      </c>
      <c r="Z1035">
        <v>1090</v>
      </c>
      <c r="AA1035" t="s">
        <v>168</v>
      </c>
      <c r="AB1035" t="s">
        <v>154</v>
      </c>
      <c r="AC1035" t="s">
        <v>148</v>
      </c>
      <c r="AD1035" s="2">
        <v>0.41250000000000003</v>
      </c>
      <c r="AG1035" t="s">
        <v>169</v>
      </c>
      <c r="AK1035" t="s">
        <v>156</v>
      </c>
    </row>
    <row r="1036" spans="1:37" x14ac:dyDescent="0.3">
      <c r="A1036" t="s">
        <v>292</v>
      </c>
      <c r="B1036" t="str">
        <f t="shared" si="16"/>
        <v>USGSMDWC-1651800-20170926</v>
      </c>
      <c r="C1036">
        <v>1651800</v>
      </c>
      <c r="D1036" t="s">
        <v>151</v>
      </c>
      <c r="E1036" s="1">
        <v>43004</v>
      </c>
      <c r="F1036" s="1" t="s">
        <v>389</v>
      </c>
      <c r="G1036" s="1"/>
      <c r="I1036" s="1" t="str">
        <f>VLOOKUP(Z1036,lookup!$A$2:$E$18,5,FALSE)</f>
        <v>total</v>
      </c>
      <c r="J1036" s="1" t="str">
        <f>VLOOKUP(Z1036,lookup!$A$2:$E$18,3,FALSE)</f>
        <v>Mercury</v>
      </c>
      <c r="K1036" s="1"/>
      <c r="L1036" t="str">
        <f>VLOOKUP(Z1036,lookup!$A$2:$E$18,4,FALSE)</f>
        <v>ng/l</v>
      </c>
      <c r="M1036">
        <v>0.63</v>
      </c>
      <c r="U1036">
        <v>0.17</v>
      </c>
      <c r="V1036" t="s">
        <v>165</v>
      </c>
      <c r="X1036" t="s">
        <v>149</v>
      </c>
      <c r="Y1036" t="s">
        <v>150</v>
      </c>
      <c r="Z1036">
        <v>50286</v>
      </c>
      <c r="AB1036" t="s">
        <v>154</v>
      </c>
      <c r="AC1036" t="s">
        <v>148</v>
      </c>
      <c r="AD1036" s="2">
        <v>0.41250000000000003</v>
      </c>
      <c r="AG1036" t="s">
        <v>169</v>
      </c>
      <c r="AK1036" t="s">
        <v>230</v>
      </c>
    </row>
    <row r="1037" spans="1:37" x14ac:dyDescent="0.3">
      <c r="A1037" t="s">
        <v>292</v>
      </c>
      <c r="B1037" t="str">
        <f t="shared" si="16"/>
        <v>USGSMDWC-1651800-20171101</v>
      </c>
      <c r="C1037">
        <v>1651800</v>
      </c>
      <c r="D1037" t="s">
        <v>151</v>
      </c>
      <c r="E1037" s="1">
        <v>43040</v>
      </c>
      <c r="F1037" s="1" t="s">
        <v>390</v>
      </c>
      <c r="G1037" s="1"/>
      <c r="H1037" t="s">
        <v>172</v>
      </c>
      <c r="I1037" s="1" t="str">
        <f>VLOOKUP(Z1037,lookup!$A$2:$E$18,5,FALSE)</f>
        <v>dissolved</v>
      </c>
      <c r="J1037" s="1" t="str">
        <f>VLOOKUP(Z1037,lookup!$A$2:$E$18,3,FALSE)</f>
        <v>Copper</v>
      </c>
      <c r="K1037" s="1"/>
      <c r="L1037" t="str">
        <f>VLOOKUP(Z1037,lookup!$A$2:$E$18,4,FALSE)</f>
        <v>ug/l</v>
      </c>
      <c r="M1037">
        <v>1.8</v>
      </c>
      <c r="U1037">
        <v>0.2</v>
      </c>
      <c r="V1037" t="s">
        <v>176</v>
      </c>
      <c r="X1037" t="s">
        <v>149</v>
      </c>
      <c r="Y1037" t="s">
        <v>150</v>
      </c>
      <c r="Z1037">
        <v>1040</v>
      </c>
      <c r="AB1037" t="s">
        <v>154</v>
      </c>
      <c r="AC1037" t="s">
        <v>148</v>
      </c>
      <c r="AD1037" s="2">
        <v>0.38472222222222219</v>
      </c>
      <c r="AG1037" t="s">
        <v>169</v>
      </c>
      <c r="AK1037" t="s">
        <v>156</v>
      </c>
    </row>
    <row r="1038" spans="1:37" x14ac:dyDescent="0.3">
      <c r="A1038" t="s">
        <v>292</v>
      </c>
      <c r="B1038" t="str">
        <f t="shared" si="16"/>
        <v>USGSMDWC-1651800-20171101</v>
      </c>
      <c r="C1038">
        <v>1651800</v>
      </c>
      <c r="D1038" t="s">
        <v>151</v>
      </c>
      <c r="E1038" s="1">
        <v>43040</v>
      </c>
      <c r="F1038" s="1" t="s">
        <v>390</v>
      </c>
      <c r="G1038" s="1"/>
      <c r="H1038" t="s">
        <v>170</v>
      </c>
      <c r="I1038" s="1" t="str">
        <f>VLOOKUP(Z1038,lookup!$A$2:$E$18,5,FALSE)</f>
        <v>dissolved</v>
      </c>
      <c r="J1038" s="1" t="str">
        <f>VLOOKUP(Z1038,lookup!$A$2:$E$18,3,FALSE)</f>
        <v>Lead</v>
      </c>
      <c r="K1038" s="1"/>
      <c r="L1038" t="str">
        <f>VLOOKUP(Z1038,lookup!$A$2:$E$18,4,FALSE)</f>
        <v>ug/l</v>
      </c>
      <c r="M1038">
        <v>6.7000000000000004E-2</v>
      </c>
      <c r="U1038">
        <v>0.02</v>
      </c>
      <c r="V1038" t="s">
        <v>176</v>
      </c>
      <c r="X1038" t="s">
        <v>149</v>
      </c>
      <c r="Y1038" t="s">
        <v>150</v>
      </c>
      <c r="Z1038">
        <v>1049</v>
      </c>
      <c r="AB1038" t="s">
        <v>154</v>
      </c>
      <c r="AC1038" t="s">
        <v>148</v>
      </c>
      <c r="AD1038" s="2">
        <v>0.38472222222222219</v>
      </c>
      <c r="AG1038" t="s">
        <v>169</v>
      </c>
      <c r="AK1038" t="s">
        <v>156</v>
      </c>
    </row>
    <row r="1039" spans="1:37" x14ac:dyDescent="0.3">
      <c r="A1039" t="s">
        <v>292</v>
      </c>
      <c r="B1039" t="str">
        <f t="shared" si="16"/>
        <v>USGSMDWC-1651800-20171101</v>
      </c>
      <c r="C1039">
        <v>1651800</v>
      </c>
      <c r="D1039" t="s">
        <v>151</v>
      </c>
      <c r="E1039" s="1">
        <v>43040</v>
      </c>
      <c r="F1039" s="1" t="s">
        <v>390</v>
      </c>
      <c r="G1039" s="1"/>
      <c r="H1039" t="s">
        <v>172</v>
      </c>
      <c r="I1039" s="1" t="str">
        <f>VLOOKUP(Z1039,lookup!$A$2:$E$18,5,FALSE)</f>
        <v>dissolved</v>
      </c>
      <c r="J1039" s="1" t="str">
        <f>VLOOKUP(Z1039,lookup!$A$2:$E$18,3,FALSE)</f>
        <v>Zinc</v>
      </c>
      <c r="K1039" s="1"/>
      <c r="L1039" t="str">
        <f>VLOOKUP(Z1039,lookup!$A$2:$E$18,4,FALSE)</f>
        <v>ug/l</v>
      </c>
      <c r="M1039">
        <v>4.4000000000000004</v>
      </c>
      <c r="U1039">
        <v>2</v>
      </c>
      <c r="V1039" t="s">
        <v>176</v>
      </c>
      <c r="X1039" t="s">
        <v>149</v>
      </c>
      <c r="Y1039" t="s">
        <v>150</v>
      </c>
      <c r="Z1039">
        <v>1090</v>
      </c>
      <c r="AB1039" t="s">
        <v>154</v>
      </c>
      <c r="AC1039" t="s">
        <v>148</v>
      </c>
      <c r="AD1039" s="2">
        <v>0.38472222222222219</v>
      </c>
      <c r="AG1039" t="s">
        <v>169</v>
      </c>
      <c r="AK1039" t="s">
        <v>156</v>
      </c>
    </row>
    <row r="1040" spans="1:37" x14ac:dyDescent="0.3">
      <c r="A1040" t="s">
        <v>292</v>
      </c>
      <c r="B1040" t="str">
        <f t="shared" si="16"/>
        <v>USGSMDWC-1651800-20171101</v>
      </c>
      <c r="C1040">
        <v>1651800</v>
      </c>
      <c r="D1040" t="s">
        <v>151</v>
      </c>
      <c r="E1040" s="1">
        <v>43040</v>
      </c>
      <c r="F1040" s="1" t="s">
        <v>390</v>
      </c>
      <c r="G1040" s="1"/>
      <c r="I1040" s="1" t="str">
        <f>VLOOKUP(Z1040,lookup!$A$2:$E$18,5,FALSE)</f>
        <v>total</v>
      </c>
      <c r="J1040" s="1" t="str">
        <f>VLOOKUP(Z1040,lookup!$A$2:$E$18,3,FALSE)</f>
        <v>Mercury</v>
      </c>
      <c r="K1040" s="1"/>
      <c r="L1040" t="str">
        <f>VLOOKUP(Z1040,lookup!$A$2:$E$18,4,FALSE)</f>
        <v>ng/l</v>
      </c>
      <c r="M1040">
        <v>0.51</v>
      </c>
      <c r="U1040">
        <v>0.17</v>
      </c>
      <c r="V1040" t="s">
        <v>165</v>
      </c>
      <c r="X1040" t="s">
        <v>149</v>
      </c>
      <c r="Y1040" t="s">
        <v>150</v>
      </c>
      <c r="Z1040">
        <v>50286</v>
      </c>
      <c r="AB1040" t="s">
        <v>154</v>
      </c>
      <c r="AC1040" t="s">
        <v>148</v>
      </c>
      <c r="AD1040" s="2">
        <v>0.38472222222222219</v>
      </c>
      <c r="AG1040" t="s">
        <v>169</v>
      </c>
      <c r="AK1040" t="s">
        <v>230</v>
      </c>
    </row>
    <row r="1041" spans="1:37" x14ac:dyDescent="0.3">
      <c r="A1041" t="s">
        <v>292</v>
      </c>
      <c r="B1041" t="str">
        <f t="shared" si="16"/>
        <v>USGSMDWC-1651800-20171107</v>
      </c>
      <c r="C1041">
        <v>1651800</v>
      </c>
      <c r="D1041" t="s">
        <v>151</v>
      </c>
      <c r="E1041" s="1">
        <v>43046</v>
      </c>
      <c r="F1041" s="1" t="s">
        <v>391</v>
      </c>
      <c r="G1041" s="1"/>
      <c r="H1041" t="s">
        <v>172</v>
      </c>
      <c r="I1041" s="1" t="str">
        <f>VLOOKUP(Z1041,lookup!$A$2:$E$18,5,FALSE)</f>
        <v>dissolved</v>
      </c>
      <c r="J1041" s="1" t="str">
        <f>VLOOKUP(Z1041,lookup!$A$2:$E$18,3,FALSE)</f>
        <v>Copper</v>
      </c>
      <c r="K1041" s="1"/>
      <c r="L1041" t="str">
        <f>VLOOKUP(Z1041,lookup!$A$2:$E$18,4,FALSE)</f>
        <v>ug/l</v>
      </c>
      <c r="M1041">
        <v>3</v>
      </c>
      <c r="U1041">
        <v>0.2</v>
      </c>
      <c r="V1041" t="s">
        <v>176</v>
      </c>
      <c r="X1041" t="s">
        <v>149</v>
      </c>
      <c r="Y1041" t="s">
        <v>150</v>
      </c>
      <c r="Z1041">
        <v>1040</v>
      </c>
      <c r="AB1041" t="s">
        <v>154</v>
      </c>
      <c r="AC1041" t="s">
        <v>148</v>
      </c>
      <c r="AD1041" s="2">
        <v>0.56388888888888888</v>
      </c>
      <c r="AG1041" t="s">
        <v>169</v>
      </c>
      <c r="AK1041" t="s">
        <v>156</v>
      </c>
    </row>
    <row r="1042" spans="1:37" x14ac:dyDescent="0.3">
      <c r="A1042" t="s">
        <v>292</v>
      </c>
      <c r="B1042" t="str">
        <f t="shared" si="16"/>
        <v>USGSMDWC-1651800-20171107</v>
      </c>
      <c r="C1042">
        <v>1651800</v>
      </c>
      <c r="D1042" t="s">
        <v>151</v>
      </c>
      <c r="E1042" s="1">
        <v>43046</v>
      </c>
      <c r="F1042" s="1" t="s">
        <v>391</v>
      </c>
      <c r="G1042" s="1"/>
      <c r="H1042" t="s">
        <v>170</v>
      </c>
      <c r="I1042" s="1" t="str">
        <f>VLOOKUP(Z1042,lookup!$A$2:$E$18,5,FALSE)</f>
        <v>dissolved</v>
      </c>
      <c r="J1042" s="1" t="str">
        <f>VLOOKUP(Z1042,lookup!$A$2:$E$18,3,FALSE)</f>
        <v>Lead</v>
      </c>
      <c r="K1042" s="1"/>
      <c r="L1042" t="str">
        <f>VLOOKUP(Z1042,lookup!$A$2:$E$18,4,FALSE)</f>
        <v>ug/l</v>
      </c>
      <c r="M1042">
        <v>0.31</v>
      </c>
      <c r="U1042">
        <v>0.02</v>
      </c>
      <c r="V1042" t="s">
        <v>176</v>
      </c>
      <c r="X1042" t="s">
        <v>149</v>
      </c>
      <c r="Y1042" t="s">
        <v>150</v>
      </c>
      <c r="Z1042">
        <v>1049</v>
      </c>
      <c r="AB1042" t="s">
        <v>154</v>
      </c>
      <c r="AC1042" t="s">
        <v>148</v>
      </c>
      <c r="AD1042" s="2">
        <v>0.56388888888888888</v>
      </c>
      <c r="AG1042" t="s">
        <v>169</v>
      </c>
      <c r="AK1042" t="s">
        <v>156</v>
      </c>
    </row>
    <row r="1043" spans="1:37" x14ac:dyDescent="0.3">
      <c r="A1043" t="s">
        <v>292</v>
      </c>
      <c r="B1043" t="str">
        <f t="shared" si="16"/>
        <v>USGSMDWC-1651800-20171107</v>
      </c>
      <c r="C1043">
        <v>1651800</v>
      </c>
      <c r="D1043" t="s">
        <v>151</v>
      </c>
      <c r="E1043" s="1">
        <v>43046</v>
      </c>
      <c r="F1043" s="1" t="s">
        <v>391</v>
      </c>
      <c r="G1043" s="1"/>
      <c r="H1043" t="s">
        <v>172</v>
      </c>
      <c r="I1043" s="1" t="str">
        <f>VLOOKUP(Z1043,lookup!$A$2:$E$18,5,FALSE)</f>
        <v>dissolved</v>
      </c>
      <c r="J1043" s="1" t="str">
        <f>VLOOKUP(Z1043,lookup!$A$2:$E$18,3,FALSE)</f>
        <v>Zinc</v>
      </c>
      <c r="K1043" s="1"/>
      <c r="L1043" t="str">
        <f>VLOOKUP(Z1043,lookup!$A$2:$E$18,4,FALSE)</f>
        <v>ug/l</v>
      </c>
      <c r="M1043">
        <v>8.5</v>
      </c>
      <c r="U1043">
        <v>2</v>
      </c>
      <c r="V1043" t="s">
        <v>176</v>
      </c>
      <c r="X1043" t="s">
        <v>149</v>
      </c>
      <c r="Y1043" t="s">
        <v>150</v>
      </c>
      <c r="Z1043">
        <v>1090</v>
      </c>
      <c r="AB1043" t="s">
        <v>154</v>
      </c>
      <c r="AC1043" t="s">
        <v>148</v>
      </c>
      <c r="AD1043" s="2">
        <v>0.56388888888888888</v>
      </c>
      <c r="AG1043" t="s">
        <v>169</v>
      </c>
      <c r="AK1043" t="s">
        <v>156</v>
      </c>
    </row>
    <row r="1044" spans="1:37" x14ac:dyDescent="0.3">
      <c r="A1044" t="s">
        <v>292</v>
      </c>
      <c r="B1044" t="str">
        <f t="shared" si="16"/>
        <v>USGSMDWC-1651800-20171107</v>
      </c>
      <c r="C1044">
        <v>1651800</v>
      </c>
      <c r="D1044" t="s">
        <v>151</v>
      </c>
      <c r="E1044" s="1">
        <v>43046</v>
      </c>
      <c r="F1044" s="1" t="s">
        <v>391</v>
      </c>
      <c r="G1044" s="1"/>
      <c r="I1044" s="1" t="str">
        <f>VLOOKUP(Z1044,lookup!$A$2:$E$18,5,FALSE)</f>
        <v>total</v>
      </c>
      <c r="J1044" s="1" t="str">
        <f>VLOOKUP(Z1044,lookup!$A$2:$E$18,3,FALSE)</f>
        <v>Mercury</v>
      </c>
      <c r="K1044" s="1"/>
      <c r="L1044" t="str">
        <f>VLOOKUP(Z1044,lookup!$A$2:$E$18,4,FALSE)</f>
        <v>ng/l</v>
      </c>
      <c r="M1044">
        <v>6.61</v>
      </c>
      <c r="U1044">
        <v>0.17</v>
      </c>
      <c r="V1044" t="s">
        <v>165</v>
      </c>
      <c r="X1044" t="s">
        <v>149</v>
      </c>
      <c r="Y1044" t="s">
        <v>150</v>
      </c>
      <c r="Z1044">
        <v>50286</v>
      </c>
      <c r="AB1044" t="s">
        <v>154</v>
      </c>
      <c r="AC1044" t="s">
        <v>148</v>
      </c>
      <c r="AD1044" s="2">
        <v>0.56388888888888888</v>
      </c>
      <c r="AG1044" t="s">
        <v>169</v>
      </c>
      <c r="AK1044" t="s">
        <v>230</v>
      </c>
    </row>
    <row r="1045" spans="1:37" x14ac:dyDescent="0.3">
      <c r="A1045" t="s">
        <v>292</v>
      </c>
      <c r="B1045" t="str">
        <f t="shared" si="16"/>
        <v>USGSMDWC-1651800-20171129</v>
      </c>
      <c r="C1045">
        <v>1651800</v>
      </c>
      <c r="D1045" t="s">
        <v>151</v>
      </c>
      <c r="E1045" s="1">
        <v>43068</v>
      </c>
      <c r="F1045" s="1" t="s">
        <v>353</v>
      </c>
      <c r="G1045" s="1"/>
      <c r="H1045" t="s">
        <v>172</v>
      </c>
      <c r="I1045" s="1" t="str">
        <f>VLOOKUP(Z1045,lookup!$A$2:$E$18,5,FALSE)</f>
        <v>dissolved</v>
      </c>
      <c r="J1045" s="1" t="str">
        <f>VLOOKUP(Z1045,lookup!$A$2:$E$18,3,FALSE)</f>
        <v>Copper</v>
      </c>
      <c r="K1045" s="1"/>
      <c r="L1045" t="str">
        <f>VLOOKUP(Z1045,lookup!$A$2:$E$18,4,FALSE)</f>
        <v>ug/l</v>
      </c>
      <c r="M1045">
        <v>1.3</v>
      </c>
      <c r="U1045">
        <v>0.2</v>
      </c>
      <c r="V1045" t="s">
        <v>176</v>
      </c>
      <c r="X1045" t="s">
        <v>149</v>
      </c>
      <c r="Y1045" t="s">
        <v>150</v>
      </c>
      <c r="Z1045">
        <v>1040</v>
      </c>
      <c r="AB1045" t="s">
        <v>154</v>
      </c>
      <c r="AC1045" t="s">
        <v>148</v>
      </c>
      <c r="AD1045" s="2">
        <v>0.50694444444444442</v>
      </c>
      <c r="AG1045" t="s">
        <v>169</v>
      </c>
      <c r="AK1045" t="s">
        <v>156</v>
      </c>
    </row>
    <row r="1046" spans="1:37" x14ac:dyDescent="0.3">
      <c r="A1046" t="s">
        <v>292</v>
      </c>
      <c r="B1046" t="str">
        <f t="shared" si="16"/>
        <v>USGSMDWC-1651800-20171129</v>
      </c>
      <c r="C1046">
        <v>1651800</v>
      </c>
      <c r="D1046" t="s">
        <v>151</v>
      </c>
      <c r="E1046" s="1">
        <v>43068</v>
      </c>
      <c r="F1046" s="1" t="s">
        <v>353</v>
      </c>
      <c r="G1046" s="1"/>
      <c r="H1046" t="s">
        <v>170</v>
      </c>
      <c r="I1046" s="1" t="str">
        <f>VLOOKUP(Z1046,lookup!$A$2:$E$18,5,FALSE)</f>
        <v>dissolved</v>
      </c>
      <c r="J1046" s="1" t="str">
        <f>VLOOKUP(Z1046,lookup!$A$2:$E$18,3,FALSE)</f>
        <v>Lead</v>
      </c>
      <c r="K1046" s="1"/>
      <c r="L1046" t="str">
        <f>VLOOKUP(Z1046,lookup!$A$2:$E$18,4,FALSE)</f>
        <v>ug/l</v>
      </c>
      <c r="M1046">
        <v>7.3999999999999996E-2</v>
      </c>
      <c r="U1046">
        <v>0.02</v>
      </c>
      <c r="V1046" t="s">
        <v>176</v>
      </c>
      <c r="X1046" t="s">
        <v>149</v>
      </c>
      <c r="Y1046" t="s">
        <v>150</v>
      </c>
      <c r="Z1046">
        <v>1049</v>
      </c>
      <c r="AB1046" t="s">
        <v>154</v>
      </c>
      <c r="AC1046" t="s">
        <v>148</v>
      </c>
      <c r="AD1046" s="2">
        <v>0.50694444444444442</v>
      </c>
      <c r="AG1046" t="s">
        <v>169</v>
      </c>
      <c r="AK1046" t="s">
        <v>156</v>
      </c>
    </row>
    <row r="1047" spans="1:37" x14ac:dyDescent="0.3">
      <c r="A1047" t="s">
        <v>292</v>
      </c>
      <c r="B1047" t="str">
        <f t="shared" si="16"/>
        <v>USGSMDWC-1651800-20171129</v>
      </c>
      <c r="C1047">
        <v>1651800</v>
      </c>
      <c r="D1047" t="s">
        <v>151</v>
      </c>
      <c r="E1047" s="1">
        <v>43068</v>
      </c>
      <c r="F1047" s="1" t="s">
        <v>353</v>
      </c>
      <c r="G1047" s="1"/>
      <c r="H1047" t="s">
        <v>172</v>
      </c>
      <c r="I1047" s="1" t="str">
        <f>VLOOKUP(Z1047,lookup!$A$2:$E$18,5,FALSE)</f>
        <v>dissolved</v>
      </c>
      <c r="J1047" s="1" t="str">
        <f>VLOOKUP(Z1047,lookup!$A$2:$E$18,3,FALSE)</f>
        <v>Zinc</v>
      </c>
      <c r="K1047" s="1"/>
      <c r="L1047" t="str">
        <f>VLOOKUP(Z1047,lookup!$A$2:$E$18,4,FALSE)</f>
        <v>ug/l</v>
      </c>
      <c r="M1047">
        <v>7.7</v>
      </c>
      <c r="U1047">
        <v>2</v>
      </c>
      <c r="V1047" t="s">
        <v>176</v>
      </c>
      <c r="X1047" t="s">
        <v>149</v>
      </c>
      <c r="Y1047" t="s">
        <v>150</v>
      </c>
      <c r="Z1047">
        <v>1090</v>
      </c>
      <c r="AB1047" t="s">
        <v>154</v>
      </c>
      <c r="AC1047" t="s">
        <v>148</v>
      </c>
      <c r="AD1047" s="2">
        <v>0.50694444444444442</v>
      </c>
      <c r="AG1047" t="s">
        <v>169</v>
      </c>
      <c r="AK1047" t="s">
        <v>156</v>
      </c>
    </row>
    <row r="1048" spans="1:37" x14ac:dyDescent="0.3">
      <c r="A1048" t="s">
        <v>292</v>
      </c>
      <c r="B1048" t="str">
        <f t="shared" si="16"/>
        <v>USGSMDWC-1651800-20171129</v>
      </c>
      <c r="C1048">
        <v>1651800</v>
      </c>
      <c r="D1048" t="s">
        <v>151</v>
      </c>
      <c r="E1048" s="1">
        <v>43068</v>
      </c>
      <c r="F1048" s="1" t="s">
        <v>353</v>
      </c>
      <c r="G1048" s="1"/>
      <c r="I1048" s="1" t="str">
        <f>VLOOKUP(Z1048,lookup!$A$2:$E$18,5,FALSE)</f>
        <v>total</v>
      </c>
      <c r="J1048" s="1" t="str">
        <f>VLOOKUP(Z1048,lookup!$A$2:$E$18,3,FALSE)</f>
        <v>Mercury</v>
      </c>
      <c r="K1048" s="1"/>
      <c r="L1048" t="str">
        <f>VLOOKUP(Z1048,lookup!$A$2:$E$18,4,FALSE)</f>
        <v>ng/l</v>
      </c>
      <c r="M1048">
        <v>0.66</v>
      </c>
      <c r="U1048">
        <v>0.17</v>
      </c>
      <c r="V1048" t="s">
        <v>165</v>
      </c>
      <c r="X1048" t="s">
        <v>149</v>
      </c>
      <c r="Y1048" t="s">
        <v>150</v>
      </c>
      <c r="Z1048">
        <v>50286</v>
      </c>
      <c r="AB1048" t="s">
        <v>154</v>
      </c>
      <c r="AC1048" t="s">
        <v>148</v>
      </c>
      <c r="AD1048" s="2">
        <v>0.50694444444444442</v>
      </c>
      <c r="AG1048" t="s">
        <v>169</v>
      </c>
      <c r="AK1048" t="s">
        <v>230</v>
      </c>
    </row>
    <row r="1049" spans="1:37" x14ac:dyDescent="0.3">
      <c r="A1049" t="s">
        <v>292</v>
      </c>
      <c r="B1049" t="str">
        <f t="shared" si="16"/>
        <v>USGSMDWC-1651800-20171221</v>
      </c>
      <c r="C1049">
        <v>1651800</v>
      </c>
      <c r="D1049" t="s">
        <v>151</v>
      </c>
      <c r="E1049" s="1">
        <v>43090</v>
      </c>
      <c r="F1049" s="1" t="s">
        <v>351</v>
      </c>
      <c r="G1049" s="1"/>
      <c r="H1049" t="s">
        <v>172</v>
      </c>
      <c r="I1049" s="1" t="str">
        <f>VLOOKUP(Z1049,lookup!$A$2:$E$18,5,FALSE)</f>
        <v>dissolved</v>
      </c>
      <c r="J1049" s="1" t="str">
        <f>VLOOKUP(Z1049,lookup!$A$2:$E$18,3,FALSE)</f>
        <v>Copper</v>
      </c>
      <c r="K1049" s="1"/>
      <c r="L1049" t="str">
        <f>VLOOKUP(Z1049,lookup!$A$2:$E$18,4,FALSE)</f>
        <v>ug/l</v>
      </c>
      <c r="M1049">
        <v>1.2</v>
      </c>
      <c r="U1049">
        <v>0.2</v>
      </c>
      <c r="V1049" t="s">
        <v>176</v>
      </c>
      <c r="X1049" t="s">
        <v>149</v>
      </c>
      <c r="Y1049" t="s">
        <v>150</v>
      </c>
      <c r="Z1049">
        <v>1040</v>
      </c>
      <c r="AA1049" t="s">
        <v>177</v>
      </c>
      <c r="AB1049" t="s">
        <v>154</v>
      </c>
      <c r="AC1049" t="s">
        <v>148</v>
      </c>
      <c r="AD1049" s="2">
        <v>0.46527777777777773</v>
      </c>
      <c r="AG1049" t="s">
        <v>169</v>
      </c>
      <c r="AK1049" t="s">
        <v>156</v>
      </c>
    </row>
    <row r="1050" spans="1:37" x14ac:dyDescent="0.3">
      <c r="A1050" t="s">
        <v>292</v>
      </c>
      <c r="B1050" t="str">
        <f t="shared" si="16"/>
        <v>USGSMDWC-1651800-20171221</v>
      </c>
      <c r="C1050">
        <v>1651800</v>
      </c>
      <c r="D1050" t="s">
        <v>151</v>
      </c>
      <c r="E1050" s="1">
        <v>43090</v>
      </c>
      <c r="F1050" s="1" t="s">
        <v>351</v>
      </c>
      <c r="G1050" s="1"/>
      <c r="H1050" t="s">
        <v>170</v>
      </c>
      <c r="I1050" s="1" t="str">
        <f>VLOOKUP(Z1050,lookup!$A$2:$E$18,5,FALSE)</f>
        <v>dissolved</v>
      </c>
      <c r="J1050" s="1" t="str">
        <f>VLOOKUP(Z1050,lookup!$A$2:$E$18,3,FALSE)</f>
        <v>Lead</v>
      </c>
      <c r="K1050" s="1"/>
      <c r="L1050" t="str">
        <f>VLOOKUP(Z1050,lookup!$A$2:$E$18,4,FALSE)</f>
        <v>ug/l</v>
      </c>
      <c r="M1050">
        <v>2.9000000000000001E-2</v>
      </c>
      <c r="U1050">
        <v>0.02</v>
      </c>
      <c r="V1050" t="s">
        <v>176</v>
      </c>
      <c r="X1050" t="s">
        <v>149</v>
      </c>
      <c r="Y1050" t="s">
        <v>150</v>
      </c>
      <c r="Z1050">
        <v>1049</v>
      </c>
      <c r="AA1050" t="s">
        <v>168</v>
      </c>
      <c r="AB1050" t="s">
        <v>154</v>
      </c>
      <c r="AC1050" t="s">
        <v>148</v>
      </c>
      <c r="AD1050" s="2">
        <v>0.46527777777777773</v>
      </c>
      <c r="AG1050" t="s">
        <v>169</v>
      </c>
      <c r="AK1050" t="s">
        <v>156</v>
      </c>
    </row>
    <row r="1051" spans="1:37" x14ac:dyDescent="0.3">
      <c r="A1051" t="s">
        <v>292</v>
      </c>
      <c r="B1051" t="str">
        <f t="shared" si="16"/>
        <v>USGSMDWC-1651800-20171221</v>
      </c>
      <c r="C1051">
        <v>1651800</v>
      </c>
      <c r="D1051" t="s">
        <v>151</v>
      </c>
      <c r="E1051" s="1">
        <v>43090</v>
      </c>
      <c r="F1051" s="1" t="s">
        <v>351</v>
      </c>
      <c r="G1051" s="1"/>
      <c r="H1051" t="s">
        <v>172</v>
      </c>
      <c r="I1051" s="1" t="str">
        <f>VLOOKUP(Z1051,lookup!$A$2:$E$18,5,FALSE)</f>
        <v>dissolved</v>
      </c>
      <c r="J1051" s="1" t="str">
        <f>VLOOKUP(Z1051,lookup!$A$2:$E$18,3,FALSE)</f>
        <v>Zinc</v>
      </c>
      <c r="K1051" s="1"/>
      <c r="L1051" t="str">
        <f>VLOOKUP(Z1051,lookup!$A$2:$E$18,4,FALSE)</f>
        <v>ug/l</v>
      </c>
      <c r="M1051">
        <v>8.3000000000000007</v>
      </c>
      <c r="U1051">
        <v>2</v>
      </c>
      <c r="V1051" t="s">
        <v>176</v>
      </c>
      <c r="X1051" t="s">
        <v>149</v>
      </c>
      <c r="Y1051" t="s">
        <v>150</v>
      </c>
      <c r="Z1051">
        <v>1090</v>
      </c>
      <c r="AA1051" t="s">
        <v>177</v>
      </c>
      <c r="AB1051" t="s">
        <v>154</v>
      </c>
      <c r="AC1051" t="s">
        <v>148</v>
      </c>
      <c r="AD1051" s="2">
        <v>0.46527777777777773</v>
      </c>
      <c r="AG1051" t="s">
        <v>169</v>
      </c>
      <c r="AK1051" t="s">
        <v>156</v>
      </c>
    </row>
    <row r="1052" spans="1:37" x14ac:dyDescent="0.3">
      <c r="A1052" t="s">
        <v>292</v>
      </c>
      <c r="B1052" t="str">
        <f t="shared" si="16"/>
        <v>USGSMDWC-1651800-20171221</v>
      </c>
      <c r="C1052">
        <v>1651800</v>
      </c>
      <c r="D1052" t="s">
        <v>151</v>
      </c>
      <c r="E1052" s="1">
        <v>43090</v>
      </c>
      <c r="F1052" s="1" t="s">
        <v>351</v>
      </c>
      <c r="G1052" s="1"/>
      <c r="I1052" s="1" t="str">
        <f>VLOOKUP(Z1052,lookup!$A$2:$E$18,5,FALSE)</f>
        <v>total</v>
      </c>
      <c r="J1052" s="1" t="str">
        <f>VLOOKUP(Z1052,lookup!$A$2:$E$18,3,FALSE)</f>
        <v>Mercury</v>
      </c>
      <c r="K1052" s="1"/>
      <c r="L1052" t="str">
        <f>VLOOKUP(Z1052,lookup!$A$2:$E$18,4,FALSE)</f>
        <v>ng/l</v>
      </c>
      <c r="M1052">
        <v>0.86</v>
      </c>
      <c r="U1052">
        <v>0.17</v>
      </c>
      <c r="V1052" t="s">
        <v>165</v>
      </c>
      <c r="X1052" t="s">
        <v>149</v>
      </c>
      <c r="Y1052" t="s">
        <v>150</v>
      </c>
      <c r="Z1052">
        <v>50286</v>
      </c>
      <c r="AB1052" t="s">
        <v>154</v>
      </c>
      <c r="AC1052" t="s">
        <v>148</v>
      </c>
      <c r="AD1052" s="2">
        <v>0.46527777777777773</v>
      </c>
      <c r="AG1052" t="s">
        <v>169</v>
      </c>
      <c r="AK1052" t="s">
        <v>230</v>
      </c>
    </row>
    <row r="1053" spans="1:37" x14ac:dyDescent="0.3">
      <c r="A1053" t="s">
        <v>292</v>
      </c>
      <c r="B1053" t="str">
        <f t="shared" si="16"/>
        <v>USGSMDWC-1651800-20180112</v>
      </c>
      <c r="C1053">
        <v>1651800</v>
      </c>
      <c r="D1053" t="s">
        <v>151</v>
      </c>
      <c r="E1053" s="1">
        <v>43112</v>
      </c>
      <c r="F1053" s="1" t="s">
        <v>306</v>
      </c>
      <c r="G1053" s="1"/>
      <c r="H1053" t="s">
        <v>172</v>
      </c>
      <c r="I1053" s="1" t="str">
        <f>VLOOKUP(Z1053,lookup!$A$2:$E$18,5,FALSE)</f>
        <v>dissolved</v>
      </c>
      <c r="J1053" s="1" t="str">
        <f>VLOOKUP(Z1053,lookup!$A$2:$E$18,3,FALSE)</f>
        <v>Copper</v>
      </c>
      <c r="K1053" s="1"/>
      <c r="L1053" t="str">
        <f>VLOOKUP(Z1053,lookup!$A$2:$E$18,4,FALSE)</f>
        <v>ug/l</v>
      </c>
      <c r="M1053">
        <v>11.3</v>
      </c>
      <c r="U1053">
        <v>0.2</v>
      </c>
      <c r="V1053" t="s">
        <v>176</v>
      </c>
      <c r="X1053" t="s">
        <v>149</v>
      </c>
      <c r="Y1053" t="s">
        <v>150</v>
      </c>
      <c r="Z1053">
        <v>1040</v>
      </c>
      <c r="AA1053" t="s">
        <v>174</v>
      </c>
      <c r="AB1053" t="s">
        <v>154</v>
      </c>
      <c r="AC1053" t="s">
        <v>148</v>
      </c>
      <c r="AD1053" s="2">
        <v>0.45833333333333331</v>
      </c>
      <c r="AG1053" t="s">
        <v>169</v>
      </c>
      <c r="AK1053" t="s">
        <v>156</v>
      </c>
    </row>
    <row r="1054" spans="1:37" x14ac:dyDescent="0.3">
      <c r="A1054" t="s">
        <v>292</v>
      </c>
      <c r="B1054" t="str">
        <f t="shared" si="16"/>
        <v>USGSMDWC-1651800-20180112</v>
      </c>
      <c r="C1054">
        <v>1651800</v>
      </c>
      <c r="D1054" t="s">
        <v>151</v>
      </c>
      <c r="E1054" s="1">
        <v>43112</v>
      </c>
      <c r="F1054" s="1" t="s">
        <v>306</v>
      </c>
      <c r="G1054" s="1"/>
      <c r="H1054" t="s">
        <v>170</v>
      </c>
      <c r="I1054" s="1" t="str">
        <f>VLOOKUP(Z1054,lookup!$A$2:$E$18,5,FALSE)</f>
        <v>dissolved</v>
      </c>
      <c r="J1054" s="1" t="str">
        <f>VLOOKUP(Z1054,lookup!$A$2:$E$18,3,FALSE)</f>
        <v>Lead</v>
      </c>
      <c r="K1054" s="1"/>
      <c r="L1054" t="str">
        <f>VLOOKUP(Z1054,lookup!$A$2:$E$18,4,FALSE)</f>
        <v>ug/l</v>
      </c>
      <c r="M1054">
        <v>0.996</v>
      </c>
      <c r="U1054">
        <v>0.02</v>
      </c>
      <c r="V1054" t="s">
        <v>176</v>
      </c>
      <c r="X1054" t="s">
        <v>149</v>
      </c>
      <c r="Y1054" t="s">
        <v>150</v>
      </c>
      <c r="Z1054">
        <v>1049</v>
      </c>
      <c r="AA1054" t="s">
        <v>174</v>
      </c>
      <c r="AB1054" t="s">
        <v>154</v>
      </c>
      <c r="AC1054" t="s">
        <v>148</v>
      </c>
      <c r="AD1054" s="2">
        <v>0.45833333333333331</v>
      </c>
      <c r="AG1054" t="s">
        <v>169</v>
      </c>
      <c r="AK1054" t="s">
        <v>156</v>
      </c>
    </row>
    <row r="1055" spans="1:37" x14ac:dyDescent="0.3">
      <c r="A1055" t="s">
        <v>292</v>
      </c>
      <c r="B1055" t="str">
        <f t="shared" si="16"/>
        <v>USGSMDWC-1651800-20180112</v>
      </c>
      <c r="C1055">
        <v>1651800</v>
      </c>
      <c r="D1055" t="s">
        <v>151</v>
      </c>
      <c r="E1055" s="1">
        <v>43112</v>
      </c>
      <c r="F1055" s="1" t="s">
        <v>306</v>
      </c>
      <c r="G1055" s="1"/>
      <c r="H1055" t="s">
        <v>172</v>
      </c>
      <c r="I1055" s="1" t="str">
        <f>VLOOKUP(Z1055,lookup!$A$2:$E$18,5,FALSE)</f>
        <v>dissolved</v>
      </c>
      <c r="J1055" s="1" t="str">
        <f>VLOOKUP(Z1055,lookup!$A$2:$E$18,3,FALSE)</f>
        <v>Zinc</v>
      </c>
      <c r="K1055" s="1"/>
      <c r="L1055" t="str">
        <f>VLOOKUP(Z1055,lookup!$A$2:$E$18,4,FALSE)</f>
        <v>ug/l</v>
      </c>
      <c r="M1055">
        <v>23</v>
      </c>
      <c r="U1055">
        <v>2</v>
      </c>
      <c r="V1055" t="s">
        <v>176</v>
      </c>
      <c r="X1055" t="s">
        <v>149</v>
      </c>
      <c r="Y1055" t="s">
        <v>150</v>
      </c>
      <c r="Z1055">
        <v>1090</v>
      </c>
      <c r="AA1055" t="s">
        <v>174</v>
      </c>
      <c r="AB1055" t="s">
        <v>154</v>
      </c>
      <c r="AC1055" t="s">
        <v>148</v>
      </c>
      <c r="AD1055" s="2">
        <v>0.45833333333333331</v>
      </c>
      <c r="AG1055" t="s">
        <v>169</v>
      </c>
      <c r="AK1055" t="s">
        <v>156</v>
      </c>
    </row>
    <row r="1056" spans="1:37" x14ac:dyDescent="0.3">
      <c r="A1056" t="s">
        <v>292</v>
      </c>
      <c r="B1056" t="str">
        <f t="shared" si="16"/>
        <v>USGSMDWC-1651800-20180112</v>
      </c>
      <c r="C1056">
        <v>1651800</v>
      </c>
      <c r="D1056" t="s">
        <v>151</v>
      </c>
      <c r="E1056" s="1">
        <v>43112</v>
      </c>
      <c r="F1056" s="1" t="s">
        <v>306</v>
      </c>
      <c r="G1056" s="1"/>
      <c r="I1056" s="1" t="str">
        <f>VLOOKUP(Z1056,lookup!$A$2:$E$18,5,FALSE)</f>
        <v>total</v>
      </c>
      <c r="J1056" s="1" t="str">
        <f>VLOOKUP(Z1056,lookup!$A$2:$E$18,3,FALSE)</f>
        <v>Mercury</v>
      </c>
      <c r="K1056" s="1"/>
      <c r="L1056" t="str">
        <f>VLOOKUP(Z1056,lookup!$A$2:$E$18,4,FALSE)</f>
        <v>ng/l</v>
      </c>
      <c r="M1056">
        <v>7.73</v>
      </c>
      <c r="U1056">
        <v>0.17</v>
      </c>
      <c r="V1056" t="s">
        <v>165</v>
      </c>
      <c r="X1056" t="s">
        <v>149</v>
      </c>
      <c r="Y1056" t="s">
        <v>150</v>
      </c>
      <c r="Z1056">
        <v>50286</v>
      </c>
      <c r="AB1056" t="s">
        <v>154</v>
      </c>
      <c r="AC1056" t="s">
        <v>148</v>
      </c>
      <c r="AD1056" s="2">
        <v>0.45833333333333331</v>
      </c>
      <c r="AG1056" t="s">
        <v>169</v>
      </c>
      <c r="AK1056" t="s">
        <v>230</v>
      </c>
    </row>
    <row r="1057" spans="1:37" x14ac:dyDescent="0.3">
      <c r="A1057" t="s">
        <v>292</v>
      </c>
      <c r="B1057" t="str">
        <f t="shared" si="16"/>
        <v>USGSMDWC-1651800-20180125</v>
      </c>
      <c r="C1057">
        <v>1651800</v>
      </c>
      <c r="D1057" t="s">
        <v>151</v>
      </c>
      <c r="E1057" s="1">
        <v>43125</v>
      </c>
      <c r="F1057" s="1" t="s">
        <v>392</v>
      </c>
      <c r="G1057" s="1"/>
      <c r="H1057" t="s">
        <v>172</v>
      </c>
      <c r="I1057" s="1" t="str">
        <f>VLOOKUP(Z1057,lookup!$A$2:$E$18,5,FALSE)</f>
        <v>dissolved</v>
      </c>
      <c r="J1057" s="1" t="str">
        <f>VLOOKUP(Z1057,lookup!$A$2:$E$18,3,FALSE)</f>
        <v>Copper</v>
      </c>
      <c r="K1057" s="1"/>
      <c r="L1057" t="str">
        <f>VLOOKUP(Z1057,lookup!$A$2:$E$18,4,FALSE)</f>
        <v>ug/l</v>
      </c>
      <c r="M1057">
        <v>2.7</v>
      </c>
      <c r="U1057">
        <v>0.2</v>
      </c>
      <c r="V1057" t="s">
        <v>176</v>
      </c>
      <c r="X1057" t="s">
        <v>149</v>
      </c>
      <c r="Y1057" t="s">
        <v>150</v>
      </c>
      <c r="Z1057">
        <v>1040</v>
      </c>
      <c r="AA1057" t="s">
        <v>174</v>
      </c>
      <c r="AB1057" t="s">
        <v>154</v>
      </c>
      <c r="AC1057" t="s">
        <v>148</v>
      </c>
      <c r="AD1057" s="2">
        <v>0.55277777777777781</v>
      </c>
      <c r="AG1057" t="s">
        <v>169</v>
      </c>
      <c r="AK1057" t="s">
        <v>156</v>
      </c>
    </row>
    <row r="1058" spans="1:37" x14ac:dyDescent="0.3">
      <c r="A1058" t="s">
        <v>292</v>
      </c>
      <c r="B1058" t="str">
        <f t="shared" si="16"/>
        <v>USGSMDWC-1651800-20180125</v>
      </c>
      <c r="C1058">
        <v>1651800</v>
      </c>
      <c r="D1058" t="s">
        <v>151</v>
      </c>
      <c r="E1058" s="1">
        <v>43125</v>
      </c>
      <c r="F1058" s="1" t="s">
        <v>392</v>
      </c>
      <c r="G1058" s="1"/>
      <c r="H1058" t="s">
        <v>170</v>
      </c>
      <c r="I1058" s="1" t="str">
        <f>VLOOKUP(Z1058,lookup!$A$2:$E$18,5,FALSE)</f>
        <v>dissolved</v>
      </c>
      <c r="J1058" s="1" t="str">
        <f>VLOOKUP(Z1058,lookup!$A$2:$E$18,3,FALSE)</f>
        <v>Lead</v>
      </c>
      <c r="K1058" s="1"/>
      <c r="L1058" t="str">
        <f>VLOOKUP(Z1058,lookup!$A$2:$E$18,4,FALSE)</f>
        <v>ug/l</v>
      </c>
      <c r="M1058">
        <v>0.06</v>
      </c>
      <c r="N1058" t="s">
        <v>152</v>
      </c>
      <c r="U1058">
        <v>0.02</v>
      </c>
      <c r="V1058" t="s">
        <v>176</v>
      </c>
      <c r="X1058" t="s">
        <v>149</v>
      </c>
      <c r="Y1058" t="s">
        <v>150</v>
      </c>
      <c r="Z1058">
        <v>1049</v>
      </c>
      <c r="AA1058" t="s">
        <v>174</v>
      </c>
      <c r="AB1058" t="s">
        <v>154</v>
      </c>
      <c r="AC1058" t="s">
        <v>148</v>
      </c>
      <c r="AD1058" s="2">
        <v>0.55277777777777781</v>
      </c>
      <c r="AG1058" t="s">
        <v>169</v>
      </c>
      <c r="AK1058" t="s">
        <v>156</v>
      </c>
    </row>
    <row r="1059" spans="1:37" x14ac:dyDescent="0.3">
      <c r="A1059" t="s">
        <v>292</v>
      </c>
      <c r="B1059" t="str">
        <f t="shared" si="16"/>
        <v>USGSMDWC-1651800-20180125</v>
      </c>
      <c r="C1059">
        <v>1651800</v>
      </c>
      <c r="D1059" t="s">
        <v>151</v>
      </c>
      <c r="E1059" s="1">
        <v>43125</v>
      </c>
      <c r="F1059" s="1" t="s">
        <v>392</v>
      </c>
      <c r="G1059" s="1"/>
      <c r="H1059" t="s">
        <v>172</v>
      </c>
      <c r="I1059" s="1" t="str">
        <f>VLOOKUP(Z1059,lookup!$A$2:$E$18,5,FALSE)</f>
        <v>dissolved</v>
      </c>
      <c r="J1059" s="1" t="str">
        <f>VLOOKUP(Z1059,lookup!$A$2:$E$18,3,FALSE)</f>
        <v>Zinc</v>
      </c>
      <c r="K1059" s="1"/>
      <c r="L1059" t="str">
        <f>VLOOKUP(Z1059,lookup!$A$2:$E$18,4,FALSE)</f>
        <v>ug/l</v>
      </c>
      <c r="M1059">
        <v>4.5999999999999996</v>
      </c>
      <c r="U1059">
        <v>2</v>
      </c>
      <c r="V1059" t="s">
        <v>176</v>
      </c>
      <c r="X1059" t="s">
        <v>149</v>
      </c>
      <c r="Y1059" t="s">
        <v>150</v>
      </c>
      <c r="Z1059">
        <v>1090</v>
      </c>
      <c r="AB1059" t="s">
        <v>154</v>
      </c>
      <c r="AC1059" t="s">
        <v>148</v>
      </c>
      <c r="AD1059" s="2">
        <v>0.55277777777777781</v>
      </c>
      <c r="AG1059" t="s">
        <v>169</v>
      </c>
      <c r="AK1059" t="s">
        <v>156</v>
      </c>
    </row>
    <row r="1060" spans="1:37" x14ac:dyDescent="0.3">
      <c r="A1060" t="s">
        <v>292</v>
      </c>
      <c r="B1060" t="str">
        <f t="shared" si="16"/>
        <v>USGSMDWC-1651800-20180125</v>
      </c>
      <c r="C1060">
        <v>1651800</v>
      </c>
      <c r="D1060" t="s">
        <v>151</v>
      </c>
      <c r="E1060" s="1">
        <v>43125</v>
      </c>
      <c r="F1060" s="1" t="s">
        <v>392</v>
      </c>
      <c r="G1060" s="1"/>
      <c r="I1060" s="1" t="str">
        <f>VLOOKUP(Z1060,lookup!$A$2:$E$18,5,FALSE)</f>
        <v>total</v>
      </c>
      <c r="J1060" s="1" t="str">
        <f>VLOOKUP(Z1060,lookup!$A$2:$E$18,3,FALSE)</f>
        <v>Mercury</v>
      </c>
      <c r="K1060" s="1"/>
      <c r="L1060" t="str">
        <f>VLOOKUP(Z1060,lookup!$A$2:$E$18,4,FALSE)</f>
        <v>ng/l</v>
      </c>
      <c r="M1060">
        <v>5.21</v>
      </c>
      <c r="U1060">
        <v>0.17</v>
      </c>
      <c r="V1060" t="s">
        <v>165</v>
      </c>
      <c r="X1060" t="s">
        <v>149</v>
      </c>
      <c r="Y1060" t="s">
        <v>150</v>
      </c>
      <c r="Z1060">
        <v>50286</v>
      </c>
      <c r="AB1060" t="s">
        <v>154</v>
      </c>
      <c r="AC1060" t="s">
        <v>148</v>
      </c>
      <c r="AD1060" s="2">
        <v>0.55277777777777781</v>
      </c>
      <c r="AG1060" t="s">
        <v>169</v>
      </c>
      <c r="AK1060" t="s">
        <v>230</v>
      </c>
    </row>
    <row r="1061" spans="1:37" x14ac:dyDescent="0.3">
      <c r="A1061" t="s">
        <v>292</v>
      </c>
      <c r="B1061" t="str">
        <f t="shared" si="16"/>
        <v>USGSMDWC-1651800-20180210</v>
      </c>
      <c r="C1061">
        <v>1651800</v>
      </c>
      <c r="D1061" t="s">
        <v>151</v>
      </c>
      <c r="E1061" s="1">
        <v>43141</v>
      </c>
      <c r="F1061" s="1" t="s">
        <v>338</v>
      </c>
      <c r="G1061" s="1"/>
      <c r="H1061" t="s">
        <v>172</v>
      </c>
      <c r="I1061" s="1" t="str">
        <f>VLOOKUP(Z1061,lookup!$A$2:$E$18,5,FALSE)</f>
        <v>dissolved</v>
      </c>
      <c r="J1061" s="1" t="str">
        <f>VLOOKUP(Z1061,lookup!$A$2:$E$18,3,FALSE)</f>
        <v>Copper</v>
      </c>
      <c r="K1061" s="1"/>
      <c r="L1061" t="str">
        <f>VLOOKUP(Z1061,lookup!$A$2:$E$18,4,FALSE)</f>
        <v>ug/l</v>
      </c>
      <c r="M1061">
        <v>3.5</v>
      </c>
      <c r="U1061">
        <v>0.2</v>
      </c>
      <c r="V1061" t="s">
        <v>176</v>
      </c>
      <c r="X1061" t="s">
        <v>149</v>
      </c>
      <c r="Y1061" t="s">
        <v>150</v>
      </c>
      <c r="Z1061">
        <v>1040</v>
      </c>
      <c r="AB1061" t="s">
        <v>154</v>
      </c>
      <c r="AC1061" t="s">
        <v>148</v>
      </c>
      <c r="AD1061" s="2">
        <v>0.58333333333333337</v>
      </c>
      <c r="AG1061" t="s">
        <v>169</v>
      </c>
      <c r="AK1061" t="s">
        <v>156</v>
      </c>
    </row>
    <row r="1062" spans="1:37" x14ac:dyDescent="0.3">
      <c r="A1062" t="s">
        <v>292</v>
      </c>
      <c r="B1062" t="str">
        <f t="shared" si="16"/>
        <v>USGSMDWC-1651800-20180210</v>
      </c>
      <c r="C1062">
        <v>1651800</v>
      </c>
      <c r="D1062" t="s">
        <v>151</v>
      </c>
      <c r="E1062" s="1">
        <v>43141</v>
      </c>
      <c r="F1062" s="1" t="s">
        <v>338</v>
      </c>
      <c r="G1062" s="1"/>
      <c r="H1062" t="s">
        <v>170</v>
      </c>
      <c r="I1062" s="1" t="str">
        <f>VLOOKUP(Z1062,lookup!$A$2:$E$18,5,FALSE)</f>
        <v>dissolved</v>
      </c>
      <c r="J1062" s="1" t="str">
        <f>VLOOKUP(Z1062,lookup!$A$2:$E$18,3,FALSE)</f>
        <v>Lead</v>
      </c>
      <c r="K1062" s="1"/>
      <c r="L1062" t="str">
        <f>VLOOKUP(Z1062,lookup!$A$2:$E$18,4,FALSE)</f>
        <v>ug/l</v>
      </c>
      <c r="M1062">
        <v>0.39</v>
      </c>
      <c r="U1062">
        <v>0.02</v>
      </c>
      <c r="V1062" t="s">
        <v>176</v>
      </c>
      <c r="X1062" t="s">
        <v>149</v>
      </c>
      <c r="Y1062" t="s">
        <v>150</v>
      </c>
      <c r="Z1062">
        <v>1049</v>
      </c>
      <c r="AB1062" t="s">
        <v>154</v>
      </c>
      <c r="AC1062" t="s">
        <v>148</v>
      </c>
      <c r="AD1062" s="2">
        <v>0.58333333333333337</v>
      </c>
      <c r="AG1062" t="s">
        <v>169</v>
      </c>
      <c r="AK1062" t="s">
        <v>156</v>
      </c>
    </row>
    <row r="1063" spans="1:37" x14ac:dyDescent="0.3">
      <c r="A1063" t="s">
        <v>292</v>
      </c>
      <c r="B1063" t="str">
        <f t="shared" si="16"/>
        <v>USGSMDWC-1651800-20180210</v>
      </c>
      <c r="C1063">
        <v>1651800</v>
      </c>
      <c r="D1063" t="s">
        <v>151</v>
      </c>
      <c r="E1063" s="1">
        <v>43141</v>
      </c>
      <c r="F1063" s="1" t="s">
        <v>338</v>
      </c>
      <c r="G1063" s="1"/>
      <c r="H1063" t="s">
        <v>172</v>
      </c>
      <c r="I1063" s="1" t="str">
        <f>VLOOKUP(Z1063,lookup!$A$2:$E$18,5,FALSE)</f>
        <v>dissolved</v>
      </c>
      <c r="J1063" s="1" t="str">
        <f>VLOOKUP(Z1063,lookup!$A$2:$E$18,3,FALSE)</f>
        <v>Zinc</v>
      </c>
      <c r="K1063" s="1"/>
      <c r="L1063" t="str">
        <f>VLOOKUP(Z1063,lookup!$A$2:$E$18,4,FALSE)</f>
        <v>ug/l</v>
      </c>
      <c r="M1063">
        <v>11.6</v>
      </c>
      <c r="U1063">
        <v>2</v>
      </c>
      <c r="V1063" t="s">
        <v>176</v>
      </c>
      <c r="X1063" t="s">
        <v>149</v>
      </c>
      <c r="Y1063" t="s">
        <v>150</v>
      </c>
      <c r="Z1063">
        <v>1090</v>
      </c>
      <c r="AB1063" t="s">
        <v>154</v>
      </c>
      <c r="AC1063" t="s">
        <v>148</v>
      </c>
      <c r="AD1063" s="2">
        <v>0.58333333333333337</v>
      </c>
      <c r="AG1063" t="s">
        <v>169</v>
      </c>
      <c r="AK1063" t="s">
        <v>156</v>
      </c>
    </row>
    <row r="1064" spans="1:37" x14ac:dyDescent="0.3">
      <c r="A1064" t="s">
        <v>292</v>
      </c>
      <c r="B1064" t="str">
        <f t="shared" si="16"/>
        <v>USGSMDWC-1651800-20180210</v>
      </c>
      <c r="C1064">
        <v>1651800</v>
      </c>
      <c r="D1064" t="s">
        <v>151</v>
      </c>
      <c r="E1064" s="1">
        <v>43141</v>
      </c>
      <c r="F1064" s="1" t="s">
        <v>338</v>
      </c>
      <c r="G1064" s="1"/>
      <c r="I1064" s="1" t="str">
        <f>VLOOKUP(Z1064,lookup!$A$2:$E$18,5,FALSE)</f>
        <v>total</v>
      </c>
      <c r="J1064" s="1" t="str">
        <f>VLOOKUP(Z1064,lookup!$A$2:$E$18,3,FALSE)</f>
        <v>Mercury</v>
      </c>
      <c r="K1064" s="1"/>
      <c r="L1064" t="str">
        <f>VLOOKUP(Z1064,lookup!$A$2:$E$18,4,FALSE)</f>
        <v>ng/l</v>
      </c>
      <c r="M1064">
        <v>35.299999999999997</v>
      </c>
      <c r="U1064">
        <v>0.17</v>
      </c>
      <c r="V1064" t="s">
        <v>165</v>
      </c>
      <c r="X1064" t="s">
        <v>149</v>
      </c>
      <c r="Y1064" t="s">
        <v>150</v>
      </c>
      <c r="Z1064">
        <v>50286</v>
      </c>
      <c r="AB1064" t="s">
        <v>154</v>
      </c>
      <c r="AC1064" t="s">
        <v>148</v>
      </c>
      <c r="AD1064" s="2">
        <v>0.58333333333333337</v>
      </c>
      <c r="AG1064" t="s">
        <v>169</v>
      </c>
      <c r="AK1064" t="s">
        <v>230</v>
      </c>
    </row>
    <row r="1065" spans="1:37" x14ac:dyDescent="0.3">
      <c r="A1065" t="s">
        <v>292</v>
      </c>
      <c r="B1065" t="str">
        <f t="shared" si="16"/>
        <v>USGSMDWC-1651800-20180221</v>
      </c>
      <c r="C1065">
        <v>1651800</v>
      </c>
      <c r="D1065" t="s">
        <v>151</v>
      </c>
      <c r="E1065" s="1">
        <v>43152</v>
      </c>
      <c r="F1065" s="1" t="s">
        <v>393</v>
      </c>
      <c r="G1065" s="1"/>
      <c r="H1065" t="s">
        <v>172</v>
      </c>
      <c r="I1065" s="1" t="str">
        <f>VLOOKUP(Z1065,lookup!$A$2:$E$18,5,FALSE)</f>
        <v>dissolved</v>
      </c>
      <c r="J1065" s="1" t="str">
        <f>VLOOKUP(Z1065,lookup!$A$2:$E$18,3,FALSE)</f>
        <v>Copper</v>
      </c>
      <c r="K1065" s="1"/>
      <c r="L1065" t="str">
        <f>VLOOKUP(Z1065,lookup!$A$2:$E$18,4,FALSE)</f>
        <v>ug/l</v>
      </c>
      <c r="M1065">
        <v>1.7</v>
      </c>
      <c r="U1065">
        <v>0.2</v>
      </c>
      <c r="V1065" t="s">
        <v>176</v>
      </c>
      <c r="X1065" t="s">
        <v>149</v>
      </c>
      <c r="Y1065" t="s">
        <v>150</v>
      </c>
      <c r="Z1065">
        <v>1040</v>
      </c>
      <c r="AB1065" t="s">
        <v>154</v>
      </c>
      <c r="AC1065" t="s">
        <v>148</v>
      </c>
      <c r="AD1065" s="2">
        <v>0.52222222222222225</v>
      </c>
      <c r="AG1065" t="s">
        <v>169</v>
      </c>
      <c r="AK1065" t="s">
        <v>156</v>
      </c>
    </row>
    <row r="1066" spans="1:37" x14ac:dyDescent="0.3">
      <c r="A1066" t="s">
        <v>292</v>
      </c>
      <c r="B1066" t="str">
        <f t="shared" si="16"/>
        <v>USGSMDWC-1651800-20180221</v>
      </c>
      <c r="C1066">
        <v>1651800</v>
      </c>
      <c r="D1066" t="s">
        <v>151</v>
      </c>
      <c r="E1066" s="1">
        <v>43152</v>
      </c>
      <c r="F1066" s="1" t="s">
        <v>393</v>
      </c>
      <c r="G1066" s="1"/>
      <c r="H1066" t="s">
        <v>170</v>
      </c>
      <c r="I1066" s="1" t="str">
        <f>VLOOKUP(Z1066,lookup!$A$2:$E$18,5,FALSE)</f>
        <v>dissolved</v>
      </c>
      <c r="J1066" s="1" t="str">
        <f>VLOOKUP(Z1066,lookup!$A$2:$E$18,3,FALSE)</f>
        <v>Lead</v>
      </c>
      <c r="K1066" s="1"/>
      <c r="L1066" t="str">
        <f>VLOOKUP(Z1066,lookup!$A$2:$E$18,4,FALSE)</f>
        <v>ug/l</v>
      </c>
      <c r="M1066">
        <v>2.7E-2</v>
      </c>
      <c r="U1066">
        <v>0.02</v>
      </c>
      <c r="V1066" t="s">
        <v>176</v>
      </c>
      <c r="X1066" t="s">
        <v>149</v>
      </c>
      <c r="Y1066" t="s">
        <v>150</v>
      </c>
      <c r="Z1066">
        <v>1049</v>
      </c>
      <c r="AA1066" t="s">
        <v>168</v>
      </c>
      <c r="AB1066" t="s">
        <v>154</v>
      </c>
      <c r="AC1066" t="s">
        <v>148</v>
      </c>
      <c r="AD1066" s="2">
        <v>0.52222222222222225</v>
      </c>
      <c r="AG1066" t="s">
        <v>169</v>
      </c>
      <c r="AK1066" t="s">
        <v>156</v>
      </c>
    </row>
    <row r="1067" spans="1:37" x14ac:dyDescent="0.3">
      <c r="A1067" t="s">
        <v>292</v>
      </c>
      <c r="B1067" t="str">
        <f t="shared" si="16"/>
        <v>USGSMDWC-1651800-20180221</v>
      </c>
      <c r="C1067">
        <v>1651800</v>
      </c>
      <c r="D1067" t="s">
        <v>151</v>
      </c>
      <c r="E1067" s="1">
        <v>43152</v>
      </c>
      <c r="F1067" s="1" t="s">
        <v>393</v>
      </c>
      <c r="G1067" s="1"/>
      <c r="H1067" t="s">
        <v>172</v>
      </c>
      <c r="I1067" s="1" t="str">
        <f>VLOOKUP(Z1067,lookup!$A$2:$E$18,5,FALSE)</f>
        <v>dissolved</v>
      </c>
      <c r="J1067" s="1" t="str">
        <f>VLOOKUP(Z1067,lookup!$A$2:$E$18,3,FALSE)</f>
        <v>Zinc</v>
      </c>
      <c r="K1067" s="1"/>
      <c r="L1067" t="str">
        <f>VLOOKUP(Z1067,lookup!$A$2:$E$18,4,FALSE)</f>
        <v>ug/l</v>
      </c>
      <c r="M1067">
        <v>6.6</v>
      </c>
      <c r="U1067">
        <v>2</v>
      </c>
      <c r="V1067" t="s">
        <v>176</v>
      </c>
      <c r="X1067" t="s">
        <v>149</v>
      </c>
      <c r="Y1067" t="s">
        <v>150</v>
      </c>
      <c r="Z1067">
        <v>1090</v>
      </c>
      <c r="AB1067" t="s">
        <v>154</v>
      </c>
      <c r="AC1067" t="s">
        <v>148</v>
      </c>
      <c r="AD1067" s="2">
        <v>0.52222222222222225</v>
      </c>
      <c r="AG1067" t="s">
        <v>169</v>
      </c>
      <c r="AK1067" t="s">
        <v>156</v>
      </c>
    </row>
    <row r="1068" spans="1:37" x14ac:dyDescent="0.3">
      <c r="A1068" t="s">
        <v>292</v>
      </c>
      <c r="B1068" t="str">
        <f t="shared" si="16"/>
        <v>USGSMDWC-1651800-20180221</v>
      </c>
      <c r="C1068">
        <v>1651800</v>
      </c>
      <c r="D1068" t="s">
        <v>151</v>
      </c>
      <c r="E1068" s="1">
        <v>43152</v>
      </c>
      <c r="F1068" s="1" t="s">
        <v>393</v>
      </c>
      <c r="G1068" s="1"/>
      <c r="I1068" s="1" t="str">
        <f>VLOOKUP(Z1068,lookup!$A$2:$E$18,5,FALSE)</f>
        <v>total</v>
      </c>
      <c r="J1068" s="1" t="str">
        <f>VLOOKUP(Z1068,lookup!$A$2:$E$18,3,FALSE)</f>
        <v>Mercury</v>
      </c>
      <c r="K1068" s="1"/>
      <c r="L1068" t="str">
        <f>VLOOKUP(Z1068,lookup!$A$2:$E$18,4,FALSE)</f>
        <v>ng/l</v>
      </c>
      <c r="M1068">
        <v>1.46</v>
      </c>
      <c r="U1068">
        <v>0.17</v>
      </c>
      <c r="V1068" t="s">
        <v>165</v>
      </c>
      <c r="X1068" t="s">
        <v>149</v>
      </c>
      <c r="Y1068" t="s">
        <v>150</v>
      </c>
      <c r="Z1068">
        <v>50286</v>
      </c>
      <c r="AB1068" t="s">
        <v>154</v>
      </c>
      <c r="AC1068" t="s">
        <v>148</v>
      </c>
      <c r="AD1068" s="2">
        <v>0.52222222222222225</v>
      </c>
      <c r="AG1068" t="s">
        <v>169</v>
      </c>
      <c r="AK1068" t="s">
        <v>230</v>
      </c>
    </row>
    <row r="1069" spans="1:37" x14ac:dyDescent="0.3">
      <c r="A1069" t="s">
        <v>292</v>
      </c>
      <c r="B1069" t="str">
        <f t="shared" si="16"/>
        <v>USGSMDWC-1651800-20180320</v>
      </c>
      <c r="C1069">
        <v>1651800</v>
      </c>
      <c r="D1069" t="s">
        <v>151</v>
      </c>
      <c r="E1069" s="1">
        <v>43179</v>
      </c>
      <c r="F1069" s="1" t="s">
        <v>394</v>
      </c>
      <c r="G1069" s="1"/>
      <c r="H1069" t="s">
        <v>172</v>
      </c>
      <c r="I1069" s="1" t="str">
        <f>VLOOKUP(Z1069,lookup!$A$2:$E$18,5,FALSE)</f>
        <v>dissolved</v>
      </c>
      <c r="J1069" s="1" t="str">
        <f>VLOOKUP(Z1069,lookup!$A$2:$E$18,3,FALSE)</f>
        <v>Copper</v>
      </c>
      <c r="K1069" s="1"/>
      <c r="L1069" t="str">
        <f>VLOOKUP(Z1069,lookup!$A$2:$E$18,4,FALSE)</f>
        <v>ug/l</v>
      </c>
      <c r="M1069">
        <v>7.9</v>
      </c>
      <c r="U1069">
        <v>0.2</v>
      </c>
      <c r="V1069" t="s">
        <v>176</v>
      </c>
      <c r="X1069" t="s">
        <v>149</v>
      </c>
      <c r="Y1069" t="s">
        <v>150</v>
      </c>
      <c r="Z1069">
        <v>1040</v>
      </c>
      <c r="AB1069" t="s">
        <v>154</v>
      </c>
      <c r="AC1069" t="s">
        <v>148</v>
      </c>
      <c r="AD1069" s="2">
        <v>0.45555555555555555</v>
      </c>
      <c r="AG1069" t="s">
        <v>169</v>
      </c>
      <c r="AK1069" t="s">
        <v>156</v>
      </c>
    </row>
    <row r="1070" spans="1:37" x14ac:dyDescent="0.3">
      <c r="A1070" t="s">
        <v>292</v>
      </c>
      <c r="B1070" t="str">
        <f t="shared" si="16"/>
        <v>USGSMDWC-1651800-20180320</v>
      </c>
      <c r="C1070">
        <v>1651800</v>
      </c>
      <c r="D1070" t="s">
        <v>151</v>
      </c>
      <c r="E1070" s="1">
        <v>43179</v>
      </c>
      <c r="F1070" s="1" t="s">
        <v>394</v>
      </c>
      <c r="G1070" s="1"/>
      <c r="H1070" t="s">
        <v>170</v>
      </c>
      <c r="I1070" s="1" t="str">
        <f>VLOOKUP(Z1070,lookup!$A$2:$E$18,5,FALSE)</f>
        <v>dissolved</v>
      </c>
      <c r="J1070" s="1" t="str">
        <f>VLOOKUP(Z1070,lookup!$A$2:$E$18,3,FALSE)</f>
        <v>Lead</v>
      </c>
      <c r="K1070" s="1"/>
      <c r="L1070" t="str">
        <f>VLOOKUP(Z1070,lookup!$A$2:$E$18,4,FALSE)</f>
        <v>ug/l</v>
      </c>
      <c r="M1070">
        <v>0.40100000000000002</v>
      </c>
      <c r="U1070">
        <v>0.02</v>
      </c>
      <c r="V1070" t="s">
        <v>176</v>
      </c>
      <c r="X1070" t="s">
        <v>149</v>
      </c>
      <c r="Y1070" t="s">
        <v>150</v>
      </c>
      <c r="Z1070">
        <v>1049</v>
      </c>
      <c r="AB1070" t="s">
        <v>154</v>
      </c>
      <c r="AC1070" t="s">
        <v>148</v>
      </c>
      <c r="AD1070" s="2">
        <v>0.45555555555555555</v>
      </c>
      <c r="AG1070" t="s">
        <v>169</v>
      </c>
      <c r="AK1070" t="s">
        <v>156</v>
      </c>
    </row>
    <row r="1071" spans="1:37" x14ac:dyDescent="0.3">
      <c r="A1071" t="s">
        <v>292</v>
      </c>
      <c r="B1071" t="str">
        <f t="shared" si="16"/>
        <v>USGSMDWC-1651800-20180320</v>
      </c>
      <c r="C1071">
        <v>1651800</v>
      </c>
      <c r="D1071" t="s">
        <v>151</v>
      </c>
      <c r="E1071" s="1">
        <v>43179</v>
      </c>
      <c r="F1071" s="1" t="s">
        <v>394</v>
      </c>
      <c r="G1071" s="1"/>
      <c r="H1071" t="s">
        <v>172</v>
      </c>
      <c r="I1071" s="1" t="str">
        <f>VLOOKUP(Z1071,lookup!$A$2:$E$18,5,FALSE)</f>
        <v>dissolved</v>
      </c>
      <c r="J1071" s="1" t="str">
        <f>VLOOKUP(Z1071,lookup!$A$2:$E$18,3,FALSE)</f>
        <v>Zinc</v>
      </c>
      <c r="K1071" s="1"/>
      <c r="L1071" t="str">
        <f>VLOOKUP(Z1071,lookup!$A$2:$E$18,4,FALSE)</f>
        <v>ug/l</v>
      </c>
      <c r="M1071">
        <v>17.8</v>
      </c>
      <c r="U1071">
        <v>2</v>
      </c>
      <c r="V1071" t="s">
        <v>176</v>
      </c>
      <c r="X1071" t="s">
        <v>149</v>
      </c>
      <c r="Y1071" t="s">
        <v>150</v>
      </c>
      <c r="Z1071">
        <v>1090</v>
      </c>
      <c r="AB1071" t="s">
        <v>154</v>
      </c>
      <c r="AC1071" t="s">
        <v>148</v>
      </c>
      <c r="AD1071" s="2">
        <v>0.45555555555555555</v>
      </c>
      <c r="AG1071" t="s">
        <v>169</v>
      </c>
      <c r="AK1071" t="s">
        <v>156</v>
      </c>
    </row>
    <row r="1072" spans="1:37" x14ac:dyDescent="0.3">
      <c r="A1072" t="s">
        <v>292</v>
      </c>
      <c r="B1072" t="str">
        <f t="shared" si="16"/>
        <v>USGSMDWC-1651800-20180320</v>
      </c>
      <c r="C1072">
        <v>1651800</v>
      </c>
      <c r="D1072" t="s">
        <v>151</v>
      </c>
      <c r="E1072" s="1">
        <v>43179</v>
      </c>
      <c r="F1072" s="1" t="s">
        <v>394</v>
      </c>
      <c r="G1072" s="1"/>
      <c r="I1072" s="1" t="str">
        <f>VLOOKUP(Z1072,lookup!$A$2:$E$18,5,FALSE)</f>
        <v>total</v>
      </c>
      <c r="J1072" s="1" t="str">
        <f>VLOOKUP(Z1072,lookup!$A$2:$E$18,3,FALSE)</f>
        <v>Mercury</v>
      </c>
      <c r="K1072" s="1"/>
      <c r="L1072" t="str">
        <f>VLOOKUP(Z1072,lookup!$A$2:$E$18,4,FALSE)</f>
        <v>ng/l</v>
      </c>
      <c r="M1072">
        <v>7.19</v>
      </c>
      <c r="U1072">
        <v>0.17</v>
      </c>
      <c r="V1072" t="s">
        <v>165</v>
      </c>
      <c r="X1072" t="s">
        <v>149</v>
      </c>
      <c r="Y1072" t="s">
        <v>150</v>
      </c>
      <c r="Z1072">
        <v>50286</v>
      </c>
      <c r="AB1072" t="s">
        <v>154</v>
      </c>
      <c r="AC1072" t="s">
        <v>148</v>
      </c>
      <c r="AD1072" s="2">
        <v>0.45555555555555555</v>
      </c>
      <c r="AG1072" t="s">
        <v>169</v>
      </c>
      <c r="AK1072" t="s">
        <v>230</v>
      </c>
    </row>
    <row r="1073" spans="1:37" x14ac:dyDescent="0.3">
      <c r="A1073" t="s">
        <v>292</v>
      </c>
      <c r="B1073" t="str">
        <f t="shared" si="16"/>
        <v>USGS-WRD-1651800-20180416</v>
      </c>
      <c r="C1073">
        <v>1651800</v>
      </c>
      <c r="D1073" t="s">
        <v>151</v>
      </c>
      <c r="E1073" s="1">
        <v>43206</v>
      </c>
      <c r="F1073" s="1" t="s">
        <v>301</v>
      </c>
      <c r="G1073" s="1"/>
      <c r="H1073" t="s">
        <v>172</v>
      </c>
      <c r="I1073" s="1" t="str">
        <f>VLOOKUP(Z1073,lookup!$A$2:$E$18,5,FALSE)</f>
        <v>dissolved</v>
      </c>
      <c r="J1073" s="1" t="str">
        <f>VLOOKUP(Z1073,lookup!$A$2:$E$18,3,FALSE)</f>
        <v>Copper</v>
      </c>
      <c r="K1073" s="1"/>
      <c r="L1073" t="str">
        <f>VLOOKUP(Z1073,lookup!$A$2:$E$18,4,FALSE)</f>
        <v>ug/l</v>
      </c>
      <c r="M1073">
        <v>6</v>
      </c>
      <c r="U1073">
        <v>0.4</v>
      </c>
      <c r="V1073" t="s">
        <v>176</v>
      </c>
      <c r="X1073" t="s">
        <v>149</v>
      </c>
      <c r="Y1073" t="s">
        <v>150</v>
      </c>
      <c r="Z1073">
        <v>1040</v>
      </c>
      <c r="AB1073" t="s">
        <v>154</v>
      </c>
      <c r="AC1073" t="s">
        <v>148</v>
      </c>
      <c r="AD1073" s="2">
        <v>0.4236111111111111</v>
      </c>
      <c r="AG1073" t="s">
        <v>161</v>
      </c>
      <c r="AK1073" t="s">
        <v>156</v>
      </c>
    </row>
    <row r="1074" spans="1:37" x14ac:dyDescent="0.3">
      <c r="A1074" t="s">
        <v>292</v>
      </c>
      <c r="B1074" t="str">
        <f t="shared" si="16"/>
        <v>USGS-WRD-1651800-20180416</v>
      </c>
      <c r="C1074">
        <v>1651800</v>
      </c>
      <c r="D1074" t="s">
        <v>151</v>
      </c>
      <c r="E1074" s="1">
        <v>43206</v>
      </c>
      <c r="F1074" s="1" t="s">
        <v>301</v>
      </c>
      <c r="G1074" s="1"/>
      <c r="H1074" t="s">
        <v>170</v>
      </c>
      <c r="I1074" s="1" t="str">
        <f>VLOOKUP(Z1074,lookup!$A$2:$E$18,5,FALSE)</f>
        <v>dissolved</v>
      </c>
      <c r="J1074" s="1" t="str">
        <f>VLOOKUP(Z1074,lookup!$A$2:$E$18,3,FALSE)</f>
        <v>Lead</v>
      </c>
      <c r="K1074" s="1"/>
      <c r="L1074" t="str">
        <f>VLOOKUP(Z1074,lookup!$A$2:$E$18,4,FALSE)</f>
        <v>ug/l</v>
      </c>
      <c r="M1074">
        <v>0.86799999999999999</v>
      </c>
      <c r="U1074">
        <v>0.02</v>
      </c>
      <c r="V1074" t="s">
        <v>176</v>
      </c>
      <c r="X1074" t="s">
        <v>149</v>
      </c>
      <c r="Y1074" t="s">
        <v>150</v>
      </c>
      <c r="Z1074">
        <v>1049</v>
      </c>
      <c r="AB1074" t="s">
        <v>154</v>
      </c>
      <c r="AC1074" t="s">
        <v>148</v>
      </c>
      <c r="AD1074" s="2">
        <v>0.4236111111111111</v>
      </c>
      <c r="AG1074" t="s">
        <v>161</v>
      </c>
      <c r="AK1074" t="s">
        <v>156</v>
      </c>
    </row>
    <row r="1075" spans="1:37" x14ac:dyDescent="0.3">
      <c r="A1075" t="s">
        <v>292</v>
      </c>
      <c r="B1075" t="str">
        <f t="shared" si="16"/>
        <v>USGS-WRD-1651800-20180416</v>
      </c>
      <c r="C1075">
        <v>1651800</v>
      </c>
      <c r="D1075" t="s">
        <v>151</v>
      </c>
      <c r="E1075" s="1">
        <v>43206</v>
      </c>
      <c r="F1075" s="1" t="s">
        <v>301</v>
      </c>
      <c r="G1075" s="1"/>
      <c r="H1075" t="s">
        <v>172</v>
      </c>
      <c r="I1075" s="1" t="str">
        <f>VLOOKUP(Z1075,lookup!$A$2:$E$18,5,FALSE)</f>
        <v>dissolved</v>
      </c>
      <c r="J1075" s="1" t="str">
        <f>VLOOKUP(Z1075,lookup!$A$2:$E$18,3,FALSE)</f>
        <v>Zinc</v>
      </c>
      <c r="K1075" s="1"/>
      <c r="L1075" t="str">
        <f>VLOOKUP(Z1075,lookup!$A$2:$E$18,4,FALSE)</f>
        <v>ug/l</v>
      </c>
      <c r="M1075">
        <v>10.199999999999999</v>
      </c>
      <c r="U1075">
        <v>2</v>
      </c>
      <c r="V1075" t="s">
        <v>176</v>
      </c>
      <c r="X1075" t="s">
        <v>149</v>
      </c>
      <c r="Y1075" t="s">
        <v>150</v>
      </c>
      <c r="Z1075">
        <v>1090</v>
      </c>
      <c r="AB1075" t="s">
        <v>154</v>
      </c>
      <c r="AC1075" t="s">
        <v>148</v>
      </c>
      <c r="AD1075" s="2">
        <v>0.4236111111111111</v>
      </c>
      <c r="AG1075" t="s">
        <v>161</v>
      </c>
      <c r="AK1075" t="s">
        <v>156</v>
      </c>
    </row>
    <row r="1076" spans="1:37" x14ac:dyDescent="0.3">
      <c r="A1076" t="s">
        <v>292</v>
      </c>
      <c r="B1076" t="str">
        <f t="shared" si="16"/>
        <v>USGS-WRD-1651800-20180416</v>
      </c>
      <c r="C1076">
        <v>1651800</v>
      </c>
      <c r="D1076" t="s">
        <v>151</v>
      </c>
      <c r="E1076" s="1">
        <v>43206</v>
      </c>
      <c r="F1076" s="1" t="s">
        <v>301</v>
      </c>
      <c r="G1076" s="1"/>
      <c r="I1076" s="1" t="str">
        <f>VLOOKUP(Z1076,lookup!$A$2:$E$18,5,FALSE)</f>
        <v>total</v>
      </c>
      <c r="J1076" s="1" t="str">
        <f>VLOOKUP(Z1076,lookup!$A$2:$E$18,3,FALSE)</f>
        <v>Mercury</v>
      </c>
      <c r="K1076" s="1"/>
      <c r="L1076" t="str">
        <f>VLOOKUP(Z1076,lookup!$A$2:$E$18,4,FALSE)</f>
        <v>ng/l</v>
      </c>
      <c r="M1076">
        <v>2.27</v>
      </c>
      <c r="U1076">
        <v>0.17</v>
      </c>
      <c r="V1076" t="s">
        <v>165</v>
      </c>
      <c r="X1076" t="s">
        <v>149</v>
      </c>
      <c r="Y1076" t="s">
        <v>150</v>
      </c>
      <c r="Z1076">
        <v>50286</v>
      </c>
      <c r="AB1076" t="s">
        <v>154</v>
      </c>
      <c r="AC1076" t="s">
        <v>148</v>
      </c>
      <c r="AD1076" s="2">
        <v>0.4236111111111111</v>
      </c>
      <c r="AG1076" t="s">
        <v>161</v>
      </c>
      <c r="AK1076" t="s">
        <v>230</v>
      </c>
    </row>
    <row r="1077" spans="1:37" x14ac:dyDescent="0.3">
      <c r="A1077" t="s">
        <v>292</v>
      </c>
      <c r="B1077" t="str">
        <f t="shared" si="16"/>
        <v>USGS-WRD-1651800-20180418</v>
      </c>
      <c r="C1077">
        <v>1651800</v>
      </c>
      <c r="D1077" t="s">
        <v>151</v>
      </c>
      <c r="E1077" s="1">
        <v>43208</v>
      </c>
      <c r="F1077" s="1" t="s">
        <v>395</v>
      </c>
      <c r="G1077" s="1"/>
      <c r="H1077" t="s">
        <v>172</v>
      </c>
      <c r="I1077" s="1" t="str">
        <f>VLOOKUP(Z1077,lookup!$A$2:$E$18,5,FALSE)</f>
        <v>dissolved</v>
      </c>
      <c r="J1077" s="1" t="str">
        <f>VLOOKUP(Z1077,lookup!$A$2:$E$18,3,FALSE)</f>
        <v>Copper</v>
      </c>
      <c r="K1077" s="1"/>
      <c r="L1077" t="str">
        <f>VLOOKUP(Z1077,lookup!$A$2:$E$18,4,FALSE)</f>
        <v>ug/l</v>
      </c>
      <c r="M1077">
        <v>1.5</v>
      </c>
      <c r="U1077">
        <v>0.4</v>
      </c>
      <c r="V1077" t="s">
        <v>176</v>
      </c>
      <c r="X1077" t="s">
        <v>149</v>
      </c>
      <c r="Y1077" t="s">
        <v>150</v>
      </c>
      <c r="Z1077">
        <v>1040</v>
      </c>
      <c r="AB1077" t="s">
        <v>154</v>
      </c>
      <c r="AC1077" t="s">
        <v>148</v>
      </c>
      <c r="AD1077" s="2">
        <v>0.46249999999999997</v>
      </c>
      <c r="AG1077" t="s">
        <v>161</v>
      </c>
      <c r="AK1077" t="s">
        <v>156</v>
      </c>
    </row>
    <row r="1078" spans="1:37" x14ac:dyDescent="0.3">
      <c r="A1078" t="s">
        <v>292</v>
      </c>
      <c r="B1078" t="str">
        <f t="shared" si="16"/>
        <v>USGS-WRD-1651800-20180418</v>
      </c>
      <c r="C1078">
        <v>1651800</v>
      </c>
      <c r="D1078" t="s">
        <v>151</v>
      </c>
      <c r="E1078" s="1">
        <v>43208</v>
      </c>
      <c r="F1078" s="1" t="s">
        <v>395</v>
      </c>
      <c r="G1078" s="1"/>
      <c r="H1078" t="s">
        <v>170</v>
      </c>
      <c r="I1078" s="1" t="str">
        <f>VLOOKUP(Z1078,lookup!$A$2:$E$18,5,FALSE)</f>
        <v>dissolved</v>
      </c>
      <c r="J1078" s="1" t="str">
        <f>VLOOKUP(Z1078,lookup!$A$2:$E$18,3,FALSE)</f>
        <v>Lead</v>
      </c>
      <c r="K1078" s="1"/>
      <c r="L1078" t="str">
        <f>VLOOKUP(Z1078,lookup!$A$2:$E$18,4,FALSE)</f>
        <v>ug/l</v>
      </c>
      <c r="M1078">
        <v>4.7E-2</v>
      </c>
      <c r="U1078">
        <v>0.02</v>
      </c>
      <c r="V1078" t="s">
        <v>176</v>
      </c>
      <c r="X1078" t="s">
        <v>149</v>
      </c>
      <c r="Y1078" t="s">
        <v>150</v>
      </c>
      <c r="Z1078">
        <v>1049</v>
      </c>
      <c r="AB1078" t="s">
        <v>154</v>
      </c>
      <c r="AC1078" t="s">
        <v>148</v>
      </c>
      <c r="AD1078" s="2">
        <v>0.46249999999999997</v>
      </c>
      <c r="AG1078" t="s">
        <v>161</v>
      </c>
      <c r="AK1078" t="s">
        <v>156</v>
      </c>
    </row>
    <row r="1079" spans="1:37" x14ac:dyDescent="0.3">
      <c r="A1079" t="s">
        <v>292</v>
      </c>
      <c r="B1079" t="str">
        <f t="shared" si="16"/>
        <v>USGS-WRD-1651800-20180418</v>
      </c>
      <c r="C1079">
        <v>1651800</v>
      </c>
      <c r="D1079" t="s">
        <v>151</v>
      </c>
      <c r="E1079" s="1">
        <v>43208</v>
      </c>
      <c r="F1079" s="1" t="s">
        <v>395</v>
      </c>
      <c r="G1079" s="1"/>
      <c r="H1079" t="s">
        <v>172</v>
      </c>
      <c r="I1079" s="1" t="str">
        <f>VLOOKUP(Z1079,lookup!$A$2:$E$18,5,FALSE)</f>
        <v>dissolved</v>
      </c>
      <c r="J1079" s="1" t="str">
        <f>VLOOKUP(Z1079,lookup!$A$2:$E$18,3,FALSE)</f>
        <v>Zinc</v>
      </c>
      <c r="K1079" s="1"/>
      <c r="L1079" t="str">
        <f>VLOOKUP(Z1079,lookup!$A$2:$E$18,4,FALSE)</f>
        <v>ug/l</v>
      </c>
      <c r="M1079">
        <v>6.7</v>
      </c>
      <c r="U1079">
        <v>2</v>
      </c>
      <c r="V1079" t="s">
        <v>176</v>
      </c>
      <c r="X1079" t="s">
        <v>149</v>
      </c>
      <c r="Y1079" t="s">
        <v>150</v>
      </c>
      <c r="Z1079">
        <v>1090</v>
      </c>
      <c r="AB1079" t="s">
        <v>154</v>
      </c>
      <c r="AC1079" t="s">
        <v>148</v>
      </c>
      <c r="AD1079" s="2">
        <v>0.46249999999999997</v>
      </c>
      <c r="AG1079" t="s">
        <v>161</v>
      </c>
      <c r="AK1079" t="s">
        <v>156</v>
      </c>
    </row>
    <row r="1080" spans="1:37" x14ac:dyDescent="0.3">
      <c r="A1080" t="s">
        <v>292</v>
      </c>
      <c r="B1080" t="str">
        <f t="shared" si="16"/>
        <v>USGS-WRD-1651800-20180418</v>
      </c>
      <c r="C1080">
        <v>1651800</v>
      </c>
      <c r="D1080" t="s">
        <v>151</v>
      </c>
      <c r="E1080" s="1">
        <v>43208</v>
      </c>
      <c r="F1080" s="1" t="s">
        <v>395</v>
      </c>
      <c r="G1080" s="1"/>
      <c r="I1080" s="1" t="str">
        <f>VLOOKUP(Z1080,lookup!$A$2:$E$18,5,FALSE)</f>
        <v>total</v>
      </c>
      <c r="J1080" s="1" t="str">
        <f>VLOOKUP(Z1080,lookup!$A$2:$E$18,3,FALSE)</f>
        <v>Mercury</v>
      </c>
      <c r="K1080" s="1"/>
      <c r="L1080" t="str">
        <f>VLOOKUP(Z1080,lookup!$A$2:$E$18,4,FALSE)</f>
        <v>ng/l</v>
      </c>
      <c r="M1080">
        <v>0.17</v>
      </c>
      <c r="N1080" t="s">
        <v>152</v>
      </c>
      <c r="U1080">
        <v>0.17</v>
      </c>
      <c r="V1080" t="s">
        <v>165</v>
      </c>
      <c r="X1080" t="s">
        <v>149</v>
      </c>
      <c r="Y1080" t="s">
        <v>150</v>
      </c>
      <c r="Z1080">
        <v>50286</v>
      </c>
      <c r="AB1080" t="s">
        <v>154</v>
      </c>
      <c r="AC1080" t="s">
        <v>148</v>
      </c>
      <c r="AD1080" s="2">
        <v>0.46249999999999997</v>
      </c>
      <c r="AG1080" t="s">
        <v>161</v>
      </c>
      <c r="AK1080" t="s">
        <v>230</v>
      </c>
    </row>
    <row r="1081" spans="1:37" x14ac:dyDescent="0.3">
      <c r="A1081" t="s">
        <v>292</v>
      </c>
      <c r="B1081" t="str">
        <f t="shared" si="16"/>
        <v>USGS-WRD-1651800-20180518</v>
      </c>
      <c r="C1081">
        <v>1651800</v>
      </c>
      <c r="D1081" t="s">
        <v>151</v>
      </c>
      <c r="E1081" s="1">
        <v>43238</v>
      </c>
      <c r="F1081" s="1" t="s">
        <v>379</v>
      </c>
      <c r="G1081" s="1"/>
      <c r="H1081" t="s">
        <v>172</v>
      </c>
      <c r="I1081" s="1" t="str">
        <f>VLOOKUP(Z1081,lookup!$A$2:$E$18,5,FALSE)</f>
        <v>dissolved</v>
      </c>
      <c r="J1081" s="1" t="str">
        <f>VLOOKUP(Z1081,lookup!$A$2:$E$18,3,FALSE)</f>
        <v>Copper</v>
      </c>
      <c r="K1081" s="1"/>
      <c r="L1081" t="str">
        <f>VLOOKUP(Z1081,lookup!$A$2:$E$18,4,FALSE)</f>
        <v>ug/l</v>
      </c>
      <c r="M1081">
        <v>5</v>
      </c>
      <c r="U1081">
        <v>0.4</v>
      </c>
      <c r="V1081" t="s">
        <v>176</v>
      </c>
      <c r="X1081" t="s">
        <v>149</v>
      </c>
      <c r="Y1081" t="s">
        <v>150</v>
      </c>
      <c r="Z1081">
        <v>1040</v>
      </c>
      <c r="AB1081" t="s">
        <v>154</v>
      </c>
      <c r="AC1081" t="s">
        <v>148</v>
      </c>
      <c r="AD1081" s="2">
        <v>0.48333333333333334</v>
      </c>
      <c r="AG1081" t="s">
        <v>161</v>
      </c>
      <c r="AK1081" t="s">
        <v>156</v>
      </c>
    </row>
    <row r="1082" spans="1:37" x14ac:dyDescent="0.3">
      <c r="A1082" t="s">
        <v>292</v>
      </c>
      <c r="B1082" t="str">
        <f t="shared" si="16"/>
        <v>USGS-WRD-1651800-20180518</v>
      </c>
      <c r="C1082">
        <v>1651800</v>
      </c>
      <c r="D1082" t="s">
        <v>151</v>
      </c>
      <c r="E1082" s="1">
        <v>43238</v>
      </c>
      <c r="F1082" s="1" t="s">
        <v>379</v>
      </c>
      <c r="G1082" s="1"/>
      <c r="H1082" t="s">
        <v>170</v>
      </c>
      <c r="I1082" s="1" t="str">
        <f>VLOOKUP(Z1082,lookup!$A$2:$E$18,5,FALSE)</f>
        <v>dissolved</v>
      </c>
      <c r="J1082" s="1" t="str">
        <f>VLOOKUP(Z1082,lookup!$A$2:$E$18,3,FALSE)</f>
        <v>Lead</v>
      </c>
      <c r="K1082" s="1"/>
      <c r="L1082" t="str">
        <f>VLOOKUP(Z1082,lookup!$A$2:$E$18,4,FALSE)</f>
        <v>ug/l</v>
      </c>
      <c r="M1082">
        <v>0.77600000000000002</v>
      </c>
      <c r="U1082">
        <v>0.02</v>
      </c>
      <c r="V1082" t="s">
        <v>176</v>
      </c>
      <c r="X1082" t="s">
        <v>149</v>
      </c>
      <c r="Y1082" t="s">
        <v>150</v>
      </c>
      <c r="Z1082">
        <v>1049</v>
      </c>
      <c r="AB1082" t="s">
        <v>154</v>
      </c>
      <c r="AC1082" t="s">
        <v>148</v>
      </c>
      <c r="AD1082" s="2">
        <v>0.48333333333333334</v>
      </c>
      <c r="AG1082" t="s">
        <v>161</v>
      </c>
      <c r="AK1082" t="s">
        <v>156</v>
      </c>
    </row>
    <row r="1083" spans="1:37" x14ac:dyDescent="0.3">
      <c r="A1083" t="s">
        <v>292</v>
      </c>
      <c r="B1083" t="str">
        <f t="shared" si="16"/>
        <v>USGS-WRD-1651800-20180518</v>
      </c>
      <c r="C1083">
        <v>1651800</v>
      </c>
      <c r="D1083" t="s">
        <v>151</v>
      </c>
      <c r="E1083" s="1">
        <v>43238</v>
      </c>
      <c r="F1083" s="1" t="s">
        <v>379</v>
      </c>
      <c r="G1083" s="1"/>
      <c r="H1083" t="s">
        <v>172</v>
      </c>
      <c r="I1083" s="1" t="str">
        <f>VLOOKUP(Z1083,lookup!$A$2:$E$18,5,FALSE)</f>
        <v>dissolved</v>
      </c>
      <c r="J1083" s="1" t="str">
        <f>VLOOKUP(Z1083,lookup!$A$2:$E$18,3,FALSE)</f>
        <v>Zinc</v>
      </c>
      <c r="K1083" s="1"/>
      <c r="L1083" t="str">
        <f>VLOOKUP(Z1083,lookup!$A$2:$E$18,4,FALSE)</f>
        <v>ug/l</v>
      </c>
      <c r="M1083">
        <v>7.5</v>
      </c>
      <c r="U1083">
        <v>2</v>
      </c>
      <c r="V1083" t="s">
        <v>176</v>
      </c>
      <c r="X1083" t="s">
        <v>149</v>
      </c>
      <c r="Y1083" t="s">
        <v>150</v>
      </c>
      <c r="Z1083">
        <v>1090</v>
      </c>
      <c r="AB1083" t="s">
        <v>154</v>
      </c>
      <c r="AC1083" t="s">
        <v>148</v>
      </c>
      <c r="AD1083" s="2">
        <v>0.48333333333333334</v>
      </c>
      <c r="AG1083" t="s">
        <v>161</v>
      </c>
      <c r="AK1083" t="s">
        <v>156</v>
      </c>
    </row>
    <row r="1084" spans="1:37" x14ac:dyDescent="0.3">
      <c r="A1084" t="s">
        <v>292</v>
      </c>
      <c r="B1084" t="str">
        <f t="shared" si="16"/>
        <v>USGS-WRD-1651800-20180518</v>
      </c>
      <c r="C1084">
        <v>1651800</v>
      </c>
      <c r="D1084" t="s">
        <v>151</v>
      </c>
      <c r="E1084" s="1">
        <v>43238</v>
      </c>
      <c r="F1084" s="1" t="s">
        <v>379</v>
      </c>
      <c r="G1084" s="1"/>
      <c r="I1084" s="1" t="str">
        <f>VLOOKUP(Z1084,lookup!$A$2:$E$18,5,FALSE)</f>
        <v>total</v>
      </c>
      <c r="J1084" s="1" t="str">
        <f>VLOOKUP(Z1084,lookup!$A$2:$E$18,3,FALSE)</f>
        <v>Mercury</v>
      </c>
      <c r="K1084" s="1"/>
      <c r="L1084" t="str">
        <f>VLOOKUP(Z1084,lookup!$A$2:$E$18,4,FALSE)</f>
        <v>ng/l</v>
      </c>
      <c r="M1084">
        <v>15.9</v>
      </c>
      <c r="U1084">
        <v>0.17</v>
      </c>
      <c r="V1084" t="s">
        <v>165</v>
      </c>
      <c r="X1084" t="s">
        <v>149</v>
      </c>
      <c r="Y1084" t="s">
        <v>150</v>
      </c>
      <c r="Z1084">
        <v>50286</v>
      </c>
      <c r="AB1084" t="s">
        <v>154</v>
      </c>
      <c r="AC1084" t="s">
        <v>148</v>
      </c>
      <c r="AD1084" s="2">
        <v>0.48333333333333334</v>
      </c>
      <c r="AG1084" t="s">
        <v>161</v>
      </c>
      <c r="AK1084" t="s">
        <v>230</v>
      </c>
    </row>
    <row r="1085" spans="1:37" x14ac:dyDescent="0.3">
      <c r="A1085" t="s">
        <v>292</v>
      </c>
      <c r="B1085" t="str">
        <f t="shared" si="16"/>
        <v>USGS-WRD-1651800-20180523</v>
      </c>
      <c r="C1085">
        <v>1651800</v>
      </c>
      <c r="D1085" t="s">
        <v>151</v>
      </c>
      <c r="E1085" s="1">
        <v>43243</v>
      </c>
      <c r="F1085" s="1" t="s">
        <v>396</v>
      </c>
      <c r="G1085" s="1"/>
      <c r="H1085" t="s">
        <v>172</v>
      </c>
      <c r="I1085" s="1" t="str">
        <f>VLOOKUP(Z1085,lookup!$A$2:$E$18,5,FALSE)</f>
        <v>dissolved</v>
      </c>
      <c r="J1085" s="1" t="str">
        <f>VLOOKUP(Z1085,lookup!$A$2:$E$18,3,FALSE)</f>
        <v>Copper</v>
      </c>
      <c r="K1085" s="1"/>
      <c r="L1085" t="str">
        <f>VLOOKUP(Z1085,lookup!$A$2:$E$18,4,FALSE)</f>
        <v>ug/l</v>
      </c>
      <c r="M1085">
        <v>3.8</v>
      </c>
      <c r="U1085">
        <v>0.4</v>
      </c>
      <c r="V1085" t="s">
        <v>176</v>
      </c>
      <c r="X1085" t="s">
        <v>149</v>
      </c>
      <c r="Y1085" t="s">
        <v>150</v>
      </c>
      <c r="Z1085">
        <v>1040</v>
      </c>
      <c r="AB1085" t="s">
        <v>154</v>
      </c>
      <c r="AC1085" t="s">
        <v>148</v>
      </c>
      <c r="AD1085" s="2">
        <v>0.44166666666666665</v>
      </c>
      <c r="AG1085" t="s">
        <v>161</v>
      </c>
      <c r="AK1085" t="s">
        <v>156</v>
      </c>
    </row>
    <row r="1086" spans="1:37" x14ac:dyDescent="0.3">
      <c r="A1086" t="s">
        <v>292</v>
      </c>
      <c r="B1086" t="str">
        <f t="shared" si="16"/>
        <v>USGS-WRD-1651800-20180523</v>
      </c>
      <c r="C1086">
        <v>1651800</v>
      </c>
      <c r="D1086" t="s">
        <v>151</v>
      </c>
      <c r="E1086" s="1">
        <v>43243</v>
      </c>
      <c r="F1086" s="1" t="s">
        <v>396</v>
      </c>
      <c r="G1086" s="1"/>
      <c r="H1086" t="s">
        <v>170</v>
      </c>
      <c r="I1086" s="1" t="str">
        <f>VLOOKUP(Z1086,lookup!$A$2:$E$18,5,FALSE)</f>
        <v>dissolved</v>
      </c>
      <c r="J1086" s="1" t="str">
        <f>VLOOKUP(Z1086,lookup!$A$2:$E$18,3,FALSE)</f>
        <v>Lead</v>
      </c>
      <c r="K1086" s="1"/>
      <c r="L1086" t="str">
        <f>VLOOKUP(Z1086,lookup!$A$2:$E$18,4,FALSE)</f>
        <v>ug/l</v>
      </c>
      <c r="M1086">
        <v>0.32200000000000001</v>
      </c>
      <c r="U1086">
        <v>0.02</v>
      </c>
      <c r="V1086" t="s">
        <v>176</v>
      </c>
      <c r="X1086" t="s">
        <v>149</v>
      </c>
      <c r="Y1086" t="s">
        <v>150</v>
      </c>
      <c r="Z1086">
        <v>1049</v>
      </c>
      <c r="AB1086" t="s">
        <v>154</v>
      </c>
      <c r="AC1086" t="s">
        <v>148</v>
      </c>
      <c r="AD1086" s="2">
        <v>0.44166666666666665</v>
      </c>
      <c r="AG1086" t="s">
        <v>161</v>
      </c>
      <c r="AK1086" t="s">
        <v>156</v>
      </c>
    </row>
    <row r="1087" spans="1:37" x14ac:dyDescent="0.3">
      <c r="A1087" t="s">
        <v>292</v>
      </c>
      <c r="B1087" t="str">
        <f t="shared" si="16"/>
        <v>USGS-WRD-1651800-20180523</v>
      </c>
      <c r="C1087">
        <v>1651800</v>
      </c>
      <c r="D1087" t="s">
        <v>151</v>
      </c>
      <c r="E1087" s="1">
        <v>43243</v>
      </c>
      <c r="F1087" s="1" t="s">
        <v>396</v>
      </c>
      <c r="G1087" s="1"/>
      <c r="H1087" t="s">
        <v>172</v>
      </c>
      <c r="I1087" s="1" t="str">
        <f>VLOOKUP(Z1087,lookup!$A$2:$E$18,5,FALSE)</f>
        <v>dissolved</v>
      </c>
      <c r="J1087" s="1" t="str">
        <f>VLOOKUP(Z1087,lookup!$A$2:$E$18,3,FALSE)</f>
        <v>Zinc</v>
      </c>
      <c r="K1087" s="1"/>
      <c r="L1087" t="str">
        <f>VLOOKUP(Z1087,lookup!$A$2:$E$18,4,FALSE)</f>
        <v>ug/l</v>
      </c>
      <c r="M1087">
        <v>7.8</v>
      </c>
      <c r="U1087">
        <v>2</v>
      </c>
      <c r="V1087" t="s">
        <v>176</v>
      </c>
      <c r="X1087" t="s">
        <v>149</v>
      </c>
      <c r="Y1087" t="s">
        <v>150</v>
      </c>
      <c r="Z1087">
        <v>1090</v>
      </c>
      <c r="AB1087" t="s">
        <v>154</v>
      </c>
      <c r="AC1087" t="s">
        <v>148</v>
      </c>
      <c r="AD1087" s="2">
        <v>0.44166666666666665</v>
      </c>
      <c r="AG1087" t="s">
        <v>161</v>
      </c>
      <c r="AK1087" t="s">
        <v>156</v>
      </c>
    </row>
    <row r="1088" spans="1:37" x14ac:dyDescent="0.3">
      <c r="A1088" t="s">
        <v>292</v>
      </c>
      <c r="B1088" t="str">
        <f t="shared" si="16"/>
        <v>USGS-WRD-1651800-20180523</v>
      </c>
      <c r="C1088">
        <v>1651800</v>
      </c>
      <c r="D1088" t="s">
        <v>151</v>
      </c>
      <c r="E1088" s="1">
        <v>43243</v>
      </c>
      <c r="F1088" s="1" t="s">
        <v>396</v>
      </c>
      <c r="G1088" s="1"/>
      <c r="I1088" s="1" t="str">
        <f>VLOOKUP(Z1088,lookup!$A$2:$E$18,5,FALSE)</f>
        <v>total</v>
      </c>
      <c r="J1088" s="1" t="str">
        <f>VLOOKUP(Z1088,lookup!$A$2:$E$18,3,FALSE)</f>
        <v>Mercury</v>
      </c>
      <c r="K1088" s="1"/>
      <c r="L1088" t="str">
        <f>VLOOKUP(Z1088,lookup!$A$2:$E$18,4,FALSE)</f>
        <v>ng/l</v>
      </c>
      <c r="M1088">
        <v>3.96</v>
      </c>
      <c r="U1088">
        <v>0.17</v>
      </c>
      <c r="V1088" t="s">
        <v>165</v>
      </c>
      <c r="X1088" t="s">
        <v>149</v>
      </c>
      <c r="Y1088" t="s">
        <v>150</v>
      </c>
      <c r="Z1088">
        <v>50286</v>
      </c>
      <c r="AB1088" t="s">
        <v>154</v>
      </c>
      <c r="AC1088" t="s">
        <v>148</v>
      </c>
      <c r="AD1088" s="2">
        <v>0.44166666666666665</v>
      </c>
      <c r="AG1088" t="s">
        <v>161</v>
      </c>
      <c r="AK1088" t="s">
        <v>230</v>
      </c>
    </row>
    <row r="1089" spans="1:37" x14ac:dyDescent="0.3">
      <c r="A1089" t="s">
        <v>292</v>
      </c>
      <c r="B1089" t="str">
        <f t="shared" si="16"/>
        <v>USGS-WRD-1651800-20180619</v>
      </c>
      <c r="C1089">
        <v>1651800</v>
      </c>
      <c r="D1089" t="s">
        <v>151</v>
      </c>
      <c r="E1089" s="1">
        <v>43270</v>
      </c>
      <c r="F1089" s="1" t="s">
        <v>312</v>
      </c>
      <c r="G1089" s="1"/>
      <c r="H1089" t="s">
        <v>172</v>
      </c>
      <c r="I1089" s="1" t="str">
        <f>VLOOKUP(Z1089,lookup!$A$2:$E$18,5,FALSE)</f>
        <v>dissolved</v>
      </c>
      <c r="J1089" s="1" t="str">
        <f>VLOOKUP(Z1089,lookup!$A$2:$E$18,3,FALSE)</f>
        <v>Copper</v>
      </c>
      <c r="K1089" s="1"/>
      <c r="L1089" t="str">
        <f>VLOOKUP(Z1089,lookup!$A$2:$E$18,4,FALSE)</f>
        <v>ug/l</v>
      </c>
      <c r="M1089">
        <v>1.4</v>
      </c>
      <c r="U1089">
        <v>0.4</v>
      </c>
      <c r="V1089" t="s">
        <v>176</v>
      </c>
      <c r="X1089" t="s">
        <v>149</v>
      </c>
      <c r="Y1089" t="s">
        <v>150</v>
      </c>
      <c r="Z1089">
        <v>1040</v>
      </c>
      <c r="AB1089" t="s">
        <v>154</v>
      </c>
      <c r="AC1089" t="s">
        <v>148</v>
      </c>
      <c r="AD1089" s="2">
        <v>0.5</v>
      </c>
      <c r="AG1089" t="s">
        <v>161</v>
      </c>
      <c r="AK1089" t="s">
        <v>156</v>
      </c>
    </row>
    <row r="1090" spans="1:37" x14ac:dyDescent="0.3">
      <c r="A1090" t="s">
        <v>292</v>
      </c>
      <c r="B1090" t="str">
        <f t="shared" ref="B1090:B1153" si="17">AG1090&amp;"-"&amp;C1090&amp;"-"&amp;TEXT(E1090,"yyyymmdd")</f>
        <v>USGS-WRD-1651800-20180619</v>
      </c>
      <c r="C1090">
        <v>1651800</v>
      </c>
      <c r="D1090" t="s">
        <v>151</v>
      </c>
      <c r="E1090" s="1">
        <v>43270</v>
      </c>
      <c r="F1090" s="1" t="s">
        <v>312</v>
      </c>
      <c r="G1090" s="1"/>
      <c r="H1090" t="s">
        <v>170</v>
      </c>
      <c r="I1090" s="1" t="str">
        <f>VLOOKUP(Z1090,lookup!$A$2:$E$18,5,FALSE)</f>
        <v>dissolved</v>
      </c>
      <c r="J1090" s="1" t="str">
        <f>VLOOKUP(Z1090,lookup!$A$2:$E$18,3,FALSE)</f>
        <v>Lead</v>
      </c>
      <c r="K1090" s="1"/>
      <c r="L1090" t="str">
        <f>VLOOKUP(Z1090,lookup!$A$2:$E$18,4,FALSE)</f>
        <v>ug/l</v>
      </c>
      <c r="M1090">
        <v>0.02</v>
      </c>
      <c r="N1090" t="s">
        <v>152</v>
      </c>
      <c r="U1090">
        <v>0.02</v>
      </c>
      <c r="V1090" t="s">
        <v>176</v>
      </c>
      <c r="X1090" t="s">
        <v>149</v>
      </c>
      <c r="Y1090" t="s">
        <v>150</v>
      </c>
      <c r="Z1090">
        <v>1049</v>
      </c>
      <c r="AB1090" t="s">
        <v>154</v>
      </c>
      <c r="AC1090" t="s">
        <v>148</v>
      </c>
      <c r="AD1090" s="2">
        <v>0.5</v>
      </c>
      <c r="AG1090" t="s">
        <v>161</v>
      </c>
      <c r="AK1090" t="s">
        <v>156</v>
      </c>
    </row>
    <row r="1091" spans="1:37" x14ac:dyDescent="0.3">
      <c r="A1091" t="s">
        <v>292</v>
      </c>
      <c r="B1091" t="str">
        <f t="shared" si="17"/>
        <v>USGS-WRD-1651800-20180619</v>
      </c>
      <c r="C1091">
        <v>1651800</v>
      </c>
      <c r="D1091" t="s">
        <v>151</v>
      </c>
      <c r="E1091" s="1">
        <v>43270</v>
      </c>
      <c r="F1091" s="1" t="s">
        <v>312</v>
      </c>
      <c r="G1091" s="1"/>
      <c r="H1091" t="s">
        <v>172</v>
      </c>
      <c r="I1091" s="1" t="str">
        <f>VLOOKUP(Z1091,lookup!$A$2:$E$18,5,FALSE)</f>
        <v>dissolved</v>
      </c>
      <c r="J1091" s="1" t="str">
        <f>VLOOKUP(Z1091,lookup!$A$2:$E$18,3,FALSE)</f>
        <v>Zinc</v>
      </c>
      <c r="K1091" s="1"/>
      <c r="L1091" t="str">
        <f>VLOOKUP(Z1091,lookup!$A$2:$E$18,4,FALSE)</f>
        <v>ug/l</v>
      </c>
      <c r="M1091">
        <v>2</v>
      </c>
      <c r="N1091" t="s">
        <v>152</v>
      </c>
      <c r="U1091">
        <v>2</v>
      </c>
      <c r="V1091" t="s">
        <v>176</v>
      </c>
      <c r="X1091" t="s">
        <v>149</v>
      </c>
      <c r="Y1091" t="s">
        <v>150</v>
      </c>
      <c r="Z1091">
        <v>1090</v>
      </c>
      <c r="AB1091" t="s">
        <v>154</v>
      </c>
      <c r="AC1091" t="s">
        <v>148</v>
      </c>
      <c r="AD1091" s="2">
        <v>0.5</v>
      </c>
      <c r="AG1091" t="s">
        <v>161</v>
      </c>
      <c r="AK1091" t="s">
        <v>156</v>
      </c>
    </row>
    <row r="1092" spans="1:37" x14ac:dyDescent="0.3">
      <c r="A1092" t="s">
        <v>292</v>
      </c>
      <c r="B1092" t="str">
        <f t="shared" si="17"/>
        <v>USGS-WRD-1651800-20180619</v>
      </c>
      <c r="C1092">
        <v>1651800</v>
      </c>
      <c r="D1092" t="s">
        <v>151</v>
      </c>
      <c r="E1092" s="1">
        <v>43270</v>
      </c>
      <c r="F1092" s="1" t="s">
        <v>312</v>
      </c>
      <c r="G1092" s="1"/>
      <c r="I1092" s="1" t="str">
        <f>VLOOKUP(Z1092,lookup!$A$2:$E$18,5,FALSE)</f>
        <v>total</v>
      </c>
      <c r="J1092" s="1" t="str">
        <f>VLOOKUP(Z1092,lookup!$A$2:$E$18,3,FALSE)</f>
        <v>Mercury</v>
      </c>
      <c r="K1092" s="1"/>
      <c r="L1092" t="str">
        <f>VLOOKUP(Z1092,lookup!$A$2:$E$18,4,FALSE)</f>
        <v>ng/l</v>
      </c>
      <c r="M1092">
        <v>0.76</v>
      </c>
      <c r="U1092">
        <v>0.17</v>
      </c>
      <c r="V1092" t="s">
        <v>165</v>
      </c>
      <c r="X1092" t="s">
        <v>149</v>
      </c>
      <c r="Y1092" t="s">
        <v>150</v>
      </c>
      <c r="Z1092">
        <v>50286</v>
      </c>
      <c r="AB1092" t="s">
        <v>154</v>
      </c>
      <c r="AC1092" t="s">
        <v>148</v>
      </c>
      <c r="AD1092" s="2">
        <v>0.5</v>
      </c>
      <c r="AG1092" t="s">
        <v>161</v>
      </c>
      <c r="AK1092" t="s">
        <v>230</v>
      </c>
    </row>
    <row r="1093" spans="1:37" x14ac:dyDescent="0.3">
      <c r="A1093" t="s">
        <v>292</v>
      </c>
      <c r="B1093" t="str">
        <f t="shared" si="17"/>
        <v>USGS-WRD-1651800-20180711</v>
      </c>
      <c r="C1093">
        <v>1651800</v>
      </c>
      <c r="D1093" t="s">
        <v>151</v>
      </c>
      <c r="E1093" s="1">
        <v>43292</v>
      </c>
      <c r="F1093" s="1" t="s">
        <v>313</v>
      </c>
      <c r="G1093" s="1"/>
      <c r="H1093" t="s">
        <v>172</v>
      </c>
      <c r="I1093" s="1" t="str">
        <f>VLOOKUP(Z1093,lookup!$A$2:$E$18,5,FALSE)</f>
        <v>dissolved</v>
      </c>
      <c r="J1093" s="1" t="str">
        <f>VLOOKUP(Z1093,lookup!$A$2:$E$18,3,FALSE)</f>
        <v>Copper</v>
      </c>
      <c r="K1093" s="1"/>
      <c r="L1093" t="str">
        <f>VLOOKUP(Z1093,lookup!$A$2:$E$18,4,FALSE)</f>
        <v>ug/l</v>
      </c>
      <c r="M1093">
        <v>1.5</v>
      </c>
      <c r="U1093">
        <v>0.4</v>
      </c>
      <c r="V1093" t="s">
        <v>176</v>
      </c>
      <c r="X1093" t="s">
        <v>149</v>
      </c>
      <c r="Y1093" t="s">
        <v>150</v>
      </c>
      <c r="Z1093">
        <v>1040</v>
      </c>
      <c r="AB1093" t="s">
        <v>154</v>
      </c>
      <c r="AC1093" t="s">
        <v>148</v>
      </c>
      <c r="AD1093" s="2">
        <v>0.41666666666666669</v>
      </c>
      <c r="AG1093" t="s">
        <v>161</v>
      </c>
      <c r="AK1093" t="s">
        <v>156</v>
      </c>
    </row>
    <row r="1094" spans="1:37" x14ac:dyDescent="0.3">
      <c r="A1094" t="s">
        <v>292</v>
      </c>
      <c r="B1094" t="str">
        <f t="shared" si="17"/>
        <v>USGS-WRD-1651800-20180711</v>
      </c>
      <c r="C1094">
        <v>1651800</v>
      </c>
      <c r="D1094" t="s">
        <v>151</v>
      </c>
      <c r="E1094" s="1">
        <v>43292</v>
      </c>
      <c r="F1094" s="1" t="s">
        <v>313</v>
      </c>
      <c r="G1094" s="1"/>
      <c r="H1094" t="s">
        <v>170</v>
      </c>
      <c r="I1094" s="1" t="str">
        <f>VLOOKUP(Z1094,lookup!$A$2:$E$18,5,FALSE)</f>
        <v>dissolved</v>
      </c>
      <c r="J1094" s="1" t="str">
        <f>VLOOKUP(Z1094,lookup!$A$2:$E$18,3,FALSE)</f>
        <v>Lead</v>
      </c>
      <c r="K1094" s="1"/>
      <c r="L1094" t="str">
        <f>VLOOKUP(Z1094,lookup!$A$2:$E$18,4,FALSE)</f>
        <v>ug/l</v>
      </c>
      <c r="M1094">
        <v>4.1000000000000002E-2</v>
      </c>
      <c r="U1094">
        <v>0.02</v>
      </c>
      <c r="V1094" t="s">
        <v>176</v>
      </c>
      <c r="X1094" t="s">
        <v>149</v>
      </c>
      <c r="Y1094" t="s">
        <v>150</v>
      </c>
      <c r="Z1094">
        <v>1049</v>
      </c>
      <c r="AB1094" t="s">
        <v>154</v>
      </c>
      <c r="AC1094" t="s">
        <v>148</v>
      </c>
      <c r="AD1094" s="2">
        <v>0.41666666666666669</v>
      </c>
      <c r="AG1094" t="s">
        <v>161</v>
      </c>
      <c r="AK1094" t="s">
        <v>156</v>
      </c>
    </row>
    <row r="1095" spans="1:37" x14ac:dyDescent="0.3">
      <c r="A1095" t="s">
        <v>292</v>
      </c>
      <c r="B1095" t="str">
        <f t="shared" si="17"/>
        <v>USGS-WRD-1651800-20180711</v>
      </c>
      <c r="C1095">
        <v>1651800</v>
      </c>
      <c r="D1095" t="s">
        <v>151</v>
      </c>
      <c r="E1095" s="1">
        <v>43292</v>
      </c>
      <c r="F1095" s="1" t="s">
        <v>313</v>
      </c>
      <c r="G1095" s="1"/>
      <c r="H1095" t="s">
        <v>172</v>
      </c>
      <c r="I1095" s="1" t="str">
        <f>VLOOKUP(Z1095,lookup!$A$2:$E$18,5,FALSE)</f>
        <v>dissolved</v>
      </c>
      <c r="J1095" s="1" t="str">
        <f>VLOOKUP(Z1095,lookup!$A$2:$E$18,3,FALSE)</f>
        <v>Zinc</v>
      </c>
      <c r="K1095" s="1"/>
      <c r="L1095" t="str">
        <f>VLOOKUP(Z1095,lookup!$A$2:$E$18,4,FALSE)</f>
        <v>ug/l</v>
      </c>
      <c r="M1095">
        <v>2</v>
      </c>
      <c r="N1095" t="s">
        <v>152</v>
      </c>
      <c r="U1095">
        <v>2</v>
      </c>
      <c r="V1095" t="s">
        <v>176</v>
      </c>
      <c r="X1095" t="s">
        <v>149</v>
      </c>
      <c r="Y1095" t="s">
        <v>150</v>
      </c>
      <c r="Z1095">
        <v>1090</v>
      </c>
      <c r="AB1095" t="s">
        <v>154</v>
      </c>
      <c r="AC1095" t="s">
        <v>148</v>
      </c>
      <c r="AD1095" s="2">
        <v>0.41666666666666669</v>
      </c>
      <c r="AG1095" t="s">
        <v>161</v>
      </c>
      <c r="AK1095" t="s">
        <v>156</v>
      </c>
    </row>
    <row r="1096" spans="1:37" x14ac:dyDescent="0.3">
      <c r="A1096" t="s">
        <v>292</v>
      </c>
      <c r="B1096" t="str">
        <f t="shared" si="17"/>
        <v>USGS-WRD-1651800-20180711</v>
      </c>
      <c r="C1096">
        <v>1651800</v>
      </c>
      <c r="D1096" t="s">
        <v>151</v>
      </c>
      <c r="E1096" s="1">
        <v>43292</v>
      </c>
      <c r="F1096" s="1" t="s">
        <v>313</v>
      </c>
      <c r="G1096" s="1"/>
      <c r="I1096" s="1" t="str">
        <f>VLOOKUP(Z1096,lookup!$A$2:$E$18,5,FALSE)</f>
        <v>total</v>
      </c>
      <c r="J1096" s="1" t="str">
        <f>VLOOKUP(Z1096,lookup!$A$2:$E$18,3,FALSE)</f>
        <v>Mercury</v>
      </c>
      <c r="K1096" s="1"/>
      <c r="L1096" t="str">
        <f>VLOOKUP(Z1096,lookup!$A$2:$E$18,4,FALSE)</f>
        <v>ng/l</v>
      </c>
      <c r="M1096">
        <v>0.78</v>
      </c>
      <c r="U1096">
        <v>0.17</v>
      </c>
      <c r="V1096" t="s">
        <v>165</v>
      </c>
      <c r="X1096" t="s">
        <v>149</v>
      </c>
      <c r="Y1096" t="s">
        <v>150</v>
      </c>
      <c r="Z1096">
        <v>50286</v>
      </c>
      <c r="AB1096" t="s">
        <v>154</v>
      </c>
      <c r="AC1096" t="s">
        <v>148</v>
      </c>
      <c r="AD1096" s="2">
        <v>0.41666666666666669</v>
      </c>
      <c r="AG1096" t="s">
        <v>161</v>
      </c>
      <c r="AK1096" t="s">
        <v>230</v>
      </c>
    </row>
    <row r="1097" spans="1:37" x14ac:dyDescent="0.3">
      <c r="A1097" t="s">
        <v>292</v>
      </c>
      <c r="B1097" t="str">
        <f t="shared" si="17"/>
        <v>USGS-WRD-1651800-20180724</v>
      </c>
      <c r="C1097">
        <v>1651800</v>
      </c>
      <c r="D1097" t="s">
        <v>151</v>
      </c>
      <c r="E1097" s="1">
        <v>43305</v>
      </c>
      <c r="F1097" s="1" t="s">
        <v>397</v>
      </c>
      <c r="G1097" s="1"/>
      <c r="H1097" t="s">
        <v>172</v>
      </c>
      <c r="I1097" s="1" t="str">
        <f>VLOOKUP(Z1097,lookup!$A$2:$E$18,5,FALSE)</f>
        <v>dissolved</v>
      </c>
      <c r="J1097" s="1" t="str">
        <f>VLOOKUP(Z1097,lookup!$A$2:$E$18,3,FALSE)</f>
        <v>Copper</v>
      </c>
      <c r="K1097" s="1"/>
      <c r="L1097" t="str">
        <f>VLOOKUP(Z1097,lookup!$A$2:$E$18,4,FALSE)</f>
        <v>ug/l</v>
      </c>
      <c r="M1097">
        <v>5.5</v>
      </c>
      <c r="U1097">
        <v>0.4</v>
      </c>
      <c r="V1097" t="s">
        <v>176</v>
      </c>
      <c r="X1097" t="s">
        <v>149</v>
      </c>
      <c r="Y1097" t="s">
        <v>150</v>
      </c>
      <c r="Z1097">
        <v>1040</v>
      </c>
      <c r="AB1097" t="s">
        <v>154</v>
      </c>
      <c r="AC1097" t="s">
        <v>148</v>
      </c>
      <c r="AD1097" s="2">
        <v>0.44027777777777777</v>
      </c>
      <c r="AG1097" t="s">
        <v>161</v>
      </c>
      <c r="AK1097" t="s">
        <v>156</v>
      </c>
    </row>
    <row r="1098" spans="1:37" x14ac:dyDescent="0.3">
      <c r="A1098" t="s">
        <v>292</v>
      </c>
      <c r="B1098" t="str">
        <f t="shared" si="17"/>
        <v>USGS-WRD-1651800-20180724</v>
      </c>
      <c r="C1098">
        <v>1651800</v>
      </c>
      <c r="D1098" t="s">
        <v>151</v>
      </c>
      <c r="E1098" s="1">
        <v>43305</v>
      </c>
      <c r="F1098" s="1" t="s">
        <v>397</v>
      </c>
      <c r="G1098" s="1"/>
      <c r="H1098" t="s">
        <v>170</v>
      </c>
      <c r="I1098" s="1" t="str">
        <f>VLOOKUP(Z1098,lookup!$A$2:$E$18,5,FALSE)</f>
        <v>dissolved</v>
      </c>
      <c r="J1098" s="1" t="str">
        <f>VLOOKUP(Z1098,lookup!$A$2:$E$18,3,FALSE)</f>
        <v>Lead</v>
      </c>
      <c r="K1098" s="1"/>
      <c r="L1098" t="str">
        <f>VLOOKUP(Z1098,lookup!$A$2:$E$18,4,FALSE)</f>
        <v>ug/l</v>
      </c>
      <c r="M1098">
        <v>0.44400000000000001</v>
      </c>
      <c r="U1098">
        <v>0.02</v>
      </c>
      <c r="V1098" t="s">
        <v>176</v>
      </c>
      <c r="X1098" t="s">
        <v>149</v>
      </c>
      <c r="Y1098" t="s">
        <v>150</v>
      </c>
      <c r="Z1098">
        <v>1049</v>
      </c>
      <c r="AB1098" t="s">
        <v>154</v>
      </c>
      <c r="AC1098" t="s">
        <v>148</v>
      </c>
      <c r="AD1098" s="2">
        <v>0.44027777777777777</v>
      </c>
      <c r="AG1098" t="s">
        <v>161</v>
      </c>
      <c r="AK1098" t="s">
        <v>156</v>
      </c>
    </row>
    <row r="1099" spans="1:37" x14ac:dyDescent="0.3">
      <c r="A1099" t="s">
        <v>292</v>
      </c>
      <c r="B1099" t="str">
        <f t="shared" si="17"/>
        <v>USGS-WRD-1651800-20180724</v>
      </c>
      <c r="C1099">
        <v>1651800</v>
      </c>
      <c r="D1099" t="s">
        <v>151</v>
      </c>
      <c r="E1099" s="1">
        <v>43305</v>
      </c>
      <c r="F1099" s="1" t="s">
        <v>397</v>
      </c>
      <c r="G1099" s="1"/>
      <c r="H1099" t="s">
        <v>172</v>
      </c>
      <c r="I1099" s="1" t="str">
        <f>VLOOKUP(Z1099,lookup!$A$2:$E$18,5,FALSE)</f>
        <v>dissolved</v>
      </c>
      <c r="J1099" s="1" t="str">
        <f>VLOOKUP(Z1099,lookup!$A$2:$E$18,3,FALSE)</f>
        <v>Zinc</v>
      </c>
      <c r="K1099" s="1"/>
      <c r="L1099" t="str">
        <f>VLOOKUP(Z1099,lookup!$A$2:$E$18,4,FALSE)</f>
        <v>ug/l</v>
      </c>
      <c r="M1099">
        <v>5.9</v>
      </c>
      <c r="U1099">
        <v>2</v>
      </c>
      <c r="V1099" t="s">
        <v>176</v>
      </c>
      <c r="X1099" t="s">
        <v>149</v>
      </c>
      <c r="Y1099" t="s">
        <v>150</v>
      </c>
      <c r="Z1099">
        <v>1090</v>
      </c>
      <c r="AB1099" t="s">
        <v>154</v>
      </c>
      <c r="AC1099" t="s">
        <v>148</v>
      </c>
      <c r="AD1099" s="2">
        <v>0.44027777777777777</v>
      </c>
      <c r="AG1099" t="s">
        <v>161</v>
      </c>
      <c r="AK1099" t="s">
        <v>156</v>
      </c>
    </row>
    <row r="1100" spans="1:37" x14ac:dyDescent="0.3">
      <c r="A1100" t="s">
        <v>292</v>
      </c>
      <c r="B1100" t="str">
        <f t="shared" si="17"/>
        <v>USGS-WRD-1651800-20180724</v>
      </c>
      <c r="C1100">
        <v>1651800</v>
      </c>
      <c r="D1100" t="s">
        <v>151</v>
      </c>
      <c r="E1100" s="1">
        <v>43305</v>
      </c>
      <c r="F1100" s="1" t="s">
        <v>397</v>
      </c>
      <c r="G1100" s="1"/>
      <c r="I1100" s="1" t="str">
        <f>VLOOKUP(Z1100,lookup!$A$2:$E$18,5,FALSE)</f>
        <v>total</v>
      </c>
      <c r="J1100" s="1" t="str">
        <f>VLOOKUP(Z1100,lookup!$A$2:$E$18,3,FALSE)</f>
        <v>Mercury</v>
      </c>
      <c r="K1100" s="1"/>
      <c r="L1100" t="str">
        <f>VLOOKUP(Z1100,lookup!$A$2:$E$18,4,FALSE)</f>
        <v>ng/l</v>
      </c>
      <c r="M1100">
        <v>12.1</v>
      </c>
      <c r="U1100">
        <v>0.17</v>
      </c>
      <c r="V1100" t="s">
        <v>165</v>
      </c>
      <c r="X1100" t="s">
        <v>149</v>
      </c>
      <c r="Y1100" t="s">
        <v>150</v>
      </c>
      <c r="Z1100">
        <v>50286</v>
      </c>
      <c r="AB1100" t="s">
        <v>154</v>
      </c>
      <c r="AC1100" t="s">
        <v>148</v>
      </c>
      <c r="AD1100" s="2">
        <v>0.44027777777777777</v>
      </c>
      <c r="AG1100" t="s">
        <v>161</v>
      </c>
      <c r="AK1100" t="s">
        <v>230</v>
      </c>
    </row>
    <row r="1101" spans="1:37" x14ac:dyDescent="0.3">
      <c r="A1101" t="s">
        <v>292</v>
      </c>
      <c r="B1101" t="str">
        <f t="shared" si="17"/>
        <v>USGS-WRD-1651800-20180821</v>
      </c>
      <c r="C1101">
        <v>1651800</v>
      </c>
      <c r="D1101" t="s">
        <v>151</v>
      </c>
      <c r="E1101" s="1">
        <v>43333</v>
      </c>
      <c r="F1101" s="1" t="s">
        <v>354</v>
      </c>
      <c r="G1101" s="1"/>
      <c r="H1101" t="s">
        <v>172</v>
      </c>
      <c r="I1101" s="1" t="str">
        <f>VLOOKUP(Z1101,lookup!$A$2:$E$18,5,FALSE)</f>
        <v>dissolved</v>
      </c>
      <c r="J1101" s="1" t="str">
        <f>VLOOKUP(Z1101,lookup!$A$2:$E$18,3,FALSE)</f>
        <v>Copper</v>
      </c>
      <c r="K1101" s="1"/>
      <c r="L1101" t="str">
        <f>VLOOKUP(Z1101,lookup!$A$2:$E$18,4,FALSE)</f>
        <v>ug/l</v>
      </c>
      <c r="M1101">
        <v>1.5</v>
      </c>
      <c r="U1101">
        <v>0.4</v>
      </c>
      <c r="V1101" t="s">
        <v>176</v>
      </c>
      <c r="X1101" t="s">
        <v>149</v>
      </c>
      <c r="Y1101" t="s">
        <v>150</v>
      </c>
      <c r="Z1101">
        <v>1040</v>
      </c>
      <c r="AA1101" t="s">
        <v>175</v>
      </c>
      <c r="AB1101" t="s">
        <v>154</v>
      </c>
      <c r="AC1101" t="s">
        <v>148</v>
      </c>
      <c r="AD1101" s="2">
        <v>0.49305555555555558</v>
      </c>
      <c r="AG1101" t="s">
        <v>161</v>
      </c>
      <c r="AK1101" t="s">
        <v>156</v>
      </c>
    </row>
    <row r="1102" spans="1:37" x14ac:dyDescent="0.3">
      <c r="A1102" t="s">
        <v>292</v>
      </c>
      <c r="B1102" t="str">
        <f t="shared" si="17"/>
        <v>USGS-WRD-1651800-20180821</v>
      </c>
      <c r="C1102">
        <v>1651800</v>
      </c>
      <c r="D1102" t="s">
        <v>151</v>
      </c>
      <c r="E1102" s="1">
        <v>43333</v>
      </c>
      <c r="F1102" s="1" t="s">
        <v>354</v>
      </c>
      <c r="G1102" s="1"/>
      <c r="H1102" t="s">
        <v>170</v>
      </c>
      <c r="I1102" s="1" t="str">
        <f>VLOOKUP(Z1102,lookup!$A$2:$E$18,5,FALSE)</f>
        <v>dissolved</v>
      </c>
      <c r="J1102" s="1" t="str">
        <f>VLOOKUP(Z1102,lookup!$A$2:$E$18,3,FALSE)</f>
        <v>Lead</v>
      </c>
      <c r="K1102" s="1"/>
      <c r="L1102" t="str">
        <f>VLOOKUP(Z1102,lookup!$A$2:$E$18,4,FALSE)</f>
        <v>ug/l</v>
      </c>
      <c r="M1102">
        <v>0.06</v>
      </c>
      <c r="N1102" t="s">
        <v>152</v>
      </c>
      <c r="U1102">
        <v>0.02</v>
      </c>
      <c r="V1102" t="s">
        <v>176</v>
      </c>
      <c r="X1102" t="s">
        <v>149</v>
      </c>
      <c r="Y1102" t="s">
        <v>150</v>
      </c>
      <c r="Z1102">
        <v>1049</v>
      </c>
      <c r="AA1102" t="s">
        <v>174</v>
      </c>
      <c r="AB1102" t="s">
        <v>154</v>
      </c>
      <c r="AC1102" t="s">
        <v>148</v>
      </c>
      <c r="AD1102" s="2">
        <v>0.49305555555555558</v>
      </c>
      <c r="AG1102" t="s">
        <v>161</v>
      </c>
      <c r="AK1102" t="s">
        <v>156</v>
      </c>
    </row>
    <row r="1103" spans="1:37" x14ac:dyDescent="0.3">
      <c r="A1103" t="s">
        <v>292</v>
      </c>
      <c r="B1103" t="str">
        <f t="shared" si="17"/>
        <v>USGS-WRD-1651800-20180821</v>
      </c>
      <c r="C1103">
        <v>1651800</v>
      </c>
      <c r="D1103" t="s">
        <v>151</v>
      </c>
      <c r="E1103" s="1">
        <v>43333</v>
      </c>
      <c r="F1103" s="1" t="s">
        <v>354</v>
      </c>
      <c r="G1103" s="1"/>
      <c r="H1103" t="s">
        <v>172</v>
      </c>
      <c r="I1103" s="1" t="str">
        <f>VLOOKUP(Z1103,lookup!$A$2:$E$18,5,FALSE)</f>
        <v>dissolved</v>
      </c>
      <c r="J1103" s="1" t="str">
        <f>VLOOKUP(Z1103,lookup!$A$2:$E$18,3,FALSE)</f>
        <v>Zinc</v>
      </c>
      <c r="K1103" s="1"/>
      <c r="L1103" t="str">
        <f>VLOOKUP(Z1103,lookup!$A$2:$E$18,4,FALSE)</f>
        <v>ug/l</v>
      </c>
      <c r="M1103">
        <v>6</v>
      </c>
      <c r="N1103" t="s">
        <v>152</v>
      </c>
      <c r="U1103">
        <v>2</v>
      </c>
      <c r="V1103" t="s">
        <v>176</v>
      </c>
      <c r="X1103" t="s">
        <v>149</v>
      </c>
      <c r="Y1103" t="s">
        <v>150</v>
      </c>
      <c r="Z1103">
        <v>1090</v>
      </c>
      <c r="AA1103" t="s">
        <v>174</v>
      </c>
      <c r="AB1103" t="s">
        <v>154</v>
      </c>
      <c r="AC1103" t="s">
        <v>148</v>
      </c>
      <c r="AD1103" s="2">
        <v>0.49305555555555558</v>
      </c>
      <c r="AG1103" t="s">
        <v>161</v>
      </c>
      <c r="AK1103" t="s">
        <v>156</v>
      </c>
    </row>
    <row r="1104" spans="1:37" x14ac:dyDescent="0.3">
      <c r="A1104" t="s">
        <v>292</v>
      </c>
      <c r="B1104" t="str">
        <f t="shared" si="17"/>
        <v>USGS-WRD-1651800-20180821</v>
      </c>
      <c r="C1104">
        <v>1651800</v>
      </c>
      <c r="D1104" t="s">
        <v>151</v>
      </c>
      <c r="E1104" s="1">
        <v>43333</v>
      </c>
      <c r="F1104" s="1" t="s">
        <v>354</v>
      </c>
      <c r="G1104" s="1"/>
      <c r="I1104" s="1" t="str">
        <f>VLOOKUP(Z1104,lookup!$A$2:$E$18,5,FALSE)</f>
        <v>total</v>
      </c>
      <c r="J1104" s="1" t="str">
        <f>VLOOKUP(Z1104,lookup!$A$2:$E$18,3,FALSE)</f>
        <v>Mercury</v>
      </c>
      <c r="K1104" s="1"/>
      <c r="L1104" t="str">
        <f>VLOOKUP(Z1104,lookup!$A$2:$E$18,4,FALSE)</f>
        <v>ng/l</v>
      </c>
      <c r="M1104">
        <v>0.56999999999999995</v>
      </c>
      <c r="U1104">
        <v>0.17</v>
      </c>
      <c r="V1104" t="s">
        <v>165</v>
      </c>
      <c r="X1104" t="s">
        <v>149</v>
      </c>
      <c r="Y1104" t="s">
        <v>150</v>
      </c>
      <c r="Z1104">
        <v>50286</v>
      </c>
      <c r="AB1104" t="s">
        <v>154</v>
      </c>
      <c r="AC1104" t="s">
        <v>148</v>
      </c>
      <c r="AD1104" s="2">
        <v>0.49305555555555558</v>
      </c>
      <c r="AG1104" t="s">
        <v>161</v>
      </c>
      <c r="AK1104" t="s">
        <v>230</v>
      </c>
    </row>
    <row r="1105" spans="1:37" x14ac:dyDescent="0.3">
      <c r="A1105" t="s">
        <v>292</v>
      </c>
      <c r="B1105" t="str">
        <f t="shared" si="17"/>
        <v>USGS-WRD-1651800-20180924</v>
      </c>
      <c r="C1105">
        <v>1651800</v>
      </c>
      <c r="D1105" t="s">
        <v>151</v>
      </c>
      <c r="E1105" s="1">
        <v>43367</v>
      </c>
      <c r="F1105" s="1" t="s">
        <v>398</v>
      </c>
      <c r="G1105" s="1"/>
      <c r="H1105" t="s">
        <v>172</v>
      </c>
      <c r="I1105" s="1" t="str">
        <f>VLOOKUP(Z1105,lookup!$A$2:$E$18,5,FALSE)</f>
        <v>dissolved</v>
      </c>
      <c r="J1105" s="1" t="str">
        <f>VLOOKUP(Z1105,lookup!$A$2:$E$18,3,FALSE)</f>
        <v>Copper</v>
      </c>
      <c r="K1105" s="1"/>
      <c r="L1105" t="str">
        <f>VLOOKUP(Z1105,lookup!$A$2:$E$18,4,FALSE)</f>
        <v>ug/l</v>
      </c>
      <c r="M1105">
        <v>4.3</v>
      </c>
      <c r="U1105">
        <v>0.4</v>
      </c>
      <c r="V1105" t="s">
        <v>176</v>
      </c>
      <c r="X1105" t="s">
        <v>149</v>
      </c>
      <c r="Y1105" t="s">
        <v>150</v>
      </c>
      <c r="Z1105">
        <v>1040</v>
      </c>
      <c r="AB1105" t="s">
        <v>154</v>
      </c>
      <c r="AC1105" t="s">
        <v>148</v>
      </c>
      <c r="AD1105" s="2">
        <v>0.4861111111111111</v>
      </c>
      <c r="AG1105" t="s">
        <v>161</v>
      </c>
      <c r="AK1105" t="s">
        <v>156</v>
      </c>
    </row>
    <row r="1106" spans="1:37" x14ac:dyDescent="0.3">
      <c r="A1106" t="s">
        <v>292</v>
      </c>
      <c r="B1106" t="str">
        <f t="shared" si="17"/>
        <v>USGS-WRD-1651800-20180924</v>
      </c>
      <c r="C1106">
        <v>1651800</v>
      </c>
      <c r="D1106" t="s">
        <v>151</v>
      </c>
      <c r="E1106" s="1">
        <v>43367</v>
      </c>
      <c r="F1106" s="1" t="s">
        <v>398</v>
      </c>
      <c r="G1106" s="1"/>
      <c r="H1106" t="s">
        <v>170</v>
      </c>
      <c r="I1106" s="1" t="str">
        <f>VLOOKUP(Z1106,lookup!$A$2:$E$18,5,FALSE)</f>
        <v>dissolved</v>
      </c>
      <c r="J1106" s="1" t="str">
        <f>VLOOKUP(Z1106,lookup!$A$2:$E$18,3,FALSE)</f>
        <v>Lead</v>
      </c>
      <c r="K1106" s="1"/>
      <c r="L1106" t="str">
        <f>VLOOKUP(Z1106,lookup!$A$2:$E$18,4,FALSE)</f>
        <v>ug/l</v>
      </c>
      <c r="M1106">
        <v>0.318</v>
      </c>
      <c r="U1106">
        <v>0.02</v>
      </c>
      <c r="V1106" t="s">
        <v>176</v>
      </c>
      <c r="X1106" t="s">
        <v>149</v>
      </c>
      <c r="Y1106" t="s">
        <v>150</v>
      </c>
      <c r="Z1106">
        <v>1049</v>
      </c>
      <c r="AB1106" t="s">
        <v>154</v>
      </c>
      <c r="AC1106" t="s">
        <v>148</v>
      </c>
      <c r="AD1106" s="2">
        <v>0.4861111111111111</v>
      </c>
      <c r="AG1106" t="s">
        <v>161</v>
      </c>
      <c r="AK1106" t="s">
        <v>156</v>
      </c>
    </row>
    <row r="1107" spans="1:37" x14ac:dyDescent="0.3">
      <c r="A1107" t="s">
        <v>292</v>
      </c>
      <c r="B1107" t="str">
        <f t="shared" si="17"/>
        <v>USGS-WRD-1651800-20180924</v>
      </c>
      <c r="C1107">
        <v>1651800</v>
      </c>
      <c r="D1107" t="s">
        <v>151</v>
      </c>
      <c r="E1107" s="1">
        <v>43367</v>
      </c>
      <c r="F1107" s="1" t="s">
        <v>398</v>
      </c>
      <c r="G1107" s="1"/>
      <c r="H1107" t="s">
        <v>172</v>
      </c>
      <c r="I1107" s="1" t="str">
        <f>VLOOKUP(Z1107,lookup!$A$2:$E$18,5,FALSE)</f>
        <v>dissolved</v>
      </c>
      <c r="J1107" s="1" t="str">
        <f>VLOOKUP(Z1107,lookup!$A$2:$E$18,3,FALSE)</f>
        <v>Zinc</v>
      </c>
      <c r="K1107" s="1"/>
      <c r="L1107" t="str">
        <f>VLOOKUP(Z1107,lookup!$A$2:$E$18,4,FALSE)</f>
        <v>ug/l</v>
      </c>
      <c r="M1107">
        <v>7.8</v>
      </c>
      <c r="U1107">
        <v>2</v>
      </c>
      <c r="V1107" t="s">
        <v>176</v>
      </c>
      <c r="X1107" t="s">
        <v>149</v>
      </c>
      <c r="Y1107" t="s">
        <v>150</v>
      </c>
      <c r="Z1107">
        <v>1090</v>
      </c>
      <c r="AB1107" t="s">
        <v>154</v>
      </c>
      <c r="AC1107" t="s">
        <v>148</v>
      </c>
      <c r="AD1107" s="2">
        <v>0.4861111111111111</v>
      </c>
      <c r="AG1107" t="s">
        <v>161</v>
      </c>
      <c r="AK1107" t="s">
        <v>156</v>
      </c>
    </row>
    <row r="1108" spans="1:37" x14ac:dyDescent="0.3">
      <c r="A1108" t="s">
        <v>292</v>
      </c>
      <c r="B1108" t="str">
        <f t="shared" si="17"/>
        <v>USGS-WRD-1651800-20180924</v>
      </c>
      <c r="C1108">
        <v>1651800</v>
      </c>
      <c r="D1108" t="s">
        <v>151</v>
      </c>
      <c r="E1108" s="1">
        <v>43367</v>
      </c>
      <c r="F1108" s="1" t="s">
        <v>398</v>
      </c>
      <c r="G1108" s="1"/>
      <c r="I1108" s="1" t="str">
        <f>VLOOKUP(Z1108,lookup!$A$2:$E$18,5,FALSE)</f>
        <v>total</v>
      </c>
      <c r="J1108" s="1" t="str">
        <f>VLOOKUP(Z1108,lookup!$A$2:$E$18,3,FALSE)</f>
        <v>Mercury</v>
      </c>
      <c r="K1108" s="1"/>
      <c r="L1108" t="str">
        <f>VLOOKUP(Z1108,lookup!$A$2:$E$18,4,FALSE)</f>
        <v>ng/l</v>
      </c>
      <c r="M1108">
        <v>3.94</v>
      </c>
      <c r="U1108">
        <v>0.17</v>
      </c>
      <c r="V1108" t="s">
        <v>165</v>
      </c>
      <c r="X1108" t="s">
        <v>149</v>
      </c>
      <c r="Y1108" t="s">
        <v>150</v>
      </c>
      <c r="Z1108">
        <v>50286</v>
      </c>
      <c r="AB1108" t="s">
        <v>154</v>
      </c>
      <c r="AC1108" t="s">
        <v>148</v>
      </c>
      <c r="AD1108" s="2">
        <v>0.4861111111111111</v>
      </c>
      <c r="AG1108" t="s">
        <v>161</v>
      </c>
      <c r="AK1108" t="s">
        <v>230</v>
      </c>
    </row>
    <row r="1109" spans="1:37" x14ac:dyDescent="0.3">
      <c r="A1109" t="s">
        <v>292</v>
      </c>
      <c r="B1109" t="str">
        <f t="shared" si="17"/>
        <v>USGS-WRD-1651800-20180928</v>
      </c>
      <c r="C1109">
        <v>1651800</v>
      </c>
      <c r="D1109" t="s">
        <v>151</v>
      </c>
      <c r="E1109" s="1">
        <v>43371</v>
      </c>
      <c r="F1109" s="1" t="s">
        <v>313</v>
      </c>
      <c r="G1109" s="1"/>
      <c r="H1109" t="s">
        <v>172</v>
      </c>
      <c r="I1109" s="1" t="str">
        <f>VLOOKUP(Z1109,lookup!$A$2:$E$18,5,FALSE)</f>
        <v>dissolved</v>
      </c>
      <c r="J1109" s="1" t="str">
        <f>VLOOKUP(Z1109,lookup!$A$2:$E$18,3,FALSE)</f>
        <v>Copper</v>
      </c>
      <c r="K1109" s="1"/>
      <c r="L1109" t="str">
        <f>VLOOKUP(Z1109,lookup!$A$2:$E$18,4,FALSE)</f>
        <v>ug/l</v>
      </c>
      <c r="M1109">
        <v>4.9000000000000004</v>
      </c>
      <c r="U1109">
        <v>0.4</v>
      </c>
      <c r="V1109" t="s">
        <v>176</v>
      </c>
      <c r="X1109" t="s">
        <v>149</v>
      </c>
      <c r="Y1109" t="s">
        <v>150</v>
      </c>
      <c r="Z1109">
        <v>1040</v>
      </c>
      <c r="AB1109" t="s">
        <v>154</v>
      </c>
      <c r="AC1109" t="s">
        <v>148</v>
      </c>
      <c r="AD1109" s="2">
        <v>0.41666666666666669</v>
      </c>
      <c r="AG1109" t="s">
        <v>161</v>
      </c>
      <c r="AK1109" t="s">
        <v>156</v>
      </c>
    </row>
    <row r="1110" spans="1:37" x14ac:dyDescent="0.3">
      <c r="A1110" t="s">
        <v>292</v>
      </c>
      <c r="B1110" t="str">
        <f t="shared" si="17"/>
        <v>USGS-WRD-1651800-20180928</v>
      </c>
      <c r="C1110">
        <v>1651800</v>
      </c>
      <c r="D1110" t="s">
        <v>151</v>
      </c>
      <c r="E1110" s="1">
        <v>43371</v>
      </c>
      <c r="F1110" s="1" t="s">
        <v>313</v>
      </c>
      <c r="G1110" s="1"/>
      <c r="H1110" t="s">
        <v>170</v>
      </c>
      <c r="I1110" s="1" t="str">
        <f>VLOOKUP(Z1110,lookup!$A$2:$E$18,5,FALSE)</f>
        <v>dissolved</v>
      </c>
      <c r="J1110" s="1" t="str">
        <f>VLOOKUP(Z1110,lookup!$A$2:$E$18,3,FALSE)</f>
        <v>Lead</v>
      </c>
      <c r="K1110" s="1"/>
      <c r="L1110" t="str">
        <f>VLOOKUP(Z1110,lookup!$A$2:$E$18,4,FALSE)</f>
        <v>ug/l</v>
      </c>
      <c r="M1110">
        <v>0.54500000000000004</v>
      </c>
      <c r="U1110">
        <v>0.02</v>
      </c>
      <c r="V1110" t="s">
        <v>176</v>
      </c>
      <c r="X1110" t="s">
        <v>149</v>
      </c>
      <c r="Y1110" t="s">
        <v>150</v>
      </c>
      <c r="Z1110">
        <v>1049</v>
      </c>
      <c r="AB1110" t="s">
        <v>154</v>
      </c>
      <c r="AC1110" t="s">
        <v>148</v>
      </c>
      <c r="AD1110" s="2">
        <v>0.41666666666666669</v>
      </c>
      <c r="AG1110" t="s">
        <v>161</v>
      </c>
      <c r="AK1110" t="s">
        <v>156</v>
      </c>
    </row>
    <row r="1111" spans="1:37" x14ac:dyDescent="0.3">
      <c r="A1111" t="s">
        <v>292</v>
      </c>
      <c r="B1111" t="str">
        <f t="shared" si="17"/>
        <v>USGS-WRD-1651800-20180928</v>
      </c>
      <c r="C1111">
        <v>1651800</v>
      </c>
      <c r="D1111" t="s">
        <v>151</v>
      </c>
      <c r="E1111" s="1">
        <v>43371</v>
      </c>
      <c r="F1111" s="1" t="s">
        <v>313</v>
      </c>
      <c r="G1111" s="1"/>
      <c r="H1111" t="s">
        <v>172</v>
      </c>
      <c r="I1111" s="1" t="str">
        <f>VLOOKUP(Z1111,lookup!$A$2:$E$18,5,FALSE)</f>
        <v>dissolved</v>
      </c>
      <c r="J1111" s="1" t="str">
        <f>VLOOKUP(Z1111,lookup!$A$2:$E$18,3,FALSE)</f>
        <v>Zinc</v>
      </c>
      <c r="K1111" s="1"/>
      <c r="L1111" t="str">
        <f>VLOOKUP(Z1111,lookup!$A$2:$E$18,4,FALSE)</f>
        <v>ug/l</v>
      </c>
      <c r="M1111">
        <v>7.7</v>
      </c>
      <c r="U1111">
        <v>2</v>
      </c>
      <c r="V1111" t="s">
        <v>176</v>
      </c>
      <c r="X1111" t="s">
        <v>149</v>
      </c>
      <c r="Y1111" t="s">
        <v>150</v>
      </c>
      <c r="Z1111">
        <v>1090</v>
      </c>
      <c r="AB1111" t="s">
        <v>154</v>
      </c>
      <c r="AC1111" t="s">
        <v>148</v>
      </c>
      <c r="AD1111" s="2">
        <v>0.41666666666666669</v>
      </c>
      <c r="AG1111" t="s">
        <v>161</v>
      </c>
      <c r="AK1111" t="s">
        <v>156</v>
      </c>
    </row>
    <row r="1112" spans="1:37" x14ac:dyDescent="0.3">
      <c r="A1112" t="s">
        <v>292</v>
      </c>
      <c r="B1112" t="str">
        <f t="shared" si="17"/>
        <v>USGS-WRD-1651800-20180928</v>
      </c>
      <c r="C1112">
        <v>1651800</v>
      </c>
      <c r="D1112" t="s">
        <v>151</v>
      </c>
      <c r="E1112" s="1">
        <v>43371</v>
      </c>
      <c r="F1112" s="1" t="s">
        <v>313</v>
      </c>
      <c r="G1112" s="1"/>
      <c r="I1112" s="1" t="str">
        <f>VLOOKUP(Z1112,lookup!$A$2:$E$18,5,FALSE)</f>
        <v>total</v>
      </c>
      <c r="J1112" s="1" t="str">
        <f>VLOOKUP(Z1112,lookup!$A$2:$E$18,3,FALSE)</f>
        <v>Mercury</v>
      </c>
      <c r="K1112" s="1"/>
      <c r="L1112" t="str">
        <f>VLOOKUP(Z1112,lookup!$A$2:$E$18,4,FALSE)</f>
        <v>ng/l</v>
      </c>
      <c r="M1112">
        <v>7.24</v>
      </c>
      <c r="U1112">
        <v>0.17</v>
      </c>
      <c r="V1112" t="s">
        <v>165</v>
      </c>
      <c r="X1112" t="s">
        <v>149</v>
      </c>
      <c r="Y1112" t="s">
        <v>150</v>
      </c>
      <c r="Z1112">
        <v>50286</v>
      </c>
      <c r="AB1112" t="s">
        <v>154</v>
      </c>
      <c r="AC1112" t="s">
        <v>148</v>
      </c>
      <c r="AD1112" s="2">
        <v>0.41666666666666669</v>
      </c>
      <c r="AG1112" t="s">
        <v>161</v>
      </c>
      <c r="AK1112" t="s">
        <v>230</v>
      </c>
    </row>
    <row r="1113" spans="1:37" x14ac:dyDescent="0.3">
      <c r="A1113" t="s">
        <v>292</v>
      </c>
      <c r="B1113" t="str">
        <f t="shared" si="17"/>
        <v>USGS-WRD-1651800-20181011</v>
      </c>
      <c r="C1113">
        <v>1651800</v>
      </c>
      <c r="D1113" t="s">
        <v>151</v>
      </c>
      <c r="E1113" s="1">
        <v>43384</v>
      </c>
      <c r="F1113" s="1" t="s">
        <v>399</v>
      </c>
      <c r="G1113" s="1"/>
      <c r="H1113" t="s">
        <v>172</v>
      </c>
      <c r="I1113" s="1" t="str">
        <f>VLOOKUP(Z1113,lookup!$A$2:$E$18,5,FALSE)</f>
        <v>dissolved</v>
      </c>
      <c r="J1113" s="1" t="str">
        <f>VLOOKUP(Z1113,lookup!$A$2:$E$18,3,FALSE)</f>
        <v>Copper</v>
      </c>
      <c r="K1113" s="1"/>
      <c r="L1113" t="str">
        <f>VLOOKUP(Z1113,lookup!$A$2:$E$18,4,FALSE)</f>
        <v>ug/l</v>
      </c>
      <c r="M1113">
        <v>8.6999999999999993</v>
      </c>
      <c r="U1113">
        <v>0.4</v>
      </c>
      <c r="V1113" t="s">
        <v>176</v>
      </c>
      <c r="X1113" t="s">
        <v>149</v>
      </c>
      <c r="Y1113" t="s">
        <v>150</v>
      </c>
      <c r="Z1113">
        <v>1040</v>
      </c>
      <c r="AB1113" t="s">
        <v>154</v>
      </c>
      <c r="AC1113" t="s">
        <v>148</v>
      </c>
      <c r="AD1113" s="2">
        <v>0.42638888888888887</v>
      </c>
      <c r="AG1113" t="s">
        <v>161</v>
      </c>
      <c r="AK1113" t="s">
        <v>156</v>
      </c>
    </row>
    <row r="1114" spans="1:37" x14ac:dyDescent="0.3">
      <c r="A1114" t="s">
        <v>292</v>
      </c>
      <c r="B1114" t="str">
        <f t="shared" si="17"/>
        <v>USGS-WRD-1651800-20181011</v>
      </c>
      <c r="C1114">
        <v>1651800</v>
      </c>
      <c r="D1114" t="s">
        <v>151</v>
      </c>
      <c r="E1114" s="1">
        <v>43384</v>
      </c>
      <c r="F1114" s="1" t="s">
        <v>399</v>
      </c>
      <c r="G1114" s="1"/>
      <c r="H1114" t="s">
        <v>170</v>
      </c>
      <c r="I1114" s="1" t="str">
        <f>VLOOKUP(Z1114,lookup!$A$2:$E$18,5,FALSE)</f>
        <v>dissolved</v>
      </c>
      <c r="J1114" s="1" t="str">
        <f>VLOOKUP(Z1114,lookup!$A$2:$E$18,3,FALSE)</f>
        <v>Lead</v>
      </c>
      <c r="K1114" s="1"/>
      <c r="L1114" t="str">
        <f>VLOOKUP(Z1114,lookup!$A$2:$E$18,4,FALSE)</f>
        <v>ug/l</v>
      </c>
      <c r="M1114">
        <v>0.98099999999999998</v>
      </c>
      <c r="U1114">
        <v>0.02</v>
      </c>
      <c r="V1114" t="s">
        <v>176</v>
      </c>
      <c r="X1114" t="s">
        <v>149</v>
      </c>
      <c r="Y1114" t="s">
        <v>150</v>
      </c>
      <c r="Z1114">
        <v>1049</v>
      </c>
      <c r="AB1114" t="s">
        <v>154</v>
      </c>
      <c r="AC1114" t="s">
        <v>148</v>
      </c>
      <c r="AD1114" s="2">
        <v>0.42638888888888887</v>
      </c>
      <c r="AG1114" t="s">
        <v>161</v>
      </c>
      <c r="AK1114" t="s">
        <v>156</v>
      </c>
    </row>
    <row r="1115" spans="1:37" x14ac:dyDescent="0.3">
      <c r="A1115" t="s">
        <v>292</v>
      </c>
      <c r="B1115" t="str">
        <f t="shared" si="17"/>
        <v>USGS-WRD-1651800-20181011</v>
      </c>
      <c r="C1115">
        <v>1651800</v>
      </c>
      <c r="D1115" t="s">
        <v>151</v>
      </c>
      <c r="E1115" s="1">
        <v>43384</v>
      </c>
      <c r="F1115" s="1" t="s">
        <v>399</v>
      </c>
      <c r="G1115" s="1"/>
      <c r="H1115" t="s">
        <v>172</v>
      </c>
      <c r="I1115" s="1" t="str">
        <f>VLOOKUP(Z1115,lookup!$A$2:$E$18,5,FALSE)</f>
        <v>dissolved</v>
      </c>
      <c r="J1115" s="1" t="str">
        <f>VLOOKUP(Z1115,lookup!$A$2:$E$18,3,FALSE)</f>
        <v>Zinc</v>
      </c>
      <c r="K1115" s="1"/>
      <c r="L1115" t="str">
        <f>VLOOKUP(Z1115,lookup!$A$2:$E$18,4,FALSE)</f>
        <v>ug/l</v>
      </c>
      <c r="M1115">
        <v>15.6</v>
      </c>
      <c r="U1115">
        <v>2</v>
      </c>
      <c r="V1115" t="s">
        <v>176</v>
      </c>
      <c r="X1115" t="s">
        <v>149</v>
      </c>
      <c r="Y1115" t="s">
        <v>150</v>
      </c>
      <c r="Z1115">
        <v>1090</v>
      </c>
      <c r="AB1115" t="s">
        <v>154</v>
      </c>
      <c r="AC1115" t="s">
        <v>148</v>
      </c>
      <c r="AD1115" s="2">
        <v>0.42638888888888887</v>
      </c>
      <c r="AG1115" t="s">
        <v>161</v>
      </c>
      <c r="AK1115" t="s">
        <v>156</v>
      </c>
    </row>
    <row r="1116" spans="1:37" x14ac:dyDescent="0.3">
      <c r="A1116" t="s">
        <v>292</v>
      </c>
      <c r="B1116" t="str">
        <f t="shared" si="17"/>
        <v>USGS-WRD-1651800-20181011</v>
      </c>
      <c r="C1116">
        <v>1651800</v>
      </c>
      <c r="D1116" t="s">
        <v>151</v>
      </c>
      <c r="E1116" s="1">
        <v>43384</v>
      </c>
      <c r="F1116" s="1" t="s">
        <v>399</v>
      </c>
      <c r="G1116" s="1"/>
      <c r="I1116" s="1" t="str">
        <f>VLOOKUP(Z1116,lookup!$A$2:$E$18,5,FALSE)</f>
        <v>total</v>
      </c>
      <c r="J1116" s="1" t="str">
        <f>VLOOKUP(Z1116,lookup!$A$2:$E$18,3,FALSE)</f>
        <v>Mercury</v>
      </c>
      <c r="K1116" s="1"/>
      <c r="L1116" t="str">
        <f>VLOOKUP(Z1116,lookup!$A$2:$E$18,4,FALSE)</f>
        <v>ng/l</v>
      </c>
      <c r="M1116">
        <v>6.77</v>
      </c>
      <c r="U1116">
        <v>0.17</v>
      </c>
      <c r="V1116" t="s">
        <v>165</v>
      </c>
      <c r="X1116" t="s">
        <v>149</v>
      </c>
      <c r="Y1116" t="s">
        <v>150</v>
      </c>
      <c r="Z1116">
        <v>50286</v>
      </c>
      <c r="AB1116" t="s">
        <v>154</v>
      </c>
      <c r="AC1116" t="s">
        <v>148</v>
      </c>
      <c r="AD1116" s="2">
        <v>0.42638888888888887</v>
      </c>
      <c r="AG1116" t="s">
        <v>161</v>
      </c>
      <c r="AK1116" t="s">
        <v>230</v>
      </c>
    </row>
    <row r="1117" spans="1:37" x14ac:dyDescent="0.3">
      <c r="A1117" t="s">
        <v>292</v>
      </c>
      <c r="B1117" t="str">
        <f t="shared" si="17"/>
        <v>USGS-WRD-1651800-20181018</v>
      </c>
      <c r="C1117">
        <v>1651800</v>
      </c>
      <c r="D1117" t="s">
        <v>151</v>
      </c>
      <c r="E1117" s="1">
        <v>43391</v>
      </c>
      <c r="F1117" s="1" t="s">
        <v>400</v>
      </c>
      <c r="G1117" s="1"/>
      <c r="H1117" t="s">
        <v>172</v>
      </c>
      <c r="I1117" s="1" t="str">
        <f>VLOOKUP(Z1117,lookup!$A$2:$E$18,5,FALSE)</f>
        <v>dissolved</v>
      </c>
      <c r="J1117" s="1" t="str">
        <f>VLOOKUP(Z1117,lookup!$A$2:$E$18,3,FALSE)</f>
        <v>Copper</v>
      </c>
      <c r="K1117" s="1"/>
      <c r="L1117" t="str">
        <f>VLOOKUP(Z1117,lookup!$A$2:$E$18,4,FALSE)</f>
        <v>ug/l</v>
      </c>
      <c r="M1117">
        <v>1.7</v>
      </c>
      <c r="U1117">
        <v>0.4</v>
      </c>
      <c r="V1117" t="s">
        <v>176</v>
      </c>
      <c r="X1117" t="s">
        <v>149</v>
      </c>
      <c r="Y1117" t="s">
        <v>150</v>
      </c>
      <c r="Z1117">
        <v>1040</v>
      </c>
      <c r="AB1117" t="s">
        <v>154</v>
      </c>
      <c r="AC1117" t="s">
        <v>148</v>
      </c>
      <c r="AD1117" s="2">
        <v>0.33333333333333331</v>
      </c>
      <c r="AG1117" t="s">
        <v>161</v>
      </c>
      <c r="AK1117" t="s">
        <v>156</v>
      </c>
    </row>
    <row r="1118" spans="1:37" x14ac:dyDescent="0.3">
      <c r="A1118" t="s">
        <v>292</v>
      </c>
      <c r="B1118" t="str">
        <f t="shared" si="17"/>
        <v>USGS-WRD-1651800-20181018</v>
      </c>
      <c r="C1118">
        <v>1651800</v>
      </c>
      <c r="D1118" t="s">
        <v>151</v>
      </c>
      <c r="E1118" s="1">
        <v>43391</v>
      </c>
      <c r="F1118" s="1" t="s">
        <v>400</v>
      </c>
      <c r="G1118" s="1"/>
      <c r="H1118" t="s">
        <v>170</v>
      </c>
      <c r="I1118" s="1" t="str">
        <f>VLOOKUP(Z1118,lookup!$A$2:$E$18,5,FALSE)</f>
        <v>dissolved</v>
      </c>
      <c r="J1118" s="1" t="str">
        <f>VLOOKUP(Z1118,lookup!$A$2:$E$18,3,FALSE)</f>
        <v>Lead</v>
      </c>
      <c r="K1118" s="1"/>
      <c r="L1118" t="str">
        <f>VLOOKUP(Z1118,lookup!$A$2:$E$18,4,FALSE)</f>
        <v>ug/l</v>
      </c>
      <c r="M1118">
        <v>0.02</v>
      </c>
      <c r="N1118" t="s">
        <v>152</v>
      </c>
      <c r="U1118">
        <v>0.02</v>
      </c>
      <c r="V1118" t="s">
        <v>176</v>
      </c>
      <c r="X1118" t="s">
        <v>149</v>
      </c>
      <c r="Y1118" t="s">
        <v>150</v>
      </c>
      <c r="Z1118">
        <v>1049</v>
      </c>
      <c r="AB1118" t="s">
        <v>154</v>
      </c>
      <c r="AC1118" t="s">
        <v>148</v>
      </c>
      <c r="AD1118" s="2">
        <v>0.33333333333333331</v>
      </c>
      <c r="AG1118" t="s">
        <v>161</v>
      </c>
      <c r="AK1118" t="s">
        <v>156</v>
      </c>
    </row>
    <row r="1119" spans="1:37" x14ac:dyDescent="0.3">
      <c r="A1119" t="s">
        <v>292</v>
      </c>
      <c r="B1119" t="str">
        <f t="shared" si="17"/>
        <v>USGS-WRD-1651800-20181018</v>
      </c>
      <c r="C1119">
        <v>1651800</v>
      </c>
      <c r="D1119" t="s">
        <v>151</v>
      </c>
      <c r="E1119" s="1">
        <v>43391</v>
      </c>
      <c r="F1119" s="1" t="s">
        <v>400</v>
      </c>
      <c r="G1119" s="1"/>
      <c r="H1119" t="s">
        <v>172</v>
      </c>
      <c r="I1119" s="1" t="str">
        <f>VLOOKUP(Z1119,lookup!$A$2:$E$18,5,FALSE)</f>
        <v>dissolved</v>
      </c>
      <c r="J1119" s="1" t="str">
        <f>VLOOKUP(Z1119,lookup!$A$2:$E$18,3,FALSE)</f>
        <v>Zinc</v>
      </c>
      <c r="K1119" s="1"/>
      <c r="L1119" t="str">
        <f>VLOOKUP(Z1119,lookup!$A$2:$E$18,4,FALSE)</f>
        <v>ug/l</v>
      </c>
      <c r="M1119">
        <v>3.8</v>
      </c>
      <c r="U1119">
        <v>2</v>
      </c>
      <c r="V1119" t="s">
        <v>176</v>
      </c>
      <c r="X1119" t="s">
        <v>149</v>
      </c>
      <c r="Y1119" t="s">
        <v>150</v>
      </c>
      <c r="Z1119">
        <v>1090</v>
      </c>
      <c r="AA1119" t="s">
        <v>168</v>
      </c>
      <c r="AB1119" t="s">
        <v>154</v>
      </c>
      <c r="AC1119" t="s">
        <v>148</v>
      </c>
      <c r="AD1119" s="2">
        <v>0.33333333333333331</v>
      </c>
      <c r="AG1119" t="s">
        <v>161</v>
      </c>
      <c r="AK1119" t="s">
        <v>156</v>
      </c>
    </row>
    <row r="1120" spans="1:37" x14ac:dyDescent="0.3">
      <c r="A1120" t="s">
        <v>292</v>
      </c>
      <c r="B1120" t="str">
        <f t="shared" si="17"/>
        <v>USGS-WRD-1651800-20181018</v>
      </c>
      <c r="C1120">
        <v>1651800</v>
      </c>
      <c r="D1120" t="s">
        <v>151</v>
      </c>
      <c r="E1120" s="1">
        <v>43391</v>
      </c>
      <c r="F1120" s="1" t="s">
        <v>400</v>
      </c>
      <c r="G1120" s="1"/>
      <c r="I1120" s="1" t="str">
        <f>VLOOKUP(Z1120,lookup!$A$2:$E$18,5,FALSE)</f>
        <v>total</v>
      </c>
      <c r="J1120" s="1" t="str">
        <f>VLOOKUP(Z1120,lookup!$A$2:$E$18,3,FALSE)</f>
        <v>Mercury</v>
      </c>
      <c r="K1120" s="1"/>
      <c r="L1120" t="str">
        <f>VLOOKUP(Z1120,lookup!$A$2:$E$18,4,FALSE)</f>
        <v>ng/l</v>
      </c>
      <c r="M1120">
        <v>0.7</v>
      </c>
      <c r="U1120">
        <v>0.17</v>
      </c>
      <c r="V1120" t="s">
        <v>165</v>
      </c>
      <c r="X1120" t="s">
        <v>149</v>
      </c>
      <c r="Y1120" t="s">
        <v>150</v>
      </c>
      <c r="Z1120">
        <v>50286</v>
      </c>
      <c r="AB1120" t="s">
        <v>154</v>
      </c>
      <c r="AC1120" t="s">
        <v>148</v>
      </c>
      <c r="AD1120" s="2">
        <v>0.33333333333333331</v>
      </c>
      <c r="AG1120" t="s">
        <v>161</v>
      </c>
      <c r="AK1120" t="s">
        <v>230</v>
      </c>
    </row>
    <row r="1121" spans="1:37" x14ac:dyDescent="0.3">
      <c r="A1121" t="s">
        <v>292</v>
      </c>
      <c r="B1121" t="str">
        <f t="shared" si="17"/>
        <v>USGS-WRD-1651800-20181106</v>
      </c>
      <c r="C1121">
        <v>1651800</v>
      </c>
      <c r="D1121" t="s">
        <v>151</v>
      </c>
      <c r="E1121" s="1">
        <v>43410</v>
      </c>
      <c r="F1121" s="1" t="s">
        <v>401</v>
      </c>
      <c r="G1121" s="1"/>
      <c r="H1121" t="s">
        <v>172</v>
      </c>
      <c r="I1121" s="1" t="str">
        <f>VLOOKUP(Z1121,lookup!$A$2:$E$18,5,FALSE)</f>
        <v>dissolved</v>
      </c>
      <c r="J1121" s="1" t="str">
        <f>VLOOKUP(Z1121,lookup!$A$2:$E$18,3,FALSE)</f>
        <v>Copper</v>
      </c>
      <c r="K1121" s="1"/>
      <c r="L1121" t="str">
        <f>VLOOKUP(Z1121,lookup!$A$2:$E$18,4,FALSE)</f>
        <v>ug/l</v>
      </c>
      <c r="M1121">
        <v>6.4</v>
      </c>
      <c r="U1121">
        <v>0.4</v>
      </c>
      <c r="V1121" t="s">
        <v>176</v>
      </c>
      <c r="X1121" t="s">
        <v>149</v>
      </c>
      <c r="Y1121" t="s">
        <v>150</v>
      </c>
      <c r="Z1121">
        <v>1040</v>
      </c>
      <c r="AB1121" t="s">
        <v>154</v>
      </c>
      <c r="AC1121" t="s">
        <v>148</v>
      </c>
      <c r="AD1121" s="2">
        <v>0.57361111111111118</v>
      </c>
      <c r="AG1121" t="s">
        <v>161</v>
      </c>
      <c r="AK1121" t="s">
        <v>156</v>
      </c>
    </row>
    <row r="1122" spans="1:37" x14ac:dyDescent="0.3">
      <c r="A1122" t="s">
        <v>292</v>
      </c>
      <c r="B1122" t="str">
        <f t="shared" si="17"/>
        <v>USGS-WRD-1651800-20181106</v>
      </c>
      <c r="C1122">
        <v>1651800</v>
      </c>
      <c r="D1122" t="s">
        <v>151</v>
      </c>
      <c r="E1122" s="1">
        <v>43410</v>
      </c>
      <c r="F1122" s="1" t="s">
        <v>401</v>
      </c>
      <c r="G1122" s="1"/>
      <c r="H1122" t="s">
        <v>170</v>
      </c>
      <c r="I1122" s="1" t="str">
        <f>VLOOKUP(Z1122,lookup!$A$2:$E$18,5,FALSE)</f>
        <v>dissolved</v>
      </c>
      <c r="J1122" s="1" t="str">
        <f>VLOOKUP(Z1122,lookup!$A$2:$E$18,3,FALSE)</f>
        <v>Lead</v>
      </c>
      <c r="K1122" s="1"/>
      <c r="L1122" t="str">
        <f>VLOOKUP(Z1122,lookup!$A$2:$E$18,4,FALSE)</f>
        <v>ug/l</v>
      </c>
      <c r="M1122">
        <v>1.18</v>
      </c>
      <c r="U1122">
        <v>0.02</v>
      </c>
      <c r="V1122" t="s">
        <v>176</v>
      </c>
      <c r="X1122" t="s">
        <v>149</v>
      </c>
      <c r="Y1122" t="s">
        <v>150</v>
      </c>
      <c r="Z1122">
        <v>1049</v>
      </c>
      <c r="AB1122" t="s">
        <v>154</v>
      </c>
      <c r="AC1122" t="s">
        <v>148</v>
      </c>
      <c r="AD1122" s="2">
        <v>0.57361111111111118</v>
      </c>
      <c r="AG1122" t="s">
        <v>161</v>
      </c>
      <c r="AK1122" t="s">
        <v>156</v>
      </c>
    </row>
    <row r="1123" spans="1:37" x14ac:dyDescent="0.3">
      <c r="A1123" t="s">
        <v>292</v>
      </c>
      <c r="B1123" t="str">
        <f t="shared" si="17"/>
        <v>USGS-WRD-1651800-20181106</v>
      </c>
      <c r="C1123">
        <v>1651800</v>
      </c>
      <c r="D1123" t="s">
        <v>151</v>
      </c>
      <c r="E1123" s="1">
        <v>43410</v>
      </c>
      <c r="F1123" s="1" t="s">
        <v>401</v>
      </c>
      <c r="G1123" s="1"/>
      <c r="H1123" t="s">
        <v>172</v>
      </c>
      <c r="I1123" s="1" t="str">
        <f>VLOOKUP(Z1123,lookup!$A$2:$E$18,5,FALSE)</f>
        <v>dissolved</v>
      </c>
      <c r="J1123" s="1" t="str">
        <f>VLOOKUP(Z1123,lookup!$A$2:$E$18,3,FALSE)</f>
        <v>Zinc</v>
      </c>
      <c r="K1123" s="1"/>
      <c r="L1123" t="str">
        <f>VLOOKUP(Z1123,lookup!$A$2:$E$18,4,FALSE)</f>
        <v>ug/l</v>
      </c>
      <c r="M1123">
        <v>10.199999999999999</v>
      </c>
      <c r="U1123">
        <v>2</v>
      </c>
      <c r="V1123" t="s">
        <v>176</v>
      </c>
      <c r="X1123" t="s">
        <v>149</v>
      </c>
      <c r="Y1123" t="s">
        <v>150</v>
      </c>
      <c r="Z1123">
        <v>1090</v>
      </c>
      <c r="AB1123" t="s">
        <v>154</v>
      </c>
      <c r="AC1123" t="s">
        <v>148</v>
      </c>
      <c r="AD1123" s="2">
        <v>0.57361111111111118</v>
      </c>
      <c r="AG1123" t="s">
        <v>161</v>
      </c>
      <c r="AK1123" t="s">
        <v>156</v>
      </c>
    </row>
    <row r="1124" spans="1:37" x14ac:dyDescent="0.3">
      <c r="A1124" t="s">
        <v>292</v>
      </c>
      <c r="B1124" t="str">
        <f t="shared" si="17"/>
        <v>USGS-WRD-1651800-20181106</v>
      </c>
      <c r="C1124">
        <v>1651800</v>
      </c>
      <c r="D1124" t="s">
        <v>151</v>
      </c>
      <c r="E1124" s="1">
        <v>43410</v>
      </c>
      <c r="F1124" s="1" t="s">
        <v>401</v>
      </c>
      <c r="G1124" s="1"/>
      <c r="I1124" s="1" t="str">
        <f>VLOOKUP(Z1124,lookup!$A$2:$E$18,5,FALSE)</f>
        <v>total</v>
      </c>
      <c r="J1124" s="1" t="str">
        <f>VLOOKUP(Z1124,lookup!$A$2:$E$18,3,FALSE)</f>
        <v>Mercury</v>
      </c>
      <c r="K1124" s="1"/>
      <c r="L1124" t="str">
        <f>VLOOKUP(Z1124,lookup!$A$2:$E$18,4,FALSE)</f>
        <v>ng/l</v>
      </c>
      <c r="M1124">
        <v>19</v>
      </c>
      <c r="U1124">
        <v>0.17</v>
      </c>
      <c r="V1124" t="s">
        <v>165</v>
      </c>
      <c r="X1124" t="s">
        <v>149</v>
      </c>
      <c r="Y1124" t="s">
        <v>150</v>
      </c>
      <c r="Z1124">
        <v>50286</v>
      </c>
      <c r="AB1124" t="s">
        <v>154</v>
      </c>
      <c r="AC1124" t="s">
        <v>148</v>
      </c>
      <c r="AD1124" s="2">
        <v>0.57361111111111118</v>
      </c>
      <c r="AG1124" t="s">
        <v>161</v>
      </c>
      <c r="AK1124" t="s">
        <v>230</v>
      </c>
    </row>
    <row r="1125" spans="1:37" x14ac:dyDescent="0.3">
      <c r="A1125" t="s">
        <v>292</v>
      </c>
      <c r="B1125" t="str">
        <f t="shared" si="17"/>
        <v>USGS-WRD-1651800-20181119</v>
      </c>
      <c r="C1125">
        <v>1651800</v>
      </c>
      <c r="D1125" t="s">
        <v>151</v>
      </c>
      <c r="E1125" s="1">
        <v>43423</v>
      </c>
      <c r="F1125" s="1" t="s">
        <v>375</v>
      </c>
      <c r="G1125" s="1"/>
      <c r="H1125" t="s">
        <v>172</v>
      </c>
      <c r="I1125" s="1" t="str">
        <f>VLOOKUP(Z1125,lookup!$A$2:$E$18,5,FALSE)</f>
        <v>dissolved</v>
      </c>
      <c r="J1125" s="1" t="str">
        <f>VLOOKUP(Z1125,lookup!$A$2:$E$18,3,FALSE)</f>
        <v>Copper</v>
      </c>
      <c r="K1125" s="1"/>
      <c r="L1125" t="str">
        <f>VLOOKUP(Z1125,lookup!$A$2:$E$18,4,FALSE)</f>
        <v>ug/l</v>
      </c>
      <c r="M1125">
        <v>1.4</v>
      </c>
      <c r="U1125">
        <v>0.4</v>
      </c>
      <c r="V1125" t="s">
        <v>176</v>
      </c>
      <c r="X1125" t="s">
        <v>149</v>
      </c>
      <c r="Y1125" t="s">
        <v>150</v>
      </c>
      <c r="Z1125">
        <v>1040</v>
      </c>
      <c r="AB1125" t="s">
        <v>154</v>
      </c>
      <c r="AC1125" t="s">
        <v>148</v>
      </c>
      <c r="AD1125" s="2">
        <v>0.54861111111111105</v>
      </c>
      <c r="AG1125" t="s">
        <v>161</v>
      </c>
      <c r="AK1125" t="s">
        <v>156</v>
      </c>
    </row>
    <row r="1126" spans="1:37" x14ac:dyDescent="0.3">
      <c r="A1126" t="s">
        <v>292</v>
      </c>
      <c r="B1126" t="str">
        <f t="shared" si="17"/>
        <v>USGS-WRD-1651800-20181119</v>
      </c>
      <c r="C1126">
        <v>1651800</v>
      </c>
      <c r="D1126" t="s">
        <v>151</v>
      </c>
      <c r="E1126" s="1">
        <v>43423</v>
      </c>
      <c r="F1126" s="1" t="s">
        <v>375</v>
      </c>
      <c r="G1126" s="1"/>
      <c r="H1126" t="s">
        <v>170</v>
      </c>
      <c r="I1126" s="1" t="str">
        <f>VLOOKUP(Z1126,lookup!$A$2:$E$18,5,FALSE)</f>
        <v>dissolved</v>
      </c>
      <c r="J1126" s="1" t="str">
        <f>VLOOKUP(Z1126,lookup!$A$2:$E$18,3,FALSE)</f>
        <v>Lead</v>
      </c>
      <c r="K1126" s="1"/>
      <c r="L1126" t="str">
        <f>VLOOKUP(Z1126,lookup!$A$2:$E$18,4,FALSE)</f>
        <v>ug/l</v>
      </c>
      <c r="M1126">
        <v>2.3E-2</v>
      </c>
      <c r="U1126">
        <v>0.02</v>
      </c>
      <c r="V1126" t="s">
        <v>176</v>
      </c>
      <c r="X1126" t="s">
        <v>149</v>
      </c>
      <c r="Y1126" t="s">
        <v>150</v>
      </c>
      <c r="Z1126">
        <v>1049</v>
      </c>
      <c r="AA1126" t="s">
        <v>168</v>
      </c>
      <c r="AB1126" t="s">
        <v>154</v>
      </c>
      <c r="AC1126" t="s">
        <v>148</v>
      </c>
      <c r="AD1126" s="2">
        <v>0.54861111111111105</v>
      </c>
      <c r="AG1126" t="s">
        <v>161</v>
      </c>
      <c r="AK1126" t="s">
        <v>156</v>
      </c>
    </row>
    <row r="1127" spans="1:37" x14ac:dyDescent="0.3">
      <c r="A1127" t="s">
        <v>292</v>
      </c>
      <c r="B1127" t="str">
        <f t="shared" si="17"/>
        <v>USGS-WRD-1651800-20181119</v>
      </c>
      <c r="C1127">
        <v>1651800</v>
      </c>
      <c r="D1127" t="s">
        <v>151</v>
      </c>
      <c r="E1127" s="1">
        <v>43423</v>
      </c>
      <c r="F1127" s="1" t="s">
        <v>375</v>
      </c>
      <c r="G1127" s="1"/>
      <c r="H1127" t="s">
        <v>172</v>
      </c>
      <c r="I1127" s="1" t="str">
        <f>VLOOKUP(Z1127,lookup!$A$2:$E$18,5,FALSE)</f>
        <v>dissolved</v>
      </c>
      <c r="J1127" s="1" t="str">
        <f>VLOOKUP(Z1127,lookup!$A$2:$E$18,3,FALSE)</f>
        <v>Zinc</v>
      </c>
      <c r="K1127" s="1"/>
      <c r="L1127" t="str">
        <f>VLOOKUP(Z1127,lookup!$A$2:$E$18,4,FALSE)</f>
        <v>ug/l</v>
      </c>
      <c r="M1127">
        <v>10.1</v>
      </c>
      <c r="U1127">
        <v>2</v>
      </c>
      <c r="V1127" t="s">
        <v>176</v>
      </c>
      <c r="X1127" t="s">
        <v>149</v>
      </c>
      <c r="Y1127" t="s">
        <v>150</v>
      </c>
      <c r="Z1127">
        <v>1090</v>
      </c>
      <c r="AB1127" t="s">
        <v>154</v>
      </c>
      <c r="AC1127" t="s">
        <v>148</v>
      </c>
      <c r="AD1127" s="2">
        <v>0.54861111111111105</v>
      </c>
      <c r="AG1127" t="s">
        <v>161</v>
      </c>
      <c r="AK1127" t="s">
        <v>156</v>
      </c>
    </row>
    <row r="1128" spans="1:37" x14ac:dyDescent="0.3">
      <c r="A1128" t="s">
        <v>292</v>
      </c>
      <c r="B1128" t="str">
        <f t="shared" si="17"/>
        <v>USGS-WRD-1651800-20181119</v>
      </c>
      <c r="C1128">
        <v>1651800</v>
      </c>
      <c r="D1128" t="s">
        <v>151</v>
      </c>
      <c r="E1128" s="1">
        <v>43423</v>
      </c>
      <c r="F1128" s="1" t="s">
        <v>375</v>
      </c>
      <c r="G1128" s="1"/>
      <c r="I1128" s="1" t="str">
        <f>VLOOKUP(Z1128,lookup!$A$2:$E$18,5,FALSE)</f>
        <v>total</v>
      </c>
      <c r="J1128" s="1" t="str">
        <f>VLOOKUP(Z1128,lookup!$A$2:$E$18,3,FALSE)</f>
        <v>Mercury</v>
      </c>
      <c r="K1128" s="1"/>
      <c r="L1128" t="str">
        <f>VLOOKUP(Z1128,lookup!$A$2:$E$18,4,FALSE)</f>
        <v>ng/l</v>
      </c>
      <c r="M1128">
        <v>0.9</v>
      </c>
      <c r="U1128">
        <v>0.17</v>
      </c>
      <c r="V1128" t="s">
        <v>165</v>
      </c>
      <c r="X1128" t="s">
        <v>149</v>
      </c>
      <c r="Y1128" t="s">
        <v>150</v>
      </c>
      <c r="Z1128">
        <v>50286</v>
      </c>
      <c r="AB1128" t="s">
        <v>154</v>
      </c>
      <c r="AC1128" t="s">
        <v>148</v>
      </c>
      <c r="AD1128" s="2">
        <v>0.54861111111111105</v>
      </c>
      <c r="AG1128" t="s">
        <v>161</v>
      </c>
      <c r="AK1128" t="s">
        <v>230</v>
      </c>
    </row>
    <row r="1129" spans="1:37" x14ac:dyDescent="0.3">
      <c r="A1129" t="s">
        <v>292</v>
      </c>
      <c r="B1129" t="str">
        <f t="shared" si="17"/>
        <v>USGS-WRD-1651800-20181218</v>
      </c>
      <c r="C1129">
        <v>1651800</v>
      </c>
      <c r="D1129" t="s">
        <v>151</v>
      </c>
      <c r="E1129" s="1">
        <v>43452</v>
      </c>
      <c r="F1129" s="1" t="s">
        <v>402</v>
      </c>
      <c r="G1129" s="1"/>
      <c r="H1129" t="s">
        <v>172</v>
      </c>
      <c r="I1129" s="1" t="str">
        <f>VLOOKUP(Z1129,lookup!$A$2:$E$18,5,FALSE)</f>
        <v>dissolved</v>
      </c>
      <c r="J1129" s="1" t="str">
        <f>VLOOKUP(Z1129,lookup!$A$2:$E$18,3,FALSE)</f>
        <v>Copper</v>
      </c>
      <c r="K1129" s="1"/>
      <c r="L1129" t="str">
        <f>VLOOKUP(Z1129,lookup!$A$2:$E$18,4,FALSE)</f>
        <v>ug/l</v>
      </c>
      <c r="M1129">
        <v>1.5</v>
      </c>
      <c r="U1129">
        <v>0.4</v>
      </c>
      <c r="V1129" t="s">
        <v>176</v>
      </c>
      <c r="X1129" t="s">
        <v>149</v>
      </c>
      <c r="Y1129" t="s">
        <v>150</v>
      </c>
      <c r="Z1129">
        <v>1040</v>
      </c>
      <c r="AB1129" t="s">
        <v>154</v>
      </c>
      <c r="AC1129" t="s">
        <v>148</v>
      </c>
      <c r="AD1129" s="2">
        <v>0.53472222222222221</v>
      </c>
      <c r="AG1129" t="s">
        <v>161</v>
      </c>
      <c r="AK1129" t="s">
        <v>156</v>
      </c>
    </row>
    <row r="1130" spans="1:37" x14ac:dyDescent="0.3">
      <c r="A1130" t="s">
        <v>292</v>
      </c>
      <c r="B1130" t="str">
        <f t="shared" si="17"/>
        <v>USGS-WRD-1651800-20181218</v>
      </c>
      <c r="C1130">
        <v>1651800</v>
      </c>
      <c r="D1130" t="s">
        <v>151</v>
      </c>
      <c r="E1130" s="1">
        <v>43452</v>
      </c>
      <c r="F1130" s="1" t="s">
        <v>402</v>
      </c>
      <c r="G1130" s="1"/>
      <c r="H1130" t="s">
        <v>170</v>
      </c>
      <c r="I1130" s="1" t="str">
        <f>VLOOKUP(Z1130,lookup!$A$2:$E$18,5,FALSE)</f>
        <v>dissolved</v>
      </c>
      <c r="J1130" s="1" t="str">
        <f>VLOOKUP(Z1130,lookup!$A$2:$E$18,3,FALSE)</f>
        <v>Lead</v>
      </c>
      <c r="K1130" s="1"/>
      <c r="L1130" t="str">
        <f>VLOOKUP(Z1130,lookup!$A$2:$E$18,4,FALSE)</f>
        <v>ug/l</v>
      </c>
      <c r="M1130">
        <v>0.05</v>
      </c>
      <c r="U1130">
        <v>0.02</v>
      </c>
      <c r="V1130" t="s">
        <v>176</v>
      </c>
      <c r="X1130" t="s">
        <v>149</v>
      </c>
      <c r="Y1130" t="s">
        <v>150</v>
      </c>
      <c r="Z1130">
        <v>1049</v>
      </c>
      <c r="AB1130" t="s">
        <v>154</v>
      </c>
      <c r="AC1130" t="s">
        <v>148</v>
      </c>
      <c r="AD1130" s="2">
        <v>0.53472222222222221</v>
      </c>
      <c r="AG1130" t="s">
        <v>161</v>
      </c>
      <c r="AK1130" t="s">
        <v>156</v>
      </c>
    </row>
    <row r="1131" spans="1:37" x14ac:dyDescent="0.3">
      <c r="A1131" t="s">
        <v>292</v>
      </c>
      <c r="B1131" t="str">
        <f t="shared" si="17"/>
        <v>USGS-WRD-1651800-20181218</v>
      </c>
      <c r="C1131">
        <v>1651800</v>
      </c>
      <c r="D1131" t="s">
        <v>151</v>
      </c>
      <c r="E1131" s="1">
        <v>43452</v>
      </c>
      <c r="F1131" s="1" t="s">
        <v>402</v>
      </c>
      <c r="G1131" s="1"/>
      <c r="H1131" t="s">
        <v>172</v>
      </c>
      <c r="I1131" s="1" t="str">
        <f>VLOOKUP(Z1131,lookup!$A$2:$E$18,5,FALSE)</f>
        <v>dissolved</v>
      </c>
      <c r="J1131" s="1" t="str">
        <f>VLOOKUP(Z1131,lookup!$A$2:$E$18,3,FALSE)</f>
        <v>Zinc</v>
      </c>
      <c r="K1131" s="1"/>
      <c r="L1131" t="str">
        <f>VLOOKUP(Z1131,lookup!$A$2:$E$18,4,FALSE)</f>
        <v>ug/l</v>
      </c>
      <c r="M1131">
        <v>16.399999999999999</v>
      </c>
      <c r="U1131">
        <v>2</v>
      </c>
      <c r="V1131" t="s">
        <v>176</v>
      </c>
      <c r="X1131" t="s">
        <v>149</v>
      </c>
      <c r="Y1131" t="s">
        <v>150</v>
      </c>
      <c r="Z1131">
        <v>1090</v>
      </c>
      <c r="AB1131" t="s">
        <v>154</v>
      </c>
      <c r="AC1131" t="s">
        <v>148</v>
      </c>
      <c r="AD1131" s="2">
        <v>0.53472222222222221</v>
      </c>
      <c r="AG1131" t="s">
        <v>161</v>
      </c>
      <c r="AK1131" t="s">
        <v>156</v>
      </c>
    </row>
    <row r="1132" spans="1:37" x14ac:dyDescent="0.3">
      <c r="A1132" t="s">
        <v>292</v>
      </c>
      <c r="B1132" t="str">
        <f t="shared" si="17"/>
        <v>USGS-WRD-1651800-20181218</v>
      </c>
      <c r="C1132">
        <v>1651800</v>
      </c>
      <c r="D1132" t="s">
        <v>151</v>
      </c>
      <c r="E1132" s="1">
        <v>43452</v>
      </c>
      <c r="F1132" s="1" t="s">
        <v>402</v>
      </c>
      <c r="G1132" s="1"/>
      <c r="I1132" s="1" t="str">
        <f>VLOOKUP(Z1132,lookup!$A$2:$E$18,5,FALSE)</f>
        <v>total</v>
      </c>
      <c r="J1132" s="1" t="str">
        <f>VLOOKUP(Z1132,lookup!$A$2:$E$18,3,FALSE)</f>
        <v>Mercury</v>
      </c>
      <c r="K1132" s="1"/>
      <c r="L1132" t="str">
        <f>VLOOKUP(Z1132,lookup!$A$2:$E$18,4,FALSE)</f>
        <v>ng/l</v>
      </c>
      <c r="M1132">
        <v>1.67</v>
      </c>
      <c r="U1132">
        <v>0.17</v>
      </c>
      <c r="V1132" t="s">
        <v>165</v>
      </c>
      <c r="X1132" t="s">
        <v>149</v>
      </c>
      <c r="Y1132" t="s">
        <v>150</v>
      </c>
      <c r="Z1132">
        <v>50286</v>
      </c>
      <c r="AB1132" t="s">
        <v>154</v>
      </c>
      <c r="AC1132" t="s">
        <v>148</v>
      </c>
      <c r="AD1132" s="2">
        <v>0.53472222222222221</v>
      </c>
      <c r="AG1132" t="s">
        <v>161</v>
      </c>
      <c r="AK1132" t="s">
        <v>230</v>
      </c>
    </row>
    <row r="1133" spans="1:37" x14ac:dyDescent="0.3">
      <c r="A1133" t="s">
        <v>292</v>
      </c>
      <c r="B1133" t="str">
        <f t="shared" si="17"/>
        <v>USGS-WRD-1651800-20190205</v>
      </c>
      <c r="C1133">
        <v>1651800</v>
      </c>
      <c r="D1133" t="s">
        <v>151</v>
      </c>
      <c r="E1133" s="1">
        <v>43501</v>
      </c>
      <c r="F1133" s="1" t="s">
        <v>403</v>
      </c>
      <c r="G1133" s="1"/>
      <c r="H1133" t="s">
        <v>172</v>
      </c>
      <c r="I1133" s="1" t="str">
        <f>VLOOKUP(Z1133,lookup!$A$2:$E$18,5,FALSE)</f>
        <v>dissolved</v>
      </c>
      <c r="J1133" s="1" t="str">
        <f>VLOOKUP(Z1133,lookup!$A$2:$E$18,3,FALSE)</f>
        <v>Copper</v>
      </c>
      <c r="K1133" s="1"/>
      <c r="L1133" t="str">
        <f>VLOOKUP(Z1133,lookup!$A$2:$E$18,4,FALSE)</f>
        <v>ug/l</v>
      </c>
      <c r="M1133">
        <v>1.1000000000000001</v>
      </c>
      <c r="U1133">
        <v>0.4</v>
      </c>
      <c r="V1133" t="s">
        <v>176</v>
      </c>
      <c r="X1133" t="s">
        <v>149</v>
      </c>
      <c r="Y1133" t="s">
        <v>150</v>
      </c>
      <c r="Z1133">
        <v>1040</v>
      </c>
      <c r="AB1133" t="s">
        <v>154</v>
      </c>
      <c r="AC1133" t="s">
        <v>148</v>
      </c>
      <c r="AD1133" s="2">
        <v>0.50416666666666665</v>
      </c>
      <c r="AG1133" t="s">
        <v>161</v>
      </c>
      <c r="AK1133" t="s">
        <v>156</v>
      </c>
    </row>
    <row r="1134" spans="1:37" x14ac:dyDescent="0.3">
      <c r="A1134" t="s">
        <v>292</v>
      </c>
      <c r="B1134" t="str">
        <f t="shared" si="17"/>
        <v>USGS-WRD-1651800-20190205</v>
      </c>
      <c r="C1134">
        <v>1651800</v>
      </c>
      <c r="D1134" t="s">
        <v>151</v>
      </c>
      <c r="E1134" s="1">
        <v>43501</v>
      </c>
      <c r="F1134" s="1" t="s">
        <v>403</v>
      </c>
      <c r="G1134" s="1"/>
      <c r="H1134" t="s">
        <v>170</v>
      </c>
      <c r="I1134" s="1" t="str">
        <f>VLOOKUP(Z1134,lookup!$A$2:$E$18,5,FALSE)</f>
        <v>dissolved</v>
      </c>
      <c r="J1134" s="1" t="str">
        <f>VLOOKUP(Z1134,lookup!$A$2:$E$18,3,FALSE)</f>
        <v>Lead</v>
      </c>
      <c r="K1134" s="1"/>
      <c r="L1134" t="str">
        <f>VLOOKUP(Z1134,lookup!$A$2:$E$18,4,FALSE)</f>
        <v>ug/l</v>
      </c>
      <c r="M1134">
        <v>5.3999999999999999E-2</v>
      </c>
      <c r="U1134">
        <v>0.02</v>
      </c>
      <c r="V1134" t="s">
        <v>176</v>
      </c>
      <c r="X1134" t="s">
        <v>149</v>
      </c>
      <c r="Y1134" t="s">
        <v>150</v>
      </c>
      <c r="Z1134">
        <v>1049</v>
      </c>
      <c r="AB1134" t="s">
        <v>154</v>
      </c>
      <c r="AC1134" t="s">
        <v>148</v>
      </c>
      <c r="AD1134" s="2">
        <v>0.50416666666666665</v>
      </c>
      <c r="AG1134" t="s">
        <v>161</v>
      </c>
      <c r="AK1134" t="s">
        <v>156</v>
      </c>
    </row>
    <row r="1135" spans="1:37" x14ac:dyDescent="0.3">
      <c r="A1135" t="s">
        <v>292</v>
      </c>
      <c r="B1135" t="str">
        <f t="shared" si="17"/>
        <v>USGS-WRD-1651800-20190205</v>
      </c>
      <c r="C1135">
        <v>1651800</v>
      </c>
      <c r="D1135" t="s">
        <v>151</v>
      </c>
      <c r="E1135" s="1">
        <v>43501</v>
      </c>
      <c r="F1135" s="1" t="s">
        <v>403</v>
      </c>
      <c r="G1135" s="1"/>
      <c r="H1135" t="s">
        <v>172</v>
      </c>
      <c r="I1135" s="1" t="str">
        <f>VLOOKUP(Z1135,lookup!$A$2:$E$18,5,FALSE)</f>
        <v>dissolved</v>
      </c>
      <c r="J1135" s="1" t="str">
        <f>VLOOKUP(Z1135,lookup!$A$2:$E$18,3,FALSE)</f>
        <v>Zinc</v>
      </c>
      <c r="K1135" s="1"/>
      <c r="L1135" t="str">
        <f>VLOOKUP(Z1135,lookup!$A$2:$E$18,4,FALSE)</f>
        <v>ug/l</v>
      </c>
      <c r="M1135">
        <v>5.5</v>
      </c>
      <c r="U1135">
        <v>2</v>
      </c>
      <c r="V1135" t="s">
        <v>176</v>
      </c>
      <c r="X1135" t="s">
        <v>149</v>
      </c>
      <c r="Y1135" t="s">
        <v>150</v>
      </c>
      <c r="Z1135">
        <v>1090</v>
      </c>
      <c r="AB1135" t="s">
        <v>154</v>
      </c>
      <c r="AC1135" t="s">
        <v>148</v>
      </c>
      <c r="AD1135" s="2">
        <v>0.50416666666666665</v>
      </c>
      <c r="AG1135" t="s">
        <v>161</v>
      </c>
      <c r="AK1135" t="s">
        <v>156</v>
      </c>
    </row>
    <row r="1136" spans="1:37" x14ac:dyDescent="0.3">
      <c r="A1136" t="s">
        <v>292</v>
      </c>
      <c r="B1136" t="str">
        <f t="shared" si="17"/>
        <v>USGS-WRD-1651800-20190205</v>
      </c>
      <c r="C1136">
        <v>1651800</v>
      </c>
      <c r="D1136" t="s">
        <v>151</v>
      </c>
      <c r="E1136" s="1">
        <v>43501</v>
      </c>
      <c r="F1136" s="1" t="s">
        <v>403</v>
      </c>
      <c r="G1136" s="1"/>
      <c r="I1136" s="1" t="str">
        <f>VLOOKUP(Z1136,lookup!$A$2:$E$18,5,FALSE)</f>
        <v>total</v>
      </c>
      <c r="J1136" s="1" t="str">
        <f>VLOOKUP(Z1136,lookup!$A$2:$E$18,3,FALSE)</f>
        <v>Mercury</v>
      </c>
      <c r="K1136" s="1"/>
      <c r="L1136" t="str">
        <f>VLOOKUP(Z1136,lookup!$A$2:$E$18,4,FALSE)</f>
        <v>ng/l</v>
      </c>
      <c r="M1136">
        <v>13.8</v>
      </c>
      <c r="U1136">
        <v>0.17</v>
      </c>
      <c r="V1136" t="s">
        <v>165</v>
      </c>
      <c r="X1136" t="s">
        <v>149</v>
      </c>
      <c r="Y1136" t="s">
        <v>150</v>
      </c>
      <c r="Z1136">
        <v>50286</v>
      </c>
      <c r="AB1136" t="s">
        <v>154</v>
      </c>
      <c r="AC1136" t="s">
        <v>148</v>
      </c>
      <c r="AD1136" s="2">
        <v>0.50416666666666665</v>
      </c>
      <c r="AG1136" t="s">
        <v>161</v>
      </c>
      <c r="AK1136" t="s">
        <v>230</v>
      </c>
    </row>
    <row r="1137" spans="1:37" x14ac:dyDescent="0.3">
      <c r="A1137" t="s">
        <v>292</v>
      </c>
      <c r="B1137" t="str">
        <f t="shared" si="17"/>
        <v>USGS-WRD-1651800-20190311</v>
      </c>
      <c r="C1137">
        <v>1651800</v>
      </c>
      <c r="D1137" t="s">
        <v>151</v>
      </c>
      <c r="E1137" s="1">
        <v>43535</v>
      </c>
      <c r="F1137" s="1" t="s">
        <v>311</v>
      </c>
      <c r="G1137" s="1"/>
      <c r="H1137" t="s">
        <v>172</v>
      </c>
      <c r="I1137" s="1" t="str">
        <f>VLOOKUP(Z1137,lookup!$A$2:$E$18,5,FALSE)</f>
        <v>dissolved</v>
      </c>
      <c r="J1137" s="1" t="str">
        <f>VLOOKUP(Z1137,lookup!$A$2:$E$18,3,FALSE)</f>
        <v>Copper</v>
      </c>
      <c r="K1137" s="1"/>
      <c r="L1137" t="str">
        <f>VLOOKUP(Z1137,lookup!$A$2:$E$18,4,FALSE)</f>
        <v>ug/l</v>
      </c>
      <c r="M1137">
        <v>1.8</v>
      </c>
      <c r="U1137">
        <v>0.4</v>
      </c>
      <c r="V1137" t="s">
        <v>176</v>
      </c>
      <c r="X1137" t="s">
        <v>178</v>
      </c>
      <c r="Y1137" t="s">
        <v>150</v>
      </c>
      <c r="Z1137">
        <v>1040</v>
      </c>
      <c r="AB1137" t="s">
        <v>154</v>
      </c>
      <c r="AC1137" t="s">
        <v>148</v>
      </c>
      <c r="AD1137" s="2">
        <v>0.54166666666666663</v>
      </c>
      <c r="AG1137" t="s">
        <v>161</v>
      </c>
      <c r="AK1137" t="s">
        <v>156</v>
      </c>
    </row>
    <row r="1138" spans="1:37" x14ac:dyDescent="0.3">
      <c r="A1138" t="s">
        <v>292</v>
      </c>
      <c r="B1138" t="str">
        <f t="shared" si="17"/>
        <v>USGS-WRD-1651800-20190311</v>
      </c>
      <c r="C1138">
        <v>1651800</v>
      </c>
      <c r="D1138" t="s">
        <v>151</v>
      </c>
      <c r="E1138" s="1">
        <v>43535</v>
      </c>
      <c r="F1138" s="1" t="s">
        <v>311</v>
      </c>
      <c r="G1138" s="1"/>
      <c r="H1138" t="s">
        <v>170</v>
      </c>
      <c r="I1138" s="1" t="str">
        <f>VLOOKUP(Z1138,lookup!$A$2:$E$18,5,FALSE)</f>
        <v>dissolved</v>
      </c>
      <c r="J1138" s="1" t="str">
        <f>VLOOKUP(Z1138,lookup!$A$2:$E$18,3,FALSE)</f>
        <v>Lead</v>
      </c>
      <c r="K1138" s="1"/>
      <c r="L1138" t="str">
        <f>VLOOKUP(Z1138,lookup!$A$2:$E$18,4,FALSE)</f>
        <v>ug/l</v>
      </c>
      <c r="M1138">
        <v>2.3E-2</v>
      </c>
      <c r="U1138">
        <v>0.02</v>
      </c>
      <c r="V1138" t="s">
        <v>176</v>
      </c>
      <c r="X1138" t="s">
        <v>178</v>
      </c>
      <c r="Y1138" t="s">
        <v>150</v>
      </c>
      <c r="Z1138">
        <v>1049</v>
      </c>
      <c r="AA1138" t="s">
        <v>168</v>
      </c>
      <c r="AB1138" t="s">
        <v>154</v>
      </c>
      <c r="AC1138" t="s">
        <v>148</v>
      </c>
      <c r="AD1138" s="2">
        <v>0.54166666666666663</v>
      </c>
      <c r="AG1138" t="s">
        <v>161</v>
      </c>
      <c r="AK1138" t="s">
        <v>156</v>
      </c>
    </row>
    <row r="1139" spans="1:37" x14ac:dyDescent="0.3">
      <c r="A1139" t="s">
        <v>292</v>
      </c>
      <c r="B1139" t="str">
        <f t="shared" si="17"/>
        <v>USGS-WRD-1651800-20190311</v>
      </c>
      <c r="C1139">
        <v>1651800</v>
      </c>
      <c r="D1139" t="s">
        <v>151</v>
      </c>
      <c r="E1139" s="1">
        <v>43535</v>
      </c>
      <c r="F1139" s="1" t="s">
        <v>311</v>
      </c>
      <c r="G1139" s="1"/>
      <c r="H1139" t="s">
        <v>172</v>
      </c>
      <c r="I1139" s="1" t="str">
        <f>VLOOKUP(Z1139,lookup!$A$2:$E$18,5,FALSE)</f>
        <v>dissolved</v>
      </c>
      <c r="J1139" s="1" t="str">
        <f>VLOOKUP(Z1139,lookup!$A$2:$E$18,3,FALSE)</f>
        <v>Zinc</v>
      </c>
      <c r="K1139" s="1"/>
      <c r="L1139" t="str">
        <f>VLOOKUP(Z1139,lookup!$A$2:$E$18,4,FALSE)</f>
        <v>ug/l</v>
      </c>
      <c r="M1139">
        <v>12.4</v>
      </c>
      <c r="U1139">
        <v>2</v>
      </c>
      <c r="V1139" t="s">
        <v>176</v>
      </c>
      <c r="X1139" t="s">
        <v>178</v>
      </c>
      <c r="Y1139" t="s">
        <v>150</v>
      </c>
      <c r="Z1139">
        <v>1090</v>
      </c>
      <c r="AB1139" t="s">
        <v>154</v>
      </c>
      <c r="AC1139" t="s">
        <v>148</v>
      </c>
      <c r="AD1139" s="2">
        <v>0.54166666666666663</v>
      </c>
      <c r="AG1139" t="s">
        <v>161</v>
      </c>
      <c r="AK1139" t="s">
        <v>156</v>
      </c>
    </row>
    <row r="1140" spans="1:37" x14ac:dyDescent="0.3">
      <c r="A1140" t="s">
        <v>292</v>
      </c>
      <c r="B1140" t="str">
        <f t="shared" si="17"/>
        <v>USGS-WRD-1651800-20190311</v>
      </c>
      <c r="C1140">
        <v>1651800</v>
      </c>
      <c r="D1140" t="s">
        <v>151</v>
      </c>
      <c r="E1140" s="1">
        <v>43535</v>
      </c>
      <c r="F1140" s="1" t="s">
        <v>311</v>
      </c>
      <c r="G1140" s="1"/>
      <c r="I1140" s="1" t="str">
        <f>VLOOKUP(Z1140,lookup!$A$2:$E$18,5,FALSE)</f>
        <v>total</v>
      </c>
      <c r="J1140" s="1" t="str">
        <f>VLOOKUP(Z1140,lookup!$A$2:$E$18,3,FALSE)</f>
        <v>Mercury</v>
      </c>
      <c r="K1140" s="1"/>
      <c r="L1140" t="str">
        <f>VLOOKUP(Z1140,lookup!$A$2:$E$18,4,FALSE)</f>
        <v>ng/l</v>
      </c>
      <c r="M1140">
        <v>3.05</v>
      </c>
      <c r="U1140">
        <v>0.17</v>
      </c>
      <c r="V1140" t="s">
        <v>165</v>
      </c>
      <c r="X1140" t="s">
        <v>178</v>
      </c>
      <c r="Y1140" t="s">
        <v>150</v>
      </c>
      <c r="Z1140">
        <v>50286</v>
      </c>
      <c r="AB1140" t="s">
        <v>154</v>
      </c>
      <c r="AC1140" t="s">
        <v>148</v>
      </c>
      <c r="AD1140" s="2">
        <v>0.54166666666666663</v>
      </c>
      <c r="AG1140" t="s">
        <v>161</v>
      </c>
      <c r="AK1140" t="s">
        <v>230</v>
      </c>
    </row>
    <row r="1141" spans="1:37" x14ac:dyDescent="0.3">
      <c r="A1141" t="s">
        <v>292</v>
      </c>
      <c r="B1141" t="str">
        <f t="shared" si="17"/>
        <v>USGS-WRD-1651800-20190321</v>
      </c>
      <c r="C1141">
        <v>1651800</v>
      </c>
      <c r="D1141" t="s">
        <v>151</v>
      </c>
      <c r="E1141" s="1">
        <v>43545</v>
      </c>
      <c r="F1141" s="1" t="s">
        <v>306</v>
      </c>
      <c r="G1141" s="1"/>
      <c r="H1141" t="s">
        <v>172</v>
      </c>
      <c r="I1141" s="1" t="str">
        <f>VLOOKUP(Z1141,lookup!$A$2:$E$18,5,FALSE)</f>
        <v>dissolved</v>
      </c>
      <c r="J1141" s="1" t="str">
        <f>VLOOKUP(Z1141,lookup!$A$2:$E$18,3,FALSE)</f>
        <v>Copper</v>
      </c>
      <c r="K1141" s="1"/>
      <c r="L1141" t="str">
        <f>VLOOKUP(Z1141,lookup!$A$2:$E$18,4,FALSE)</f>
        <v>ug/l</v>
      </c>
      <c r="M1141">
        <v>5.3</v>
      </c>
      <c r="U1141">
        <v>0.4</v>
      </c>
      <c r="V1141" t="s">
        <v>176</v>
      </c>
      <c r="X1141" t="s">
        <v>178</v>
      </c>
      <c r="Y1141" t="s">
        <v>150</v>
      </c>
      <c r="Z1141">
        <v>1040</v>
      </c>
      <c r="AB1141" t="s">
        <v>154</v>
      </c>
      <c r="AC1141" t="s">
        <v>148</v>
      </c>
      <c r="AD1141" s="2">
        <v>0.45833333333333331</v>
      </c>
      <c r="AG1141" t="s">
        <v>161</v>
      </c>
      <c r="AK1141" t="s">
        <v>156</v>
      </c>
    </row>
    <row r="1142" spans="1:37" x14ac:dyDescent="0.3">
      <c r="A1142" t="s">
        <v>292</v>
      </c>
      <c r="B1142" t="str">
        <f t="shared" si="17"/>
        <v>USGS-WRD-1651800-20190321</v>
      </c>
      <c r="C1142">
        <v>1651800</v>
      </c>
      <c r="D1142" t="s">
        <v>151</v>
      </c>
      <c r="E1142" s="1">
        <v>43545</v>
      </c>
      <c r="F1142" s="1" t="s">
        <v>306</v>
      </c>
      <c r="G1142" s="1"/>
      <c r="H1142" t="s">
        <v>170</v>
      </c>
      <c r="I1142" s="1" t="str">
        <f>VLOOKUP(Z1142,lookup!$A$2:$E$18,5,FALSE)</f>
        <v>dissolved</v>
      </c>
      <c r="J1142" s="1" t="str">
        <f>VLOOKUP(Z1142,lookup!$A$2:$E$18,3,FALSE)</f>
        <v>Lead</v>
      </c>
      <c r="K1142" s="1"/>
      <c r="L1142" t="str">
        <f>VLOOKUP(Z1142,lookup!$A$2:$E$18,4,FALSE)</f>
        <v>ug/l</v>
      </c>
      <c r="M1142">
        <v>0.252</v>
      </c>
      <c r="U1142">
        <v>0.02</v>
      </c>
      <c r="V1142" t="s">
        <v>176</v>
      </c>
      <c r="X1142" t="s">
        <v>178</v>
      </c>
      <c r="Y1142" t="s">
        <v>150</v>
      </c>
      <c r="Z1142">
        <v>1049</v>
      </c>
      <c r="AB1142" t="s">
        <v>154</v>
      </c>
      <c r="AC1142" t="s">
        <v>148</v>
      </c>
      <c r="AD1142" s="2">
        <v>0.45833333333333331</v>
      </c>
      <c r="AG1142" t="s">
        <v>161</v>
      </c>
      <c r="AK1142" t="s">
        <v>156</v>
      </c>
    </row>
    <row r="1143" spans="1:37" x14ac:dyDescent="0.3">
      <c r="A1143" t="s">
        <v>292</v>
      </c>
      <c r="B1143" t="str">
        <f t="shared" si="17"/>
        <v>USGS-WRD-1651800-20190321</v>
      </c>
      <c r="C1143">
        <v>1651800</v>
      </c>
      <c r="D1143" t="s">
        <v>151</v>
      </c>
      <c r="E1143" s="1">
        <v>43545</v>
      </c>
      <c r="F1143" s="1" t="s">
        <v>306</v>
      </c>
      <c r="G1143" s="1"/>
      <c r="H1143" t="s">
        <v>172</v>
      </c>
      <c r="I1143" s="1" t="str">
        <f>VLOOKUP(Z1143,lookup!$A$2:$E$18,5,FALSE)</f>
        <v>dissolved</v>
      </c>
      <c r="J1143" s="1" t="str">
        <f>VLOOKUP(Z1143,lookup!$A$2:$E$18,3,FALSE)</f>
        <v>Zinc</v>
      </c>
      <c r="K1143" s="1"/>
      <c r="L1143" t="str">
        <f>VLOOKUP(Z1143,lookup!$A$2:$E$18,4,FALSE)</f>
        <v>ug/l</v>
      </c>
      <c r="M1143">
        <v>14.4</v>
      </c>
      <c r="U1143">
        <v>2</v>
      </c>
      <c r="V1143" t="s">
        <v>176</v>
      </c>
      <c r="X1143" t="s">
        <v>178</v>
      </c>
      <c r="Y1143" t="s">
        <v>150</v>
      </c>
      <c r="Z1143">
        <v>1090</v>
      </c>
      <c r="AB1143" t="s">
        <v>154</v>
      </c>
      <c r="AC1143" t="s">
        <v>148</v>
      </c>
      <c r="AD1143" s="2">
        <v>0.45833333333333331</v>
      </c>
      <c r="AG1143" t="s">
        <v>161</v>
      </c>
      <c r="AK1143" t="s">
        <v>156</v>
      </c>
    </row>
    <row r="1144" spans="1:37" x14ac:dyDescent="0.3">
      <c r="A1144" t="s">
        <v>292</v>
      </c>
      <c r="B1144" t="str">
        <f t="shared" si="17"/>
        <v>USGS-WRD-1651800-20190321</v>
      </c>
      <c r="C1144">
        <v>1651800</v>
      </c>
      <c r="D1144" t="s">
        <v>151</v>
      </c>
      <c r="E1144" s="1">
        <v>43545</v>
      </c>
      <c r="F1144" s="1" t="s">
        <v>306</v>
      </c>
      <c r="G1144" s="1"/>
      <c r="I1144" s="1" t="str">
        <f>VLOOKUP(Z1144,lookup!$A$2:$E$18,5,FALSE)</f>
        <v>total</v>
      </c>
      <c r="J1144" s="1" t="str">
        <f>VLOOKUP(Z1144,lookup!$A$2:$E$18,3,FALSE)</f>
        <v>Mercury</v>
      </c>
      <c r="K1144" s="1"/>
      <c r="L1144" t="str">
        <f>VLOOKUP(Z1144,lookup!$A$2:$E$18,4,FALSE)</f>
        <v>ng/l</v>
      </c>
      <c r="M1144">
        <v>10.199999999999999</v>
      </c>
      <c r="U1144">
        <v>0.17</v>
      </c>
      <c r="V1144" t="s">
        <v>165</v>
      </c>
      <c r="X1144" t="s">
        <v>178</v>
      </c>
      <c r="Y1144" t="s">
        <v>150</v>
      </c>
      <c r="Z1144">
        <v>50286</v>
      </c>
      <c r="AB1144" t="s">
        <v>154</v>
      </c>
      <c r="AC1144" t="s">
        <v>148</v>
      </c>
      <c r="AD1144" s="2">
        <v>0.45833333333333331</v>
      </c>
      <c r="AG1144" t="s">
        <v>161</v>
      </c>
      <c r="AK1144" t="s">
        <v>230</v>
      </c>
    </row>
    <row r="1145" spans="1:37" x14ac:dyDescent="0.3">
      <c r="A1145" t="s">
        <v>292</v>
      </c>
      <c r="B1145" t="str">
        <f t="shared" si="17"/>
        <v>USGS-WRD-1651800-20190404</v>
      </c>
      <c r="C1145">
        <v>1651800</v>
      </c>
      <c r="D1145" t="s">
        <v>151</v>
      </c>
      <c r="E1145" s="1">
        <v>43559</v>
      </c>
      <c r="F1145" s="1" t="s">
        <v>315</v>
      </c>
      <c r="G1145" s="1"/>
      <c r="H1145" t="s">
        <v>172</v>
      </c>
      <c r="I1145" s="1" t="str">
        <f>VLOOKUP(Z1145,lookup!$A$2:$E$18,5,FALSE)</f>
        <v>dissolved</v>
      </c>
      <c r="J1145" s="1" t="str">
        <f>VLOOKUP(Z1145,lookup!$A$2:$E$18,3,FALSE)</f>
        <v>Copper</v>
      </c>
      <c r="K1145" s="1"/>
      <c r="L1145" t="str">
        <f>VLOOKUP(Z1145,lookup!$A$2:$E$18,4,FALSE)</f>
        <v>ug/l</v>
      </c>
      <c r="M1145">
        <v>1.2</v>
      </c>
      <c r="U1145">
        <v>0.4</v>
      </c>
      <c r="V1145" t="s">
        <v>176</v>
      </c>
      <c r="X1145" t="s">
        <v>178</v>
      </c>
      <c r="Y1145" t="s">
        <v>150</v>
      </c>
      <c r="Z1145">
        <v>1040</v>
      </c>
      <c r="AB1145" t="s">
        <v>154</v>
      </c>
      <c r="AC1145" t="s">
        <v>148</v>
      </c>
      <c r="AD1145" s="2">
        <v>0.52083333333333337</v>
      </c>
      <c r="AG1145" t="s">
        <v>161</v>
      </c>
      <c r="AK1145" t="s">
        <v>156</v>
      </c>
    </row>
    <row r="1146" spans="1:37" x14ac:dyDescent="0.3">
      <c r="A1146" t="s">
        <v>292</v>
      </c>
      <c r="B1146" t="str">
        <f t="shared" si="17"/>
        <v>USGS-WRD-1651800-20190404</v>
      </c>
      <c r="C1146">
        <v>1651800</v>
      </c>
      <c r="D1146" t="s">
        <v>151</v>
      </c>
      <c r="E1146" s="1">
        <v>43559</v>
      </c>
      <c r="F1146" s="1" t="s">
        <v>315</v>
      </c>
      <c r="G1146" s="1"/>
      <c r="H1146" t="s">
        <v>170</v>
      </c>
      <c r="I1146" s="1" t="str">
        <f>VLOOKUP(Z1146,lookup!$A$2:$E$18,5,FALSE)</f>
        <v>dissolved</v>
      </c>
      <c r="J1146" s="1" t="str">
        <f>VLOOKUP(Z1146,lookup!$A$2:$E$18,3,FALSE)</f>
        <v>Lead</v>
      </c>
      <c r="K1146" s="1"/>
      <c r="L1146" t="str">
        <f>VLOOKUP(Z1146,lookup!$A$2:$E$18,4,FALSE)</f>
        <v>ug/l</v>
      </c>
      <c r="M1146">
        <v>0.02</v>
      </c>
      <c r="N1146" t="s">
        <v>152</v>
      </c>
      <c r="U1146">
        <v>0.02</v>
      </c>
      <c r="V1146" t="s">
        <v>176</v>
      </c>
      <c r="X1146" t="s">
        <v>178</v>
      </c>
      <c r="Y1146" t="s">
        <v>150</v>
      </c>
      <c r="Z1146">
        <v>1049</v>
      </c>
      <c r="AB1146" t="s">
        <v>154</v>
      </c>
      <c r="AC1146" t="s">
        <v>148</v>
      </c>
      <c r="AD1146" s="2">
        <v>0.52083333333333337</v>
      </c>
      <c r="AG1146" t="s">
        <v>161</v>
      </c>
      <c r="AK1146" t="s">
        <v>156</v>
      </c>
    </row>
    <row r="1147" spans="1:37" x14ac:dyDescent="0.3">
      <c r="A1147" t="s">
        <v>292</v>
      </c>
      <c r="B1147" t="str">
        <f t="shared" si="17"/>
        <v>USGS-WRD-1651800-20190404</v>
      </c>
      <c r="C1147">
        <v>1651800</v>
      </c>
      <c r="D1147" t="s">
        <v>151</v>
      </c>
      <c r="E1147" s="1">
        <v>43559</v>
      </c>
      <c r="F1147" s="1" t="s">
        <v>315</v>
      </c>
      <c r="G1147" s="1"/>
      <c r="H1147" t="s">
        <v>172</v>
      </c>
      <c r="I1147" s="1" t="str">
        <f>VLOOKUP(Z1147,lookup!$A$2:$E$18,5,FALSE)</f>
        <v>dissolved</v>
      </c>
      <c r="J1147" s="1" t="str">
        <f>VLOOKUP(Z1147,lookup!$A$2:$E$18,3,FALSE)</f>
        <v>Zinc</v>
      </c>
      <c r="K1147" s="1"/>
      <c r="L1147" t="str">
        <f>VLOOKUP(Z1147,lookup!$A$2:$E$18,4,FALSE)</f>
        <v>ug/l</v>
      </c>
      <c r="M1147">
        <v>3.6</v>
      </c>
      <c r="U1147">
        <v>2</v>
      </c>
      <c r="V1147" t="s">
        <v>176</v>
      </c>
      <c r="X1147" t="s">
        <v>178</v>
      </c>
      <c r="Y1147" t="s">
        <v>150</v>
      </c>
      <c r="Z1147">
        <v>1090</v>
      </c>
      <c r="AA1147" t="s">
        <v>168</v>
      </c>
      <c r="AB1147" t="s">
        <v>154</v>
      </c>
      <c r="AC1147" t="s">
        <v>148</v>
      </c>
      <c r="AD1147" s="2">
        <v>0.52083333333333337</v>
      </c>
      <c r="AG1147" t="s">
        <v>161</v>
      </c>
      <c r="AK1147" t="s">
        <v>156</v>
      </c>
    </row>
    <row r="1148" spans="1:37" x14ac:dyDescent="0.3">
      <c r="A1148" t="s">
        <v>292</v>
      </c>
      <c r="B1148" t="str">
        <f t="shared" si="17"/>
        <v>USGS-WRD-1651800-20190404</v>
      </c>
      <c r="C1148">
        <v>1651800</v>
      </c>
      <c r="D1148" t="s">
        <v>151</v>
      </c>
      <c r="E1148" s="1">
        <v>43559</v>
      </c>
      <c r="F1148" s="1" t="s">
        <v>315</v>
      </c>
      <c r="G1148" s="1"/>
      <c r="I1148" s="1" t="str">
        <f>VLOOKUP(Z1148,lookup!$A$2:$E$18,5,FALSE)</f>
        <v>total</v>
      </c>
      <c r="J1148" s="1" t="str">
        <f>VLOOKUP(Z1148,lookup!$A$2:$E$18,3,FALSE)</f>
        <v>Mercury</v>
      </c>
      <c r="K1148" s="1"/>
      <c r="L1148" t="str">
        <f>VLOOKUP(Z1148,lookup!$A$2:$E$18,4,FALSE)</f>
        <v>ng/l</v>
      </c>
      <c r="M1148">
        <v>1.35</v>
      </c>
      <c r="U1148">
        <v>0.17</v>
      </c>
      <c r="V1148" t="s">
        <v>165</v>
      </c>
      <c r="X1148" t="s">
        <v>178</v>
      </c>
      <c r="Y1148" t="s">
        <v>150</v>
      </c>
      <c r="Z1148">
        <v>50286</v>
      </c>
      <c r="AB1148" t="s">
        <v>154</v>
      </c>
      <c r="AC1148" t="s">
        <v>148</v>
      </c>
      <c r="AD1148" s="2">
        <v>0.52083333333333337</v>
      </c>
      <c r="AG1148" t="s">
        <v>161</v>
      </c>
      <c r="AK1148" t="s">
        <v>230</v>
      </c>
    </row>
    <row r="1149" spans="1:37" x14ac:dyDescent="0.3">
      <c r="A1149" t="s">
        <v>292</v>
      </c>
      <c r="B1149" t="str">
        <f t="shared" si="17"/>
        <v>USGS-WRD-1651800-20190419</v>
      </c>
      <c r="C1149">
        <v>1651800</v>
      </c>
      <c r="D1149" t="s">
        <v>151</v>
      </c>
      <c r="E1149" s="1">
        <v>43574</v>
      </c>
      <c r="F1149" s="1" t="s">
        <v>404</v>
      </c>
      <c r="G1149" s="1"/>
      <c r="H1149" t="s">
        <v>172</v>
      </c>
      <c r="I1149" s="1" t="str">
        <f>VLOOKUP(Z1149,lookup!$A$2:$E$18,5,FALSE)</f>
        <v>dissolved</v>
      </c>
      <c r="J1149" s="1" t="str">
        <f>VLOOKUP(Z1149,lookup!$A$2:$E$18,3,FALSE)</f>
        <v>Copper</v>
      </c>
      <c r="K1149" s="1"/>
      <c r="L1149" t="str">
        <f>VLOOKUP(Z1149,lookup!$A$2:$E$18,4,FALSE)</f>
        <v>ug/l</v>
      </c>
      <c r="M1149">
        <v>9.9</v>
      </c>
      <c r="U1149">
        <v>0.4</v>
      </c>
      <c r="V1149" t="s">
        <v>176</v>
      </c>
      <c r="X1149" t="s">
        <v>178</v>
      </c>
      <c r="Y1149" t="s">
        <v>150</v>
      </c>
      <c r="Z1149">
        <v>1040</v>
      </c>
      <c r="AB1149" t="s">
        <v>154</v>
      </c>
      <c r="AC1149" t="s">
        <v>148</v>
      </c>
      <c r="AD1149" s="2">
        <v>0.68055555555555547</v>
      </c>
      <c r="AG1149" t="s">
        <v>161</v>
      </c>
      <c r="AK1149" t="s">
        <v>156</v>
      </c>
    </row>
    <row r="1150" spans="1:37" x14ac:dyDescent="0.3">
      <c r="A1150" t="s">
        <v>292</v>
      </c>
      <c r="B1150" t="str">
        <f t="shared" si="17"/>
        <v>USGS-WRD-1651800-20190419</v>
      </c>
      <c r="C1150">
        <v>1651800</v>
      </c>
      <c r="D1150" t="s">
        <v>151</v>
      </c>
      <c r="E1150" s="1">
        <v>43574</v>
      </c>
      <c r="F1150" s="1" t="s">
        <v>404</v>
      </c>
      <c r="G1150" s="1"/>
      <c r="H1150" t="s">
        <v>170</v>
      </c>
      <c r="I1150" s="1" t="str">
        <f>VLOOKUP(Z1150,lookup!$A$2:$E$18,5,FALSE)</f>
        <v>dissolved</v>
      </c>
      <c r="J1150" s="1" t="str">
        <f>VLOOKUP(Z1150,lookup!$A$2:$E$18,3,FALSE)</f>
        <v>Lead</v>
      </c>
      <c r="K1150" s="1"/>
      <c r="L1150" t="str">
        <f>VLOOKUP(Z1150,lookup!$A$2:$E$18,4,FALSE)</f>
        <v>ug/l</v>
      </c>
      <c r="M1150">
        <v>0.68300000000000005</v>
      </c>
      <c r="U1150">
        <v>0.02</v>
      </c>
      <c r="V1150" t="s">
        <v>176</v>
      </c>
      <c r="X1150" t="s">
        <v>178</v>
      </c>
      <c r="Y1150" t="s">
        <v>150</v>
      </c>
      <c r="Z1150">
        <v>1049</v>
      </c>
      <c r="AB1150" t="s">
        <v>154</v>
      </c>
      <c r="AC1150" t="s">
        <v>148</v>
      </c>
      <c r="AD1150" s="2">
        <v>0.68055555555555547</v>
      </c>
      <c r="AG1150" t="s">
        <v>161</v>
      </c>
      <c r="AK1150" t="s">
        <v>156</v>
      </c>
    </row>
    <row r="1151" spans="1:37" x14ac:dyDescent="0.3">
      <c r="A1151" t="s">
        <v>292</v>
      </c>
      <c r="B1151" t="str">
        <f t="shared" si="17"/>
        <v>USGS-WRD-1651800-20190419</v>
      </c>
      <c r="C1151">
        <v>1651800</v>
      </c>
      <c r="D1151" t="s">
        <v>151</v>
      </c>
      <c r="E1151" s="1">
        <v>43574</v>
      </c>
      <c r="F1151" s="1" t="s">
        <v>404</v>
      </c>
      <c r="G1151" s="1"/>
      <c r="H1151" t="s">
        <v>172</v>
      </c>
      <c r="I1151" s="1" t="str">
        <f>VLOOKUP(Z1151,lookup!$A$2:$E$18,5,FALSE)</f>
        <v>dissolved</v>
      </c>
      <c r="J1151" s="1" t="str">
        <f>VLOOKUP(Z1151,lookup!$A$2:$E$18,3,FALSE)</f>
        <v>Zinc</v>
      </c>
      <c r="K1151" s="1"/>
      <c r="L1151" t="str">
        <f>VLOOKUP(Z1151,lookup!$A$2:$E$18,4,FALSE)</f>
        <v>ug/l</v>
      </c>
      <c r="M1151">
        <v>24.9</v>
      </c>
      <c r="U1151">
        <v>2</v>
      </c>
      <c r="V1151" t="s">
        <v>176</v>
      </c>
      <c r="X1151" t="s">
        <v>178</v>
      </c>
      <c r="Y1151" t="s">
        <v>150</v>
      </c>
      <c r="Z1151">
        <v>1090</v>
      </c>
      <c r="AB1151" t="s">
        <v>154</v>
      </c>
      <c r="AC1151" t="s">
        <v>148</v>
      </c>
      <c r="AD1151" s="2">
        <v>0.68055555555555547</v>
      </c>
      <c r="AG1151" t="s">
        <v>161</v>
      </c>
      <c r="AK1151" t="s">
        <v>156</v>
      </c>
    </row>
    <row r="1152" spans="1:37" x14ac:dyDescent="0.3">
      <c r="A1152" t="s">
        <v>292</v>
      </c>
      <c r="B1152" t="str">
        <f t="shared" si="17"/>
        <v>USGS-WRD-1651800-20190419</v>
      </c>
      <c r="C1152">
        <v>1651800</v>
      </c>
      <c r="D1152" t="s">
        <v>151</v>
      </c>
      <c r="E1152" s="1">
        <v>43574</v>
      </c>
      <c r="F1152" s="1" t="s">
        <v>404</v>
      </c>
      <c r="G1152" s="1"/>
      <c r="I1152" s="1" t="str">
        <f>VLOOKUP(Z1152,lookup!$A$2:$E$18,5,FALSE)</f>
        <v>total</v>
      </c>
      <c r="J1152" s="1" t="str">
        <f>VLOOKUP(Z1152,lookup!$A$2:$E$18,3,FALSE)</f>
        <v>Mercury</v>
      </c>
      <c r="K1152" s="1"/>
      <c r="L1152" t="str">
        <f>VLOOKUP(Z1152,lookup!$A$2:$E$18,4,FALSE)</f>
        <v>ng/l</v>
      </c>
      <c r="M1152">
        <v>16.899999999999999</v>
      </c>
      <c r="U1152">
        <v>0.17</v>
      </c>
      <c r="V1152" t="s">
        <v>165</v>
      </c>
      <c r="X1152" t="s">
        <v>178</v>
      </c>
      <c r="Y1152" t="s">
        <v>150</v>
      </c>
      <c r="Z1152">
        <v>50286</v>
      </c>
      <c r="AB1152" t="s">
        <v>154</v>
      </c>
      <c r="AC1152" t="s">
        <v>148</v>
      </c>
      <c r="AD1152" s="2">
        <v>0.68055555555555547</v>
      </c>
      <c r="AG1152" t="s">
        <v>161</v>
      </c>
      <c r="AK1152" t="s">
        <v>230</v>
      </c>
    </row>
    <row r="1153" spans="1:37" x14ac:dyDescent="0.3">
      <c r="A1153" t="s">
        <v>292</v>
      </c>
      <c r="B1153" t="str">
        <f t="shared" si="17"/>
        <v>USGS-WRD-1651800-20190508</v>
      </c>
      <c r="C1153">
        <v>1651800</v>
      </c>
      <c r="D1153" t="s">
        <v>151</v>
      </c>
      <c r="E1153" s="1">
        <v>43593</v>
      </c>
      <c r="F1153" s="1" t="s">
        <v>405</v>
      </c>
      <c r="G1153" s="1"/>
      <c r="H1153" t="s">
        <v>172</v>
      </c>
      <c r="I1153" s="1" t="str">
        <f>VLOOKUP(Z1153,lookup!$A$2:$E$18,5,FALSE)</f>
        <v>dissolved</v>
      </c>
      <c r="J1153" s="1" t="str">
        <f>VLOOKUP(Z1153,lookup!$A$2:$E$18,3,FALSE)</f>
        <v>Copper</v>
      </c>
      <c r="K1153" s="1"/>
      <c r="L1153" t="str">
        <f>VLOOKUP(Z1153,lookup!$A$2:$E$18,4,FALSE)</f>
        <v>ug/l</v>
      </c>
      <c r="M1153">
        <v>1.6</v>
      </c>
      <c r="U1153">
        <v>0.4</v>
      </c>
      <c r="V1153" t="s">
        <v>176</v>
      </c>
      <c r="X1153" t="s">
        <v>178</v>
      </c>
      <c r="Y1153" t="s">
        <v>150</v>
      </c>
      <c r="Z1153">
        <v>1040</v>
      </c>
      <c r="AB1153" t="s">
        <v>154</v>
      </c>
      <c r="AC1153" t="s">
        <v>148</v>
      </c>
      <c r="AD1153" s="2">
        <v>0.53888888888888886</v>
      </c>
      <c r="AG1153" t="s">
        <v>161</v>
      </c>
      <c r="AK1153" t="s">
        <v>156</v>
      </c>
    </row>
    <row r="1154" spans="1:37" x14ac:dyDescent="0.3">
      <c r="A1154" t="s">
        <v>292</v>
      </c>
      <c r="B1154" t="str">
        <f t="shared" ref="B1154:B1217" si="18">AG1154&amp;"-"&amp;C1154&amp;"-"&amp;TEXT(E1154,"yyyymmdd")</f>
        <v>USGS-WRD-1651800-20190508</v>
      </c>
      <c r="C1154">
        <v>1651800</v>
      </c>
      <c r="D1154" t="s">
        <v>151</v>
      </c>
      <c r="E1154" s="1">
        <v>43593</v>
      </c>
      <c r="F1154" s="1" t="s">
        <v>405</v>
      </c>
      <c r="G1154" s="1"/>
      <c r="H1154" t="s">
        <v>170</v>
      </c>
      <c r="I1154" s="1" t="str">
        <f>VLOOKUP(Z1154,lookup!$A$2:$E$18,5,FALSE)</f>
        <v>dissolved</v>
      </c>
      <c r="J1154" s="1" t="str">
        <f>VLOOKUP(Z1154,lookup!$A$2:$E$18,3,FALSE)</f>
        <v>Lead</v>
      </c>
      <c r="K1154" s="1"/>
      <c r="L1154" t="str">
        <f>VLOOKUP(Z1154,lookup!$A$2:$E$18,4,FALSE)</f>
        <v>ug/l</v>
      </c>
      <c r="M1154">
        <v>2.5999999999999999E-2</v>
      </c>
      <c r="U1154">
        <v>0.02</v>
      </c>
      <c r="V1154" t="s">
        <v>176</v>
      </c>
      <c r="X1154" t="s">
        <v>178</v>
      </c>
      <c r="Y1154" t="s">
        <v>150</v>
      </c>
      <c r="Z1154">
        <v>1049</v>
      </c>
      <c r="AA1154" t="s">
        <v>168</v>
      </c>
      <c r="AB1154" t="s">
        <v>154</v>
      </c>
      <c r="AC1154" t="s">
        <v>148</v>
      </c>
      <c r="AD1154" s="2">
        <v>0.53888888888888886</v>
      </c>
      <c r="AG1154" t="s">
        <v>161</v>
      </c>
      <c r="AK1154" t="s">
        <v>156</v>
      </c>
    </row>
    <row r="1155" spans="1:37" x14ac:dyDescent="0.3">
      <c r="A1155" t="s">
        <v>292</v>
      </c>
      <c r="B1155" t="str">
        <f t="shared" si="18"/>
        <v>USGS-WRD-1651800-20190508</v>
      </c>
      <c r="C1155">
        <v>1651800</v>
      </c>
      <c r="D1155" t="s">
        <v>151</v>
      </c>
      <c r="E1155" s="1">
        <v>43593</v>
      </c>
      <c r="F1155" s="1" t="s">
        <v>405</v>
      </c>
      <c r="G1155" s="1"/>
      <c r="H1155" t="s">
        <v>172</v>
      </c>
      <c r="I1155" s="1" t="str">
        <f>VLOOKUP(Z1155,lookup!$A$2:$E$18,5,FALSE)</f>
        <v>dissolved</v>
      </c>
      <c r="J1155" s="1" t="str">
        <f>VLOOKUP(Z1155,lookup!$A$2:$E$18,3,FALSE)</f>
        <v>Zinc</v>
      </c>
      <c r="K1155" s="1"/>
      <c r="L1155" t="str">
        <f>VLOOKUP(Z1155,lookup!$A$2:$E$18,4,FALSE)</f>
        <v>ug/l</v>
      </c>
      <c r="M1155">
        <v>3.3</v>
      </c>
      <c r="U1155">
        <v>2</v>
      </c>
      <c r="V1155" t="s">
        <v>176</v>
      </c>
      <c r="X1155" t="s">
        <v>178</v>
      </c>
      <c r="Y1155" t="s">
        <v>150</v>
      </c>
      <c r="Z1155">
        <v>1090</v>
      </c>
      <c r="AA1155" t="s">
        <v>168</v>
      </c>
      <c r="AB1155" t="s">
        <v>154</v>
      </c>
      <c r="AC1155" t="s">
        <v>148</v>
      </c>
      <c r="AD1155" s="2">
        <v>0.53888888888888886</v>
      </c>
      <c r="AG1155" t="s">
        <v>161</v>
      </c>
      <c r="AK1155" t="s">
        <v>156</v>
      </c>
    </row>
    <row r="1156" spans="1:37" x14ac:dyDescent="0.3">
      <c r="A1156" t="s">
        <v>292</v>
      </c>
      <c r="B1156" t="str">
        <f t="shared" si="18"/>
        <v>USGS-WRD-1651800-20190508</v>
      </c>
      <c r="C1156">
        <v>1651800</v>
      </c>
      <c r="D1156" t="s">
        <v>151</v>
      </c>
      <c r="E1156" s="1">
        <v>43593</v>
      </c>
      <c r="F1156" s="1" t="s">
        <v>405</v>
      </c>
      <c r="G1156" s="1"/>
      <c r="I1156" s="1" t="str">
        <f>VLOOKUP(Z1156,lookup!$A$2:$E$18,5,FALSE)</f>
        <v>total</v>
      </c>
      <c r="J1156" s="1" t="str">
        <f>VLOOKUP(Z1156,lookup!$A$2:$E$18,3,FALSE)</f>
        <v>Mercury</v>
      </c>
      <c r="K1156" s="1"/>
      <c r="L1156" t="str">
        <f>VLOOKUP(Z1156,lookup!$A$2:$E$18,4,FALSE)</f>
        <v>ng/l</v>
      </c>
      <c r="M1156">
        <v>1.02</v>
      </c>
      <c r="U1156">
        <v>0.17</v>
      </c>
      <c r="V1156" t="s">
        <v>165</v>
      </c>
      <c r="X1156" t="s">
        <v>178</v>
      </c>
      <c r="Y1156" t="s">
        <v>150</v>
      </c>
      <c r="Z1156">
        <v>50286</v>
      </c>
      <c r="AB1156" t="s">
        <v>154</v>
      </c>
      <c r="AC1156" t="s">
        <v>148</v>
      </c>
      <c r="AD1156" s="2">
        <v>0.53888888888888886</v>
      </c>
      <c r="AG1156" t="s">
        <v>161</v>
      </c>
      <c r="AK1156" t="s">
        <v>230</v>
      </c>
    </row>
    <row r="1157" spans="1:37" x14ac:dyDescent="0.3">
      <c r="A1157" t="s">
        <v>292</v>
      </c>
      <c r="B1157" t="str">
        <f t="shared" si="18"/>
        <v>USGS-WRD-1651800-20190604</v>
      </c>
      <c r="C1157">
        <v>1651800</v>
      </c>
      <c r="D1157" t="s">
        <v>151</v>
      </c>
      <c r="E1157" s="1">
        <v>43620</v>
      </c>
      <c r="F1157" s="1" t="s">
        <v>345</v>
      </c>
      <c r="G1157" s="1"/>
      <c r="H1157" t="s">
        <v>172</v>
      </c>
      <c r="I1157" s="1" t="str">
        <f>VLOOKUP(Z1157,lookup!$A$2:$E$18,5,FALSE)</f>
        <v>dissolved</v>
      </c>
      <c r="J1157" s="1" t="str">
        <f>VLOOKUP(Z1157,lookup!$A$2:$E$18,3,FALSE)</f>
        <v>Copper</v>
      </c>
      <c r="K1157" s="1"/>
      <c r="L1157" t="str">
        <f>VLOOKUP(Z1157,lookup!$A$2:$E$18,4,FALSE)</f>
        <v>ug/l</v>
      </c>
      <c r="M1157">
        <v>1.5</v>
      </c>
      <c r="U1157">
        <v>0.4</v>
      </c>
      <c r="V1157" t="s">
        <v>176</v>
      </c>
      <c r="X1157" t="s">
        <v>178</v>
      </c>
      <c r="Y1157" t="s">
        <v>150</v>
      </c>
      <c r="Z1157">
        <v>1040</v>
      </c>
      <c r="AB1157" t="s">
        <v>154</v>
      </c>
      <c r="AC1157" t="s">
        <v>148</v>
      </c>
      <c r="AD1157" s="2">
        <v>0.44444444444444442</v>
      </c>
      <c r="AG1157" t="s">
        <v>161</v>
      </c>
      <c r="AK1157" t="s">
        <v>156</v>
      </c>
    </row>
    <row r="1158" spans="1:37" x14ac:dyDescent="0.3">
      <c r="A1158" t="s">
        <v>292</v>
      </c>
      <c r="B1158" t="str">
        <f t="shared" si="18"/>
        <v>USGS-WRD-1651800-20190604</v>
      </c>
      <c r="C1158">
        <v>1651800</v>
      </c>
      <c r="D1158" t="s">
        <v>151</v>
      </c>
      <c r="E1158" s="1">
        <v>43620</v>
      </c>
      <c r="F1158" s="1" t="s">
        <v>345</v>
      </c>
      <c r="G1158" s="1"/>
      <c r="H1158" t="s">
        <v>170</v>
      </c>
      <c r="I1158" s="1" t="str">
        <f>VLOOKUP(Z1158,lookup!$A$2:$E$18,5,FALSE)</f>
        <v>dissolved</v>
      </c>
      <c r="J1158" s="1" t="str">
        <f>VLOOKUP(Z1158,lookup!$A$2:$E$18,3,FALSE)</f>
        <v>Lead</v>
      </c>
      <c r="K1158" s="1"/>
      <c r="L1158" t="str">
        <f>VLOOKUP(Z1158,lookup!$A$2:$E$18,4,FALSE)</f>
        <v>ug/l</v>
      </c>
      <c r="M1158">
        <v>0.02</v>
      </c>
      <c r="N1158" t="s">
        <v>152</v>
      </c>
      <c r="U1158">
        <v>0.02</v>
      </c>
      <c r="V1158" t="s">
        <v>176</v>
      </c>
      <c r="X1158" t="s">
        <v>178</v>
      </c>
      <c r="Y1158" t="s">
        <v>150</v>
      </c>
      <c r="Z1158">
        <v>1049</v>
      </c>
      <c r="AB1158" t="s">
        <v>154</v>
      </c>
      <c r="AC1158" t="s">
        <v>148</v>
      </c>
      <c r="AD1158" s="2">
        <v>0.44444444444444442</v>
      </c>
      <c r="AG1158" t="s">
        <v>161</v>
      </c>
      <c r="AK1158" t="s">
        <v>156</v>
      </c>
    </row>
    <row r="1159" spans="1:37" x14ac:dyDescent="0.3">
      <c r="A1159" t="s">
        <v>292</v>
      </c>
      <c r="B1159" t="str">
        <f t="shared" si="18"/>
        <v>USGS-WRD-1651800-20190604</v>
      </c>
      <c r="C1159">
        <v>1651800</v>
      </c>
      <c r="D1159" t="s">
        <v>151</v>
      </c>
      <c r="E1159" s="1">
        <v>43620</v>
      </c>
      <c r="F1159" s="1" t="s">
        <v>345</v>
      </c>
      <c r="G1159" s="1"/>
      <c r="H1159" t="s">
        <v>172</v>
      </c>
      <c r="I1159" s="1" t="str">
        <f>VLOOKUP(Z1159,lookup!$A$2:$E$18,5,FALSE)</f>
        <v>dissolved</v>
      </c>
      <c r="J1159" s="1" t="str">
        <f>VLOOKUP(Z1159,lookup!$A$2:$E$18,3,FALSE)</f>
        <v>Zinc</v>
      </c>
      <c r="K1159" s="1"/>
      <c r="L1159" t="str">
        <f>VLOOKUP(Z1159,lookup!$A$2:$E$18,4,FALSE)</f>
        <v>ug/l</v>
      </c>
      <c r="M1159">
        <v>2.8</v>
      </c>
      <c r="U1159">
        <v>2</v>
      </c>
      <c r="V1159" t="s">
        <v>176</v>
      </c>
      <c r="X1159" t="s">
        <v>178</v>
      </c>
      <c r="Y1159" t="s">
        <v>150</v>
      </c>
      <c r="Z1159">
        <v>1090</v>
      </c>
      <c r="AA1159" t="s">
        <v>168</v>
      </c>
      <c r="AB1159" t="s">
        <v>154</v>
      </c>
      <c r="AC1159" t="s">
        <v>148</v>
      </c>
      <c r="AD1159" s="2">
        <v>0.44444444444444442</v>
      </c>
      <c r="AG1159" t="s">
        <v>161</v>
      </c>
      <c r="AK1159" t="s">
        <v>156</v>
      </c>
    </row>
    <row r="1160" spans="1:37" x14ac:dyDescent="0.3">
      <c r="A1160" t="s">
        <v>292</v>
      </c>
      <c r="B1160" t="str">
        <f t="shared" si="18"/>
        <v>USGS-WRD-1651800-20190604</v>
      </c>
      <c r="C1160">
        <v>1651800</v>
      </c>
      <c r="D1160" t="s">
        <v>151</v>
      </c>
      <c r="E1160" s="1">
        <v>43620</v>
      </c>
      <c r="F1160" s="1" t="s">
        <v>345</v>
      </c>
      <c r="G1160" s="1"/>
      <c r="I1160" s="1" t="str">
        <f>VLOOKUP(Z1160,lookup!$A$2:$E$18,5,FALSE)</f>
        <v>total</v>
      </c>
      <c r="J1160" s="1" t="str">
        <f>VLOOKUP(Z1160,lookup!$A$2:$E$18,3,FALSE)</f>
        <v>Mercury</v>
      </c>
      <c r="K1160" s="1"/>
      <c r="L1160" t="str">
        <f>VLOOKUP(Z1160,lookup!$A$2:$E$18,4,FALSE)</f>
        <v>ng/l</v>
      </c>
      <c r="M1160">
        <v>0.72</v>
      </c>
      <c r="U1160">
        <v>0.17</v>
      </c>
      <c r="V1160" t="s">
        <v>165</v>
      </c>
      <c r="X1160" t="s">
        <v>178</v>
      </c>
      <c r="Y1160" t="s">
        <v>150</v>
      </c>
      <c r="Z1160">
        <v>50286</v>
      </c>
      <c r="AB1160" t="s">
        <v>154</v>
      </c>
      <c r="AC1160" t="s">
        <v>148</v>
      </c>
      <c r="AD1160" s="2">
        <v>0.44444444444444442</v>
      </c>
      <c r="AG1160" t="s">
        <v>161</v>
      </c>
      <c r="AK1160" t="s">
        <v>230</v>
      </c>
    </row>
    <row r="1161" spans="1:37" x14ac:dyDescent="0.3">
      <c r="A1161" t="s">
        <v>292</v>
      </c>
      <c r="B1161" t="str">
        <f t="shared" si="18"/>
        <v>USGS-WRD-1651800-20190702</v>
      </c>
      <c r="C1161">
        <v>1651800</v>
      </c>
      <c r="D1161" t="s">
        <v>151</v>
      </c>
      <c r="E1161" s="1">
        <v>43648</v>
      </c>
      <c r="F1161" s="1" t="s">
        <v>403</v>
      </c>
      <c r="G1161" s="1"/>
      <c r="H1161" t="s">
        <v>172</v>
      </c>
      <c r="I1161" s="1" t="str">
        <f>VLOOKUP(Z1161,lookup!$A$2:$E$18,5,FALSE)</f>
        <v>dissolved</v>
      </c>
      <c r="J1161" s="1" t="str">
        <f>VLOOKUP(Z1161,lookup!$A$2:$E$18,3,FALSE)</f>
        <v>Copper</v>
      </c>
      <c r="K1161" s="1"/>
      <c r="L1161" t="str">
        <f>VLOOKUP(Z1161,lookup!$A$2:$E$18,4,FALSE)</f>
        <v>ug/l</v>
      </c>
      <c r="M1161">
        <v>1.2</v>
      </c>
      <c r="U1161">
        <v>0.4</v>
      </c>
      <c r="V1161" t="s">
        <v>176</v>
      </c>
      <c r="X1161" t="s">
        <v>178</v>
      </c>
      <c r="Y1161" t="s">
        <v>150</v>
      </c>
      <c r="Z1161">
        <v>1040</v>
      </c>
      <c r="AB1161" t="s">
        <v>154</v>
      </c>
      <c r="AC1161" t="s">
        <v>148</v>
      </c>
      <c r="AD1161" s="2">
        <v>0.50416666666666665</v>
      </c>
      <c r="AG1161" t="s">
        <v>161</v>
      </c>
      <c r="AK1161" t="s">
        <v>156</v>
      </c>
    </row>
    <row r="1162" spans="1:37" x14ac:dyDescent="0.3">
      <c r="A1162" t="s">
        <v>292</v>
      </c>
      <c r="B1162" t="str">
        <f t="shared" si="18"/>
        <v>USGS-WRD-1651800-20190702</v>
      </c>
      <c r="C1162">
        <v>1651800</v>
      </c>
      <c r="D1162" t="s">
        <v>151</v>
      </c>
      <c r="E1162" s="1">
        <v>43648</v>
      </c>
      <c r="F1162" s="1" t="s">
        <v>403</v>
      </c>
      <c r="G1162" s="1"/>
      <c r="H1162" t="s">
        <v>170</v>
      </c>
      <c r="I1162" s="1" t="str">
        <f>VLOOKUP(Z1162,lookup!$A$2:$E$18,5,FALSE)</f>
        <v>dissolved</v>
      </c>
      <c r="J1162" s="1" t="str">
        <f>VLOOKUP(Z1162,lookup!$A$2:$E$18,3,FALSE)</f>
        <v>Lead</v>
      </c>
      <c r="K1162" s="1"/>
      <c r="L1162" t="str">
        <f>VLOOKUP(Z1162,lookup!$A$2:$E$18,4,FALSE)</f>
        <v>ug/l</v>
      </c>
      <c r="M1162">
        <v>2.9000000000000001E-2</v>
      </c>
      <c r="U1162">
        <v>0.02</v>
      </c>
      <c r="V1162" t="s">
        <v>176</v>
      </c>
      <c r="X1162" t="s">
        <v>178</v>
      </c>
      <c r="Y1162" t="s">
        <v>150</v>
      </c>
      <c r="Z1162">
        <v>1049</v>
      </c>
      <c r="AA1162" t="s">
        <v>168</v>
      </c>
      <c r="AB1162" t="s">
        <v>154</v>
      </c>
      <c r="AC1162" t="s">
        <v>148</v>
      </c>
      <c r="AD1162" s="2">
        <v>0.50416666666666665</v>
      </c>
      <c r="AG1162" t="s">
        <v>161</v>
      </c>
      <c r="AK1162" t="s">
        <v>156</v>
      </c>
    </row>
    <row r="1163" spans="1:37" x14ac:dyDescent="0.3">
      <c r="A1163" t="s">
        <v>292</v>
      </c>
      <c r="B1163" t="str">
        <f t="shared" si="18"/>
        <v>USGS-WRD-1651800-20190702</v>
      </c>
      <c r="C1163">
        <v>1651800</v>
      </c>
      <c r="D1163" t="s">
        <v>151</v>
      </c>
      <c r="E1163" s="1">
        <v>43648</v>
      </c>
      <c r="F1163" s="1" t="s">
        <v>403</v>
      </c>
      <c r="G1163" s="1"/>
      <c r="H1163" t="s">
        <v>172</v>
      </c>
      <c r="I1163" s="1" t="str">
        <f>VLOOKUP(Z1163,lookup!$A$2:$E$18,5,FALSE)</f>
        <v>dissolved</v>
      </c>
      <c r="J1163" s="1" t="str">
        <f>VLOOKUP(Z1163,lookup!$A$2:$E$18,3,FALSE)</f>
        <v>Zinc</v>
      </c>
      <c r="K1163" s="1"/>
      <c r="L1163" t="str">
        <f>VLOOKUP(Z1163,lookup!$A$2:$E$18,4,FALSE)</f>
        <v>ug/l</v>
      </c>
      <c r="M1163">
        <v>2.4</v>
      </c>
      <c r="U1163">
        <v>2</v>
      </c>
      <c r="V1163" t="s">
        <v>176</v>
      </c>
      <c r="X1163" t="s">
        <v>178</v>
      </c>
      <c r="Y1163" t="s">
        <v>150</v>
      </c>
      <c r="Z1163">
        <v>1090</v>
      </c>
      <c r="AA1163" t="s">
        <v>168</v>
      </c>
      <c r="AB1163" t="s">
        <v>154</v>
      </c>
      <c r="AC1163" t="s">
        <v>148</v>
      </c>
      <c r="AD1163" s="2">
        <v>0.50416666666666665</v>
      </c>
      <c r="AG1163" t="s">
        <v>161</v>
      </c>
      <c r="AK1163" t="s">
        <v>156</v>
      </c>
    </row>
    <row r="1164" spans="1:37" x14ac:dyDescent="0.3">
      <c r="A1164" t="s">
        <v>292</v>
      </c>
      <c r="B1164" t="str">
        <f t="shared" si="18"/>
        <v>USGS-WRD-1651800-20190702</v>
      </c>
      <c r="C1164">
        <v>1651800</v>
      </c>
      <c r="D1164" t="s">
        <v>151</v>
      </c>
      <c r="E1164" s="1">
        <v>43648</v>
      </c>
      <c r="F1164" s="1" t="s">
        <v>403</v>
      </c>
      <c r="G1164" s="1"/>
      <c r="I1164" s="1" t="str">
        <f>VLOOKUP(Z1164,lookup!$A$2:$E$18,5,FALSE)</f>
        <v>total</v>
      </c>
      <c r="J1164" s="1" t="str">
        <f>VLOOKUP(Z1164,lookup!$A$2:$E$18,3,FALSE)</f>
        <v>Mercury</v>
      </c>
      <c r="K1164" s="1"/>
      <c r="L1164" t="str">
        <f>VLOOKUP(Z1164,lookup!$A$2:$E$18,4,FALSE)</f>
        <v>ng/l</v>
      </c>
      <c r="M1164">
        <v>1.55</v>
      </c>
      <c r="U1164">
        <v>0.17</v>
      </c>
      <c r="V1164" t="s">
        <v>165</v>
      </c>
      <c r="X1164" t="s">
        <v>178</v>
      </c>
      <c r="Y1164" t="s">
        <v>150</v>
      </c>
      <c r="Z1164">
        <v>50286</v>
      </c>
      <c r="AB1164" t="s">
        <v>154</v>
      </c>
      <c r="AC1164" t="s">
        <v>148</v>
      </c>
      <c r="AD1164" s="2">
        <v>0.50416666666666665</v>
      </c>
      <c r="AG1164" t="s">
        <v>161</v>
      </c>
      <c r="AK1164" t="s">
        <v>230</v>
      </c>
    </row>
    <row r="1165" spans="1:37" x14ac:dyDescent="0.3">
      <c r="A1165" t="s">
        <v>292</v>
      </c>
      <c r="B1165" t="str">
        <f t="shared" si="18"/>
        <v>USGS-WRD-1651800-20190708</v>
      </c>
      <c r="C1165">
        <v>1651800</v>
      </c>
      <c r="D1165" t="s">
        <v>151</v>
      </c>
      <c r="E1165" s="1">
        <v>43654</v>
      </c>
      <c r="F1165" s="1" t="s">
        <v>402</v>
      </c>
      <c r="G1165" s="1"/>
      <c r="H1165" t="s">
        <v>172</v>
      </c>
      <c r="I1165" s="1" t="str">
        <f>VLOOKUP(Z1165,lookup!$A$2:$E$18,5,FALSE)</f>
        <v>dissolved</v>
      </c>
      <c r="J1165" s="1" t="str">
        <f>VLOOKUP(Z1165,lookup!$A$2:$E$18,3,FALSE)</f>
        <v>Copper</v>
      </c>
      <c r="K1165" s="1"/>
      <c r="L1165" t="str">
        <f>VLOOKUP(Z1165,lookup!$A$2:$E$18,4,FALSE)</f>
        <v>ug/l</v>
      </c>
      <c r="M1165">
        <v>3.6</v>
      </c>
      <c r="U1165">
        <v>0.4</v>
      </c>
      <c r="V1165" t="s">
        <v>176</v>
      </c>
      <c r="X1165" t="s">
        <v>178</v>
      </c>
      <c r="Y1165" t="s">
        <v>150</v>
      </c>
      <c r="Z1165">
        <v>1040</v>
      </c>
      <c r="AB1165" t="s">
        <v>154</v>
      </c>
      <c r="AC1165" t="s">
        <v>148</v>
      </c>
      <c r="AD1165" s="2">
        <v>0.53472222222222221</v>
      </c>
      <c r="AG1165" t="s">
        <v>161</v>
      </c>
      <c r="AK1165" t="s">
        <v>156</v>
      </c>
    </row>
    <row r="1166" spans="1:37" x14ac:dyDescent="0.3">
      <c r="A1166" t="s">
        <v>292</v>
      </c>
      <c r="B1166" t="str">
        <f t="shared" si="18"/>
        <v>USGS-WRD-1651800-20190708</v>
      </c>
      <c r="C1166">
        <v>1651800</v>
      </c>
      <c r="D1166" t="s">
        <v>151</v>
      </c>
      <c r="E1166" s="1">
        <v>43654</v>
      </c>
      <c r="F1166" s="1" t="s">
        <v>402</v>
      </c>
      <c r="G1166" s="1"/>
      <c r="H1166" t="s">
        <v>170</v>
      </c>
      <c r="I1166" s="1" t="str">
        <f>VLOOKUP(Z1166,lookup!$A$2:$E$18,5,FALSE)</f>
        <v>dissolved</v>
      </c>
      <c r="J1166" s="1" t="str">
        <f>VLOOKUP(Z1166,lookup!$A$2:$E$18,3,FALSE)</f>
        <v>Lead</v>
      </c>
      <c r="K1166" s="1"/>
      <c r="L1166" t="str">
        <f>VLOOKUP(Z1166,lookup!$A$2:$E$18,4,FALSE)</f>
        <v>ug/l</v>
      </c>
      <c r="M1166">
        <v>1.35</v>
      </c>
      <c r="U1166">
        <v>0.02</v>
      </c>
      <c r="V1166" t="s">
        <v>176</v>
      </c>
      <c r="X1166" t="s">
        <v>178</v>
      </c>
      <c r="Y1166" t="s">
        <v>150</v>
      </c>
      <c r="Z1166">
        <v>1049</v>
      </c>
      <c r="AB1166" t="s">
        <v>154</v>
      </c>
      <c r="AC1166" t="s">
        <v>148</v>
      </c>
      <c r="AD1166" s="2">
        <v>0.53472222222222221</v>
      </c>
      <c r="AG1166" t="s">
        <v>161</v>
      </c>
      <c r="AK1166" t="s">
        <v>156</v>
      </c>
    </row>
    <row r="1167" spans="1:37" x14ac:dyDescent="0.3">
      <c r="A1167" t="s">
        <v>292</v>
      </c>
      <c r="B1167" t="str">
        <f t="shared" si="18"/>
        <v>USGS-WRD-1651800-20190708</v>
      </c>
      <c r="C1167">
        <v>1651800</v>
      </c>
      <c r="D1167" t="s">
        <v>151</v>
      </c>
      <c r="E1167" s="1">
        <v>43654</v>
      </c>
      <c r="F1167" s="1" t="s">
        <v>402</v>
      </c>
      <c r="G1167" s="1"/>
      <c r="H1167" t="s">
        <v>172</v>
      </c>
      <c r="I1167" s="1" t="str">
        <f>VLOOKUP(Z1167,lookup!$A$2:$E$18,5,FALSE)</f>
        <v>dissolved</v>
      </c>
      <c r="J1167" s="1" t="str">
        <f>VLOOKUP(Z1167,lookup!$A$2:$E$18,3,FALSE)</f>
        <v>Zinc</v>
      </c>
      <c r="K1167" s="1"/>
      <c r="L1167" t="str">
        <f>VLOOKUP(Z1167,lookup!$A$2:$E$18,4,FALSE)</f>
        <v>ug/l</v>
      </c>
      <c r="M1167">
        <v>2.6</v>
      </c>
      <c r="U1167">
        <v>2</v>
      </c>
      <c r="V1167" t="s">
        <v>176</v>
      </c>
      <c r="X1167" t="s">
        <v>178</v>
      </c>
      <c r="Y1167" t="s">
        <v>150</v>
      </c>
      <c r="Z1167">
        <v>1090</v>
      </c>
      <c r="AA1167" t="s">
        <v>168</v>
      </c>
      <c r="AB1167" t="s">
        <v>154</v>
      </c>
      <c r="AC1167" t="s">
        <v>148</v>
      </c>
      <c r="AD1167" s="2">
        <v>0.53472222222222221</v>
      </c>
      <c r="AG1167" t="s">
        <v>161</v>
      </c>
      <c r="AK1167" t="s">
        <v>156</v>
      </c>
    </row>
    <row r="1168" spans="1:37" x14ac:dyDescent="0.3">
      <c r="A1168" t="s">
        <v>292</v>
      </c>
      <c r="B1168" t="str">
        <f t="shared" si="18"/>
        <v>USGS-WRD-1651800-20190708</v>
      </c>
      <c r="C1168">
        <v>1651800</v>
      </c>
      <c r="D1168" t="s">
        <v>151</v>
      </c>
      <c r="E1168" s="1">
        <v>43654</v>
      </c>
      <c r="F1168" s="1" t="s">
        <v>402</v>
      </c>
      <c r="G1168" s="1"/>
      <c r="I1168" s="1" t="str">
        <f>VLOOKUP(Z1168,lookup!$A$2:$E$18,5,FALSE)</f>
        <v>total</v>
      </c>
      <c r="J1168" s="1" t="str">
        <f>VLOOKUP(Z1168,lookup!$A$2:$E$18,3,FALSE)</f>
        <v>Mercury</v>
      </c>
      <c r="K1168" s="1"/>
      <c r="L1168" t="str">
        <f>VLOOKUP(Z1168,lookup!$A$2:$E$18,4,FALSE)</f>
        <v>ng/l</v>
      </c>
      <c r="M1168">
        <v>72.5</v>
      </c>
      <c r="U1168">
        <v>0.17</v>
      </c>
      <c r="V1168" t="s">
        <v>165</v>
      </c>
      <c r="X1168" t="s">
        <v>178</v>
      </c>
      <c r="Y1168" t="s">
        <v>150</v>
      </c>
      <c r="Z1168">
        <v>50286</v>
      </c>
      <c r="AB1168" t="s">
        <v>154</v>
      </c>
      <c r="AC1168" t="s">
        <v>148</v>
      </c>
      <c r="AD1168" s="2">
        <v>0.53472222222222221</v>
      </c>
      <c r="AG1168" t="s">
        <v>161</v>
      </c>
      <c r="AK1168" t="s">
        <v>230</v>
      </c>
    </row>
    <row r="1169" spans="1:37" x14ac:dyDescent="0.3">
      <c r="A1169" t="s">
        <v>292</v>
      </c>
      <c r="B1169" t="str">
        <f t="shared" si="18"/>
        <v>USGS-WRD-1651800-20190805</v>
      </c>
      <c r="C1169">
        <v>1651800</v>
      </c>
      <c r="D1169" t="s">
        <v>151</v>
      </c>
      <c r="E1169" s="1">
        <v>43682</v>
      </c>
      <c r="F1169" s="1" t="s">
        <v>351</v>
      </c>
      <c r="G1169" s="1"/>
      <c r="H1169" t="s">
        <v>172</v>
      </c>
      <c r="I1169" s="1" t="str">
        <f>VLOOKUP(Z1169,lookup!$A$2:$E$18,5,FALSE)</f>
        <v>dissolved</v>
      </c>
      <c r="J1169" s="1" t="str">
        <f>VLOOKUP(Z1169,lookup!$A$2:$E$18,3,FALSE)</f>
        <v>Copper</v>
      </c>
      <c r="K1169" s="1"/>
      <c r="L1169" t="str">
        <f>VLOOKUP(Z1169,lookup!$A$2:$E$18,4,FALSE)</f>
        <v>ug/l</v>
      </c>
      <c r="M1169">
        <v>1.8</v>
      </c>
      <c r="U1169">
        <v>0.4</v>
      </c>
      <c r="V1169" t="s">
        <v>176</v>
      </c>
      <c r="X1169" t="s">
        <v>178</v>
      </c>
      <c r="Y1169" t="s">
        <v>150</v>
      </c>
      <c r="Z1169">
        <v>1040</v>
      </c>
      <c r="AB1169" t="s">
        <v>154</v>
      </c>
      <c r="AC1169" t="s">
        <v>148</v>
      </c>
      <c r="AD1169" s="2">
        <v>0.46527777777777773</v>
      </c>
      <c r="AG1169" t="s">
        <v>161</v>
      </c>
      <c r="AK1169" t="s">
        <v>156</v>
      </c>
    </row>
    <row r="1170" spans="1:37" x14ac:dyDescent="0.3">
      <c r="A1170" t="s">
        <v>292</v>
      </c>
      <c r="B1170" t="str">
        <f t="shared" si="18"/>
        <v>USGS-WRD-1651800-20190805</v>
      </c>
      <c r="C1170">
        <v>1651800</v>
      </c>
      <c r="D1170" t="s">
        <v>151</v>
      </c>
      <c r="E1170" s="1">
        <v>43682</v>
      </c>
      <c r="F1170" s="1" t="s">
        <v>351</v>
      </c>
      <c r="G1170" s="1"/>
      <c r="H1170" t="s">
        <v>170</v>
      </c>
      <c r="I1170" s="1" t="str">
        <f>VLOOKUP(Z1170,lookup!$A$2:$E$18,5,FALSE)</f>
        <v>dissolved</v>
      </c>
      <c r="J1170" s="1" t="str">
        <f>VLOOKUP(Z1170,lookup!$A$2:$E$18,3,FALSE)</f>
        <v>Lead</v>
      </c>
      <c r="K1170" s="1"/>
      <c r="L1170" t="str">
        <f>VLOOKUP(Z1170,lookup!$A$2:$E$18,4,FALSE)</f>
        <v>ug/l</v>
      </c>
      <c r="M1170">
        <v>2.7E-2</v>
      </c>
      <c r="U1170">
        <v>0.02</v>
      </c>
      <c r="V1170" t="s">
        <v>176</v>
      </c>
      <c r="X1170" t="s">
        <v>178</v>
      </c>
      <c r="Y1170" t="s">
        <v>150</v>
      </c>
      <c r="Z1170">
        <v>1049</v>
      </c>
      <c r="AA1170" t="s">
        <v>168</v>
      </c>
      <c r="AB1170" t="s">
        <v>154</v>
      </c>
      <c r="AC1170" t="s">
        <v>148</v>
      </c>
      <c r="AD1170" s="2">
        <v>0.46527777777777773</v>
      </c>
      <c r="AG1170" t="s">
        <v>161</v>
      </c>
      <c r="AK1170" t="s">
        <v>156</v>
      </c>
    </row>
    <row r="1171" spans="1:37" x14ac:dyDescent="0.3">
      <c r="A1171" t="s">
        <v>292</v>
      </c>
      <c r="B1171" t="str">
        <f t="shared" si="18"/>
        <v>USGS-WRD-1651800-20190805</v>
      </c>
      <c r="C1171">
        <v>1651800</v>
      </c>
      <c r="D1171" t="s">
        <v>151</v>
      </c>
      <c r="E1171" s="1">
        <v>43682</v>
      </c>
      <c r="F1171" s="1" t="s">
        <v>351</v>
      </c>
      <c r="G1171" s="1"/>
      <c r="H1171" t="s">
        <v>172</v>
      </c>
      <c r="I1171" s="1" t="str">
        <f>VLOOKUP(Z1171,lookup!$A$2:$E$18,5,FALSE)</f>
        <v>dissolved</v>
      </c>
      <c r="J1171" s="1" t="str">
        <f>VLOOKUP(Z1171,lookup!$A$2:$E$18,3,FALSE)</f>
        <v>Zinc</v>
      </c>
      <c r="K1171" s="1"/>
      <c r="L1171" t="str">
        <f>VLOOKUP(Z1171,lookup!$A$2:$E$18,4,FALSE)</f>
        <v>ug/l</v>
      </c>
      <c r="M1171">
        <v>2</v>
      </c>
      <c r="N1171" t="s">
        <v>152</v>
      </c>
      <c r="U1171">
        <v>2</v>
      </c>
      <c r="V1171" t="s">
        <v>176</v>
      </c>
      <c r="X1171" t="s">
        <v>178</v>
      </c>
      <c r="Y1171" t="s">
        <v>150</v>
      </c>
      <c r="Z1171">
        <v>1090</v>
      </c>
      <c r="AB1171" t="s">
        <v>154</v>
      </c>
      <c r="AC1171" t="s">
        <v>148</v>
      </c>
      <c r="AD1171" s="2">
        <v>0.46527777777777773</v>
      </c>
      <c r="AG1171" t="s">
        <v>161</v>
      </c>
      <c r="AK1171" t="s">
        <v>156</v>
      </c>
    </row>
    <row r="1172" spans="1:37" x14ac:dyDescent="0.3">
      <c r="A1172" t="s">
        <v>292</v>
      </c>
      <c r="B1172" t="str">
        <f t="shared" si="18"/>
        <v>USGS-WRD-1651800-20190805</v>
      </c>
      <c r="C1172">
        <v>1651800</v>
      </c>
      <c r="D1172" t="s">
        <v>151</v>
      </c>
      <c r="E1172" s="1">
        <v>43682</v>
      </c>
      <c r="F1172" s="1" t="s">
        <v>351</v>
      </c>
      <c r="G1172" s="1"/>
      <c r="I1172" s="1" t="str">
        <f>VLOOKUP(Z1172,lookup!$A$2:$E$18,5,FALSE)</f>
        <v>total</v>
      </c>
      <c r="J1172" s="1" t="str">
        <f>VLOOKUP(Z1172,lookup!$A$2:$E$18,3,FALSE)</f>
        <v>Mercury</v>
      </c>
      <c r="K1172" s="1"/>
      <c r="L1172" t="str">
        <f>VLOOKUP(Z1172,lookup!$A$2:$E$18,4,FALSE)</f>
        <v>ng/l</v>
      </c>
      <c r="M1172">
        <v>1.1200000000000001</v>
      </c>
      <c r="U1172">
        <v>0.17</v>
      </c>
      <c r="V1172" t="s">
        <v>165</v>
      </c>
      <c r="X1172" t="s">
        <v>178</v>
      </c>
      <c r="Y1172" t="s">
        <v>150</v>
      </c>
      <c r="Z1172">
        <v>50286</v>
      </c>
      <c r="AB1172" t="s">
        <v>154</v>
      </c>
      <c r="AC1172" t="s">
        <v>148</v>
      </c>
      <c r="AD1172" s="2">
        <v>0.46527777777777773</v>
      </c>
      <c r="AG1172" t="s">
        <v>161</v>
      </c>
      <c r="AK1172" t="s">
        <v>230</v>
      </c>
    </row>
    <row r="1173" spans="1:37" x14ac:dyDescent="0.3">
      <c r="A1173" t="s">
        <v>292</v>
      </c>
      <c r="B1173" t="str">
        <f t="shared" si="18"/>
        <v>USGS-WRD-1651800-20190823</v>
      </c>
      <c r="C1173">
        <v>1651800</v>
      </c>
      <c r="D1173" t="s">
        <v>151</v>
      </c>
      <c r="E1173" s="1">
        <v>43700</v>
      </c>
      <c r="F1173" s="1" t="s">
        <v>406</v>
      </c>
      <c r="G1173" s="1"/>
      <c r="H1173" t="s">
        <v>172</v>
      </c>
      <c r="I1173" s="1" t="str">
        <f>VLOOKUP(Z1173,lookup!$A$2:$E$18,5,FALSE)</f>
        <v>dissolved</v>
      </c>
      <c r="J1173" s="1" t="str">
        <f>VLOOKUP(Z1173,lookup!$A$2:$E$18,3,FALSE)</f>
        <v>Copper</v>
      </c>
      <c r="K1173" s="1"/>
      <c r="L1173" t="str">
        <f>VLOOKUP(Z1173,lookup!$A$2:$E$18,4,FALSE)</f>
        <v>ug/l</v>
      </c>
      <c r="M1173">
        <v>3.1</v>
      </c>
      <c r="U1173">
        <v>0.4</v>
      </c>
      <c r="V1173" t="s">
        <v>176</v>
      </c>
      <c r="X1173" t="s">
        <v>178</v>
      </c>
      <c r="Y1173" t="s">
        <v>150</v>
      </c>
      <c r="Z1173">
        <v>1040</v>
      </c>
      <c r="AB1173" t="s">
        <v>154</v>
      </c>
      <c r="AC1173" t="s">
        <v>148</v>
      </c>
      <c r="AD1173" s="2">
        <v>0.56666666666666665</v>
      </c>
      <c r="AG1173" t="s">
        <v>161</v>
      </c>
      <c r="AK1173" t="s">
        <v>156</v>
      </c>
    </row>
    <row r="1174" spans="1:37" x14ac:dyDescent="0.3">
      <c r="A1174" t="s">
        <v>292</v>
      </c>
      <c r="B1174" t="str">
        <f t="shared" si="18"/>
        <v>USGS-WRD-1651800-20190823</v>
      </c>
      <c r="C1174">
        <v>1651800</v>
      </c>
      <c r="D1174" t="s">
        <v>151</v>
      </c>
      <c r="E1174" s="1">
        <v>43700</v>
      </c>
      <c r="F1174" s="1" t="s">
        <v>406</v>
      </c>
      <c r="G1174" s="1"/>
      <c r="H1174" t="s">
        <v>170</v>
      </c>
      <c r="I1174" s="1" t="str">
        <f>VLOOKUP(Z1174,lookup!$A$2:$E$18,5,FALSE)</f>
        <v>dissolved</v>
      </c>
      <c r="J1174" s="1" t="str">
        <f>VLOOKUP(Z1174,lookup!$A$2:$E$18,3,FALSE)</f>
        <v>Lead</v>
      </c>
      <c r="K1174" s="1"/>
      <c r="L1174" t="str">
        <f>VLOOKUP(Z1174,lookup!$A$2:$E$18,4,FALSE)</f>
        <v>ug/l</v>
      </c>
      <c r="M1174">
        <v>0.41299999999999998</v>
      </c>
      <c r="U1174">
        <v>0.02</v>
      </c>
      <c r="V1174" t="s">
        <v>176</v>
      </c>
      <c r="X1174" t="s">
        <v>178</v>
      </c>
      <c r="Y1174" t="s">
        <v>150</v>
      </c>
      <c r="Z1174">
        <v>1049</v>
      </c>
      <c r="AB1174" t="s">
        <v>154</v>
      </c>
      <c r="AC1174" t="s">
        <v>148</v>
      </c>
      <c r="AD1174" s="2">
        <v>0.56666666666666665</v>
      </c>
      <c r="AG1174" t="s">
        <v>161</v>
      </c>
      <c r="AK1174" t="s">
        <v>156</v>
      </c>
    </row>
    <row r="1175" spans="1:37" x14ac:dyDescent="0.3">
      <c r="A1175" t="s">
        <v>292</v>
      </c>
      <c r="B1175" t="str">
        <f t="shared" si="18"/>
        <v>USGS-WRD-1651800-20190823</v>
      </c>
      <c r="C1175">
        <v>1651800</v>
      </c>
      <c r="D1175" t="s">
        <v>151</v>
      </c>
      <c r="E1175" s="1">
        <v>43700</v>
      </c>
      <c r="F1175" s="1" t="s">
        <v>406</v>
      </c>
      <c r="G1175" s="1"/>
      <c r="H1175" t="s">
        <v>172</v>
      </c>
      <c r="I1175" s="1" t="str">
        <f>VLOOKUP(Z1175,lookup!$A$2:$E$18,5,FALSE)</f>
        <v>dissolved</v>
      </c>
      <c r="J1175" s="1" t="str">
        <f>VLOOKUP(Z1175,lookup!$A$2:$E$18,3,FALSE)</f>
        <v>Zinc</v>
      </c>
      <c r="K1175" s="1"/>
      <c r="L1175" t="str">
        <f>VLOOKUP(Z1175,lookup!$A$2:$E$18,4,FALSE)</f>
        <v>ug/l</v>
      </c>
      <c r="M1175">
        <v>4.5999999999999996</v>
      </c>
      <c r="U1175">
        <v>2</v>
      </c>
      <c r="V1175" t="s">
        <v>176</v>
      </c>
      <c r="X1175" t="s">
        <v>178</v>
      </c>
      <c r="Y1175" t="s">
        <v>150</v>
      </c>
      <c r="Z1175">
        <v>1090</v>
      </c>
      <c r="AB1175" t="s">
        <v>154</v>
      </c>
      <c r="AC1175" t="s">
        <v>148</v>
      </c>
      <c r="AD1175" s="2">
        <v>0.56666666666666665</v>
      </c>
      <c r="AG1175" t="s">
        <v>161</v>
      </c>
      <c r="AK1175" t="s">
        <v>156</v>
      </c>
    </row>
    <row r="1176" spans="1:37" x14ac:dyDescent="0.3">
      <c r="A1176" t="s">
        <v>292</v>
      </c>
      <c r="B1176" t="str">
        <f t="shared" si="18"/>
        <v>USGS-WRD-1651800-20190823</v>
      </c>
      <c r="C1176">
        <v>1651800</v>
      </c>
      <c r="D1176" t="s">
        <v>151</v>
      </c>
      <c r="E1176" s="1">
        <v>43700</v>
      </c>
      <c r="F1176" s="1" t="s">
        <v>406</v>
      </c>
      <c r="G1176" s="1"/>
      <c r="I1176" s="1" t="str">
        <f>VLOOKUP(Z1176,lookup!$A$2:$E$18,5,FALSE)</f>
        <v>total</v>
      </c>
      <c r="J1176" s="1" t="str">
        <f>VLOOKUP(Z1176,lookup!$A$2:$E$18,3,FALSE)</f>
        <v>Mercury</v>
      </c>
      <c r="K1176" s="1"/>
      <c r="L1176" t="str">
        <f>VLOOKUP(Z1176,lookup!$A$2:$E$18,4,FALSE)</f>
        <v>ng/l</v>
      </c>
      <c r="M1176">
        <v>29.3</v>
      </c>
      <c r="U1176">
        <v>0.17</v>
      </c>
      <c r="V1176" t="s">
        <v>165</v>
      </c>
      <c r="X1176" t="s">
        <v>178</v>
      </c>
      <c r="Y1176" t="s">
        <v>150</v>
      </c>
      <c r="Z1176">
        <v>50286</v>
      </c>
      <c r="AB1176" t="s">
        <v>154</v>
      </c>
      <c r="AC1176" t="s">
        <v>148</v>
      </c>
      <c r="AD1176" s="2">
        <v>0.56666666666666665</v>
      </c>
      <c r="AG1176" t="s">
        <v>161</v>
      </c>
      <c r="AK1176" t="s">
        <v>230</v>
      </c>
    </row>
    <row r="1177" spans="1:37" x14ac:dyDescent="0.3">
      <c r="A1177" t="s">
        <v>292</v>
      </c>
      <c r="B1177" t="str">
        <f t="shared" si="18"/>
        <v>USGS-WRD-1651800-20190903</v>
      </c>
      <c r="C1177">
        <v>1651800</v>
      </c>
      <c r="D1177" t="s">
        <v>151</v>
      </c>
      <c r="E1177" s="1">
        <v>43711</v>
      </c>
      <c r="F1177" s="1" t="s">
        <v>407</v>
      </c>
      <c r="G1177" s="1"/>
      <c r="H1177" t="s">
        <v>172</v>
      </c>
      <c r="I1177" s="1" t="str">
        <f>VLOOKUP(Z1177,lookup!$A$2:$E$18,5,FALSE)</f>
        <v>dissolved</v>
      </c>
      <c r="J1177" s="1" t="str">
        <f>VLOOKUP(Z1177,lookup!$A$2:$E$18,3,FALSE)</f>
        <v>Copper</v>
      </c>
      <c r="K1177" s="1"/>
      <c r="L1177" t="str">
        <f>VLOOKUP(Z1177,lookup!$A$2:$E$18,4,FALSE)</f>
        <v>ug/l</v>
      </c>
      <c r="M1177">
        <v>2.7</v>
      </c>
      <c r="U1177">
        <v>0.4</v>
      </c>
      <c r="V1177" t="s">
        <v>176</v>
      </c>
      <c r="X1177" t="s">
        <v>178</v>
      </c>
      <c r="Y1177" t="s">
        <v>150</v>
      </c>
      <c r="Z1177">
        <v>1040</v>
      </c>
      <c r="AB1177" t="s">
        <v>154</v>
      </c>
      <c r="AC1177" t="s">
        <v>148</v>
      </c>
      <c r="AD1177" s="2">
        <v>0.4694444444444445</v>
      </c>
      <c r="AG1177" t="s">
        <v>161</v>
      </c>
      <c r="AK1177" t="s">
        <v>156</v>
      </c>
    </row>
    <row r="1178" spans="1:37" x14ac:dyDescent="0.3">
      <c r="A1178" t="s">
        <v>292</v>
      </c>
      <c r="B1178" t="str">
        <f t="shared" si="18"/>
        <v>USGS-WRD-1651800-20190903</v>
      </c>
      <c r="C1178">
        <v>1651800</v>
      </c>
      <c r="D1178" t="s">
        <v>151</v>
      </c>
      <c r="E1178" s="1">
        <v>43711</v>
      </c>
      <c r="F1178" s="1" t="s">
        <v>407</v>
      </c>
      <c r="G1178" s="1"/>
      <c r="H1178" t="s">
        <v>170</v>
      </c>
      <c r="I1178" s="1" t="str">
        <f>VLOOKUP(Z1178,lookup!$A$2:$E$18,5,FALSE)</f>
        <v>dissolved</v>
      </c>
      <c r="J1178" s="1" t="str">
        <f>VLOOKUP(Z1178,lookup!$A$2:$E$18,3,FALSE)</f>
        <v>Lead</v>
      </c>
      <c r="K1178" s="1"/>
      <c r="L1178" t="str">
        <f>VLOOKUP(Z1178,lookup!$A$2:$E$18,4,FALSE)</f>
        <v>ug/l</v>
      </c>
      <c r="M1178">
        <v>0.02</v>
      </c>
      <c r="U1178">
        <v>0.02</v>
      </c>
      <c r="V1178" t="s">
        <v>176</v>
      </c>
      <c r="X1178" t="s">
        <v>178</v>
      </c>
      <c r="Y1178" t="s">
        <v>150</v>
      </c>
      <c r="Z1178">
        <v>1049</v>
      </c>
      <c r="AA1178" t="s">
        <v>168</v>
      </c>
      <c r="AB1178" t="s">
        <v>154</v>
      </c>
      <c r="AC1178" t="s">
        <v>148</v>
      </c>
      <c r="AD1178" s="2">
        <v>0.4694444444444445</v>
      </c>
      <c r="AG1178" t="s">
        <v>161</v>
      </c>
      <c r="AK1178" t="s">
        <v>156</v>
      </c>
    </row>
    <row r="1179" spans="1:37" x14ac:dyDescent="0.3">
      <c r="A1179" t="s">
        <v>292</v>
      </c>
      <c r="B1179" t="str">
        <f t="shared" si="18"/>
        <v>USGS-WRD-1651800-20190903</v>
      </c>
      <c r="C1179">
        <v>1651800</v>
      </c>
      <c r="D1179" t="s">
        <v>151</v>
      </c>
      <c r="E1179" s="1">
        <v>43711</v>
      </c>
      <c r="F1179" s="1" t="s">
        <v>407</v>
      </c>
      <c r="G1179" s="1"/>
      <c r="H1179" t="s">
        <v>172</v>
      </c>
      <c r="I1179" s="1" t="str">
        <f>VLOOKUP(Z1179,lookup!$A$2:$E$18,5,FALSE)</f>
        <v>dissolved</v>
      </c>
      <c r="J1179" s="1" t="str">
        <f>VLOOKUP(Z1179,lookup!$A$2:$E$18,3,FALSE)</f>
        <v>Zinc</v>
      </c>
      <c r="K1179" s="1"/>
      <c r="L1179" t="str">
        <f>VLOOKUP(Z1179,lookup!$A$2:$E$18,4,FALSE)</f>
        <v>ug/l</v>
      </c>
      <c r="M1179">
        <v>2</v>
      </c>
      <c r="N1179" t="s">
        <v>152</v>
      </c>
      <c r="U1179">
        <v>2</v>
      </c>
      <c r="V1179" t="s">
        <v>176</v>
      </c>
      <c r="X1179" t="s">
        <v>178</v>
      </c>
      <c r="Y1179" t="s">
        <v>150</v>
      </c>
      <c r="Z1179">
        <v>1090</v>
      </c>
      <c r="AB1179" t="s">
        <v>154</v>
      </c>
      <c r="AC1179" t="s">
        <v>148</v>
      </c>
      <c r="AD1179" s="2">
        <v>0.4694444444444445</v>
      </c>
      <c r="AG1179" t="s">
        <v>161</v>
      </c>
      <c r="AK1179" t="s">
        <v>156</v>
      </c>
    </row>
    <row r="1180" spans="1:37" x14ac:dyDescent="0.3">
      <c r="A1180" t="s">
        <v>292</v>
      </c>
      <c r="B1180" t="str">
        <f t="shared" si="18"/>
        <v>USGS-WRD-1651800-20190903</v>
      </c>
      <c r="C1180">
        <v>1651800</v>
      </c>
      <c r="D1180" t="s">
        <v>151</v>
      </c>
      <c r="E1180" s="1">
        <v>43711</v>
      </c>
      <c r="F1180" s="1" t="s">
        <v>407</v>
      </c>
      <c r="G1180" s="1"/>
      <c r="I1180" s="1" t="str">
        <f>VLOOKUP(Z1180,lookup!$A$2:$E$18,5,FALSE)</f>
        <v>total</v>
      </c>
      <c r="J1180" s="1" t="str">
        <f>VLOOKUP(Z1180,lookup!$A$2:$E$18,3,FALSE)</f>
        <v>Mercury</v>
      </c>
      <c r="K1180" s="1"/>
      <c r="L1180" t="str">
        <f>VLOOKUP(Z1180,lookup!$A$2:$E$18,4,FALSE)</f>
        <v>ng/l</v>
      </c>
      <c r="M1180">
        <v>1.26</v>
      </c>
      <c r="U1180">
        <v>0.17</v>
      </c>
      <c r="V1180" t="s">
        <v>165</v>
      </c>
      <c r="X1180" t="s">
        <v>178</v>
      </c>
      <c r="Y1180" t="s">
        <v>150</v>
      </c>
      <c r="Z1180">
        <v>50286</v>
      </c>
      <c r="AB1180" t="s">
        <v>154</v>
      </c>
      <c r="AC1180" t="s">
        <v>148</v>
      </c>
      <c r="AD1180" s="2">
        <v>0.4694444444444445</v>
      </c>
      <c r="AG1180" t="s">
        <v>161</v>
      </c>
      <c r="AK1180" t="s">
        <v>230</v>
      </c>
    </row>
    <row r="1181" spans="1:37" x14ac:dyDescent="0.3">
      <c r="A1181" t="s">
        <v>292</v>
      </c>
      <c r="B1181" t="str">
        <f t="shared" si="18"/>
        <v>USGS-WRD-1651800-20191002</v>
      </c>
      <c r="C1181">
        <v>1651800</v>
      </c>
      <c r="D1181" t="s">
        <v>151</v>
      </c>
      <c r="E1181" s="1">
        <v>43740</v>
      </c>
      <c r="F1181" s="1" t="s">
        <v>345</v>
      </c>
      <c r="G1181" s="1"/>
      <c r="H1181" t="s">
        <v>172</v>
      </c>
      <c r="I1181" s="1" t="str">
        <f>VLOOKUP(Z1181,lookup!$A$2:$E$18,5,FALSE)</f>
        <v>dissolved</v>
      </c>
      <c r="J1181" s="1" t="str">
        <f>VLOOKUP(Z1181,lookup!$A$2:$E$18,3,FALSE)</f>
        <v>Copper</v>
      </c>
      <c r="K1181" s="1"/>
      <c r="L1181" t="str">
        <f>VLOOKUP(Z1181,lookup!$A$2:$E$18,4,FALSE)</f>
        <v>ug/l</v>
      </c>
      <c r="M1181">
        <v>4.8</v>
      </c>
      <c r="U1181">
        <v>0.4</v>
      </c>
      <c r="V1181" t="s">
        <v>176</v>
      </c>
      <c r="X1181" t="s">
        <v>178</v>
      </c>
      <c r="Y1181" t="s">
        <v>150</v>
      </c>
      <c r="Z1181">
        <v>1040</v>
      </c>
      <c r="AB1181" t="s">
        <v>154</v>
      </c>
      <c r="AC1181" t="s">
        <v>148</v>
      </c>
      <c r="AD1181" s="2">
        <v>0.44444444444444442</v>
      </c>
      <c r="AG1181" t="s">
        <v>161</v>
      </c>
      <c r="AK1181" t="s">
        <v>156</v>
      </c>
    </row>
    <row r="1182" spans="1:37" x14ac:dyDescent="0.3">
      <c r="A1182" t="s">
        <v>292</v>
      </c>
      <c r="B1182" t="str">
        <f t="shared" si="18"/>
        <v>USGS-WRD-1651800-20191002</v>
      </c>
      <c r="C1182">
        <v>1651800</v>
      </c>
      <c r="D1182" t="s">
        <v>151</v>
      </c>
      <c r="E1182" s="1">
        <v>43740</v>
      </c>
      <c r="F1182" s="1" t="s">
        <v>345</v>
      </c>
      <c r="G1182" s="1"/>
      <c r="H1182" t="s">
        <v>170</v>
      </c>
      <c r="I1182" s="1" t="str">
        <f>VLOOKUP(Z1182,lookup!$A$2:$E$18,5,FALSE)</f>
        <v>dissolved</v>
      </c>
      <c r="J1182" s="1" t="str">
        <f>VLOOKUP(Z1182,lookup!$A$2:$E$18,3,FALSE)</f>
        <v>Lead</v>
      </c>
      <c r="K1182" s="1"/>
      <c r="L1182" t="str">
        <f>VLOOKUP(Z1182,lookup!$A$2:$E$18,4,FALSE)</f>
        <v>ug/l</v>
      </c>
      <c r="M1182">
        <v>7.4999999999999997E-2</v>
      </c>
      <c r="U1182">
        <v>0.02</v>
      </c>
      <c r="V1182" t="s">
        <v>176</v>
      </c>
      <c r="X1182" t="s">
        <v>178</v>
      </c>
      <c r="Y1182" t="s">
        <v>150</v>
      </c>
      <c r="Z1182">
        <v>1049</v>
      </c>
      <c r="AB1182" t="s">
        <v>154</v>
      </c>
      <c r="AC1182" t="s">
        <v>148</v>
      </c>
      <c r="AD1182" s="2">
        <v>0.44444444444444442</v>
      </c>
      <c r="AG1182" t="s">
        <v>161</v>
      </c>
      <c r="AK1182" t="s">
        <v>156</v>
      </c>
    </row>
    <row r="1183" spans="1:37" x14ac:dyDescent="0.3">
      <c r="A1183" t="s">
        <v>292</v>
      </c>
      <c r="B1183" t="str">
        <f t="shared" si="18"/>
        <v>USGS-WRD-1651800-20191002</v>
      </c>
      <c r="C1183">
        <v>1651800</v>
      </c>
      <c r="D1183" t="s">
        <v>151</v>
      </c>
      <c r="E1183" s="1">
        <v>43740</v>
      </c>
      <c r="F1183" s="1" t="s">
        <v>345</v>
      </c>
      <c r="G1183" s="1"/>
      <c r="H1183" t="s">
        <v>172</v>
      </c>
      <c r="I1183" s="1" t="str">
        <f>VLOOKUP(Z1183,lookup!$A$2:$E$18,5,FALSE)</f>
        <v>dissolved</v>
      </c>
      <c r="J1183" s="1" t="str">
        <f>VLOOKUP(Z1183,lookup!$A$2:$E$18,3,FALSE)</f>
        <v>Zinc</v>
      </c>
      <c r="K1183" s="1"/>
      <c r="L1183" t="str">
        <f>VLOOKUP(Z1183,lookup!$A$2:$E$18,4,FALSE)</f>
        <v>ug/l</v>
      </c>
      <c r="M1183">
        <v>4</v>
      </c>
      <c r="U1183">
        <v>2</v>
      </c>
      <c r="V1183" t="s">
        <v>176</v>
      </c>
      <c r="X1183" t="s">
        <v>178</v>
      </c>
      <c r="Y1183" t="s">
        <v>150</v>
      </c>
      <c r="Z1183">
        <v>1090</v>
      </c>
      <c r="AA1183" t="s">
        <v>168</v>
      </c>
      <c r="AB1183" t="s">
        <v>154</v>
      </c>
      <c r="AC1183" t="s">
        <v>148</v>
      </c>
      <c r="AD1183" s="2">
        <v>0.44444444444444442</v>
      </c>
      <c r="AG1183" t="s">
        <v>161</v>
      </c>
      <c r="AK1183" t="s">
        <v>156</v>
      </c>
    </row>
    <row r="1184" spans="1:37" x14ac:dyDescent="0.3">
      <c r="A1184" t="s">
        <v>292</v>
      </c>
      <c r="B1184" t="str">
        <f t="shared" si="18"/>
        <v>USGS-WRD-1651800-20191002</v>
      </c>
      <c r="C1184">
        <v>1651800</v>
      </c>
      <c r="D1184" t="s">
        <v>151</v>
      </c>
      <c r="E1184" s="1">
        <v>43740</v>
      </c>
      <c r="F1184" s="1" t="s">
        <v>345</v>
      </c>
      <c r="G1184" s="1"/>
      <c r="I1184" s="1" t="str">
        <f>VLOOKUP(Z1184,lookup!$A$2:$E$18,5,FALSE)</f>
        <v>total</v>
      </c>
      <c r="J1184" s="1" t="str">
        <f>VLOOKUP(Z1184,lookup!$A$2:$E$18,3,FALSE)</f>
        <v>Mercury</v>
      </c>
      <c r="K1184" s="1"/>
      <c r="L1184" t="str">
        <f>VLOOKUP(Z1184,lookup!$A$2:$E$18,4,FALSE)</f>
        <v>ng/l</v>
      </c>
      <c r="M1184">
        <v>1.31</v>
      </c>
      <c r="U1184">
        <v>0.17</v>
      </c>
      <c r="V1184" t="s">
        <v>165</v>
      </c>
      <c r="X1184" t="s">
        <v>178</v>
      </c>
      <c r="Y1184" t="s">
        <v>150</v>
      </c>
      <c r="Z1184">
        <v>50286</v>
      </c>
      <c r="AB1184" t="s">
        <v>154</v>
      </c>
      <c r="AC1184" t="s">
        <v>148</v>
      </c>
      <c r="AD1184" s="2">
        <v>0.44444444444444442</v>
      </c>
      <c r="AG1184" t="s">
        <v>161</v>
      </c>
      <c r="AK1184" t="s">
        <v>230</v>
      </c>
    </row>
    <row r="1185" spans="1:37" x14ac:dyDescent="0.3">
      <c r="A1185" t="s">
        <v>292</v>
      </c>
      <c r="B1185" t="str">
        <f t="shared" si="18"/>
        <v>USGS-WRD-1651800-20191016</v>
      </c>
      <c r="C1185">
        <v>1651800</v>
      </c>
      <c r="D1185" t="s">
        <v>151</v>
      </c>
      <c r="E1185" s="1">
        <v>43754</v>
      </c>
      <c r="F1185" s="1" t="s">
        <v>408</v>
      </c>
      <c r="G1185" s="1"/>
      <c r="H1185" t="s">
        <v>172</v>
      </c>
      <c r="I1185" s="1" t="str">
        <f>VLOOKUP(Z1185,lookup!$A$2:$E$18,5,FALSE)</f>
        <v>dissolved</v>
      </c>
      <c r="J1185" s="1" t="str">
        <f>VLOOKUP(Z1185,lookup!$A$2:$E$18,3,FALSE)</f>
        <v>Copper</v>
      </c>
      <c r="K1185" s="1"/>
      <c r="L1185" t="str">
        <f>VLOOKUP(Z1185,lookup!$A$2:$E$18,4,FALSE)</f>
        <v>ug/l</v>
      </c>
      <c r="M1185">
        <v>3.8</v>
      </c>
      <c r="U1185">
        <v>0.4</v>
      </c>
      <c r="V1185" t="s">
        <v>176</v>
      </c>
      <c r="X1185" t="s">
        <v>178</v>
      </c>
      <c r="Y1185" t="s">
        <v>150</v>
      </c>
      <c r="Z1185">
        <v>1040</v>
      </c>
      <c r="AB1185" t="s">
        <v>154</v>
      </c>
      <c r="AC1185" t="s">
        <v>148</v>
      </c>
      <c r="AD1185" s="2">
        <v>0.63888888888888895</v>
      </c>
      <c r="AG1185" t="s">
        <v>161</v>
      </c>
      <c r="AK1185" t="s">
        <v>156</v>
      </c>
    </row>
    <row r="1186" spans="1:37" x14ac:dyDescent="0.3">
      <c r="A1186" t="s">
        <v>292</v>
      </c>
      <c r="B1186" t="str">
        <f t="shared" si="18"/>
        <v>USGS-WRD-1651800-20191016</v>
      </c>
      <c r="C1186">
        <v>1651800</v>
      </c>
      <c r="D1186" t="s">
        <v>151</v>
      </c>
      <c r="E1186" s="1">
        <v>43754</v>
      </c>
      <c r="F1186" s="1" t="s">
        <v>408</v>
      </c>
      <c r="G1186" s="1"/>
      <c r="H1186" t="s">
        <v>170</v>
      </c>
      <c r="I1186" s="1" t="str">
        <f>VLOOKUP(Z1186,lookup!$A$2:$E$18,5,FALSE)</f>
        <v>dissolved</v>
      </c>
      <c r="J1186" s="1" t="str">
        <f>VLOOKUP(Z1186,lookup!$A$2:$E$18,3,FALSE)</f>
        <v>Lead</v>
      </c>
      <c r="K1186" s="1"/>
      <c r="L1186" t="str">
        <f>VLOOKUP(Z1186,lookup!$A$2:$E$18,4,FALSE)</f>
        <v>ug/l</v>
      </c>
      <c r="M1186">
        <v>0.57799999999999996</v>
      </c>
      <c r="U1186">
        <v>0.02</v>
      </c>
      <c r="V1186" t="s">
        <v>176</v>
      </c>
      <c r="X1186" t="s">
        <v>178</v>
      </c>
      <c r="Y1186" t="s">
        <v>150</v>
      </c>
      <c r="Z1186">
        <v>1049</v>
      </c>
      <c r="AB1186" t="s">
        <v>154</v>
      </c>
      <c r="AC1186" t="s">
        <v>148</v>
      </c>
      <c r="AD1186" s="2">
        <v>0.63888888888888895</v>
      </c>
      <c r="AG1186" t="s">
        <v>161</v>
      </c>
      <c r="AK1186" t="s">
        <v>156</v>
      </c>
    </row>
    <row r="1187" spans="1:37" x14ac:dyDescent="0.3">
      <c r="A1187" t="s">
        <v>292</v>
      </c>
      <c r="B1187" t="str">
        <f t="shared" si="18"/>
        <v>USGS-WRD-1651800-20191016</v>
      </c>
      <c r="C1187">
        <v>1651800</v>
      </c>
      <c r="D1187" t="s">
        <v>151</v>
      </c>
      <c r="E1187" s="1">
        <v>43754</v>
      </c>
      <c r="F1187" s="1" t="s">
        <v>408</v>
      </c>
      <c r="G1187" s="1"/>
      <c r="H1187" t="s">
        <v>172</v>
      </c>
      <c r="I1187" s="1" t="str">
        <f>VLOOKUP(Z1187,lookup!$A$2:$E$18,5,FALSE)</f>
        <v>dissolved</v>
      </c>
      <c r="J1187" s="1" t="str">
        <f>VLOOKUP(Z1187,lookup!$A$2:$E$18,3,FALSE)</f>
        <v>Zinc</v>
      </c>
      <c r="K1187" s="1"/>
      <c r="L1187" t="str">
        <f>VLOOKUP(Z1187,lookup!$A$2:$E$18,4,FALSE)</f>
        <v>ug/l</v>
      </c>
      <c r="M1187">
        <v>4.5</v>
      </c>
      <c r="U1187">
        <v>2</v>
      </c>
      <c r="V1187" t="s">
        <v>176</v>
      </c>
      <c r="X1187" t="s">
        <v>178</v>
      </c>
      <c r="Y1187" t="s">
        <v>150</v>
      </c>
      <c r="Z1187">
        <v>1090</v>
      </c>
      <c r="AB1187" t="s">
        <v>154</v>
      </c>
      <c r="AC1187" t="s">
        <v>148</v>
      </c>
      <c r="AD1187" s="2">
        <v>0.63888888888888895</v>
      </c>
      <c r="AG1187" t="s">
        <v>161</v>
      </c>
      <c r="AK1187" t="s">
        <v>156</v>
      </c>
    </row>
    <row r="1188" spans="1:37" x14ac:dyDescent="0.3">
      <c r="A1188" t="s">
        <v>292</v>
      </c>
      <c r="B1188" t="str">
        <f t="shared" si="18"/>
        <v>USGS-WRD-1651800-20191016</v>
      </c>
      <c r="C1188">
        <v>1651800</v>
      </c>
      <c r="D1188" t="s">
        <v>151</v>
      </c>
      <c r="E1188" s="1">
        <v>43754</v>
      </c>
      <c r="F1188" s="1" t="s">
        <v>408</v>
      </c>
      <c r="G1188" s="1"/>
      <c r="I1188" s="1" t="str">
        <f>VLOOKUP(Z1188,lookup!$A$2:$E$18,5,FALSE)</f>
        <v>total</v>
      </c>
      <c r="J1188" s="1" t="str">
        <f>VLOOKUP(Z1188,lookup!$A$2:$E$18,3,FALSE)</f>
        <v>Mercury</v>
      </c>
      <c r="K1188" s="1"/>
      <c r="L1188" t="str">
        <f>VLOOKUP(Z1188,lookup!$A$2:$E$18,4,FALSE)</f>
        <v>ng/l</v>
      </c>
      <c r="M1188">
        <v>19.5</v>
      </c>
      <c r="U1188">
        <v>0.17</v>
      </c>
      <c r="V1188" t="s">
        <v>165</v>
      </c>
      <c r="X1188" t="s">
        <v>178</v>
      </c>
      <c r="Y1188" t="s">
        <v>150</v>
      </c>
      <c r="Z1188">
        <v>50286</v>
      </c>
      <c r="AB1188" t="s">
        <v>154</v>
      </c>
      <c r="AC1188" t="s">
        <v>148</v>
      </c>
      <c r="AD1188" s="2">
        <v>0.63888888888888895</v>
      </c>
      <c r="AG1188" t="s">
        <v>161</v>
      </c>
      <c r="AK1188" t="s">
        <v>230</v>
      </c>
    </row>
    <row r="1189" spans="1:37" x14ac:dyDescent="0.3">
      <c r="A1189" t="s">
        <v>292</v>
      </c>
      <c r="B1189" t="str">
        <f t="shared" si="18"/>
        <v>USGS-WRD-1651800-20191022</v>
      </c>
      <c r="C1189">
        <v>1651800</v>
      </c>
      <c r="D1189" t="s">
        <v>151</v>
      </c>
      <c r="E1189" s="1">
        <v>43760</v>
      </c>
      <c r="F1189" s="1" t="s">
        <v>409</v>
      </c>
      <c r="G1189" s="1"/>
      <c r="H1189" t="s">
        <v>172</v>
      </c>
      <c r="I1189" s="1" t="str">
        <f>VLOOKUP(Z1189,lookup!$A$2:$E$18,5,FALSE)</f>
        <v>dissolved</v>
      </c>
      <c r="J1189" s="1" t="str">
        <f>VLOOKUP(Z1189,lookup!$A$2:$E$18,3,FALSE)</f>
        <v>Copper</v>
      </c>
      <c r="K1189" s="1"/>
      <c r="L1189" t="str">
        <f>VLOOKUP(Z1189,lookup!$A$2:$E$18,4,FALSE)</f>
        <v>ug/l</v>
      </c>
      <c r="M1189">
        <v>4.5999999999999996</v>
      </c>
      <c r="U1189">
        <v>0.4</v>
      </c>
      <c r="V1189" t="s">
        <v>176</v>
      </c>
      <c r="X1189" t="s">
        <v>178</v>
      </c>
      <c r="Y1189" t="s">
        <v>150</v>
      </c>
      <c r="Z1189">
        <v>1040</v>
      </c>
      <c r="AB1189" t="s">
        <v>154</v>
      </c>
      <c r="AC1189" t="s">
        <v>148</v>
      </c>
      <c r="AD1189" s="2">
        <v>0.69444444444444453</v>
      </c>
      <c r="AG1189" t="s">
        <v>161</v>
      </c>
      <c r="AK1189" t="s">
        <v>156</v>
      </c>
    </row>
    <row r="1190" spans="1:37" x14ac:dyDescent="0.3">
      <c r="A1190" t="s">
        <v>292</v>
      </c>
      <c r="B1190" t="str">
        <f t="shared" si="18"/>
        <v>USGS-WRD-1651800-20191022</v>
      </c>
      <c r="C1190">
        <v>1651800</v>
      </c>
      <c r="D1190" t="s">
        <v>151</v>
      </c>
      <c r="E1190" s="1">
        <v>43760</v>
      </c>
      <c r="F1190" s="1" t="s">
        <v>409</v>
      </c>
      <c r="G1190" s="1"/>
      <c r="H1190" t="s">
        <v>170</v>
      </c>
      <c r="I1190" s="1" t="str">
        <f>VLOOKUP(Z1190,lookup!$A$2:$E$18,5,FALSE)</f>
        <v>dissolved</v>
      </c>
      <c r="J1190" s="1" t="str">
        <f>VLOOKUP(Z1190,lookup!$A$2:$E$18,3,FALSE)</f>
        <v>Lead</v>
      </c>
      <c r="K1190" s="1"/>
      <c r="L1190" t="str">
        <f>VLOOKUP(Z1190,lookup!$A$2:$E$18,4,FALSE)</f>
        <v>ug/l</v>
      </c>
      <c r="M1190">
        <v>0.63200000000000001</v>
      </c>
      <c r="U1190">
        <v>0.02</v>
      </c>
      <c r="V1190" t="s">
        <v>176</v>
      </c>
      <c r="X1190" t="s">
        <v>178</v>
      </c>
      <c r="Y1190" t="s">
        <v>150</v>
      </c>
      <c r="Z1190">
        <v>1049</v>
      </c>
      <c r="AB1190" t="s">
        <v>154</v>
      </c>
      <c r="AC1190" t="s">
        <v>148</v>
      </c>
      <c r="AD1190" s="2">
        <v>0.69444444444444453</v>
      </c>
      <c r="AG1190" t="s">
        <v>161</v>
      </c>
      <c r="AK1190" t="s">
        <v>156</v>
      </c>
    </row>
    <row r="1191" spans="1:37" x14ac:dyDescent="0.3">
      <c r="A1191" t="s">
        <v>292</v>
      </c>
      <c r="B1191" t="str">
        <f t="shared" si="18"/>
        <v>USGS-WRD-1651800-20191022</v>
      </c>
      <c r="C1191">
        <v>1651800</v>
      </c>
      <c r="D1191" t="s">
        <v>151</v>
      </c>
      <c r="E1191" s="1">
        <v>43760</v>
      </c>
      <c r="F1191" s="1" t="s">
        <v>409</v>
      </c>
      <c r="G1191" s="1"/>
      <c r="H1191" t="s">
        <v>172</v>
      </c>
      <c r="I1191" s="1" t="str">
        <f>VLOOKUP(Z1191,lookup!$A$2:$E$18,5,FALSE)</f>
        <v>dissolved</v>
      </c>
      <c r="J1191" s="1" t="str">
        <f>VLOOKUP(Z1191,lookup!$A$2:$E$18,3,FALSE)</f>
        <v>Zinc</v>
      </c>
      <c r="K1191" s="1"/>
      <c r="L1191" t="str">
        <f>VLOOKUP(Z1191,lookup!$A$2:$E$18,4,FALSE)</f>
        <v>ug/l</v>
      </c>
      <c r="M1191">
        <v>11.1</v>
      </c>
      <c r="U1191">
        <v>2</v>
      </c>
      <c r="V1191" t="s">
        <v>176</v>
      </c>
      <c r="X1191" t="s">
        <v>178</v>
      </c>
      <c r="Y1191" t="s">
        <v>150</v>
      </c>
      <c r="Z1191">
        <v>1090</v>
      </c>
      <c r="AB1191" t="s">
        <v>154</v>
      </c>
      <c r="AC1191" t="s">
        <v>148</v>
      </c>
      <c r="AD1191" s="2">
        <v>0.69444444444444453</v>
      </c>
      <c r="AG1191" t="s">
        <v>161</v>
      </c>
      <c r="AK1191" t="s">
        <v>156</v>
      </c>
    </row>
    <row r="1192" spans="1:37" x14ac:dyDescent="0.3">
      <c r="A1192" t="s">
        <v>292</v>
      </c>
      <c r="B1192" t="str">
        <f t="shared" si="18"/>
        <v>USGS-WRD-1651800-20191022</v>
      </c>
      <c r="C1192">
        <v>1651800</v>
      </c>
      <c r="D1192" t="s">
        <v>151</v>
      </c>
      <c r="E1192" s="1">
        <v>43760</v>
      </c>
      <c r="F1192" s="1" t="s">
        <v>409</v>
      </c>
      <c r="G1192" s="1"/>
      <c r="I1192" s="1" t="str">
        <f>VLOOKUP(Z1192,lookup!$A$2:$E$18,5,FALSE)</f>
        <v>total</v>
      </c>
      <c r="J1192" s="1" t="str">
        <f>VLOOKUP(Z1192,lookup!$A$2:$E$18,3,FALSE)</f>
        <v>Mercury</v>
      </c>
      <c r="K1192" s="1"/>
      <c r="L1192" t="str">
        <f>VLOOKUP(Z1192,lookup!$A$2:$E$18,4,FALSE)</f>
        <v>ng/l</v>
      </c>
      <c r="M1192">
        <v>7.53</v>
      </c>
      <c r="U1192">
        <v>0.17</v>
      </c>
      <c r="V1192" t="s">
        <v>165</v>
      </c>
      <c r="X1192" t="s">
        <v>178</v>
      </c>
      <c r="Y1192" t="s">
        <v>150</v>
      </c>
      <c r="Z1192">
        <v>50286</v>
      </c>
      <c r="AB1192" t="s">
        <v>154</v>
      </c>
      <c r="AC1192" t="s">
        <v>148</v>
      </c>
      <c r="AD1192" s="2">
        <v>0.69444444444444453</v>
      </c>
      <c r="AG1192" t="s">
        <v>161</v>
      </c>
      <c r="AK1192" t="s">
        <v>230</v>
      </c>
    </row>
    <row r="1193" spans="1:37" x14ac:dyDescent="0.3">
      <c r="A1193" t="s">
        <v>292</v>
      </c>
      <c r="B1193" t="str">
        <f t="shared" si="18"/>
        <v>USGS-WRD-1651800-20191106</v>
      </c>
      <c r="C1193">
        <v>1651800</v>
      </c>
      <c r="D1193" t="s">
        <v>151</v>
      </c>
      <c r="E1193" s="1">
        <v>43775</v>
      </c>
      <c r="F1193" s="1" t="s">
        <v>410</v>
      </c>
      <c r="G1193" s="1"/>
      <c r="H1193" t="s">
        <v>172</v>
      </c>
      <c r="I1193" s="1" t="str">
        <f>VLOOKUP(Z1193,lookup!$A$2:$E$18,5,FALSE)</f>
        <v>dissolved</v>
      </c>
      <c r="J1193" s="1" t="str">
        <f>VLOOKUP(Z1193,lookup!$A$2:$E$18,3,FALSE)</f>
        <v>Copper</v>
      </c>
      <c r="K1193" s="1"/>
      <c r="L1193" t="str">
        <f>VLOOKUP(Z1193,lookup!$A$2:$E$18,4,FALSE)</f>
        <v>ug/l</v>
      </c>
      <c r="M1193">
        <v>2.9</v>
      </c>
      <c r="U1193">
        <v>0.4</v>
      </c>
      <c r="V1193" t="s">
        <v>176</v>
      </c>
      <c r="X1193" t="s">
        <v>149</v>
      </c>
      <c r="Y1193" t="s">
        <v>150</v>
      </c>
      <c r="Z1193">
        <v>1040</v>
      </c>
      <c r="AA1193" t="s">
        <v>179</v>
      </c>
      <c r="AB1193" t="s">
        <v>154</v>
      </c>
      <c r="AC1193" t="s">
        <v>148</v>
      </c>
      <c r="AD1193" s="2">
        <v>0.52361111111111114</v>
      </c>
      <c r="AG1193" t="s">
        <v>161</v>
      </c>
      <c r="AK1193" t="s">
        <v>156</v>
      </c>
    </row>
    <row r="1194" spans="1:37" x14ac:dyDescent="0.3">
      <c r="A1194" t="s">
        <v>292</v>
      </c>
      <c r="B1194" t="str">
        <f t="shared" si="18"/>
        <v>USGS-WRD-1651800-20191106</v>
      </c>
      <c r="C1194">
        <v>1651800</v>
      </c>
      <c r="D1194" t="s">
        <v>151</v>
      </c>
      <c r="E1194" s="1">
        <v>43775</v>
      </c>
      <c r="F1194" s="1" t="s">
        <v>410</v>
      </c>
      <c r="G1194" s="1"/>
      <c r="H1194" t="s">
        <v>170</v>
      </c>
      <c r="I1194" s="1" t="str">
        <f>VLOOKUP(Z1194,lookup!$A$2:$E$18,5,FALSE)</f>
        <v>dissolved</v>
      </c>
      <c r="J1194" s="1" t="str">
        <f>VLOOKUP(Z1194,lookup!$A$2:$E$18,3,FALSE)</f>
        <v>Lead</v>
      </c>
      <c r="K1194" s="1"/>
      <c r="L1194" t="str">
        <f>VLOOKUP(Z1194,lookup!$A$2:$E$18,4,FALSE)</f>
        <v>ug/l</v>
      </c>
      <c r="M1194">
        <v>2.5999999999999999E-2</v>
      </c>
      <c r="U1194">
        <v>0.02</v>
      </c>
      <c r="V1194" t="s">
        <v>176</v>
      </c>
      <c r="X1194" t="s">
        <v>149</v>
      </c>
      <c r="Y1194" t="s">
        <v>150</v>
      </c>
      <c r="Z1194">
        <v>1049</v>
      </c>
      <c r="AA1194" t="s">
        <v>168</v>
      </c>
      <c r="AB1194" t="s">
        <v>154</v>
      </c>
      <c r="AC1194" t="s">
        <v>148</v>
      </c>
      <c r="AD1194" s="2">
        <v>0.52361111111111114</v>
      </c>
      <c r="AG1194" t="s">
        <v>161</v>
      </c>
      <c r="AK1194" t="s">
        <v>156</v>
      </c>
    </row>
    <row r="1195" spans="1:37" x14ac:dyDescent="0.3">
      <c r="A1195" t="s">
        <v>292</v>
      </c>
      <c r="B1195" t="str">
        <f t="shared" si="18"/>
        <v>USGS-WRD-1651800-20191106</v>
      </c>
      <c r="C1195">
        <v>1651800</v>
      </c>
      <c r="D1195" t="s">
        <v>151</v>
      </c>
      <c r="E1195" s="1">
        <v>43775</v>
      </c>
      <c r="F1195" s="1" t="s">
        <v>410</v>
      </c>
      <c r="G1195" s="1"/>
      <c r="H1195" t="s">
        <v>172</v>
      </c>
      <c r="I1195" s="1" t="str">
        <f>VLOOKUP(Z1195,lookup!$A$2:$E$18,5,FALSE)</f>
        <v>dissolved</v>
      </c>
      <c r="J1195" s="1" t="str">
        <f>VLOOKUP(Z1195,lookup!$A$2:$E$18,3,FALSE)</f>
        <v>Zinc</v>
      </c>
      <c r="K1195" s="1"/>
      <c r="L1195" t="str">
        <f>VLOOKUP(Z1195,lookup!$A$2:$E$18,4,FALSE)</f>
        <v>ug/l</v>
      </c>
      <c r="M1195">
        <v>9.3000000000000007</v>
      </c>
      <c r="U1195">
        <v>2</v>
      </c>
      <c r="V1195" t="s">
        <v>176</v>
      </c>
      <c r="X1195" t="s">
        <v>149</v>
      </c>
      <c r="Y1195" t="s">
        <v>150</v>
      </c>
      <c r="Z1195">
        <v>1090</v>
      </c>
      <c r="AA1195" t="s">
        <v>179</v>
      </c>
      <c r="AB1195" t="s">
        <v>154</v>
      </c>
      <c r="AC1195" t="s">
        <v>148</v>
      </c>
      <c r="AD1195" s="2">
        <v>0.52361111111111114</v>
      </c>
      <c r="AG1195" t="s">
        <v>161</v>
      </c>
      <c r="AK1195" t="s">
        <v>156</v>
      </c>
    </row>
    <row r="1196" spans="1:37" x14ac:dyDescent="0.3">
      <c r="A1196" t="s">
        <v>292</v>
      </c>
      <c r="B1196" t="str">
        <f t="shared" si="18"/>
        <v>USGS-WRD-1651800-20191106</v>
      </c>
      <c r="C1196">
        <v>1651800</v>
      </c>
      <c r="D1196" t="s">
        <v>151</v>
      </c>
      <c r="E1196" s="1">
        <v>43775</v>
      </c>
      <c r="F1196" s="1" t="s">
        <v>410</v>
      </c>
      <c r="G1196" s="1"/>
      <c r="I1196" s="1" t="str">
        <f>VLOOKUP(Z1196,lookup!$A$2:$E$18,5,FALSE)</f>
        <v>total</v>
      </c>
      <c r="J1196" s="1" t="str">
        <f>VLOOKUP(Z1196,lookup!$A$2:$E$18,3,FALSE)</f>
        <v>Mercury</v>
      </c>
      <c r="K1196" s="1"/>
      <c r="L1196" t="str">
        <f>VLOOKUP(Z1196,lookup!$A$2:$E$18,4,FALSE)</f>
        <v>ng/l</v>
      </c>
      <c r="M1196">
        <v>1.32</v>
      </c>
      <c r="U1196">
        <v>0.17</v>
      </c>
      <c r="V1196" t="s">
        <v>165</v>
      </c>
      <c r="X1196" t="s">
        <v>149</v>
      </c>
      <c r="Y1196" t="s">
        <v>150</v>
      </c>
      <c r="Z1196">
        <v>50286</v>
      </c>
      <c r="AB1196" t="s">
        <v>154</v>
      </c>
      <c r="AC1196" t="s">
        <v>148</v>
      </c>
      <c r="AD1196" s="2">
        <v>0.52361111111111114</v>
      </c>
      <c r="AG1196" t="s">
        <v>161</v>
      </c>
      <c r="AK1196" t="s">
        <v>230</v>
      </c>
    </row>
    <row r="1197" spans="1:37" x14ac:dyDescent="0.3">
      <c r="A1197" t="s">
        <v>292</v>
      </c>
      <c r="B1197" t="str">
        <f t="shared" si="18"/>
        <v>USGS-WRD-1651800-20191201</v>
      </c>
      <c r="C1197">
        <v>1651800</v>
      </c>
      <c r="D1197" t="s">
        <v>151</v>
      </c>
      <c r="E1197" s="1">
        <v>43800</v>
      </c>
      <c r="F1197" s="1" t="s">
        <v>411</v>
      </c>
      <c r="G1197" s="1"/>
      <c r="H1197" t="s">
        <v>172</v>
      </c>
      <c r="I1197" s="1" t="str">
        <f>VLOOKUP(Z1197,lookup!$A$2:$E$18,5,FALSE)</f>
        <v>dissolved</v>
      </c>
      <c r="J1197" s="1" t="str">
        <f>VLOOKUP(Z1197,lookup!$A$2:$E$18,3,FALSE)</f>
        <v>Copper</v>
      </c>
      <c r="K1197" s="1"/>
      <c r="L1197" t="str">
        <f>VLOOKUP(Z1197,lookup!$A$2:$E$18,4,FALSE)</f>
        <v>ug/l</v>
      </c>
      <c r="M1197">
        <v>3.1</v>
      </c>
      <c r="U1197">
        <v>0.4</v>
      </c>
      <c r="V1197" t="s">
        <v>176</v>
      </c>
      <c r="X1197" t="s">
        <v>149</v>
      </c>
      <c r="Y1197" t="s">
        <v>150</v>
      </c>
      <c r="Z1197">
        <v>1040</v>
      </c>
      <c r="AB1197" t="s">
        <v>154</v>
      </c>
      <c r="AC1197" t="s">
        <v>148</v>
      </c>
      <c r="AD1197" s="2">
        <v>0.4458333333333333</v>
      </c>
      <c r="AG1197" t="s">
        <v>161</v>
      </c>
      <c r="AK1197" t="s">
        <v>156</v>
      </c>
    </row>
    <row r="1198" spans="1:37" x14ac:dyDescent="0.3">
      <c r="A1198" t="s">
        <v>292</v>
      </c>
      <c r="B1198" t="str">
        <f t="shared" si="18"/>
        <v>USGS-WRD-1651800-20191201</v>
      </c>
      <c r="C1198">
        <v>1651800</v>
      </c>
      <c r="D1198" t="s">
        <v>151</v>
      </c>
      <c r="E1198" s="1">
        <v>43800</v>
      </c>
      <c r="F1198" s="1" t="s">
        <v>411</v>
      </c>
      <c r="G1198" s="1"/>
      <c r="H1198" t="s">
        <v>170</v>
      </c>
      <c r="I1198" s="1" t="str">
        <f>VLOOKUP(Z1198,lookup!$A$2:$E$18,5,FALSE)</f>
        <v>dissolved</v>
      </c>
      <c r="J1198" s="1" t="str">
        <f>VLOOKUP(Z1198,lookup!$A$2:$E$18,3,FALSE)</f>
        <v>Lead</v>
      </c>
      <c r="K1198" s="1"/>
      <c r="L1198" t="str">
        <f>VLOOKUP(Z1198,lookup!$A$2:$E$18,4,FALSE)</f>
        <v>ug/l</v>
      </c>
      <c r="M1198">
        <v>0.13</v>
      </c>
      <c r="U1198">
        <v>0.02</v>
      </c>
      <c r="V1198" t="s">
        <v>176</v>
      </c>
      <c r="X1198" t="s">
        <v>149</v>
      </c>
      <c r="Y1198" t="s">
        <v>150</v>
      </c>
      <c r="Z1198">
        <v>1049</v>
      </c>
      <c r="AB1198" t="s">
        <v>154</v>
      </c>
      <c r="AC1198" t="s">
        <v>148</v>
      </c>
      <c r="AD1198" s="2">
        <v>0.4458333333333333</v>
      </c>
      <c r="AG1198" t="s">
        <v>161</v>
      </c>
      <c r="AK1198" t="s">
        <v>156</v>
      </c>
    </row>
    <row r="1199" spans="1:37" x14ac:dyDescent="0.3">
      <c r="A1199" t="s">
        <v>292</v>
      </c>
      <c r="B1199" t="str">
        <f t="shared" si="18"/>
        <v>USGS-WRD-1651800-20191201</v>
      </c>
      <c r="C1199">
        <v>1651800</v>
      </c>
      <c r="D1199" t="s">
        <v>151</v>
      </c>
      <c r="E1199" s="1">
        <v>43800</v>
      </c>
      <c r="F1199" s="1" t="s">
        <v>411</v>
      </c>
      <c r="G1199" s="1"/>
      <c r="H1199" t="s">
        <v>172</v>
      </c>
      <c r="I1199" s="1" t="str">
        <f>VLOOKUP(Z1199,lookup!$A$2:$E$18,5,FALSE)</f>
        <v>dissolved</v>
      </c>
      <c r="J1199" s="1" t="str">
        <f>VLOOKUP(Z1199,lookup!$A$2:$E$18,3,FALSE)</f>
        <v>Zinc</v>
      </c>
      <c r="K1199" s="1"/>
      <c r="L1199" t="str">
        <f>VLOOKUP(Z1199,lookup!$A$2:$E$18,4,FALSE)</f>
        <v>ug/l</v>
      </c>
      <c r="M1199">
        <v>16.5</v>
      </c>
      <c r="U1199">
        <v>2</v>
      </c>
      <c r="V1199" t="s">
        <v>176</v>
      </c>
      <c r="X1199" t="s">
        <v>149</v>
      </c>
      <c r="Y1199" t="s">
        <v>150</v>
      </c>
      <c r="Z1199">
        <v>1090</v>
      </c>
      <c r="AB1199" t="s">
        <v>154</v>
      </c>
      <c r="AC1199" t="s">
        <v>148</v>
      </c>
      <c r="AD1199" s="2">
        <v>0.4458333333333333</v>
      </c>
      <c r="AG1199" t="s">
        <v>161</v>
      </c>
      <c r="AK1199" t="s">
        <v>156</v>
      </c>
    </row>
    <row r="1200" spans="1:37" x14ac:dyDescent="0.3">
      <c r="A1200" t="s">
        <v>292</v>
      </c>
      <c r="B1200" t="str">
        <f t="shared" si="18"/>
        <v>USGS-WRD-1651800-20191201</v>
      </c>
      <c r="C1200">
        <v>1651800</v>
      </c>
      <c r="D1200" t="s">
        <v>151</v>
      </c>
      <c r="E1200" s="1">
        <v>43800</v>
      </c>
      <c r="F1200" s="1" t="s">
        <v>411</v>
      </c>
      <c r="G1200" s="1"/>
      <c r="I1200" s="1" t="str">
        <f>VLOOKUP(Z1200,lookup!$A$2:$E$18,5,FALSE)</f>
        <v>total</v>
      </c>
      <c r="J1200" s="1" t="str">
        <f>VLOOKUP(Z1200,lookup!$A$2:$E$18,3,FALSE)</f>
        <v>Mercury</v>
      </c>
      <c r="K1200" s="1"/>
      <c r="L1200" t="str">
        <f>VLOOKUP(Z1200,lookup!$A$2:$E$18,4,FALSE)</f>
        <v>ng/l</v>
      </c>
      <c r="M1200">
        <v>1.39</v>
      </c>
      <c r="U1200">
        <v>0.17</v>
      </c>
      <c r="V1200" t="s">
        <v>165</v>
      </c>
      <c r="X1200" t="s">
        <v>149</v>
      </c>
      <c r="Y1200" t="s">
        <v>150</v>
      </c>
      <c r="Z1200">
        <v>50286</v>
      </c>
      <c r="AB1200" t="s">
        <v>154</v>
      </c>
      <c r="AC1200" t="s">
        <v>148</v>
      </c>
      <c r="AD1200" s="2">
        <v>0.4458333333333333</v>
      </c>
      <c r="AG1200" t="s">
        <v>161</v>
      </c>
      <c r="AK1200" t="s">
        <v>230</v>
      </c>
    </row>
    <row r="1201" spans="1:37" x14ac:dyDescent="0.3">
      <c r="A1201" t="s">
        <v>292</v>
      </c>
      <c r="B1201" t="str">
        <f t="shared" si="18"/>
        <v>USGS-WRD-1651800-20191203</v>
      </c>
      <c r="C1201">
        <v>1651800</v>
      </c>
      <c r="D1201" t="s">
        <v>151</v>
      </c>
      <c r="E1201" s="1">
        <v>43802</v>
      </c>
      <c r="F1201" s="1" t="s">
        <v>412</v>
      </c>
      <c r="G1201" s="1"/>
      <c r="H1201" t="s">
        <v>172</v>
      </c>
      <c r="I1201" s="1" t="str">
        <f>VLOOKUP(Z1201,lookup!$A$2:$E$18,5,FALSE)</f>
        <v>dissolved</v>
      </c>
      <c r="J1201" s="1" t="str">
        <f>VLOOKUP(Z1201,lookup!$A$2:$E$18,3,FALSE)</f>
        <v>Copper</v>
      </c>
      <c r="K1201" s="1"/>
      <c r="L1201" t="str">
        <f>VLOOKUP(Z1201,lookup!$A$2:$E$18,4,FALSE)</f>
        <v>ug/l</v>
      </c>
      <c r="M1201">
        <v>2.9</v>
      </c>
      <c r="U1201">
        <v>0.4</v>
      </c>
      <c r="V1201" t="s">
        <v>176</v>
      </c>
      <c r="X1201" t="s">
        <v>149</v>
      </c>
      <c r="Y1201" t="s">
        <v>150</v>
      </c>
      <c r="Z1201">
        <v>1040</v>
      </c>
      <c r="AB1201" t="s">
        <v>154</v>
      </c>
      <c r="AC1201" t="s">
        <v>148</v>
      </c>
      <c r="AD1201" s="2">
        <v>0.48749999999999999</v>
      </c>
      <c r="AG1201" t="s">
        <v>161</v>
      </c>
      <c r="AK1201" t="s">
        <v>156</v>
      </c>
    </row>
    <row r="1202" spans="1:37" x14ac:dyDescent="0.3">
      <c r="A1202" t="s">
        <v>292</v>
      </c>
      <c r="B1202" t="str">
        <f t="shared" si="18"/>
        <v>USGS-WRD-1651800-20191203</v>
      </c>
      <c r="C1202">
        <v>1651800</v>
      </c>
      <c r="D1202" t="s">
        <v>151</v>
      </c>
      <c r="E1202" s="1">
        <v>43802</v>
      </c>
      <c r="F1202" s="1" t="s">
        <v>412</v>
      </c>
      <c r="G1202" s="1"/>
      <c r="H1202" t="s">
        <v>170</v>
      </c>
      <c r="I1202" s="1" t="str">
        <f>VLOOKUP(Z1202,lookup!$A$2:$E$18,5,FALSE)</f>
        <v>dissolved</v>
      </c>
      <c r="J1202" s="1" t="str">
        <f>VLOOKUP(Z1202,lookup!$A$2:$E$18,3,FALSE)</f>
        <v>Lead</v>
      </c>
      <c r="K1202" s="1"/>
      <c r="L1202" t="str">
        <f>VLOOKUP(Z1202,lookup!$A$2:$E$18,4,FALSE)</f>
        <v>ug/l</v>
      </c>
      <c r="M1202">
        <v>0.26700000000000002</v>
      </c>
      <c r="U1202">
        <v>0.02</v>
      </c>
      <c r="V1202" t="s">
        <v>176</v>
      </c>
      <c r="X1202" t="s">
        <v>149</v>
      </c>
      <c r="Y1202" t="s">
        <v>150</v>
      </c>
      <c r="Z1202">
        <v>1049</v>
      </c>
      <c r="AB1202" t="s">
        <v>154</v>
      </c>
      <c r="AC1202" t="s">
        <v>148</v>
      </c>
      <c r="AD1202" s="2">
        <v>0.48749999999999999</v>
      </c>
      <c r="AG1202" t="s">
        <v>161</v>
      </c>
      <c r="AK1202" t="s">
        <v>156</v>
      </c>
    </row>
    <row r="1203" spans="1:37" x14ac:dyDescent="0.3">
      <c r="A1203" t="s">
        <v>292</v>
      </c>
      <c r="B1203" t="str">
        <f t="shared" si="18"/>
        <v>USGS-WRD-1651800-20191203</v>
      </c>
      <c r="C1203">
        <v>1651800</v>
      </c>
      <c r="D1203" t="s">
        <v>151</v>
      </c>
      <c r="E1203" s="1">
        <v>43802</v>
      </c>
      <c r="F1203" s="1" t="s">
        <v>412</v>
      </c>
      <c r="G1203" s="1"/>
      <c r="H1203" t="s">
        <v>172</v>
      </c>
      <c r="I1203" s="1" t="str">
        <f>VLOOKUP(Z1203,lookup!$A$2:$E$18,5,FALSE)</f>
        <v>dissolved</v>
      </c>
      <c r="J1203" s="1" t="str">
        <f>VLOOKUP(Z1203,lookup!$A$2:$E$18,3,FALSE)</f>
        <v>Zinc</v>
      </c>
      <c r="K1203" s="1"/>
      <c r="L1203" t="str">
        <f>VLOOKUP(Z1203,lookup!$A$2:$E$18,4,FALSE)</f>
        <v>ug/l</v>
      </c>
      <c r="M1203">
        <v>12.4</v>
      </c>
      <c r="U1203">
        <v>2</v>
      </c>
      <c r="V1203" t="s">
        <v>176</v>
      </c>
      <c r="X1203" t="s">
        <v>149</v>
      </c>
      <c r="Y1203" t="s">
        <v>150</v>
      </c>
      <c r="Z1203">
        <v>1090</v>
      </c>
      <c r="AB1203" t="s">
        <v>154</v>
      </c>
      <c r="AC1203" t="s">
        <v>148</v>
      </c>
      <c r="AD1203" s="2">
        <v>0.48749999999999999</v>
      </c>
      <c r="AG1203" t="s">
        <v>161</v>
      </c>
      <c r="AK1203" t="s">
        <v>156</v>
      </c>
    </row>
    <row r="1204" spans="1:37" x14ac:dyDescent="0.3">
      <c r="A1204" t="s">
        <v>292</v>
      </c>
      <c r="B1204" t="str">
        <f t="shared" si="18"/>
        <v>USGS-WRD-1651800-20191203</v>
      </c>
      <c r="C1204">
        <v>1651800</v>
      </c>
      <c r="D1204" t="s">
        <v>151</v>
      </c>
      <c r="E1204" s="1">
        <v>43802</v>
      </c>
      <c r="F1204" s="1" t="s">
        <v>412</v>
      </c>
      <c r="G1204" s="1"/>
      <c r="I1204" s="1" t="str">
        <f>VLOOKUP(Z1204,lookup!$A$2:$E$18,5,FALSE)</f>
        <v>total</v>
      </c>
      <c r="J1204" s="1" t="str">
        <f>VLOOKUP(Z1204,lookup!$A$2:$E$18,3,FALSE)</f>
        <v>Mercury</v>
      </c>
      <c r="K1204" s="1"/>
      <c r="L1204" t="str">
        <f>VLOOKUP(Z1204,lookup!$A$2:$E$18,4,FALSE)</f>
        <v>ng/l</v>
      </c>
      <c r="M1204">
        <v>1.73</v>
      </c>
      <c r="U1204">
        <v>0.17</v>
      </c>
      <c r="V1204" t="s">
        <v>165</v>
      </c>
      <c r="X1204" t="s">
        <v>149</v>
      </c>
      <c r="Y1204" t="s">
        <v>150</v>
      </c>
      <c r="Z1204">
        <v>50286</v>
      </c>
      <c r="AB1204" t="s">
        <v>154</v>
      </c>
      <c r="AC1204" t="s">
        <v>148</v>
      </c>
      <c r="AD1204" s="2">
        <v>0.48749999999999999</v>
      </c>
      <c r="AG1204" t="s">
        <v>161</v>
      </c>
      <c r="AK1204" t="s">
        <v>230</v>
      </c>
    </row>
    <row r="1205" spans="1:37" x14ac:dyDescent="0.3">
      <c r="A1205" t="s">
        <v>292</v>
      </c>
      <c r="B1205" t="str">
        <f t="shared" si="18"/>
        <v>USGS-WRD-1651800-20191209</v>
      </c>
      <c r="C1205">
        <v>1651800</v>
      </c>
      <c r="D1205" t="s">
        <v>151</v>
      </c>
      <c r="E1205" s="1">
        <v>43808</v>
      </c>
      <c r="F1205" s="1" t="s">
        <v>368</v>
      </c>
      <c r="G1205" s="1"/>
      <c r="H1205" t="s">
        <v>172</v>
      </c>
      <c r="I1205" s="1" t="str">
        <f>VLOOKUP(Z1205,lookup!$A$2:$E$18,5,FALSE)</f>
        <v>dissolved</v>
      </c>
      <c r="J1205" s="1" t="str">
        <f>VLOOKUP(Z1205,lookup!$A$2:$E$18,3,FALSE)</f>
        <v>Copper</v>
      </c>
      <c r="K1205" s="1"/>
      <c r="L1205" t="str">
        <f>VLOOKUP(Z1205,lookup!$A$2:$E$18,4,FALSE)</f>
        <v>ug/l</v>
      </c>
      <c r="M1205">
        <v>3.2</v>
      </c>
      <c r="U1205">
        <v>0.4</v>
      </c>
      <c r="V1205" t="s">
        <v>176</v>
      </c>
      <c r="X1205" t="s">
        <v>149</v>
      </c>
      <c r="Y1205" t="s">
        <v>150</v>
      </c>
      <c r="Z1205">
        <v>1040</v>
      </c>
      <c r="AB1205" t="s">
        <v>154</v>
      </c>
      <c r="AC1205" t="s">
        <v>148</v>
      </c>
      <c r="AD1205" s="2">
        <v>0.53194444444444444</v>
      </c>
      <c r="AG1205" t="s">
        <v>161</v>
      </c>
      <c r="AK1205" t="s">
        <v>156</v>
      </c>
    </row>
    <row r="1206" spans="1:37" x14ac:dyDescent="0.3">
      <c r="A1206" t="s">
        <v>292</v>
      </c>
      <c r="B1206" t="str">
        <f t="shared" si="18"/>
        <v>USGS-WRD-1651800-20191209</v>
      </c>
      <c r="C1206">
        <v>1651800</v>
      </c>
      <c r="D1206" t="s">
        <v>151</v>
      </c>
      <c r="E1206" s="1">
        <v>43808</v>
      </c>
      <c r="F1206" s="1" t="s">
        <v>368</v>
      </c>
      <c r="G1206" s="1"/>
      <c r="H1206" t="s">
        <v>170</v>
      </c>
      <c r="I1206" s="1" t="str">
        <f>VLOOKUP(Z1206,lookup!$A$2:$E$18,5,FALSE)</f>
        <v>dissolved</v>
      </c>
      <c r="J1206" s="1" t="str">
        <f>VLOOKUP(Z1206,lookup!$A$2:$E$18,3,FALSE)</f>
        <v>Lead</v>
      </c>
      <c r="K1206" s="1"/>
      <c r="L1206" t="str">
        <f>VLOOKUP(Z1206,lookup!$A$2:$E$18,4,FALSE)</f>
        <v>ug/l</v>
      </c>
      <c r="M1206">
        <v>0.27700000000000002</v>
      </c>
      <c r="U1206">
        <v>0.02</v>
      </c>
      <c r="V1206" t="s">
        <v>176</v>
      </c>
      <c r="X1206" t="s">
        <v>149</v>
      </c>
      <c r="Y1206" t="s">
        <v>150</v>
      </c>
      <c r="Z1206">
        <v>1049</v>
      </c>
      <c r="AB1206" t="s">
        <v>154</v>
      </c>
      <c r="AC1206" t="s">
        <v>148</v>
      </c>
      <c r="AD1206" s="2">
        <v>0.53194444444444444</v>
      </c>
      <c r="AG1206" t="s">
        <v>161</v>
      </c>
      <c r="AK1206" t="s">
        <v>156</v>
      </c>
    </row>
    <row r="1207" spans="1:37" x14ac:dyDescent="0.3">
      <c r="A1207" t="s">
        <v>292</v>
      </c>
      <c r="B1207" t="str">
        <f t="shared" si="18"/>
        <v>USGS-WRD-1651800-20191209</v>
      </c>
      <c r="C1207">
        <v>1651800</v>
      </c>
      <c r="D1207" t="s">
        <v>151</v>
      </c>
      <c r="E1207" s="1">
        <v>43808</v>
      </c>
      <c r="F1207" s="1" t="s">
        <v>368</v>
      </c>
      <c r="G1207" s="1"/>
      <c r="H1207" t="s">
        <v>172</v>
      </c>
      <c r="I1207" s="1" t="str">
        <f>VLOOKUP(Z1207,lookup!$A$2:$E$18,5,FALSE)</f>
        <v>dissolved</v>
      </c>
      <c r="J1207" s="1" t="str">
        <f>VLOOKUP(Z1207,lookup!$A$2:$E$18,3,FALSE)</f>
        <v>Zinc</v>
      </c>
      <c r="K1207" s="1"/>
      <c r="L1207" t="str">
        <f>VLOOKUP(Z1207,lookup!$A$2:$E$18,4,FALSE)</f>
        <v>ug/l</v>
      </c>
      <c r="M1207">
        <v>15.9</v>
      </c>
      <c r="U1207">
        <v>2</v>
      </c>
      <c r="V1207" t="s">
        <v>176</v>
      </c>
      <c r="X1207" t="s">
        <v>149</v>
      </c>
      <c r="Y1207" t="s">
        <v>150</v>
      </c>
      <c r="Z1207">
        <v>1090</v>
      </c>
      <c r="AB1207" t="s">
        <v>154</v>
      </c>
      <c r="AC1207" t="s">
        <v>148</v>
      </c>
      <c r="AD1207" s="2">
        <v>0.53194444444444444</v>
      </c>
      <c r="AG1207" t="s">
        <v>161</v>
      </c>
      <c r="AK1207" t="s">
        <v>156</v>
      </c>
    </row>
    <row r="1208" spans="1:37" x14ac:dyDescent="0.3">
      <c r="A1208" t="s">
        <v>292</v>
      </c>
      <c r="B1208" t="str">
        <f t="shared" si="18"/>
        <v>USGS-WRD-1651800-20191209</v>
      </c>
      <c r="C1208">
        <v>1651800</v>
      </c>
      <c r="D1208" t="s">
        <v>151</v>
      </c>
      <c r="E1208" s="1">
        <v>43808</v>
      </c>
      <c r="F1208" s="1" t="s">
        <v>368</v>
      </c>
      <c r="G1208" s="1"/>
      <c r="I1208" s="1" t="str">
        <f>VLOOKUP(Z1208,lookup!$A$2:$E$18,5,FALSE)</f>
        <v>total</v>
      </c>
      <c r="J1208" s="1" t="str">
        <f>VLOOKUP(Z1208,lookup!$A$2:$E$18,3,FALSE)</f>
        <v>Mercury</v>
      </c>
      <c r="K1208" s="1"/>
      <c r="L1208" t="str">
        <f>VLOOKUP(Z1208,lookup!$A$2:$E$18,4,FALSE)</f>
        <v>ng/l</v>
      </c>
      <c r="M1208">
        <v>4.38</v>
      </c>
      <c r="U1208">
        <v>0.17</v>
      </c>
      <c r="V1208" t="s">
        <v>165</v>
      </c>
      <c r="X1208" t="s">
        <v>149</v>
      </c>
      <c r="Y1208" t="s">
        <v>150</v>
      </c>
      <c r="Z1208">
        <v>50286</v>
      </c>
      <c r="AB1208" t="s">
        <v>154</v>
      </c>
      <c r="AC1208" t="s">
        <v>148</v>
      </c>
      <c r="AD1208" s="2">
        <v>0.53194444444444444</v>
      </c>
      <c r="AG1208" t="s">
        <v>161</v>
      </c>
      <c r="AK1208" t="s">
        <v>230</v>
      </c>
    </row>
    <row r="1209" spans="1:37" x14ac:dyDescent="0.3">
      <c r="A1209" t="s">
        <v>292</v>
      </c>
      <c r="B1209" t="str">
        <f t="shared" si="18"/>
        <v>USGS-WRD-1651800-20191216</v>
      </c>
      <c r="C1209">
        <v>1651800</v>
      </c>
      <c r="D1209" t="s">
        <v>151</v>
      </c>
      <c r="E1209" s="1">
        <v>43815</v>
      </c>
      <c r="F1209" s="1" t="s">
        <v>413</v>
      </c>
      <c r="G1209" s="1"/>
      <c r="H1209" t="s">
        <v>172</v>
      </c>
      <c r="I1209" s="1" t="str">
        <f>VLOOKUP(Z1209,lookup!$A$2:$E$18,5,FALSE)</f>
        <v>dissolved</v>
      </c>
      <c r="J1209" s="1" t="str">
        <f>VLOOKUP(Z1209,lookup!$A$2:$E$18,3,FALSE)</f>
        <v>Copper</v>
      </c>
      <c r="K1209" s="1"/>
      <c r="L1209" t="str">
        <f>VLOOKUP(Z1209,lookup!$A$2:$E$18,4,FALSE)</f>
        <v>ug/l</v>
      </c>
      <c r="M1209">
        <v>3.1</v>
      </c>
      <c r="U1209">
        <v>0.4</v>
      </c>
      <c r="V1209" t="s">
        <v>176</v>
      </c>
      <c r="X1209" t="s">
        <v>149</v>
      </c>
      <c r="Y1209" t="s">
        <v>150</v>
      </c>
      <c r="Z1209">
        <v>1040</v>
      </c>
      <c r="AB1209" t="s">
        <v>154</v>
      </c>
      <c r="AC1209" t="s">
        <v>148</v>
      </c>
      <c r="AD1209" s="2">
        <v>0.50972222222222219</v>
      </c>
      <c r="AG1209" t="s">
        <v>161</v>
      </c>
      <c r="AK1209" t="s">
        <v>156</v>
      </c>
    </row>
    <row r="1210" spans="1:37" x14ac:dyDescent="0.3">
      <c r="A1210" t="s">
        <v>292</v>
      </c>
      <c r="B1210" t="str">
        <f t="shared" si="18"/>
        <v>USGS-WRD-1651800-20191216</v>
      </c>
      <c r="C1210">
        <v>1651800</v>
      </c>
      <c r="D1210" t="s">
        <v>151</v>
      </c>
      <c r="E1210" s="1">
        <v>43815</v>
      </c>
      <c r="F1210" s="1" t="s">
        <v>413</v>
      </c>
      <c r="G1210" s="1"/>
      <c r="H1210" t="s">
        <v>170</v>
      </c>
      <c r="I1210" s="1" t="str">
        <f>VLOOKUP(Z1210,lookup!$A$2:$E$18,5,FALSE)</f>
        <v>dissolved</v>
      </c>
      <c r="J1210" s="1" t="str">
        <f>VLOOKUP(Z1210,lookup!$A$2:$E$18,3,FALSE)</f>
        <v>Lead</v>
      </c>
      <c r="K1210" s="1"/>
      <c r="L1210" t="str">
        <f>VLOOKUP(Z1210,lookup!$A$2:$E$18,4,FALSE)</f>
        <v>ug/l</v>
      </c>
      <c r="M1210">
        <v>0.498</v>
      </c>
      <c r="U1210">
        <v>0.02</v>
      </c>
      <c r="V1210" t="s">
        <v>176</v>
      </c>
      <c r="X1210" t="s">
        <v>149</v>
      </c>
      <c r="Y1210" t="s">
        <v>150</v>
      </c>
      <c r="Z1210">
        <v>1049</v>
      </c>
      <c r="AB1210" t="s">
        <v>154</v>
      </c>
      <c r="AC1210" t="s">
        <v>148</v>
      </c>
      <c r="AD1210" s="2">
        <v>0.50972222222222219</v>
      </c>
      <c r="AG1210" t="s">
        <v>161</v>
      </c>
      <c r="AK1210" t="s">
        <v>156</v>
      </c>
    </row>
    <row r="1211" spans="1:37" x14ac:dyDescent="0.3">
      <c r="A1211" t="s">
        <v>292</v>
      </c>
      <c r="B1211" t="str">
        <f t="shared" si="18"/>
        <v>USGS-WRD-1651800-20191216</v>
      </c>
      <c r="C1211">
        <v>1651800</v>
      </c>
      <c r="D1211" t="s">
        <v>151</v>
      </c>
      <c r="E1211" s="1">
        <v>43815</v>
      </c>
      <c r="F1211" s="1" t="s">
        <v>413</v>
      </c>
      <c r="G1211" s="1"/>
      <c r="H1211" t="s">
        <v>172</v>
      </c>
      <c r="I1211" s="1" t="str">
        <f>VLOOKUP(Z1211,lookup!$A$2:$E$18,5,FALSE)</f>
        <v>dissolved</v>
      </c>
      <c r="J1211" s="1" t="str">
        <f>VLOOKUP(Z1211,lookup!$A$2:$E$18,3,FALSE)</f>
        <v>Zinc</v>
      </c>
      <c r="K1211" s="1"/>
      <c r="L1211" t="str">
        <f>VLOOKUP(Z1211,lookup!$A$2:$E$18,4,FALSE)</f>
        <v>ug/l</v>
      </c>
      <c r="M1211">
        <v>12.3</v>
      </c>
      <c r="U1211">
        <v>2</v>
      </c>
      <c r="V1211" t="s">
        <v>176</v>
      </c>
      <c r="X1211" t="s">
        <v>149</v>
      </c>
      <c r="Y1211" t="s">
        <v>150</v>
      </c>
      <c r="Z1211">
        <v>1090</v>
      </c>
      <c r="AB1211" t="s">
        <v>154</v>
      </c>
      <c r="AC1211" t="s">
        <v>148</v>
      </c>
      <c r="AD1211" s="2">
        <v>0.50972222222222219</v>
      </c>
      <c r="AG1211" t="s">
        <v>161</v>
      </c>
      <c r="AK1211" t="s">
        <v>156</v>
      </c>
    </row>
    <row r="1212" spans="1:37" x14ac:dyDescent="0.3">
      <c r="A1212" t="s">
        <v>292</v>
      </c>
      <c r="B1212" t="str">
        <f t="shared" si="18"/>
        <v>USGS-WRD-1651800-20191216</v>
      </c>
      <c r="C1212">
        <v>1651800</v>
      </c>
      <c r="D1212" t="s">
        <v>151</v>
      </c>
      <c r="E1212" s="1">
        <v>43815</v>
      </c>
      <c r="F1212" s="1" t="s">
        <v>413</v>
      </c>
      <c r="G1212" s="1"/>
      <c r="I1212" s="1" t="str">
        <f>VLOOKUP(Z1212,lookup!$A$2:$E$18,5,FALSE)</f>
        <v>total</v>
      </c>
      <c r="J1212" s="1" t="str">
        <f>VLOOKUP(Z1212,lookup!$A$2:$E$18,3,FALSE)</f>
        <v>Mercury</v>
      </c>
      <c r="K1212" s="1"/>
      <c r="L1212" t="str">
        <f>VLOOKUP(Z1212,lookup!$A$2:$E$18,4,FALSE)</f>
        <v>ng/l</v>
      </c>
      <c r="M1212">
        <v>5.05</v>
      </c>
      <c r="U1212">
        <v>0.17</v>
      </c>
      <c r="V1212" t="s">
        <v>165</v>
      </c>
      <c r="X1212" t="s">
        <v>149</v>
      </c>
      <c r="Y1212" t="s">
        <v>150</v>
      </c>
      <c r="Z1212">
        <v>50286</v>
      </c>
      <c r="AB1212" t="s">
        <v>154</v>
      </c>
      <c r="AC1212" t="s">
        <v>148</v>
      </c>
      <c r="AD1212" s="2">
        <v>0.50972222222222219</v>
      </c>
      <c r="AG1212" t="s">
        <v>161</v>
      </c>
      <c r="AK1212" t="s">
        <v>230</v>
      </c>
    </row>
    <row r="1213" spans="1:37" x14ac:dyDescent="0.3">
      <c r="A1213" t="s">
        <v>292</v>
      </c>
      <c r="B1213" t="str">
        <f t="shared" si="18"/>
        <v>USGS-WRD-1651800-20200102</v>
      </c>
      <c r="C1213">
        <v>1651800</v>
      </c>
      <c r="D1213" t="s">
        <v>151</v>
      </c>
      <c r="E1213" s="1">
        <v>43832</v>
      </c>
      <c r="F1213" s="1" t="s">
        <v>414</v>
      </c>
      <c r="G1213" s="1"/>
      <c r="H1213" t="s">
        <v>172</v>
      </c>
      <c r="I1213" s="1" t="str">
        <f>VLOOKUP(Z1213,lookup!$A$2:$E$18,5,FALSE)</f>
        <v>dissolved</v>
      </c>
      <c r="J1213" s="1" t="str">
        <f>VLOOKUP(Z1213,lookup!$A$2:$E$18,3,FALSE)</f>
        <v>Copper</v>
      </c>
      <c r="K1213" s="1"/>
      <c r="L1213" t="str">
        <f>VLOOKUP(Z1213,lookup!$A$2:$E$18,4,FALSE)</f>
        <v>ug/l</v>
      </c>
      <c r="M1213">
        <v>3.3</v>
      </c>
      <c r="U1213">
        <v>0.4</v>
      </c>
      <c r="V1213" t="s">
        <v>176</v>
      </c>
      <c r="X1213" t="s">
        <v>149</v>
      </c>
      <c r="Y1213" t="s">
        <v>150</v>
      </c>
      <c r="Z1213">
        <v>1040</v>
      </c>
      <c r="AB1213" t="s">
        <v>154</v>
      </c>
      <c r="AC1213" t="s">
        <v>148</v>
      </c>
      <c r="AD1213" s="2">
        <v>0.39027777777777778</v>
      </c>
      <c r="AG1213" t="s">
        <v>161</v>
      </c>
      <c r="AK1213" t="s">
        <v>156</v>
      </c>
    </row>
    <row r="1214" spans="1:37" x14ac:dyDescent="0.3">
      <c r="A1214" t="s">
        <v>292</v>
      </c>
      <c r="B1214" t="str">
        <f t="shared" si="18"/>
        <v>USGS-WRD-1651800-20200102</v>
      </c>
      <c r="C1214">
        <v>1651800</v>
      </c>
      <c r="D1214" t="s">
        <v>151</v>
      </c>
      <c r="E1214" s="1">
        <v>43832</v>
      </c>
      <c r="F1214" s="1" t="s">
        <v>414</v>
      </c>
      <c r="G1214" s="1"/>
      <c r="H1214" t="s">
        <v>170</v>
      </c>
      <c r="I1214" s="1" t="str">
        <f>VLOOKUP(Z1214,lookup!$A$2:$E$18,5,FALSE)</f>
        <v>dissolved</v>
      </c>
      <c r="J1214" s="1" t="str">
        <f>VLOOKUP(Z1214,lookup!$A$2:$E$18,3,FALSE)</f>
        <v>Lead</v>
      </c>
      <c r="K1214" s="1"/>
      <c r="L1214" t="str">
        <f>VLOOKUP(Z1214,lookup!$A$2:$E$18,4,FALSE)</f>
        <v>ug/l</v>
      </c>
      <c r="M1214">
        <v>2.9000000000000001E-2</v>
      </c>
      <c r="U1214">
        <v>0.02</v>
      </c>
      <c r="V1214" t="s">
        <v>176</v>
      </c>
      <c r="X1214" t="s">
        <v>149</v>
      </c>
      <c r="Y1214" t="s">
        <v>150</v>
      </c>
      <c r="Z1214">
        <v>1049</v>
      </c>
      <c r="AA1214" t="s">
        <v>168</v>
      </c>
      <c r="AB1214" t="s">
        <v>154</v>
      </c>
      <c r="AC1214" t="s">
        <v>148</v>
      </c>
      <c r="AD1214" s="2">
        <v>0.39027777777777778</v>
      </c>
      <c r="AG1214" t="s">
        <v>161</v>
      </c>
      <c r="AK1214" t="s">
        <v>156</v>
      </c>
    </row>
    <row r="1215" spans="1:37" x14ac:dyDescent="0.3">
      <c r="A1215" t="s">
        <v>292</v>
      </c>
      <c r="B1215" t="str">
        <f t="shared" si="18"/>
        <v>USGS-WRD-1651800-20200102</v>
      </c>
      <c r="C1215">
        <v>1651800</v>
      </c>
      <c r="D1215" t="s">
        <v>151</v>
      </c>
      <c r="E1215" s="1">
        <v>43832</v>
      </c>
      <c r="F1215" s="1" t="s">
        <v>414</v>
      </c>
      <c r="G1215" s="1"/>
      <c r="H1215" t="s">
        <v>172</v>
      </c>
      <c r="I1215" s="1" t="str">
        <f>VLOOKUP(Z1215,lookup!$A$2:$E$18,5,FALSE)</f>
        <v>dissolved</v>
      </c>
      <c r="J1215" s="1" t="str">
        <f>VLOOKUP(Z1215,lookup!$A$2:$E$18,3,FALSE)</f>
        <v>Zinc</v>
      </c>
      <c r="K1215" s="1"/>
      <c r="L1215" t="str">
        <f>VLOOKUP(Z1215,lookup!$A$2:$E$18,4,FALSE)</f>
        <v>ug/l</v>
      </c>
      <c r="M1215">
        <v>12.4</v>
      </c>
      <c r="U1215">
        <v>2</v>
      </c>
      <c r="V1215" t="s">
        <v>176</v>
      </c>
      <c r="X1215" t="s">
        <v>149</v>
      </c>
      <c r="Y1215" t="s">
        <v>150</v>
      </c>
      <c r="Z1215">
        <v>1090</v>
      </c>
      <c r="AB1215" t="s">
        <v>154</v>
      </c>
      <c r="AC1215" t="s">
        <v>148</v>
      </c>
      <c r="AD1215" s="2">
        <v>0.39027777777777778</v>
      </c>
      <c r="AG1215" t="s">
        <v>161</v>
      </c>
      <c r="AK1215" t="s">
        <v>156</v>
      </c>
    </row>
    <row r="1216" spans="1:37" x14ac:dyDescent="0.3">
      <c r="A1216" t="s">
        <v>292</v>
      </c>
      <c r="B1216" t="str">
        <f t="shared" si="18"/>
        <v>USGS-WRD-1651800-20200102</v>
      </c>
      <c r="C1216">
        <v>1651800</v>
      </c>
      <c r="D1216" t="s">
        <v>151</v>
      </c>
      <c r="E1216" s="1">
        <v>43832</v>
      </c>
      <c r="F1216" s="1" t="s">
        <v>414</v>
      </c>
      <c r="G1216" s="1"/>
      <c r="I1216" s="1" t="str">
        <f>VLOOKUP(Z1216,lookup!$A$2:$E$18,5,FALSE)</f>
        <v>total</v>
      </c>
      <c r="J1216" s="1" t="str">
        <f>VLOOKUP(Z1216,lookup!$A$2:$E$18,3,FALSE)</f>
        <v>Mercury</v>
      </c>
      <c r="K1216" s="1"/>
      <c r="L1216" t="str">
        <f>VLOOKUP(Z1216,lookup!$A$2:$E$18,4,FALSE)</f>
        <v>ng/l</v>
      </c>
      <c r="M1216">
        <v>0.86</v>
      </c>
      <c r="U1216">
        <v>0.17</v>
      </c>
      <c r="V1216" t="s">
        <v>165</v>
      </c>
      <c r="X1216" t="s">
        <v>149</v>
      </c>
      <c r="Y1216" t="s">
        <v>150</v>
      </c>
      <c r="Z1216">
        <v>50286</v>
      </c>
      <c r="AB1216" t="s">
        <v>154</v>
      </c>
      <c r="AC1216" t="s">
        <v>148</v>
      </c>
      <c r="AD1216" s="2">
        <v>0.39027777777777778</v>
      </c>
      <c r="AG1216" t="s">
        <v>161</v>
      </c>
      <c r="AK1216" t="s">
        <v>230</v>
      </c>
    </row>
    <row r="1217" spans="1:37" x14ac:dyDescent="0.3">
      <c r="A1217" t="s">
        <v>292</v>
      </c>
      <c r="B1217" t="str">
        <f t="shared" si="18"/>
        <v>USGS-WRD-1651800-20200125</v>
      </c>
      <c r="C1217">
        <v>1651800</v>
      </c>
      <c r="D1217" t="s">
        <v>151</v>
      </c>
      <c r="E1217" s="1">
        <v>43855</v>
      </c>
      <c r="F1217" s="1" t="s">
        <v>351</v>
      </c>
      <c r="G1217" s="1"/>
      <c r="H1217" t="s">
        <v>172</v>
      </c>
      <c r="I1217" s="1" t="str">
        <f>VLOOKUP(Z1217,lookup!$A$2:$E$18,5,FALSE)</f>
        <v>dissolved</v>
      </c>
      <c r="J1217" s="1" t="str">
        <f>VLOOKUP(Z1217,lookup!$A$2:$E$18,3,FALSE)</f>
        <v>Copper</v>
      </c>
      <c r="K1217" s="1"/>
      <c r="L1217" t="str">
        <f>VLOOKUP(Z1217,lookup!$A$2:$E$18,4,FALSE)</f>
        <v>ug/l</v>
      </c>
      <c r="M1217">
        <v>4.9000000000000004</v>
      </c>
      <c r="U1217">
        <v>0.4</v>
      </c>
      <c r="V1217" t="s">
        <v>176</v>
      </c>
      <c r="X1217" t="s">
        <v>149</v>
      </c>
      <c r="Y1217" t="s">
        <v>150</v>
      </c>
      <c r="Z1217">
        <v>1040</v>
      </c>
      <c r="AB1217" t="s">
        <v>154</v>
      </c>
      <c r="AC1217" t="s">
        <v>148</v>
      </c>
      <c r="AD1217" s="2">
        <v>0.46527777777777773</v>
      </c>
      <c r="AG1217" t="s">
        <v>161</v>
      </c>
      <c r="AK1217" t="s">
        <v>156</v>
      </c>
    </row>
    <row r="1218" spans="1:37" x14ac:dyDescent="0.3">
      <c r="A1218" t="s">
        <v>292</v>
      </c>
      <c r="B1218" t="str">
        <f t="shared" ref="B1218:B1281" si="19">AG1218&amp;"-"&amp;C1218&amp;"-"&amp;TEXT(E1218,"yyyymmdd")</f>
        <v>USGS-WRD-1651800-20200125</v>
      </c>
      <c r="C1218">
        <v>1651800</v>
      </c>
      <c r="D1218" t="s">
        <v>151</v>
      </c>
      <c r="E1218" s="1">
        <v>43855</v>
      </c>
      <c r="F1218" s="1" t="s">
        <v>351</v>
      </c>
      <c r="G1218" s="1"/>
      <c r="H1218" t="s">
        <v>170</v>
      </c>
      <c r="I1218" s="1" t="str">
        <f>VLOOKUP(Z1218,lookup!$A$2:$E$18,5,FALSE)</f>
        <v>dissolved</v>
      </c>
      <c r="J1218" s="1" t="str">
        <f>VLOOKUP(Z1218,lookup!$A$2:$E$18,3,FALSE)</f>
        <v>Lead</v>
      </c>
      <c r="K1218" s="1"/>
      <c r="L1218" t="str">
        <f>VLOOKUP(Z1218,lookup!$A$2:$E$18,4,FALSE)</f>
        <v>ug/l</v>
      </c>
      <c r="M1218">
        <v>0.83399999999999996</v>
      </c>
      <c r="U1218">
        <v>0.02</v>
      </c>
      <c r="V1218" t="s">
        <v>176</v>
      </c>
      <c r="X1218" t="s">
        <v>149</v>
      </c>
      <c r="Y1218" t="s">
        <v>150</v>
      </c>
      <c r="Z1218">
        <v>1049</v>
      </c>
      <c r="AB1218" t="s">
        <v>154</v>
      </c>
      <c r="AC1218" t="s">
        <v>148</v>
      </c>
      <c r="AD1218" s="2">
        <v>0.46527777777777773</v>
      </c>
      <c r="AG1218" t="s">
        <v>161</v>
      </c>
      <c r="AK1218" t="s">
        <v>156</v>
      </c>
    </row>
    <row r="1219" spans="1:37" x14ac:dyDescent="0.3">
      <c r="A1219" t="s">
        <v>292</v>
      </c>
      <c r="B1219" t="str">
        <f t="shared" si="19"/>
        <v>USGS-WRD-1651800-20200125</v>
      </c>
      <c r="C1219">
        <v>1651800</v>
      </c>
      <c r="D1219" t="s">
        <v>151</v>
      </c>
      <c r="E1219" s="1">
        <v>43855</v>
      </c>
      <c r="F1219" s="1" t="s">
        <v>351</v>
      </c>
      <c r="G1219" s="1"/>
      <c r="H1219" t="s">
        <v>172</v>
      </c>
      <c r="I1219" s="1" t="str">
        <f>VLOOKUP(Z1219,lookup!$A$2:$E$18,5,FALSE)</f>
        <v>dissolved</v>
      </c>
      <c r="J1219" s="1" t="str">
        <f>VLOOKUP(Z1219,lookup!$A$2:$E$18,3,FALSE)</f>
        <v>Zinc</v>
      </c>
      <c r="K1219" s="1"/>
      <c r="L1219" t="str">
        <f>VLOOKUP(Z1219,lookup!$A$2:$E$18,4,FALSE)</f>
        <v>ug/l</v>
      </c>
      <c r="M1219">
        <v>9.1999999999999993</v>
      </c>
      <c r="U1219">
        <v>2</v>
      </c>
      <c r="V1219" t="s">
        <v>176</v>
      </c>
      <c r="X1219" t="s">
        <v>149</v>
      </c>
      <c r="Y1219" t="s">
        <v>150</v>
      </c>
      <c r="Z1219">
        <v>1090</v>
      </c>
      <c r="AB1219" t="s">
        <v>154</v>
      </c>
      <c r="AC1219" t="s">
        <v>148</v>
      </c>
      <c r="AD1219" s="2">
        <v>0.46527777777777773</v>
      </c>
      <c r="AG1219" t="s">
        <v>161</v>
      </c>
      <c r="AK1219" t="s">
        <v>156</v>
      </c>
    </row>
    <row r="1220" spans="1:37" x14ac:dyDescent="0.3">
      <c r="A1220" t="s">
        <v>292</v>
      </c>
      <c r="B1220" t="str">
        <f t="shared" si="19"/>
        <v>USGS-WRD-1651800-20200125</v>
      </c>
      <c r="C1220">
        <v>1651800</v>
      </c>
      <c r="D1220" t="s">
        <v>151</v>
      </c>
      <c r="E1220" s="1">
        <v>43855</v>
      </c>
      <c r="F1220" s="1" t="s">
        <v>351</v>
      </c>
      <c r="G1220" s="1"/>
      <c r="I1220" s="1" t="str">
        <f>VLOOKUP(Z1220,lookup!$A$2:$E$18,5,FALSE)</f>
        <v>total</v>
      </c>
      <c r="J1220" s="1" t="str">
        <f>VLOOKUP(Z1220,lookup!$A$2:$E$18,3,FALSE)</f>
        <v>Mercury</v>
      </c>
      <c r="K1220" s="1"/>
      <c r="L1220" t="str">
        <f>VLOOKUP(Z1220,lookup!$A$2:$E$18,4,FALSE)</f>
        <v>ng/l</v>
      </c>
      <c r="M1220">
        <v>12.1</v>
      </c>
      <c r="U1220">
        <v>0.17</v>
      </c>
      <c r="V1220" t="s">
        <v>165</v>
      </c>
      <c r="X1220" t="s">
        <v>149</v>
      </c>
      <c r="Y1220" t="s">
        <v>150</v>
      </c>
      <c r="Z1220">
        <v>50286</v>
      </c>
      <c r="AB1220" t="s">
        <v>154</v>
      </c>
      <c r="AC1220" t="s">
        <v>148</v>
      </c>
      <c r="AD1220" s="2">
        <v>0.46527777777777773</v>
      </c>
      <c r="AG1220" t="s">
        <v>161</v>
      </c>
      <c r="AK1220" t="s">
        <v>230</v>
      </c>
    </row>
    <row r="1221" spans="1:37" x14ac:dyDescent="0.3">
      <c r="A1221" t="s">
        <v>292</v>
      </c>
      <c r="B1221" t="str">
        <f t="shared" si="19"/>
        <v>USGS-WRD-1651800-20200203</v>
      </c>
      <c r="C1221">
        <v>1651800</v>
      </c>
      <c r="D1221" t="s">
        <v>151</v>
      </c>
      <c r="E1221" s="1">
        <v>43864</v>
      </c>
      <c r="F1221" s="1" t="s">
        <v>306</v>
      </c>
      <c r="G1221" s="1"/>
      <c r="H1221" t="s">
        <v>172</v>
      </c>
      <c r="I1221" s="1" t="str">
        <f>VLOOKUP(Z1221,lookup!$A$2:$E$18,5,FALSE)</f>
        <v>dissolved</v>
      </c>
      <c r="J1221" s="1" t="str">
        <f>VLOOKUP(Z1221,lookup!$A$2:$E$18,3,FALSE)</f>
        <v>Copper</v>
      </c>
      <c r="K1221" s="1"/>
      <c r="L1221" t="str">
        <f>VLOOKUP(Z1221,lookup!$A$2:$E$18,4,FALSE)</f>
        <v>ug/l</v>
      </c>
      <c r="M1221">
        <v>1.4</v>
      </c>
      <c r="U1221">
        <v>0.4</v>
      </c>
      <c r="V1221" t="s">
        <v>176</v>
      </c>
      <c r="X1221" t="s">
        <v>149</v>
      </c>
      <c r="Y1221" t="s">
        <v>150</v>
      </c>
      <c r="Z1221">
        <v>1040</v>
      </c>
      <c r="AB1221" t="s">
        <v>154</v>
      </c>
      <c r="AC1221" t="s">
        <v>148</v>
      </c>
      <c r="AD1221" s="2">
        <v>0.45833333333333331</v>
      </c>
      <c r="AG1221" t="s">
        <v>161</v>
      </c>
      <c r="AK1221" t="s">
        <v>156</v>
      </c>
    </row>
    <row r="1222" spans="1:37" x14ac:dyDescent="0.3">
      <c r="A1222" t="s">
        <v>292</v>
      </c>
      <c r="B1222" t="str">
        <f t="shared" si="19"/>
        <v>USGS-WRD-1651800-20200203</v>
      </c>
      <c r="C1222">
        <v>1651800</v>
      </c>
      <c r="D1222" t="s">
        <v>151</v>
      </c>
      <c r="E1222" s="1">
        <v>43864</v>
      </c>
      <c r="F1222" s="1" t="s">
        <v>306</v>
      </c>
      <c r="G1222" s="1"/>
      <c r="H1222" t="s">
        <v>170</v>
      </c>
      <c r="I1222" s="1" t="str">
        <f>VLOOKUP(Z1222,lookup!$A$2:$E$18,5,FALSE)</f>
        <v>dissolved</v>
      </c>
      <c r="J1222" s="1" t="str">
        <f>VLOOKUP(Z1222,lookup!$A$2:$E$18,3,FALSE)</f>
        <v>Lead</v>
      </c>
      <c r="K1222" s="1"/>
      <c r="L1222" t="str">
        <f>VLOOKUP(Z1222,lookup!$A$2:$E$18,4,FALSE)</f>
        <v>ug/l</v>
      </c>
      <c r="M1222">
        <v>2.1000000000000001E-2</v>
      </c>
      <c r="U1222">
        <v>0.02</v>
      </c>
      <c r="V1222" t="s">
        <v>176</v>
      </c>
      <c r="X1222" t="s">
        <v>149</v>
      </c>
      <c r="Y1222" t="s">
        <v>150</v>
      </c>
      <c r="Z1222">
        <v>1049</v>
      </c>
      <c r="AA1222" t="s">
        <v>168</v>
      </c>
      <c r="AB1222" t="s">
        <v>154</v>
      </c>
      <c r="AC1222" t="s">
        <v>148</v>
      </c>
      <c r="AD1222" s="2">
        <v>0.45833333333333331</v>
      </c>
      <c r="AG1222" t="s">
        <v>161</v>
      </c>
      <c r="AK1222" t="s">
        <v>156</v>
      </c>
    </row>
    <row r="1223" spans="1:37" x14ac:dyDescent="0.3">
      <c r="A1223" t="s">
        <v>292</v>
      </c>
      <c r="B1223" t="str">
        <f t="shared" si="19"/>
        <v>USGS-WRD-1651800-20200203</v>
      </c>
      <c r="C1223">
        <v>1651800</v>
      </c>
      <c r="D1223" t="s">
        <v>151</v>
      </c>
      <c r="E1223" s="1">
        <v>43864</v>
      </c>
      <c r="F1223" s="1" t="s">
        <v>306</v>
      </c>
      <c r="G1223" s="1"/>
      <c r="H1223" t="s">
        <v>172</v>
      </c>
      <c r="I1223" s="1" t="str">
        <f>VLOOKUP(Z1223,lookup!$A$2:$E$18,5,FALSE)</f>
        <v>dissolved</v>
      </c>
      <c r="J1223" s="1" t="str">
        <f>VLOOKUP(Z1223,lookup!$A$2:$E$18,3,FALSE)</f>
        <v>Zinc</v>
      </c>
      <c r="K1223" s="1"/>
      <c r="L1223" t="str">
        <f>VLOOKUP(Z1223,lookup!$A$2:$E$18,4,FALSE)</f>
        <v>ug/l</v>
      </c>
      <c r="M1223">
        <v>12.9</v>
      </c>
      <c r="U1223">
        <v>2</v>
      </c>
      <c r="V1223" t="s">
        <v>176</v>
      </c>
      <c r="X1223" t="s">
        <v>149</v>
      </c>
      <c r="Y1223" t="s">
        <v>150</v>
      </c>
      <c r="Z1223">
        <v>1090</v>
      </c>
      <c r="AB1223" t="s">
        <v>154</v>
      </c>
      <c r="AC1223" t="s">
        <v>148</v>
      </c>
      <c r="AD1223" s="2">
        <v>0.45833333333333331</v>
      </c>
      <c r="AG1223" t="s">
        <v>161</v>
      </c>
      <c r="AK1223" t="s">
        <v>156</v>
      </c>
    </row>
    <row r="1224" spans="1:37" x14ac:dyDescent="0.3">
      <c r="A1224" t="s">
        <v>292</v>
      </c>
      <c r="B1224" t="str">
        <f t="shared" si="19"/>
        <v>USGS-WRD-1651800-20200203</v>
      </c>
      <c r="C1224">
        <v>1651800</v>
      </c>
      <c r="D1224" t="s">
        <v>151</v>
      </c>
      <c r="E1224" s="1">
        <v>43864</v>
      </c>
      <c r="F1224" s="1" t="s">
        <v>306</v>
      </c>
      <c r="G1224" s="1"/>
      <c r="I1224" s="1" t="str">
        <f>VLOOKUP(Z1224,lookup!$A$2:$E$18,5,FALSE)</f>
        <v>total</v>
      </c>
      <c r="J1224" s="1" t="str">
        <f>VLOOKUP(Z1224,lookup!$A$2:$E$18,3,FALSE)</f>
        <v>Mercury</v>
      </c>
      <c r="K1224" s="1"/>
      <c r="L1224" t="str">
        <f>VLOOKUP(Z1224,lookup!$A$2:$E$18,4,FALSE)</f>
        <v>ng/l</v>
      </c>
      <c r="M1224">
        <v>0.71</v>
      </c>
      <c r="U1224">
        <v>0.17</v>
      </c>
      <c r="V1224" t="s">
        <v>165</v>
      </c>
      <c r="X1224" t="s">
        <v>149</v>
      </c>
      <c r="Y1224" t="s">
        <v>150</v>
      </c>
      <c r="Z1224">
        <v>50286</v>
      </c>
      <c r="AB1224" t="s">
        <v>154</v>
      </c>
      <c r="AC1224" t="s">
        <v>148</v>
      </c>
      <c r="AD1224" s="2">
        <v>0.45833333333333331</v>
      </c>
      <c r="AG1224" t="s">
        <v>161</v>
      </c>
      <c r="AK1224" t="s">
        <v>230</v>
      </c>
    </row>
    <row r="1225" spans="1:37" x14ac:dyDescent="0.3">
      <c r="A1225" t="s">
        <v>292</v>
      </c>
      <c r="B1225" t="str">
        <f t="shared" si="19"/>
        <v>USGS-WRD-1651800-20200206</v>
      </c>
      <c r="C1225">
        <v>1651800</v>
      </c>
      <c r="D1225" t="s">
        <v>151</v>
      </c>
      <c r="E1225" s="1">
        <v>43867</v>
      </c>
      <c r="F1225" s="1" t="s">
        <v>415</v>
      </c>
      <c r="G1225" s="1"/>
      <c r="H1225" t="s">
        <v>172</v>
      </c>
      <c r="I1225" s="1" t="str">
        <f>VLOOKUP(Z1225,lookup!$A$2:$E$18,5,FALSE)</f>
        <v>dissolved</v>
      </c>
      <c r="J1225" s="1" t="str">
        <f>VLOOKUP(Z1225,lookup!$A$2:$E$18,3,FALSE)</f>
        <v>Copper</v>
      </c>
      <c r="K1225" s="1"/>
      <c r="L1225" t="str">
        <f>VLOOKUP(Z1225,lookup!$A$2:$E$18,4,FALSE)</f>
        <v>ug/l</v>
      </c>
      <c r="M1225">
        <v>4.4000000000000004</v>
      </c>
      <c r="U1225">
        <v>0.4</v>
      </c>
      <c r="V1225" t="s">
        <v>176</v>
      </c>
      <c r="X1225" t="s">
        <v>149</v>
      </c>
      <c r="Y1225" t="s">
        <v>150</v>
      </c>
      <c r="Z1225">
        <v>1040</v>
      </c>
      <c r="AB1225" t="s">
        <v>154</v>
      </c>
      <c r="AC1225" t="s">
        <v>148</v>
      </c>
      <c r="AD1225" s="2">
        <v>0.57222222222222219</v>
      </c>
      <c r="AG1225" t="s">
        <v>161</v>
      </c>
      <c r="AK1225" t="s">
        <v>156</v>
      </c>
    </row>
    <row r="1226" spans="1:37" x14ac:dyDescent="0.3">
      <c r="A1226" t="s">
        <v>292</v>
      </c>
      <c r="B1226" t="str">
        <f t="shared" si="19"/>
        <v>USGS-WRD-1651800-20200206</v>
      </c>
      <c r="C1226">
        <v>1651800</v>
      </c>
      <c r="D1226" t="s">
        <v>151</v>
      </c>
      <c r="E1226" s="1">
        <v>43867</v>
      </c>
      <c r="F1226" s="1" t="s">
        <v>415</v>
      </c>
      <c r="G1226" s="1"/>
      <c r="H1226" t="s">
        <v>170</v>
      </c>
      <c r="I1226" s="1" t="str">
        <f>VLOOKUP(Z1226,lookup!$A$2:$E$18,5,FALSE)</f>
        <v>dissolved</v>
      </c>
      <c r="J1226" s="1" t="str">
        <f>VLOOKUP(Z1226,lookup!$A$2:$E$18,3,FALSE)</f>
        <v>Lead</v>
      </c>
      <c r="K1226" s="1"/>
      <c r="L1226" t="str">
        <f>VLOOKUP(Z1226,lookup!$A$2:$E$18,4,FALSE)</f>
        <v>ug/l</v>
      </c>
      <c r="M1226">
        <v>1.59</v>
      </c>
      <c r="U1226">
        <v>0.02</v>
      </c>
      <c r="V1226" t="s">
        <v>176</v>
      </c>
      <c r="X1226" t="s">
        <v>149</v>
      </c>
      <c r="Y1226" t="s">
        <v>150</v>
      </c>
      <c r="Z1226">
        <v>1049</v>
      </c>
      <c r="AB1226" t="s">
        <v>154</v>
      </c>
      <c r="AC1226" t="s">
        <v>148</v>
      </c>
      <c r="AD1226" s="2">
        <v>0.57222222222222219</v>
      </c>
      <c r="AG1226" t="s">
        <v>161</v>
      </c>
      <c r="AK1226" t="s">
        <v>156</v>
      </c>
    </row>
    <row r="1227" spans="1:37" x14ac:dyDescent="0.3">
      <c r="A1227" t="s">
        <v>292</v>
      </c>
      <c r="B1227" t="str">
        <f t="shared" si="19"/>
        <v>USGS-WRD-1651800-20200206</v>
      </c>
      <c r="C1227">
        <v>1651800</v>
      </c>
      <c r="D1227" t="s">
        <v>151</v>
      </c>
      <c r="E1227" s="1">
        <v>43867</v>
      </c>
      <c r="F1227" s="1" t="s">
        <v>415</v>
      </c>
      <c r="G1227" s="1"/>
      <c r="H1227" t="s">
        <v>172</v>
      </c>
      <c r="I1227" s="1" t="str">
        <f>VLOOKUP(Z1227,lookup!$A$2:$E$18,5,FALSE)</f>
        <v>dissolved</v>
      </c>
      <c r="J1227" s="1" t="str">
        <f>VLOOKUP(Z1227,lookup!$A$2:$E$18,3,FALSE)</f>
        <v>Zinc</v>
      </c>
      <c r="K1227" s="1"/>
      <c r="L1227" t="str">
        <f>VLOOKUP(Z1227,lookup!$A$2:$E$18,4,FALSE)</f>
        <v>ug/l</v>
      </c>
      <c r="M1227">
        <v>19.3</v>
      </c>
      <c r="U1227">
        <v>2</v>
      </c>
      <c r="V1227" t="s">
        <v>176</v>
      </c>
      <c r="X1227" t="s">
        <v>149</v>
      </c>
      <c r="Y1227" t="s">
        <v>150</v>
      </c>
      <c r="Z1227">
        <v>1090</v>
      </c>
      <c r="AB1227" t="s">
        <v>154</v>
      </c>
      <c r="AC1227" t="s">
        <v>148</v>
      </c>
      <c r="AD1227" s="2">
        <v>0.57222222222222219</v>
      </c>
      <c r="AG1227" t="s">
        <v>161</v>
      </c>
      <c r="AK1227" t="s">
        <v>156</v>
      </c>
    </row>
    <row r="1228" spans="1:37" x14ac:dyDescent="0.3">
      <c r="A1228" t="s">
        <v>292</v>
      </c>
      <c r="B1228" t="str">
        <f t="shared" si="19"/>
        <v>USGS-WRD-1651800-20200206</v>
      </c>
      <c r="C1228">
        <v>1651800</v>
      </c>
      <c r="D1228" t="s">
        <v>151</v>
      </c>
      <c r="E1228" s="1">
        <v>43867</v>
      </c>
      <c r="F1228" s="1" t="s">
        <v>415</v>
      </c>
      <c r="G1228" s="1"/>
      <c r="I1228" s="1" t="str">
        <f>VLOOKUP(Z1228,lookup!$A$2:$E$18,5,FALSE)</f>
        <v>total</v>
      </c>
      <c r="J1228" s="1" t="str">
        <f>VLOOKUP(Z1228,lookup!$A$2:$E$18,3,FALSE)</f>
        <v>Mercury</v>
      </c>
      <c r="K1228" s="1"/>
      <c r="L1228" t="str">
        <f>VLOOKUP(Z1228,lookup!$A$2:$E$18,4,FALSE)</f>
        <v>ng/l</v>
      </c>
      <c r="M1228">
        <v>10.1</v>
      </c>
      <c r="U1228">
        <v>0.17</v>
      </c>
      <c r="V1228" t="s">
        <v>165</v>
      </c>
      <c r="X1228" t="s">
        <v>149</v>
      </c>
      <c r="Y1228" t="s">
        <v>150</v>
      </c>
      <c r="Z1228">
        <v>50286</v>
      </c>
      <c r="AB1228" t="s">
        <v>154</v>
      </c>
      <c r="AC1228" t="s">
        <v>148</v>
      </c>
      <c r="AD1228" s="2">
        <v>0.57222222222222219</v>
      </c>
      <c r="AG1228" t="s">
        <v>161</v>
      </c>
      <c r="AK1228" t="s">
        <v>230</v>
      </c>
    </row>
    <row r="1229" spans="1:37" x14ac:dyDescent="0.3">
      <c r="A1229" t="s">
        <v>292</v>
      </c>
      <c r="B1229" t="str">
        <f t="shared" si="19"/>
        <v>USGS-WRD-1651800-20200303</v>
      </c>
      <c r="C1229">
        <v>1651800</v>
      </c>
      <c r="D1229" t="s">
        <v>151</v>
      </c>
      <c r="E1229" s="1">
        <v>43893</v>
      </c>
      <c r="F1229" s="1" t="s">
        <v>388</v>
      </c>
      <c r="G1229" s="1"/>
      <c r="H1229" t="s">
        <v>172</v>
      </c>
      <c r="I1229" s="1" t="str">
        <f>VLOOKUP(Z1229,lookup!$A$2:$E$18,5,FALSE)</f>
        <v>dissolved</v>
      </c>
      <c r="J1229" s="1" t="str">
        <f>VLOOKUP(Z1229,lookup!$A$2:$E$18,3,FALSE)</f>
        <v>Copper</v>
      </c>
      <c r="K1229" s="1"/>
      <c r="L1229" t="str">
        <f>VLOOKUP(Z1229,lookup!$A$2:$E$18,4,FALSE)</f>
        <v>ug/l</v>
      </c>
      <c r="M1229">
        <v>2.7</v>
      </c>
      <c r="U1229">
        <v>0.4</v>
      </c>
      <c r="V1229" t="s">
        <v>176</v>
      </c>
      <c r="X1229" t="s">
        <v>149</v>
      </c>
      <c r="Y1229" t="s">
        <v>150</v>
      </c>
      <c r="Z1229">
        <v>1040</v>
      </c>
      <c r="AB1229" t="s">
        <v>154</v>
      </c>
      <c r="AC1229" t="s">
        <v>148</v>
      </c>
      <c r="AD1229" s="2">
        <v>0.42777777777777781</v>
      </c>
      <c r="AG1229" t="s">
        <v>161</v>
      </c>
      <c r="AK1229" t="s">
        <v>156</v>
      </c>
    </row>
    <row r="1230" spans="1:37" x14ac:dyDescent="0.3">
      <c r="A1230" t="s">
        <v>292</v>
      </c>
      <c r="B1230" t="str">
        <f t="shared" si="19"/>
        <v>USGS-WRD-1651800-20200303</v>
      </c>
      <c r="C1230">
        <v>1651800</v>
      </c>
      <c r="D1230" t="s">
        <v>151</v>
      </c>
      <c r="E1230" s="1">
        <v>43893</v>
      </c>
      <c r="F1230" s="1" t="s">
        <v>388</v>
      </c>
      <c r="G1230" s="1"/>
      <c r="H1230" t="s">
        <v>170</v>
      </c>
      <c r="I1230" s="1" t="str">
        <f>VLOOKUP(Z1230,lookup!$A$2:$E$18,5,FALSE)</f>
        <v>dissolved</v>
      </c>
      <c r="J1230" s="1" t="str">
        <f>VLOOKUP(Z1230,lookup!$A$2:$E$18,3,FALSE)</f>
        <v>Lead</v>
      </c>
      <c r="K1230" s="1"/>
      <c r="L1230" t="str">
        <f>VLOOKUP(Z1230,lookup!$A$2:$E$18,4,FALSE)</f>
        <v>ug/l</v>
      </c>
      <c r="M1230">
        <v>0.104</v>
      </c>
      <c r="U1230">
        <v>0.02</v>
      </c>
      <c r="V1230" t="s">
        <v>176</v>
      </c>
      <c r="X1230" t="s">
        <v>149</v>
      </c>
      <c r="Y1230" t="s">
        <v>150</v>
      </c>
      <c r="Z1230">
        <v>1049</v>
      </c>
      <c r="AB1230" t="s">
        <v>154</v>
      </c>
      <c r="AC1230" t="s">
        <v>148</v>
      </c>
      <c r="AD1230" s="2">
        <v>0.42777777777777781</v>
      </c>
      <c r="AG1230" t="s">
        <v>161</v>
      </c>
      <c r="AK1230" t="s">
        <v>156</v>
      </c>
    </row>
    <row r="1231" spans="1:37" x14ac:dyDescent="0.3">
      <c r="A1231" t="s">
        <v>292</v>
      </c>
      <c r="B1231" t="str">
        <f t="shared" si="19"/>
        <v>USGS-WRD-1651800-20200303</v>
      </c>
      <c r="C1231">
        <v>1651800</v>
      </c>
      <c r="D1231" t="s">
        <v>151</v>
      </c>
      <c r="E1231" s="1">
        <v>43893</v>
      </c>
      <c r="F1231" s="1" t="s">
        <v>388</v>
      </c>
      <c r="G1231" s="1"/>
      <c r="H1231" t="s">
        <v>172</v>
      </c>
      <c r="I1231" s="1" t="str">
        <f>VLOOKUP(Z1231,lookup!$A$2:$E$18,5,FALSE)</f>
        <v>dissolved</v>
      </c>
      <c r="J1231" s="1" t="str">
        <f>VLOOKUP(Z1231,lookup!$A$2:$E$18,3,FALSE)</f>
        <v>Zinc</v>
      </c>
      <c r="K1231" s="1"/>
      <c r="L1231" t="str">
        <f>VLOOKUP(Z1231,lookup!$A$2:$E$18,4,FALSE)</f>
        <v>ug/l</v>
      </c>
      <c r="M1231">
        <v>12.2</v>
      </c>
      <c r="U1231">
        <v>2</v>
      </c>
      <c r="V1231" t="s">
        <v>176</v>
      </c>
      <c r="X1231" t="s">
        <v>149</v>
      </c>
      <c r="Y1231" t="s">
        <v>150</v>
      </c>
      <c r="Z1231">
        <v>1090</v>
      </c>
      <c r="AB1231" t="s">
        <v>154</v>
      </c>
      <c r="AC1231" t="s">
        <v>148</v>
      </c>
      <c r="AD1231" s="2">
        <v>0.42777777777777781</v>
      </c>
      <c r="AG1231" t="s">
        <v>161</v>
      </c>
      <c r="AK1231" t="s">
        <v>156</v>
      </c>
    </row>
    <row r="1232" spans="1:37" x14ac:dyDescent="0.3">
      <c r="A1232" t="s">
        <v>292</v>
      </c>
      <c r="B1232" t="str">
        <f t="shared" si="19"/>
        <v>USGS-WRD-1651800-20200305</v>
      </c>
      <c r="C1232">
        <v>1651800</v>
      </c>
      <c r="D1232" t="s">
        <v>151</v>
      </c>
      <c r="E1232" s="1">
        <v>43895</v>
      </c>
      <c r="F1232" s="1" t="s">
        <v>416</v>
      </c>
      <c r="G1232" s="1"/>
      <c r="I1232" s="1" t="str">
        <f>VLOOKUP(Z1232,lookup!$A$2:$E$18,5,FALSE)</f>
        <v>total</v>
      </c>
      <c r="J1232" s="1" t="str">
        <f>VLOOKUP(Z1232,lookup!$A$2:$E$18,3,FALSE)</f>
        <v>Mercury</v>
      </c>
      <c r="K1232" s="1"/>
      <c r="L1232" t="str">
        <f>VLOOKUP(Z1232,lookup!$A$2:$E$18,4,FALSE)</f>
        <v>ng/l</v>
      </c>
      <c r="M1232">
        <v>1.03</v>
      </c>
      <c r="U1232">
        <v>0.17</v>
      </c>
      <c r="V1232" t="s">
        <v>165</v>
      </c>
      <c r="X1232" t="s">
        <v>149</v>
      </c>
      <c r="Y1232" t="s">
        <v>150</v>
      </c>
      <c r="Z1232">
        <v>50286</v>
      </c>
      <c r="AB1232" t="s">
        <v>154</v>
      </c>
      <c r="AC1232" t="s">
        <v>148</v>
      </c>
      <c r="AD1232" s="2">
        <v>0.59722222222222221</v>
      </c>
      <c r="AG1232" t="s">
        <v>161</v>
      </c>
      <c r="AK1232" t="s">
        <v>230</v>
      </c>
    </row>
    <row r="1233" spans="1:37" x14ac:dyDescent="0.3">
      <c r="A1233" t="s">
        <v>292</v>
      </c>
      <c r="B1233" t="str">
        <f t="shared" si="19"/>
        <v>USGS-WRD-1651800-20200402</v>
      </c>
      <c r="C1233">
        <v>1651800</v>
      </c>
      <c r="D1233" t="s">
        <v>151</v>
      </c>
      <c r="E1233" s="1">
        <v>43923</v>
      </c>
      <c r="F1233" s="1" t="s">
        <v>384</v>
      </c>
      <c r="G1233" s="1"/>
      <c r="H1233" t="s">
        <v>172</v>
      </c>
      <c r="I1233" s="1" t="str">
        <f>VLOOKUP(Z1233,lookup!$A$2:$E$18,5,FALSE)</f>
        <v>dissolved</v>
      </c>
      <c r="J1233" s="1" t="str">
        <f>VLOOKUP(Z1233,lookup!$A$2:$E$18,3,FALSE)</f>
        <v>Copper</v>
      </c>
      <c r="K1233" s="1"/>
      <c r="L1233" t="str">
        <f>VLOOKUP(Z1233,lookup!$A$2:$E$18,4,FALSE)</f>
        <v>ug/l</v>
      </c>
      <c r="M1233">
        <v>2.2999999999999998</v>
      </c>
      <c r="U1233">
        <v>0.4</v>
      </c>
      <c r="V1233" t="s">
        <v>176</v>
      </c>
      <c r="X1233" t="s">
        <v>178</v>
      </c>
      <c r="Y1233" t="s">
        <v>150</v>
      </c>
      <c r="Z1233">
        <v>1040</v>
      </c>
      <c r="AB1233" t="s">
        <v>154</v>
      </c>
      <c r="AC1233" t="s">
        <v>148</v>
      </c>
      <c r="AD1233" s="2">
        <v>0.46666666666666662</v>
      </c>
      <c r="AG1233" t="s">
        <v>161</v>
      </c>
      <c r="AK1233" t="s">
        <v>156</v>
      </c>
    </row>
    <row r="1234" spans="1:37" x14ac:dyDescent="0.3">
      <c r="A1234" t="s">
        <v>292</v>
      </c>
      <c r="B1234" t="str">
        <f t="shared" si="19"/>
        <v>USGS-WRD-1651800-20200402</v>
      </c>
      <c r="C1234">
        <v>1651800</v>
      </c>
      <c r="D1234" t="s">
        <v>151</v>
      </c>
      <c r="E1234" s="1">
        <v>43923</v>
      </c>
      <c r="F1234" s="1" t="s">
        <v>384</v>
      </c>
      <c r="G1234" s="1"/>
      <c r="H1234" t="s">
        <v>170</v>
      </c>
      <c r="I1234" s="1" t="str">
        <f>VLOOKUP(Z1234,lookup!$A$2:$E$18,5,FALSE)</f>
        <v>dissolved</v>
      </c>
      <c r="J1234" s="1" t="str">
        <f>VLOOKUP(Z1234,lookup!$A$2:$E$18,3,FALSE)</f>
        <v>Lead</v>
      </c>
      <c r="K1234" s="1"/>
      <c r="L1234" t="str">
        <f>VLOOKUP(Z1234,lookup!$A$2:$E$18,4,FALSE)</f>
        <v>ug/l</v>
      </c>
      <c r="M1234">
        <v>8.5000000000000006E-2</v>
      </c>
      <c r="U1234">
        <v>0.02</v>
      </c>
      <c r="V1234" t="s">
        <v>176</v>
      </c>
      <c r="X1234" t="s">
        <v>178</v>
      </c>
      <c r="Y1234" t="s">
        <v>150</v>
      </c>
      <c r="Z1234">
        <v>1049</v>
      </c>
      <c r="AB1234" t="s">
        <v>154</v>
      </c>
      <c r="AC1234" t="s">
        <v>148</v>
      </c>
      <c r="AD1234" s="2">
        <v>0.46666666666666662</v>
      </c>
      <c r="AG1234" t="s">
        <v>161</v>
      </c>
      <c r="AK1234" t="s">
        <v>156</v>
      </c>
    </row>
    <row r="1235" spans="1:37" x14ac:dyDescent="0.3">
      <c r="A1235" t="s">
        <v>292</v>
      </c>
      <c r="B1235" t="str">
        <f t="shared" si="19"/>
        <v>USGS-WRD-1651800-20200402</v>
      </c>
      <c r="C1235">
        <v>1651800</v>
      </c>
      <c r="D1235" t="s">
        <v>151</v>
      </c>
      <c r="E1235" s="1">
        <v>43923</v>
      </c>
      <c r="F1235" s="1" t="s">
        <v>384</v>
      </c>
      <c r="G1235" s="1"/>
      <c r="H1235" t="s">
        <v>172</v>
      </c>
      <c r="I1235" s="1" t="str">
        <f>VLOOKUP(Z1235,lookup!$A$2:$E$18,5,FALSE)</f>
        <v>dissolved</v>
      </c>
      <c r="J1235" s="1" t="str">
        <f>VLOOKUP(Z1235,lookup!$A$2:$E$18,3,FALSE)</f>
        <v>Zinc</v>
      </c>
      <c r="K1235" s="1"/>
      <c r="L1235" t="str">
        <f>VLOOKUP(Z1235,lookup!$A$2:$E$18,4,FALSE)</f>
        <v>ug/l</v>
      </c>
      <c r="M1235">
        <v>2.7</v>
      </c>
      <c r="U1235">
        <v>2</v>
      </c>
      <c r="V1235" t="s">
        <v>176</v>
      </c>
      <c r="X1235" t="s">
        <v>178</v>
      </c>
      <c r="Y1235" t="s">
        <v>150</v>
      </c>
      <c r="Z1235">
        <v>1090</v>
      </c>
      <c r="AA1235" t="s">
        <v>168</v>
      </c>
      <c r="AB1235" t="s">
        <v>154</v>
      </c>
      <c r="AC1235" t="s">
        <v>148</v>
      </c>
      <c r="AD1235" s="2">
        <v>0.46666666666666662</v>
      </c>
      <c r="AG1235" t="s">
        <v>161</v>
      </c>
      <c r="AK1235" t="s">
        <v>156</v>
      </c>
    </row>
    <row r="1236" spans="1:37" x14ac:dyDescent="0.3">
      <c r="A1236" t="s">
        <v>292</v>
      </c>
      <c r="B1236" t="str">
        <f t="shared" si="19"/>
        <v>USGS-WRD-1651800-20200402</v>
      </c>
      <c r="C1236">
        <v>1651800</v>
      </c>
      <c r="D1236" t="s">
        <v>151</v>
      </c>
      <c r="E1236" s="1">
        <v>43923</v>
      </c>
      <c r="F1236" s="1" t="s">
        <v>384</v>
      </c>
      <c r="G1236" s="1"/>
      <c r="I1236" s="1" t="str">
        <f>VLOOKUP(Z1236,lookup!$A$2:$E$18,5,FALSE)</f>
        <v>total</v>
      </c>
      <c r="J1236" s="1" t="str">
        <f>VLOOKUP(Z1236,lookup!$A$2:$E$18,3,FALSE)</f>
        <v>Mercury</v>
      </c>
      <c r="K1236" s="1"/>
      <c r="L1236" t="str">
        <f>VLOOKUP(Z1236,lookup!$A$2:$E$18,4,FALSE)</f>
        <v>ng/l</v>
      </c>
      <c r="M1236">
        <v>27.6</v>
      </c>
      <c r="U1236">
        <v>0.17</v>
      </c>
      <c r="V1236" t="s">
        <v>165</v>
      </c>
      <c r="X1236" t="s">
        <v>178</v>
      </c>
      <c r="Y1236" t="s">
        <v>150</v>
      </c>
      <c r="Z1236">
        <v>50286</v>
      </c>
      <c r="AB1236" t="s">
        <v>154</v>
      </c>
      <c r="AC1236" t="s">
        <v>148</v>
      </c>
      <c r="AD1236" s="2">
        <v>0.46666666666666662</v>
      </c>
      <c r="AG1236" t="s">
        <v>161</v>
      </c>
      <c r="AK1236" t="s">
        <v>230</v>
      </c>
    </row>
    <row r="1237" spans="1:37" x14ac:dyDescent="0.3">
      <c r="A1237" t="s">
        <v>292</v>
      </c>
      <c r="B1237" t="str">
        <f t="shared" si="19"/>
        <v>USGS-WRD-1651800-20200512</v>
      </c>
      <c r="C1237">
        <v>1651800</v>
      </c>
      <c r="D1237" t="s">
        <v>151</v>
      </c>
      <c r="E1237" s="1">
        <v>43963</v>
      </c>
      <c r="F1237" s="1" t="s">
        <v>306</v>
      </c>
      <c r="G1237" s="1"/>
      <c r="I1237" s="1" t="str">
        <f>VLOOKUP(Z1237,lookup!$A$2:$E$18,5,FALSE)</f>
        <v>total</v>
      </c>
      <c r="J1237" s="1" t="str">
        <f>VLOOKUP(Z1237,lookup!$A$2:$E$18,3,FALSE)</f>
        <v>Mercury</v>
      </c>
      <c r="K1237" s="1"/>
      <c r="L1237" t="str">
        <f>VLOOKUP(Z1237,lookup!$A$2:$E$18,4,FALSE)</f>
        <v>ng/l</v>
      </c>
      <c r="M1237">
        <v>0.81</v>
      </c>
      <c r="U1237">
        <v>0.17</v>
      </c>
      <c r="V1237" t="s">
        <v>165</v>
      </c>
      <c r="X1237" t="s">
        <v>178</v>
      </c>
      <c r="Y1237" t="s">
        <v>150</v>
      </c>
      <c r="Z1237">
        <v>50286</v>
      </c>
      <c r="AB1237" t="s">
        <v>154</v>
      </c>
      <c r="AC1237" t="s">
        <v>148</v>
      </c>
      <c r="AD1237" s="2">
        <v>0.45833333333333331</v>
      </c>
      <c r="AG1237" t="s">
        <v>161</v>
      </c>
      <c r="AK1237" t="s">
        <v>230</v>
      </c>
    </row>
    <row r="1238" spans="1:37" x14ac:dyDescent="0.3">
      <c r="A1238" t="s">
        <v>292</v>
      </c>
      <c r="B1238" t="str">
        <f t="shared" si="19"/>
        <v>USGS-WRD-1651800-20200602</v>
      </c>
      <c r="C1238">
        <v>1651800</v>
      </c>
      <c r="D1238" t="s">
        <v>151</v>
      </c>
      <c r="E1238" s="1">
        <v>43984</v>
      </c>
      <c r="F1238" s="1" t="s">
        <v>309</v>
      </c>
      <c r="G1238" s="1"/>
      <c r="H1238" t="s">
        <v>172</v>
      </c>
      <c r="I1238" s="1" t="str">
        <f>VLOOKUP(Z1238,lookup!$A$2:$E$18,5,FALSE)</f>
        <v>dissolved</v>
      </c>
      <c r="J1238" s="1" t="str">
        <f>VLOOKUP(Z1238,lookup!$A$2:$E$18,3,FALSE)</f>
        <v>Copper</v>
      </c>
      <c r="K1238" s="1"/>
      <c r="L1238" t="str">
        <f>VLOOKUP(Z1238,lookup!$A$2:$E$18,4,FALSE)</f>
        <v>ug/l</v>
      </c>
      <c r="M1238">
        <v>0.91</v>
      </c>
      <c r="U1238">
        <v>0.4</v>
      </c>
      <c r="V1238" t="s">
        <v>176</v>
      </c>
      <c r="X1238" t="s">
        <v>178</v>
      </c>
      <c r="Y1238" t="s">
        <v>150</v>
      </c>
      <c r="Z1238">
        <v>1040</v>
      </c>
      <c r="AB1238" t="s">
        <v>154</v>
      </c>
      <c r="AC1238" t="s">
        <v>148</v>
      </c>
      <c r="AD1238" s="2">
        <v>0.3888888888888889</v>
      </c>
      <c r="AG1238" t="s">
        <v>161</v>
      </c>
      <c r="AK1238" t="s">
        <v>156</v>
      </c>
    </row>
    <row r="1239" spans="1:37" x14ac:dyDescent="0.3">
      <c r="A1239" t="s">
        <v>292</v>
      </c>
      <c r="B1239" t="str">
        <f t="shared" si="19"/>
        <v>USGS-WRD-1651800-20200602</v>
      </c>
      <c r="C1239">
        <v>1651800</v>
      </c>
      <c r="D1239" t="s">
        <v>151</v>
      </c>
      <c r="E1239" s="1">
        <v>43984</v>
      </c>
      <c r="F1239" s="1" t="s">
        <v>309</v>
      </c>
      <c r="G1239" s="1"/>
      <c r="H1239" t="s">
        <v>170</v>
      </c>
      <c r="I1239" s="1" t="str">
        <f>VLOOKUP(Z1239,lookup!$A$2:$E$18,5,FALSE)</f>
        <v>dissolved</v>
      </c>
      <c r="J1239" s="1" t="str">
        <f>VLOOKUP(Z1239,lookup!$A$2:$E$18,3,FALSE)</f>
        <v>Lead</v>
      </c>
      <c r="K1239" s="1"/>
      <c r="L1239" t="str">
        <f>VLOOKUP(Z1239,lookup!$A$2:$E$18,4,FALSE)</f>
        <v>ug/l</v>
      </c>
      <c r="M1239">
        <v>0.02</v>
      </c>
      <c r="U1239">
        <v>0.02</v>
      </c>
      <c r="V1239" t="s">
        <v>176</v>
      </c>
      <c r="X1239" t="s">
        <v>178</v>
      </c>
      <c r="Y1239" t="s">
        <v>150</v>
      </c>
      <c r="Z1239">
        <v>1049</v>
      </c>
      <c r="AA1239" t="s">
        <v>168</v>
      </c>
      <c r="AB1239" t="s">
        <v>154</v>
      </c>
      <c r="AC1239" t="s">
        <v>148</v>
      </c>
      <c r="AD1239" s="2">
        <v>0.3888888888888889</v>
      </c>
      <c r="AG1239" t="s">
        <v>161</v>
      </c>
      <c r="AK1239" t="s">
        <v>156</v>
      </c>
    </row>
    <row r="1240" spans="1:37" x14ac:dyDescent="0.3">
      <c r="A1240" t="s">
        <v>292</v>
      </c>
      <c r="B1240" t="str">
        <f t="shared" si="19"/>
        <v>USGS-WRD-1651800-20200602</v>
      </c>
      <c r="C1240">
        <v>1651800</v>
      </c>
      <c r="D1240" t="s">
        <v>151</v>
      </c>
      <c r="E1240" s="1">
        <v>43984</v>
      </c>
      <c r="F1240" s="1" t="s">
        <v>309</v>
      </c>
      <c r="G1240" s="1"/>
      <c r="H1240" t="s">
        <v>172</v>
      </c>
      <c r="I1240" s="1" t="str">
        <f>VLOOKUP(Z1240,lookup!$A$2:$E$18,5,FALSE)</f>
        <v>dissolved</v>
      </c>
      <c r="J1240" s="1" t="str">
        <f>VLOOKUP(Z1240,lookup!$A$2:$E$18,3,FALSE)</f>
        <v>Zinc</v>
      </c>
      <c r="K1240" s="1"/>
      <c r="L1240" t="str">
        <f>VLOOKUP(Z1240,lookup!$A$2:$E$18,4,FALSE)</f>
        <v>ug/l</v>
      </c>
      <c r="M1240">
        <v>3.6</v>
      </c>
      <c r="U1240">
        <v>2</v>
      </c>
      <c r="V1240" t="s">
        <v>176</v>
      </c>
      <c r="X1240" t="s">
        <v>178</v>
      </c>
      <c r="Y1240" t="s">
        <v>150</v>
      </c>
      <c r="Z1240">
        <v>1090</v>
      </c>
      <c r="AA1240" t="s">
        <v>168</v>
      </c>
      <c r="AB1240" t="s">
        <v>154</v>
      </c>
      <c r="AC1240" t="s">
        <v>148</v>
      </c>
      <c r="AD1240" s="2">
        <v>0.3888888888888889</v>
      </c>
      <c r="AG1240" t="s">
        <v>161</v>
      </c>
      <c r="AK1240" t="s">
        <v>156</v>
      </c>
    </row>
    <row r="1241" spans="1:37" x14ac:dyDescent="0.3">
      <c r="A1241" t="s">
        <v>292</v>
      </c>
      <c r="B1241" t="str">
        <f t="shared" si="19"/>
        <v>USGS-WRD-1651800-20200602</v>
      </c>
      <c r="C1241">
        <v>1651800</v>
      </c>
      <c r="D1241" t="s">
        <v>151</v>
      </c>
      <c r="E1241" s="1">
        <v>43984</v>
      </c>
      <c r="F1241" s="1" t="s">
        <v>309</v>
      </c>
      <c r="G1241" s="1"/>
      <c r="I1241" s="1" t="str">
        <f>VLOOKUP(Z1241,lookup!$A$2:$E$18,5,FALSE)</f>
        <v>total</v>
      </c>
      <c r="J1241" s="1" t="str">
        <f>VLOOKUP(Z1241,lookup!$A$2:$E$18,3,FALSE)</f>
        <v>Mercury</v>
      </c>
      <c r="K1241" s="1"/>
      <c r="L1241" t="str">
        <f>VLOOKUP(Z1241,lookup!$A$2:$E$18,4,FALSE)</f>
        <v>ng/l</v>
      </c>
      <c r="M1241">
        <v>0.68</v>
      </c>
      <c r="U1241">
        <v>0.17</v>
      </c>
      <c r="V1241" t="s">
        <v>165</v>
      </c>
      <c r="X1241" t="s">
        <v>178</v>
      </c>
      <c r="Y1241" t="s">
        <v>150</v>
      </c>
      <c r="Z1241">
        <v>50286</v>
      </c>
      <c r="AB1241" t="s">
        <v>154</v>
      </c>
      <c r="AC1241" t="s">
        <v>148</v>
      </c>
      <c r="AD1241" s="2">
        <v>0.3888888888888889</v>
      </c>
      <c r="AG1241" t="s">
        <v>161</v>
      </c>
      <c r="AK1241" t="s">
        <v>230</v>
      </c>
    </row>
    <row r="1242" spans="1:37" x14ac:dyDescent="0.3">
      <c r="A1242" t="s">
        <v>292</v>
      </c>
      <c r="B1242" t="str">
        <f t="shared" si="19"/>
        <v>USGS-WRD-1651800-20200707</v>
      </c>
      <c r="C1242">
        <v>1651800</v>
      </c>
      <c r="D1242" t="s">
        <v>151</v>
      </c>
      <c r="E1242" s="1">
        <v>44019</v>
      </c>
      <c r="F1242" s="1" t="s">
        <v>309</v>
      </c>
      <c r="G1242" s="1"/>
      <c r="H1242" t="s">
        <v>172</v>
      </c>
      <c r="I1242" s="1" t="str">
        <f>VLOOKUP(Z1242,lookup!$A$2:$E$18,5,FALSE)</f>
        <v>dissolved</v>
      </c>
      <c r="J1242" s="1" t="str">
        <f>VLOOKUP(Z1242,lookup!$A$2:$E$18,3,FALSE)</f>
        <v>Copper</v>
      </c>
      <c r="K1242" s="1"/>
      <c r="L1242" t="str">
        <f>VLOOKUP(Z1242,lookup!$A$2:$E$18,4,FALSE)</f>
        <v>ug/l</v>
      </c>
      <c r="M1242">
        <v>4.0999999999999996</v>
      </c>
      <c r="U1242">
        <v>0.4</v>
      </c>
      <c r="V1242" t="s">
        <v>176</v>
      </c>
      <c r="X1242" t="s">
        <v>178</v>
      </c>
      <c r="Y1242" t="s">
        <v>150</v>
      </c>
      <c r="Z1242">
        <v>1040</v>
      </c>
      <c r="AB1242" t="s">
        <v>154</v>
      </c>
      <c r="AC1242" t="s">
        <v>148</v>
      </c>
      <c r="AD1242" s="2">
        <v>0.3888888888888889</v>
      </c>
      <c r="AG1242" t="s">
        <v>161</v>
      </c>
      <c r="AK1242" t="s">
        <v>156</v>
      </c>
    </row>
    <row r="1243" spans="1:37" x14ac:dyDescent="0.3">
      <c r="A1243" t="s">
        <v>292</v>
      </c>
      <c r="B1243" t="str">
        <f t="shared" si="19"/>
        <v>USGS-WRD-1651800-20200707</v>
      </c>
      <c r="C1243">
        <v>1651800</v>
      </c>
      <c r="D1243" t="s">
        <v>151</v>
      </c>
      <c r="E1243" s="1">
        <v>44019</v>
      </c>
      <c r="F1243" s="1" t="s">
        <v>309</v>
      </c>
      <c r="G1243" s="1"/>
      <c r="H1243" t="s">
        <v>170</v>
      </c>
      <c r="I1243" s="1" t="str">
        <f>VLOOKUP(Z1243,lookup!$A$2:$E$18,5,FALSE)</f>
        <v>dissolved</v>
      </c>
      <c r="J1243" s="1" t="str">
        <f>VLOOKUP(Z1243,lookup!$A$2:$E$18,3,FALSE)</f>
        <v>Lead</v>
      </c>
      <c r="K1243" s="1"/>
      <c r="L1243" t="str">
        <f>VLOOKUP(Z1243,lookup!$A$2:$E$18,4,FALSE)</f>
        <v>ug/l</v>
      </c>
      <c r="M1243">
        <v>0.66200000000000003</v>
      </c>
      <c r="U1243">
        <v>0.02</v>
      </c>
      <c r="V1243" t="s">
        <v>176</v>
      </c>
      <c r="X1243" t="s">
        <v>178</v>
      </c>
      <c r="Y1243" t="s">
        <v>150</v>
      </c>
      <c r="Z1243">
        <v>1049</v>
      </c>
      <c r="AB1243" t="s">
        <v>154</v>
      </c>
      <c r="AC1243" t="s">
        <v>148</v>
      </c>
      <c r="AD1243" s="2">
        <v>0.3888888888888889</v>
      </c>
      <c r="AG1243" t="s">
        <v>161</v>
      </c>
      <c r="AK1243" t="s">
        <v>156</v>
      </c>
    </row>
    <row r="1244" spans="1:37" x14ac:dyDescent="0.3">
      <c r="A1244" t="s">
        <v>292</v>
      </c>
      <c r="B1244" t="str">
        <f t="shared" si="19"/>
        <v>USGS-WRD-1651800-20200707</v>
      </c>
      <c r="C1244">
        <v>1651800</v>
      </c>
      <c r="D1244" t="s">
        <v>151</v>
      </c>
      <c r="E1244" s="1">
        <v>44019</v>
      </c>
      <c r="F1244" s="1" t="s">
        <v>309</v>
      </c>
      <c r="G1244" s="1"/>
      <c r="H1244" t="s">
        <v>172</v>
      </c>
      <c r="I1244" s="1" t="str">
        <f>VLOOKUP(Z1244,lookup!$A$2:$E$18,5,FALSE)</f>
        <v>dissolved</v>
      </c>
      <c r="J1244" s="1" t="str">
        <f>VLOOKUP(Z1244,lookup!$A$2:$E$18,3,FALSE)</f>
        <v>Zinc</v>
      </c>
      <c r="K1244" s="1"/>
      <c r="L1244" t="str">
        <f>VLOOKUP(Z1244,lookup!$A$2:$E$18,4,FALSE)</f>
        <v>ug/l</v>
      </c>
      <c r="M1244">
        <v>5.6</v>
      </c>
      <c r="U1244">
        <v>2</v>
      </c>
      <c r="V1244" t="s">
        <v>176</v>
      </c>
      <c r="X1244" t="s">
        <v>178</v>
      </c>
      <c r="Y1244" t="s">
        <v>150</v>
      </c>
      <c r="Z1244">
        <v>1090</v>
      </c>
      <c r="AB1244" t="s">
        <v>154</v>
      </c>
      <c r="AC1244" t="s">
        <v>148</v>
      </c>
      <c r="AD1244" s="2">
        <v>0.3888888888888889</v>
      </c>
      <c r="AG1244" t="s">
        <v>161</v>
      </c>
      <c r="AK1244" t="s">
        <v>156</v>
      </c>
    </row>
    <row r="1245" spans="1:37" x14ac:dyDescent="0.3">
      <c r="A1245" t="s">
        <v>292</v>
      </c>
      <c r="B1245" t="str">
        <f t="shared" si="19"/>
        <v>USGS-WRD-1651800-20200707</v>
      </c>
      <c r="C1245">
        <v>1651800</v>
      </c>
      <c r="D1245" t="s">
        <v>151</v>
      </c>
      <c r="E1245" s="1">
        <v>44019</v>
      </c>
      <c r="F1245" s="1" t="s">
        <v>309</v>
      </c>
      <c r="G1245" s="1"/>
      <c r="I1245" s="1" t="str">
        <f>VLOOKUP(Z1245,lookup!$A$2:$E$18,5,FALSE)</f>
        <v>total</v>
      </c>
      <c r="J1245" s="1" t="str">
        <f>VLOOKUP(Z1245,lookup!$A$2:$E$18,3,FALSE)</f>
        <v>Mercury</v>
      </c>
      <c r="K1245" s="1"/>
      <c r="L1245" t="str">
        <f>VLOOKUP(Z1245,lookup!$A$2:$E$18,4,FALSE)</f>
        <v>ng/l</v>
      </c>
      <c r="M1245">
        <v>12.5</v>
      </c>
      <c r="U1245">
        <v>0.17</v>
      </c>
      <c r="V1245" t="s">
        <v>165</v>
      </c>
      <c r="X1245" t="s">
        <v>178</v>
      </c>
      <c r="Y1245" t="s">
        <v>150</v>
      </c>
      <c r="Z1245">
        <v>50286</v>
      </c>
      <c r="AB1245" t="s">
        <v>154</v>
      </c>
      <c r="AC1245" t="s">
        <v>148</v>
      </c>
      <c r="AD1245" s="2">
        <v>0.3888888888888889</v>
      </c>
      <c r="AG1245" t="s">
        <v>161</v>
      </c>
      <c r="AK1245" t="s">
        <v>230</v>
      </c>
    </row>
    <row r="1246" spans="1:37" x14ac:dyDescent="0.3">
      <c r="A1246" t="s">
        <v>292</v>
      </c>
      <c r="B1246" t="str">
        <f t="shared" si="19"/>
        <v>USGS-WRD-1651800-20200709</v>
      </c>
      <c r="C1246">
        <v>1651800</v>
      </c>
      <c r="D1246" t="s">
        <v>151</v>
      </c>
      <c r="E1246" s="1">
        <v>44021</v>
      </c>
      <c r="F1246" s="1" t="s">
        <v>417</v>
      </c>
      <c r="G1246" s="1"/>
      <c r="H1246" t="s">
        <v>172</v>
      </c>
      <c r="I1246" s="1" t="str">
        <f>VLOOKUP(Z1246,lookup!$A$2:$E$18,5,FALSE)</f>
        <v>dissolved</v>
      </c>
      <c r="J1246" s="1" t="str">
        <f>VLOOKUP(Z1246,lookup!$A$2:$E$18,3,FALSE)</f>
        <v>Copper</v>
      </c>
      <c r="K1246" s="1"/>
      <c r="L1246" t="str">
        <f>VLOOKUP(Z1246,lookup!$A$2:$E$18,4,FALSE)</f>
        <v>ug/l</v>
      </c>
      <c r="M1246">
        <v>2.8</v>
      </c>
      <c r="U1246">
        <v>0.4</v>
      </c>
      <c r="V1246" t="s">
        <v>176</v>
      </c>
      <c r="X1246" t="s">
        <v>178</v>
      </c>
      <c r="Y1246" t="s">
        <v>150</v>
      </c>
      <c r="Z1246">
        <v>1040</v>
      </c>
      <c r="AB1246" t="s">
        <v>154</v>
      </c>
      <c r="AC1246" t="s">
        <v>148</v>
      </c>
      <c r="AD1246" s="2">
        <v>0.38611111111111113</v>
      </c>
      <c r="AG1246" t="s">
        <v>161</v>
      </c>
      <c r="AK1246" t="s">
        <v>156</v>
      </c>
    </row>
    <row r="1247" spans="1:37" x14ac:dyDescent="0.3">
      <c r="A1247" t="s">
        <v>292</v>
      </c>
      <c r="B1247" t="str">
        <f t="shared" si="19"/>
        <v>USGS-WRD-1651800-20200709</v>
      </c>
      <c r="C1247">
        <v>1651800</v>
      </c>
      <c r="D1247" t="s">
        <v>151</v>
      </c>
      <c r="E1247" s="1">
        <v>44021</v>
      </c>
      <c r="F1247" s="1" t="s">
        <v>417</v>
      </c>
      <c r="G1247" s="1"/>
      <c r="H1247" t="s">
        <v>170</v>
      </c>
      <c r="I1247" s="1" t="str">
        <f>VLOOKUP(Z1247,lookup!$A$2:$E$18,5,FALSE)</f>
        <v>dissolved</v>
      </c>
      <c r="J1247" s="1" t="str">
        <f>VLOOKUP(Z1247,lookup!$A$2:$E$18,3,FALSE)</f>
        <v>Lead</v>
      </c>
      <c r="K1247" s="1"/>
      <c r="L1247" t="str">
        <f>VLOOKUP(Z1247,lookup!$A$2:$E$18,4,FALSE)</f>
        <v>ug/l</v>
      </c>
      <c r="M1247">
        <v>2.1000000000000001E-2</v>
      </c>
      <c r="U1247">
        <v>0.02</v>
      </c>
      <c r="V1247" t="s">
        <v>176</v>
      </c>
      <c r="X1247" t="s">
        <v>178</v>
      </c>
      <c r="Y1247" t="s">
        <v>150</v>
      </c>
      <c r="Z1247">
        <v>1049</v>
      </c>
      <c r="AA1247" t="s">
        <v>168</v>
      </c>
      <c r="AB1247" t="s">
        <v>154</v>
      </c>
      <c r="AC1247" t="s">
        <v>148</v>
      </c>
      <c r="AD1247" s="2">
        <v>0.38611111111111113</v>
      </c>
      <c r="AG1247" t="s">
        <v>161</v>
      </c>
      <c r="AK1247" t="s">
        <v>156</v>
      </c>
    </row>
    <row r="1248" spans="1:37" x14ac:dyDescent="0.3">
      <c r="A1248" t="s">
        <v>292</v>
      </c>
      <c r="B1248" t="str">
        <f t="shared" si="19"/>
        <v>USGS-WRD-1651800-20200709</v>
      </c>
      <c r="C1248">
        <v>1651800</v>
      </c>
      <c r="D1248" t="s">
        <v>151</v>
      </c>
      <c r="E1248" s="1">
        <v>44021</v>
      </c>
      <c r="F1248" s="1" t="s">
        <v>417</v>
      </c>
      <c r="G1248" s="1"/>
      <c r="H1248" t="s">
        <v>172</v>
      </c>
      <c r="I1248" s="1" t="str">
        <f>VLOOKUP(Z1248,lookup!$A$2:$E$18,5,FALSE)</f>
        <v>dissolved</v>
      </c>
      <c r="J1248" s="1" t="str">
        <f>VLOOKUP(Z1248,lookup!$A$2:$E$18,3,FALSE)</f>
        <v>Zinc</v>
      </c>
      <c r="K1248" s="1"/>
      <c r="L1248" t="str">
        <f>VLOOKUP(Z1248,lookup!$A$2:$E$18,4,FALSE)</f>
        <v>ug/l</v>
      </c>
      <c r="M1248">
        <v>2.5</v>
      </c>
      <c r="U1248">
        <v>2</v>
      </c>
      <c r="V1248" t="s">
        <v>176</v>
      </c>
      <c r="X1248" t="s">
        <v>178</v>
      </c>
      <c r="Y1248" t="s">
        <v>150</v>
      </c>
      <c r="Z1248">
        <v>1090</v>
      </c>
      <c r="AA1248" t="s">
        <v>168</v>
      </c>
      <c r="AB1248" t="s">
        <v>154</v>
      </c>
      <c r="AC1248" t="s">
        <v>148</v>
      </c>
      <c r="AD1248" s="2">
        <v>0.38611111111111113</v>
      </c>
      <c r="AG1248" t="s">
        <v>161</v>
      </c>
      <c r="AK1248" t="s">
        <v>156</v>
      </c>
    </row>
    <row r="1249" spans="1:37" x14ac:dyDescent="0.3">
      <c r="A1249" t="s">
        <v>292</v>
      </c>
      <c r="B1249" t="str">
        <f t="shared" si="19"/>
        <v>USGS-WRD-1651800-20200709</v>
      </c>
      <c r="C1249">
        <v>1651800</v>
      </c>
      <c r="D1249" t="s">
        <v>151</v>
      </c>
      <c r="E1249" s="1">
        <v>44021</v>
      </c>
      <c r="F1249" s="1" t="s">
        <v>417</v>
      </c>
      <c r="G1249" s="1"/>
      <c r="I1249" s="1" t="str">
        <f>VLOOKUP(Z1249,lookup!$A$2:$E$18,5,FALSE)</f>
        <v>total</v>
      </c>
      <c r="J1249" s="1" t="str">
        <f>VLOOKUP(Z1249,lookup!$A$2:$E$18,3,FALSE)</f>
        <v>Mercury</v>
      </c>
      <c r="K1249" s="1"/>
      <c r="L1249" t="str">
        <f>VLOOKUP(Z1249,lookup!$A$2:$E$18,4,FALSE)</f>
        <v>ng/l</v>
      </c>
      <c r="M1249">
        <v>1.06</v>
      </c>
      <c r="U1249">
        <v>0.17</v>
      </c>
      <c r="V1249" t="s">
        <v>165</v>
      </c>
      <c r="X1249" t="s">
        <v>178</v>
      </c>
      <c r="Y1249" t="s">
        <v>150</v>
      </c>
      <c r="Z1249">
        <v>50286</v>
      </c>
      <c r="AB1249" t="s">
        <v>154</v>
      </c>
      <c r="AC1249" t="s">
        <v>148</v>
      </c>
      <c r="AD1249" s="2">
        <v>0.38611111111111113</v>
      </c>
      <c r="AG1249" t="s">
        <v>161</v>
      </c>
      <c r="AK1249" t="s">
        <v>230</v>
      </c>
    </row>
    <row r="1250" spans="1:37" x14ac:dyDescent="0.3">
      <c r="A1250" t="s">
        <v>292</v>
      </c>
      <c r="B1250" t="str">
        <f t="shared" si="19"/>
        <v>USGS-WRD-1651800-20200724</v>
      </c>
      <c r="C1250">
        <v>1651800</v>
      </c>
      <c r="D1250" t="s">
        <v>151</v>
      </c>
      <c r="E1250" s="1">
        <v>44036</v>
      </c>
      <c r="F1250" s="1" t="s">
        <v>418</v>
      </c>
      <c r="G1250" s="1"/>
      <c r="H1250" t="s">
        <v>172</v>
      </c>
      <c r="I1250" s="1" t="str">
        <f>VLOOKUP(Z1250,lookup!$A$2:$E$18,5,FALSE)</f>
        <v>dissolved</v>
      </c>
      <c r="J1250" s="1" t="str">
        <f>VLOOKUP(Z1250,lookup!$A$2:$E$18,3,FALSE)</f>
        <v>Copper</v>
      </c>
      <c r="K1250" s="1"/>
      <c r="L1250" t="str">
        <f>VLOOKUP(Z1250,lookup!$A$2:$E$18,4,FALSE)</f>
        <v>ug/l</v>
      </c>
      <c r="M1250">
        <v>4.4000000000000004</v>
      </c>
      <c r="U1250">
        <v>0.4</v>
      </c>
      <c r="V1250" t="s">
        <v>176</v>
      </c>
      <c r="X1250" t="s">
        <v>178</v>
      </c>
      <c r="Y1250" t="s">
        <v>150</v>
      </c>
      <c r="Z1250">
        <v>1040</v>
      </c>
      <c r="AB1250" t="s">
        <v>154</v>
      </c>
      <c r="AC1250" t="s">
        <v>148</v>
      </c>
      <c r="AD1250" s="2">
        <v>0.33055555555555555</v>
      </c>
      <c r="AG1250" t="s">
        <v>161</v>
      </c>
      <c r="AK1250" t="s">
        <v>156</v>
      </c>
    </row>
    <row r="1251" spans="1:37" x14ac:dyDescent="0.3">
      <c r="A1251" t="s">
        <v>292</v>
      </c>
      <c r="B1251" t="str">
        <f t="shared" si="19"/>
        <v>USGS-WRD-1651800-20200724</v>
      </c>
      <c r="C1251">
        <v>1651800</v>
      </c>
      <c r="D1251" t="s">
        <v>151</v>
      </c>
      <c r="E1251" s="1">
        <v>44036</v>
      </c>
      <c r="F1251" s="1" t="s">
        <v>418</v>
      </c>
      <c r="G1251" s="1"/>
      <c r="H1251" t="s">
        <v>170</v>
      </c>
      <c r="I1251" s="1" t="str">
        <f>VLOOKUP(Z1251,lookup!$A$2:$E$18,5,FALSE)</f>
        <v>dissolved</v>
      </c>
      <c r="J1251" s="1" t="str">
        <f>VLOOKUP(Z1251,lookup!$A$2:$E$18,3,FALSE)</f>
        <v>Lead</v>
      </c>
      <c r="K1251" s="1"/>
      <c r="L1251" t="str">
        <f>VLOOKUP(Z1251,lookup!$A$2:$E$18,4,FALSE)</f>
        <v>ug/l</v>
      </c>
      <c r="M1251">
        <v>0.45600000000000002</v>
      </c>
      <c r="U1251">
        <v>0.02</v>
      </c>
      <c r="V1251" t="s">
        <v>176</v>
      </c>
      <c r="X1251" t="s">
        <v>178</v>
      </c>
      <c r="Y1251" t="s">
        <v>150</v>
      </c>
      <c r="Z1251">
        <v>1049</v>
      </c>
      <c r="AB1251" t="s">
        <v>154</v>
      </c>
      <c r="AC1251" t="s">
        <v>148</v>
      </c>
      <c r="AD1251" s="2">
        <v>0.33055555555555555</v>
      </c>
      <c r="AG1251" t="s">
        <v>161</v>
      </c>
      <c r="AK1251" t="s">
        <v>156</v>
      </c>
    </row>
    <row r="1252" spans="1:37" x14ac:dyDescent="0.3">
      <c r="A1252" t="s">
        <v>292</v>
      </c>
      <c r="B1252" t="str">
        <f t="shared" si="19"/>
        <v>USGS-WRD-1651800-20200724</v>
      </c>
      <c r="C1252">
        <v>1651800</v>
      </c>
      <c r="D1252" t="s">
        <v>151</v>
      </c>
      <c r="E1252" s="1">
        <v>44036</v>
      </c>
      <c r="F1252" s="1" t="s">
        <v>418</v>
      </c>
      <c r="G1252" s="1"/>
      <c r="H1252" t="s">
        <v>172</v>
      </c>
      <c r="I1252" s="1" t="str">
        <f>VLOOKUP(Z1252,lookup!$A$2:$E$18,5,FALSE)</f>
        <v>dissolved</v>
      </c>
      <c r="J1252" s="1" t="str">
        <f>VLOOKUP(Z1252,lookup!$A$2:$E$18,3,FALSE)</f>
        <v>Zinc</v>
      </c>
      <c r="K1252" s="1"/>
      <c r="L1252" t="str">
        <f>VLOOKUP(Z1252,lookup!$A$2:$E$18,4,FALSE)</f>
        <v>ug/l</v>
      </c>
      <c r="M1252">
        <v>4.8</v>
      </c>
      <c r="U1252">
        <v>2</v>
      </c>
      <c r="V1252" t="s">
        <v>176</v>
      </c>
      <c r="X1252" t="s">
        <v>178</v>
      </c>
      <c r="Y1252" t="s">
        <v>150</v>
      </c>
      <c r="Z1252">
        <v>1090</v>
      </c>
      <c r="AB1252" t="s">
        <v>154</v>
      </c>
      <c r="AC1252" t="s">
        <v>148</v>
      </c>
      <c r="AD1252" s="2">
        <v>0.33055555555555555</v>
      </c>
      <c r="AG1252" t="s">
        <v>161</v>
      </c>
      <c r="AK1252" t="s">
        <v>156</v>
      </c>
    </row>
    <row r="1253" spans="1:37" x14ac:dyDescent="0.3">
      <c r="A1253" t="s">
        <v>292</v>
      </c>
      <c r="B1253" t="str">
        <f t="shared" si="19"/>
        <v>USGS-WRD-1651800-20200724</v>
      </c>
      <c r="C1253">
        <v>1651800</v>
      </c>
      <c r="D1253" t="s">
        <v>151</v>
      </c>
      <c r="E1253" s="1">
        <v>44036</v>
      </c>
      <c r="F1253" s="1" t="s">
        <v>418</v>
      </c>
      <c r="G1253" s="1"/>
      <c r="I1253" s="1" t="str">
        <f>VLOOKUP(Z1253,lookup!$A$2:$E$18,5,FALSE)</f>
        <v>total</v>
      </c>
      <c r="J1253" s="1" t="str">
        <f>VLOOKUP(Z1253,lookup!$A$2:$E$18,3,FALSE)</f>
        <v>Mercury</v>
      </c>
      <c r="K1253" s="1"/>
      <c r="L1253" t="str">
        <f>VLOOKUP(Z1253,lookup!$A$2:$E$18,4,FALSE)</f>
        <v>ng/l</v>
      </c>
      <c r="M1253">
        <v>7.22</v>
      </c>
      <c r="U1253">
        <v>0.17</v>
      </c>
      <c r="V1253" t="s">
        <v>165</v>
      </c>
      <c r="X1253" t="s">
        <v>178</v>
      </c>
      <c r="Y1253" t="s">
        <v>150</v>
      </c>
      <c r="Z1253">
        <v>50286</v>
      </c>
      <c r="AB1253" t="s">
        <v>154</v>
      </c>
      <c r="AC1253" t="s">
        <v>148</v>
      </c>
      <c r="AD1253" s="2">
        <v>0.33055555555555555</v>
      </c>
      <c r="AG1253" t="s">
        <v>161</v>
      </c>
      <c r="AK1253" t="s">
        <v>230</v>
      </c>
    </row>
    <row r="1254" spans="1:37" x14ac:dyDescent="0.3">
      <c r="A1254" t="s">
        <v>292</v>
      </c>
      <c r="B1254" t="str">
        <f t="shared" si="19"/>
        <v>USGS-WRD-1651800-20200804</v>
      </c>
      <c r="C1254">
        <v>1651800</v>
      </c>
      <c r="D1254" t="s">
        <v>151</v>
      </c>
      <c r="E1254" s="1">
        <v>44047</v>
      </c>
      <c r="F1254" s="1" t="s">
        <v>413</v>
      </c>
      <c r="G1254" s="1"/>
      <c r="H1254" t="s">
        <v>172</v>
      </c>
      <c r="I1254" s="1" t="str">
        <f>VLOOKUP(Z1254,lookup!$A$2:$E$18,5,FALSE)</f>
        <v>dissolved</v>
      </c>
      <c r="J1254" s="1" t="str">
        <f>VLOOKUP(Z1254,lookup!$A$2:$E$18,3,FALSE)</f>
        <v>Copper</v>
      </c>
      <c r="K1254" s="1"/>
      <c r="L1254" t="str">
        <f>VLOOKUP(Z1254,lookup!$A$2:$E$18,4,FALSE)</f>
        <v>ug/l</v>
      </c>
      <c r="M1254">
        <v>4.9000000000000004</v>
      </c>
      <c r="U1254">
        <v>0.4</v>
      </c>
      <c r="V1254" t="s">
        <v>176</v>
      </c>
      <c r="X1254" t="s">
        <v>178</v>
      </c>
      <c r="Y1254" t="s">
        <v>150</v>
      </c>
      <c r="Z1254">
        <v>1040</v>
      </c>
      <c r="AB1254" t="s">
        <v>154</v>
      </c>
      <c r="AC1254" t="s">
        <v>148</v>
      </c>
      <c r="AD1254" s="2">
        <v>0.50972222222222219</v>
      </c>
      <c r="AG1254" t="s">
        <v>161</v>
      </c>
      <c r="AK1254" t="s">
        <v>156</v>
      </c>
    </row>
    <row r="1255" spans="1:37" x14ac:dyDescent="0.3">
      <c r="A1255" t="s">
        <v>292</v>
      </c>
      <c r="B1255" t="str">
        <f t="shared" si="19"/>
        <v>USGS-WRD-1651800-20200804</v>
      </c>
      <c r="C1255">
        <v>1651800</v>
      </c>
      <c r="D1255" t="s">
        <v>151</v>
      </c>
      <c r="E1255" s="1">
        <v>44047</v>
      </c>
      <c r="F1255" s="1" t="s">
        <v>413</v>
      </c>
      <c r="G1255" s="1"/>
      <c r="H1255" t="s">
        <v>170</v>
      </c>
      <c r="I1255" s="1" t="str">
        <f>VLOOKUP(Z1255,lookup!$A$2:$E$18,5,FALSE)</f>
        <v>dissolved</v>
      </c>
      <c r="J1255" s="1" t="str">
        <f>VLOOKUP(Z1255,lookup!$A$2:$E$18,3,FALSE)</f>
        <v>Lead</v>
      </c>
      <c r="K1255" s="1"/>
      <c r="L1255" t="str">
        <f>VLOOKUP(Z1255,lookup!$A$2:$E$18,4,FALSE)</f>
        <v>ug/l</v>
      </c>
      <c r="M1255">
        <v>0.65900000000000003</v>
      </c>
      <c r="U1255">
        <v>0.02</v>
      </c>
      <c r="V1255" t="s">
        <v>176</v>
      </c>
      <c r="X1255" t="s">
        <v>178</v>
      </c>
      <c r="Y1255" t="s">
        <v>150</v>
      </c>
      <c r="Z1255">
        <v>1049</v>
      </c>
      <c r="AB1255" t="s">
        <v>154</v>
      </c>
      <c r="AC1255" t="s">
        <v>148</v>
      </c>
      <c r="AD1255" s="2">
        <v>0.50972222222222219</v>
      </c>
      <c r="AG1255" t="s">
        <v>161</v>
      </c>
      <c r="AK1255" t="s">
        <v>156</v>
      </c>
    </row>
    <row r="1256" spans="1:37" x14ac:dyDescent="0.3">
      <c r="A1256" t="s">
        <v>292</v>
      </c>
      <c r="B1256" t="str">
        <f t="shared" si="19"/>
        <v>USGS-WRD-1651800-20200804</v>
      </c>
      <c r="C1256">
        <v>1651800</v>
      </c>
      <c r="D1256" t="s">
        <v>151</v>
      </c>
      <c r="E1256" s="1">
        <v>44047</v>
      </c>
      <c r="F1256" s="1" t="s">
        <v>413</v>
      </c>
      <c r="G1256" s="1"/>
      <c r="H1256" t="s">
        <v>172</v>
      </c>
      <c r="I1256" s="1" t="str">
        <f>VLOOKUP(Z1256,lookup!$A$2:$E$18,5,FALSE)</f>
        <v>dissolved</v>
      </c>
      <c r="J1256" s="1" t="str">
        <f>VLOOKUP(Z1256,lookup!$A$2:$E$18,3,FALSE)</f>
        <v>Zinc</v>
      </c>
      <c r="K1256" s="1"/>
      <c r="L1256" t="str">
        <f>VLOOKUP(Z1256,lookup!$A$2:$E$18,4,FALSE)</f>
        <v>ug/l</v>
      </c>
      <c r="M1256">
        <v>3.6</v>
      </c>
      <c r="U1256">
        <v>2</v>
      </c>
      <c r="V1256" t="s">
        <v>176</v>
      </c>
      <c r="X1256" t="s">
        <v>178</v>
      </c>
      <c r="Y1256" t="s">
        <v>150</v>
      </c>
      <c r="Z1256">
        <v>1090</v>
      </c>
      <c r="AA1256" t="s">
        <v>168</v>
      </c>
      <c r="AB1256" t="s">
        <v>154</v>
      </c>
      <c r="AC1256" t="s">
        <v>148</v>
      </c>
      <c r="AD1256" s="2">
        <v>0.50972222222222219</v>
      </c>
      <c r="AG1256" t="s">
        <v>161</v>
      </c>
      <c r="AK1256" t="s">
        <v>156</v>
      </c>
    </row>
    <row r="1257" spans="1:37" x14ac:dyDescent="0.3">
      <c r="A1257" t="s">
        <v>292</v>
      </c>
      <c r="B1257" t="str">
        <f t="shared" si="19"/>
        <v>USGS-WRD-1651800-20200804</v>
      </c>
      <c r="C1257">
        <v>1651800</v>
      </c>
      <c r="D1257" t="s">
        <v>151</v>
      </c>
      <c r="E1257" s="1">
        <v>44047</v>
      </c>
      <c r="F1257" s="1" t="s">
        <v>413</v>
      </c>
      <c r="G1257" s="1"/>
      <c r="I1257" s="1" t="str">
        <f>VLOOKUP(Z1257,lookup!$A$2:$E$18,5,FALSE)</f>
        <v>total</v>
      </c>
      <c r="J1257" s="1" t="str">
        <f>VLOOKUP(Z1257,lookup!$A$2:$E$18,3,FALSE)</f>
        <v>Mercury</v>
      </c>
      <c r="K1257" s="1"/>
      <c r="L1257" t="str">
        <f>VLOOKUP(Z1257,lookup!$A$2:$E$18,4,FALSE)</f>
        <v>ng/l</v>
      </c>
      <c r="M1257">
        <v>25</v>
      </c>
      <c r="U1257">
        <v>0.17</v>
      </c>
      <c r="V1257" t="s">
        <v>165</v>
      </c>
      <c r="X1257" t="s">
        <v>178</v>
      </c>
      <c r="Y1257" t="s">
        <v>150</v>
      </c>
      <c r="Z1257">
        <v>50286</v>
      </c>
      <c r="AB1257" t="s">
        <v>154</v>
      </c>
      <c r="AC1257" t="s">
        <v>148</v>
      </c>
      <c r="AD1257" s="2">
        <v>0.50972222222222219</v>
      </c>
      <c r="AG1257" t="s">
        <v>161</v>
      </c>
      <c r="AK1257" t="s">
        <v>230</v>
      </c>
    </row>
    <row r="1258" spans="1:37" x14ac:dyDescent="0.3">
      <c r="A1258" t="s">
        <v>292</v>
      </c>
      <c r="B1258" t="str">
        <f t="shared" si="19"/>
        <v>USGS-WRD-1651800-20200806</v>
      </c>
      <c r="C1258">
        <v>1651800</v>
      </c>
      <c r="D1258" t="s">
        <v>151</v>
      </c>
      <c r="E1258" s="1">
        <v>44049</v>
      </c>
      <c r="F1258" s="1" t="s">
        <v>313</v>
      </c>
      <c r="G1258" s="1"/>
      <c r="H1258" t="s">
        <v>172</v>
      </c>
      <c r="I1258" s="1" t="str">
        <f>VLOOKUP(Z1258,lookup!$A$2:$E$18,5,FALSE)</f>
        <v>dissolved</v>
      </c>
      <c r="J1258" s="1" t="str">
        <f>VLOOKUP(Z1258,lookup!$A$2:$E$18,3,FALSE)</f>
        <v>Copper</v>
      </c>
      <c r="K1258" s="1"/>
      <c r="L1258" t="str">
        <f>VLOOKUP(Z1258,lookup!$A$2:$E$18,4,FALSE)</f>
        <v>ug/l</v>
      </c>
      <c r="M1258">
        <v>5.2</v>
      </c>
      <c r="U1258">
        <v>0.4</v>
      </c>
      <c r="V1258" t="s">
        <v>176</v>
      </c>
      <c r="X1258" t="s">
        <v>178</v>
      </c>
      <c r="Y1258" t="s">
        <v>150</v>
      </c>
      <c r="Z1258">
        <v>1040</v>
      </c>
      <c r="AB1258" t="s">
        <v>154</v>
      </c>
      <c r="AC1258" t="s">
        <v>148</v>
      </c>
      <c r="AD1258" s="2">
        <v>0.41666666666666669</v>
      </c>
      <c r="AG1258" t="s">
        <v>161</v>
      </c>
      <c r="AK1258" t="s">
        <v>156</v>
      </c>
    </row>
    <row r="1259" spans="1:37" x14ac:dyDescent="0.3">
      <c r="A1259" t="s">
        <v>292</v>
      </c>
      <c r="B1259" t="str">
        <f t="shared" si="19"/>
        <v>USGS-WRD-1651800-20200806</v>
      </c>
      <c r="C1259">
        <v>1651800</v>
      </c>
      <c r="D1259" t="s">
        <v>151</v>
      </c>
      <c r="E1259" s="1">
        <v>44049</v>
      </c>
      <c r="F1259" s="1" t="s">
        <v>313</v>
      </c>
      <c r="G1259" s="1"/>
      <c r="H1259" t="s">
        <v>170</v>
      </c>
      <c r="I1259" s="1" t="str">
        <f>VLOOKUP(Z1259,lookup!$A$2:$E$18,5,FALSE)</f>
        <v>dissolved</v>
      </c>
      <c r="J1259" s="1" t="str">
        <f>VLOOKUP(Z1259,lookup!$A$2:$E$18,3,FALSE)</f>
        <v>Lead</v>
      </c>
      <c r="K1259" s="1"/>
      <c r="L1259" t="str">
        <f>VLOOKUP(Z1259,lookup!$A$2:$E$18,4,FALSE)</f>
        <v>ug/l</v>
      </c>
      <c r="M1259">
        <v>0.23</v>
      </c>
      <c r="U1259">
        <v>0.02</v>
      </c>
      <c r="V1259" t="s">
        <v>176</v>
      </c>
      <c r="X1259" t="s">
        <v>178</v>
      </c>
      <c r="Y1259" t="s">
        <v>150</v>
      </c>
      <c r="Z1259">
        <v>1049</v>
      </c>
      <c r="AB1259" t="s">
        <v>154</v>
      </c>
      <c r="AC1259" t="s">
        <v>148</v>
      </c>
      <c r="AD1259" s="2">
        <v>0.41666666666666669</v>
      </c>
      <c r="AG1259" t="s">
        <v>161</v>
      </c>
      <c r="AK1259" t="s">
        <v>156</v>
      </c>
    </row>
    <row r="1260" spans="1:37" x14ac:dyDescent="0.3">
      <c r="A1260" t="s">
        <v>292</v>
      </c>
      <c r="B1260" t="str">
        <f t="shared" si="19"/>
        <v>USGS-WRD-1651800-20200806</v>
      </c>
      <c r="C1260">
        <v>1651800</v>
      </c>
      <c r="D1260" t="s">
        <v>151</v>
      </c>
      <c r="E1260" s="1">
        <v>44049</v>
      </c>
      <c r="F1260" s="1" t="s">
        <v>313</v>
      </c>
      <c r="G1260" s="1"/>
      <c r="H1260" t="s">
        <v>172</v>
      </c>
      <c r="I1260" s="1" t="str">
        <f>VLOOKUP(Z1260,lookup!$A$2:$E$18,5,FALSE)</f>
        <v>dissolved</v>
      </c>
      <c r="J1260" s="1" t="str">
        <f>VLOOKUP(Z1260,lookup!$A$2:$E$18,3,FALSE)</f>
        <v>Zinc</v>
      </c>
      <c r="K1260" s="1"/>
      <c r="L1260" t="str">
        <f>VLOOKUP(Z1260,lookup!$A$2:$E$18,4,FALSE)</f>
        <v>ug/l</v>
      </c>
      <c r="M1260">
        <v>5</v>
      </c>
      <c r="U1260">
        <v>2</v>
      </c>
      <c r="V1260" t="s">
        <v>176</v>
      </c>
      <c r="X1260" t="s">
        <v>178</v>
      </c>
      <c r="Y1260" t="s">
        <v>150</v>
      </c>
      <c r="Z1260">
        <v>1090</v>
      </c>
      <c r="AB1260" t="s">
        <v>154</v>
      </c>
      <c r="AC1260" t="s">
        <v>148</v>
      </c>
      <c r="AD1260" s="2">
        <v>0.41666666666666669</v>
      </c>
      <c r="AG1260" t="s">
        <v>161</v>
      </c>
      <c r="AK1260" t="s">
        <v>156</v>
      </c>
    </row>
    <row r="1261" spans="1:37" x14ac:dyDescent="0.3">
      <c r="A1261" t="s">
        <v>292</v>
      </c>
      <c r="B1261" t="str">
        <f t="shared" si="19"/>
        <v>USGS-WRD-1651800-20200806</v>
      </c>
      <c r="C1261">
        <v>1651800</v>
      </c>
      <c r="D1261" t="s">
        <v>151</v>
      </c>
      <c r="E1261" s="1">
        <v>44049</v>
      </c>
      <c r="F1261" s="1" t="s">
        <v>313</v>
      </c>
      <c r="G1261" s="1"/>
      <c r="I1261" s="1" t="str">
        <f>VLOOKUP(Z1261,lookup!$A$2:$E$18,5,FALSE)</f>
        <v>total</v>
      </c>
      <c r="J1261" s="1" t="str">
        <f>VLOOKUP(Z1261,lookup!$A$2:$E$18,3,FALSE)</f>
        <v>Mercury</v>
      </c>
      <c r="K1261" s="1"/>
      <c r="L1261" t="str">
        <f>VLOOKUP(Z1261,lookup!$A$2:$E$18,4,FALSE)</f>
        <v>ng/l</v>
      </c>
      <c r="M1261">
        <v>4.71</v>
      </c>
      <c r="U1261">
        <v>0.17</v>
      </c>
      <c r="V1261" t="s">
        <v>165</v>
      </c>
      <c r="X1261" t="s">
        <v>178</v>
      </c>
      <c r="Y1261" t="s">
        <v>150</v>
      </c>
      <c r="Z1261">
        <v>50286</v>
      </c>
      <c r="AB1261" t="s">
        <v>154</v>
      </c>
      <c r="AC1261" t="s">
        <v>148</v>
      </c>
      <c r="AD1261" s="2">
        <v>0.41666666666666669</v>
      </c>
      <c r="AG1261" t="s">
        <v>161</v>
      </c>
      <c r="AK1261" t="s">
        <v>230</v>
      </c>
    </row>
    <row r="1262" spans="1:37" x14ac:dyDescent="0.3">
      <c r="A1262" t="s">
        <v>292</v>
      </c>
      <c r="B1262" t="str">
        <f t="shared" si="19"/>
        <v>USGS-WRD-1651800-20200909</v>
      </c>
      <c r="C1262">
        <v>1651800</v>
      </c>
      <c r="D1262" t="s">
        <v>151</v>
      </c>
      <c r="E1262" s="1">
        <v>44083</v>
      </c>
      <c r="F1262" s="1" t="s">
        <v>401</v>
      </c>
      <c r="G1262" s="1"/>
      <c r="H1262" t="s">
        <v>172</v>
      </c>
      <c r="I1262" s="1" t="str">
        <f>VLOOKUP(Z1262,lookup!$A$2:$E$18,5,FALSE)</f>
        <v>dissolved</v>
      </c>
      <c r="J1262" s="1" t="str">
        <f>VLOOKUP(Z1262,lookup!$A$2:$E$18,3,FALSE)</f>
        <v>Copper</v>
      </c>
      <c r="K1262" s="1"/>
      <c r="L1262" t="str">
        <f>VLOOKUP(Z1262,lookup!$A$2:$E$18,4,FALSE)</f>
        <v>ug/l</v>
      </c>
      <c r="M1262">
        <v>0.76</v>
      </c>
      <c r="U1262">
        <v>0.4</v>
      </c>
      <c r="V1262" t="s">
        <v>176</v>
      </c>
      <c r="X1262" t="s">
        <v>178</v>
      </c>
      <c r="Y1262" t="s">
        <v>150</v>
      </c>
      <c r="Z1262">
        <v>1040</v>
      </c>
      <c r="AB1262" t="s">
        <v>154</v>
      </c>
      <c r="AC1262" t="s">
        <v>148</v>
      </c>
      <c r="AD1262" s="2">
        <v>0.57361111111111118</v>
      </c>
      <c r="AG1262" t="s">
        <v>161</v>
      </c>
      <c r="AK1262" t="s">
        <v>156</v>
      </c>
    </row>
    <row r="1263" spans="1:37" x14ac:dyDescent="0.3">
      <c r="A1263" t="s">
        <v>292</v>
      </c>
      <c r="B1263" t="str">
        <f t="shared" si="19"/>
        <v>USGS-WRD-1651800-20200909</v>
      </c>
      <c r="C1263">
        <v>1651800</v>
      </c>
      <c r="D1263" t="s">
        <v>151</v>
      </c>
      <c r="E1263" s="1">
        <v>44083</v>
      </c>
      <c r="F1263" s="1" t="s">
        <v>401</v>
      </c>
      <c r="G1263" s="1"/>
      <c r="H1263" t="s">
        <v>170</v>
      </c>
      <c r="I1263" s="1" t="str">
        <f>VLOOKUP(Z1263,lookup!$A$2:$E$18,5,FALSE)</f>
        <v>dissolved</v>
      </c>
      <c r="J1263" s="1" t="str">
        <f>VLOOKUP(Z1263,lookup!$A$2:$E$18,3,FALSE)</f>
        <v>Lead</v>
      </c>
      <c r="K1263" s="1"/>
      <c r="L1263" t="str">
        <f>VLOOKUP(Z1263,lookup!$A$2:$E$18,4,FALSE)</f>
        <v>ug/l</v>
      </c>
      <c r="M1263">
        <v>0.02</v>
      </c>
      <c r="N1263" t="s">
        <v>152</v>
      </c>
      <c r="U1263">
        <v>0.02</v>
      </c>
      <c r="V1263" t="s">
        <v>176</v>
      </c>
      <c r="X1263" t="s">
        <v>178</v>
      </c>
      <c r="Y1263" t="s">
        <v>150</v>
      </c>
      <c r="Z1263">
        <v>1049</v>
      </c>
      <c r="AB1263" t="s">
        <v>154</v>
      </c>
      <c r="AC1263" t="s">
        <v>148</v>
      </c>
      <c r="AD1263" s="2">
        <v>0.57361111111111118</v>
      </c>
      <c r="AG1263" t="s">
        <v>161</v>
      </c>
      <c r="AK1263" t="s">
        <v>156</v>
      </c>
    </row>
    <row r="1264" spans="1:37" x14ac:dyDescent="0.3">
      <c r="A1264" t="s">
        <v>292</v>
      </c>
      <c r="B1264" t="str">
        <f t="shared" si="19"/>
        <v>USGS-WRD-1651800-20200909</v>
      </c>
      <c r="C1264">
        <v>1651800</v>
      </c>
      <c r="D1264" t="s">
        <v>151</v>
      </c>
      <c r="E1264" s="1">
        <v>44083</v>
      </c>
      <c r="F1264" s="1" t="s">
        <v>401</v>
      </c>
      <c r="G1264" s="1"/>
      <c r="H1264" t="s">
        <v>172</v>
      </c>
      <c r="I1264" s="1" t="str">
        <f>VLOOKUP(Z1264,lookup!$A$2:$E$18,5,FALSE)</f>
        <v>dissolved</v>
      </c>
      <c r="J1264" s="1" t="str">
        <f>VLOOKUP(Z1264,lookup!$A$2:$E$18,3,FALSE)</f>
        <v>Zinc</v>
      </c>
      <c r="K1264" s="1"/>
      <c r="L1264" t="str">
        <f>VLOOKUP(Z1264,lookup!$A$2:$E$18,4,FALSE)</f>
        <v>ug/l</v>
      </c>
      <c r="M1264">
        <v>2.2999999999999998</v>
      </c>
      <c r="U1264">
        <v>2</v>
      </c>
      <c r="V1264" t="s">
        <v>176</v>
      </c>
      <c r="X1264" t="s">
        <v>178</v>
      </c>
      <c r="Y1264" t="s">
        <v>150</v>
      </c>
      <c r="Z1264">
        <v>1090</v>
      </c>
      <c r="AA1264" t="s">
        <v>168</v>
      </c>
      <c r="AB1264" t="s">
        <v>154</v>
      </c>
      <c r="AC1264" t="s">
        <v>148</v>
      </c>
      <c r="AD1264" s="2">
        <v>0.57361111111111118</v>
      </c>
      <c r="AG1264" t="s">
        <v>161</v>
      </c>
      <c r="AK1264" t="s">
        <v>156</v>
      </c>
    </row>
    <row r="1265" spans="1:37" x14ac:dyDescent="0.3">
      <c r="A1265" t="s">
        <v>292</v>
      </c>
      <c r="B1265" t="str">
        <f t="shared" si="19"/>
        <v>USGS-WRD-1651800-20200909</v>
      </c>
      <c r="C1265">
        <v>1651800</v>
      </c>
      <c r="D1265" t="s">
        <v>151</v>
      </c>
      <c r="E1265" s="1">
        <v>44083</v>
      </c>
      <c r="F1265" s="1" t="s">
        <v>401</v>
      </c>
      <c r="G1265" s="1"/>
      <c r="I1265" s="1" t="str">
        <f>VLOOKUP(Z1265,lookup!$A$2:$E$18,5,FALSE)</f>
        <v>total</v>
      </c>
      <c r="J1265" s="1" t="str">
        <f>VLOOKUP(Z1265,lookup!$A$2:$E$18,3,FALSE)</f>
        <v>Mercury</v>
      </c>
      <c r="K1265" s="1"/>
      <c r="L1265" t="str">
        <f>VLOOKUP(Z1265,lookup!$A$2:$E$18,4,FALSE)</f>
        <v>ng/l</v>
      </c>
      <c r="M1265">
        <v>0.85</v>
      </c>
      <c r="U1265">
        <v>0.17</v>
      </c>
      <c r="V1265" t="s">
        <v>165</v>
      </c>
      <c r="X1265" t="s">
        <v>178</v>
      </c>
      <c r="Y1265" t="s">
        <v>150</v>
      </c>
      <c r="Z1265">
        <v>50286</v>
      </c>
      <c r="AB1265" t="s">
        <v>154</v>
      </c>
      <c r="AC1265" t="s">
        <v>148</v>
      </c>
      <c r="AD1265" s="2">
        <v>0.57361111111111118</v>
      </c>
      <c r="AG1265" t="s">
        <v>161</v>
      </c>
      <c r="AK1265" t="s">
        <v>230</v>
      </c>
    </row>
    <row r="1266" spans="1:37" x14ac:dyDescent="0.3">
      <c r="A1266" t="s">
        <v>292</v>
      </c>
      <c r="B1266" t="str">
        <f t="shared" si="19"/>
        <v>USGS-WRD-1651800-20200910</v>
      </c>
      <c r="C1266">
        <v>1651800</v>
      </c>
      <c r="D1266" t="s">
        <v>151</v>
      </c>
      <c r="E1266" s="1">
        <v>44084</v>
      </c>
      <c r="F1266" s="1" t="s">
        <v>419</v>
      </c>
      <c r="G1266" s="1"/>
      <c r="H1266" t="s">
        <v>172</v>
      </c>
      <c r="I1266" s="1" t="str">
        <f>VLOOKUP(Z1266,lookup!$A$2:$E$18,5,FALSE)</f>
        <v>dissolved</v>
      </c>
      <c r="J1266" s="1" t="str">
        <f>VLOOKUP(Z1266,lookup!$A$2:$E$18,3,FALSE)</f>
        <v>Copper</v>
      </c>
      <c r="K1266" s="1"/>
      <c r="L1266" t="str">
        <f>VLOOKUP(Z1266,lookup!$A$2:$E$18,4,FALSE)</f>
        <v>ug/l</v>
      </c>
      <c r="M1266">
        <v>1.8</v>
      </c>
      <c r="U1266">
        <v>0.4</v>
      </c>
      <c r="V1266" t="s">
        <v>176</v>
      </c>
      <c r="X1266" t="s">
        <v>178</v>
      </c>
      <c r="Y1266" t="s">
        <v>150</v>
      </c>
      <c r="Z1266">
        <v>1040</v>
      </c>
      <c r="AB1266" t="s">
        <v>154</v>
      </c>
      <c r="AC1266" t="s">
        <v>148</v>
      </c>
      <c r="AD1266" s="2">
        <v>0.5805555555555556</v>
      </c>
      <c r="AG1266" t="s">
        <v>161</v>
      </c>
      <c r="AK1266" t="s">
        <v>156</v>
      </c>
    </row>
    <row r="1267" spans="1:37" x14ac:dyDescent="0.3">
      <c r="A1267" t="s">
        <v>292</v>
      </c>
      <c r="B1267" t="str">
        <f t="shared" si="19"/>
        <v>USGS-WRD-1651800-20200910</v>
      </c>
      <c r="C1267">
        <v>1651800</v>
      </c>
      <c r="D1267" t="s">
        <v>151</v>
      </c>
      <c r="E1267" s="1">
        <v>44084</v>
      </c>
      <c r="F1267" s="1" t="s">
        <v>419</v>
      </c>
      <c r="G1267" s="1"/>
      <c r="H1267" t="s">
        <v>170</v>
      </c>
      <c r="I1267" s="1" t="str">
        <f>VLOOKUP(Z1267,lookup!$A$2:$E$18,5,FALSE)</f>
        <v>dissolved</v>
      </c>
      <c r="J1267" s="1" t="str">
        <f>VLOOKUP(Z1267,lookup!$A$2:$E$18,3,FALSE)</f>
        <v>Lead</v>
      </c>
      <c r="K1267" s="1"/>
      <c r="L1267" t="str">
        <f>VLOOKUP(Z1267,lookup!$A$2:$E$18,4,FALSE)</f>
        <v>ug/l</v>
      </c>
      <c r="M1267">
        <v>0.59399999999999997</v>
      </c>
      <c r="U1267">
        <v>0.02</v>
      </c>
      <c r="V1267" t="s">
        <v>176</v>
      </c>
      <c r="X1267" t="s">
        <v>178</v>
      </c>
      <c r="Y1267" t="s">
        <v>150</v>
      </c>
      <c r="Z1267">
        <v>1049</v>
      </c>
      <c r="AB1267" t="s">
        <v>154</v>
      </c>
      <c r="AC1267" t="s">
        <v>148</v>
      </c>
      <c r="AD1267" s="2">
        <v>0.5805555555555556</v>
      </c>
      <c r="AG1267" t="s">
        <v>161</v>
      </c>
      <c r="AK1267" t="s">
        <v>156</v>
      </c>
    </row>
    <row r="1268" spans="1:37" x14ac:dyDescent="0.3">
      <c r="A1268" t="s">
        <v>292</v>
      </c>
      <c r="B1268" t="str">
        <f t="shared" si="19"/>
        <v>USGS-WRD-1651800-20200910</v>
      </c>
      <c r="C1268">
        <v>1651800</v>
      </c>
      <c r="D1268" t="s">
        <v>151</v>
      </c>
      <c r="E1268" s="1">
        <v>44084</v>
      </c>
      <c r="F1268" s="1" t="s">
        <v>419</v>
      </c>
      <c r="G1268" s="1"/>
      <c r="H1268" t="s">
        <v>172</v>
      </c>
      <c r="I1268" s="1" t="str">
        <f>VLOOKUP(Z1268,lookup!$A$2:$E$18,5,FALSE)</f>
        <v>dissolved</v>
      </c>
      <c r="J1268" s="1" t="str">
        <f>VLOOKUP(Z1268,lookup!$A$2:$E$18,3,FALSE)</f>
        <v>Zinc</v>
      </c>
      <c r="K1268" s="1"/>
      <c r="L1268" t="str">
        <f>VLOOKUP(Z1268,lookup!$A$2:$E$18,4,FALSE)</f>
        <v>ug/l</v>
      </c>
      <c r="M1268">
        <v>2.9</v>
      </c>
      <c r="U1268">
        <v>2</v>
      </c>
      <c r="V1268" t="s">
        <v>176</v>
      </c>
      <c r="X1268" t="s">
        <v>178</v>
      </c>
      <c r="Y1268" t="s">
        <v>150</v>
      </c>
      <c r="Z1268">
        <v>1090</v>
      </c>
      <c r="AA1268" t="s">
        <v>168</v>
      </c>
      <c r="AB1268" t="s">
        <v>154</v>
      </c>
      <c r="AC1268" t="s">
        <v>148</v>
      </c>
      <c r="AD1268" s="2">
        <v>0.5805555555555556</v>
      </c>
      <c r="AG1268" t="s">
        <v>161</v>
      </c>
      <c r="AK1268" t="s">
        <v>156</v>
      </c>
    </row>
    <row r="1269" spans="1:37" x14ac:dyDescent="0.3">
      <c r="A1269" t="s">
        <v>292</v>
      </c>
      <c r="B1269" t="str">
        <f t="shared" si="19"/>
        <v>USGS-WRD-1651800-20200910</v>
      </c>
      <c r="C1269">
        <v>1651800</v>
      </c>
      <c r="D1269" t="s">
        <v>151</v>
      </c>
      <c r="E1269" s="1">
        <v>44084</v>
      </c>
      <c r="F1269" s="1" t="s">
        <v>419</v>
      </c>
      <c r="G1269" s="1"/>
      <c r="I1269" s="1" t="str">
        <f>VLOOKUP(Z1269,lookup!$A$2:$E$18,5,FALSE)</f>
        <v>total</v>
      </c>
      <c r="J1269" s="1" t="str">
        <f>VLOOKUP(Z1269,lookup!$A$2:$E$18,3,FALSE)</f>
        <v>Mercury</v>
      </c>
      <c r="K1269" s="1"/>
      <c r="L1269" t="str">
        <f>VLOOKUP(Z1269,lookup!$A$2:$E$18,4,FALSE)</f>
        <v>ng/l</v>
      </c>
      <c r="M1269">
        <v>14.4</v>
      </c>
      <c r="U1269">
        <v>0.17</v>
      </c>
      <c r="V1269" t="s">
        <v>165</v>
      </c>
      <c r="X1269" t="s">
        <v>178</v>
      </c>
      <c r="Y1269" t="s">
        <v>150</v>
      </c>
      <c r="Z1269">
        <v>50286</v>
      </c>
      <c r="AB1269" t="s">
        <v>154</v>
      </c>
      <c r="AC1269" t="s">
        <v>148</v>
      </c>
      <c r="AD1269" s="2">
        <v>0.5805555555555556</v>
      </c>
      <c r="AG1269" t="s">
        <v>161</v>
      </c>
      <c r="AK1269" t="s">
        <v>230</v>
      </c>
    </row>
    <row r="1270" spans="1:37" x14ac:dyDescent="0.3">
      <c r="A1270" t="s">
        <v>292</v>
      </c>
      <c r="B1270" t="str">
        <f t="shared" si="19"/>
        <v>USGS-WRD-1651800-20200918</v>
      </c>
      <c r="C1270">
        <v>1651800</v>
      </c>
      <c r="D1270" t="s">
        <v>151</v>
      </c>
      <c r="E1270" s="1">
        <v>44092</v>
      </c>
      <c r="F1270" s="1" t="s">
        <v>420</v>
      </c>
      <c r="G1270" s="1"/>
      <c r="H1270" t="s">
        <v>172</v>
      </c>
      <c r="I1270" s="1" t="str">
        <f>VLOOKUP(Z1270,lookup!$A$2:$E$18,5,FALSE)</f>
        <v>dissolved</v>
      </c>
      <c r="J1270" s="1" t="str">
        <f>VLOOKUP(Z1270,lookup!$A$2:$E$18,3,FALSE)</f>
        <v>Copper</v>
      </c>
      <c r="K1270" s="1"/>
      <c r="L1270" t="str">
        <f>VLOOKUP(Z1270,lookup!$A$2:$E$18,4,FALSE)</f>
        <v>ug/l</v>
      </c>
      <c r="M1270">
        <v>2.8</v>
      </c>
      <c r="U1270">
        <v>0.4</v>
      </c>
      <c r="V1270" t="s">
        <v>176</v>
      </c>
      <c r="X1270" t="s">
        <v>178</v>
      </c>
      <c r="Y1270" t="s">
        <v>150</v>
      </c>
      <c r="Z1270">
        <v>1040</v>
      </c>
      <c r="AB1270" t="s">
        <v>154</v>
      </c>
      <c r="AC1270" t="s">
        <v>148</v>
      </c>
      <c r="AD1270" s="2">
        <v>0.4055555555555555</v>
      </c>
      <c r="AG1270" t="s">
        <v>161</v>
      </c>
      <c r="AK1270" t="s">
        <v>156</v>
      </c>
    </row>
    <row r="1271" spans="1:37" x14ac:dyDescent="0.3">
      <c r="A1271" t="s">
        <v>292</v>
      </c>
      <c r="B1271" t="str">
        <f t="shared" si="19"/>
        <v>USGS-WRD-1651800-20200918</v>
      </c>
      <c r="C1271">
        <v>1651800</v>
      </c>
      <c r="D1271" t="s">
        <v>151</v>
      </c>
      <c r="E1271" s="1">
        <v>44092</v>
      </c>
      <c r="F1271" s="1" t="s">
        <v>420</v>
      </c>
      <c r="G1271" s="1"/>
      <c r="H1271" t="s">
        <v>170</v>
      </c>
      <c r="I1271" s="1" t="str">
        <f>VLOOKUP(Z1271,lookup!$A$2:$E$18,5,FALSE)</f>
        <v>dissolved</v>
      </c>
      <c r="J1271" s="1" t="str">
        <f>VLOOKUP(Z1271,lookup!$A$2:$E$18,3,FALSE)</f>
        <v>Lead</v>
      </c>
      <c r="K1271" s="1"/>
      <c r="L1271" t="str">
        <f>VLOOKUP(Z1271,lookup!$A$2:$E$18,4,FALSE)</f>
        <v>ug/l</v>
      </c>
      <c r="M1271">
        <v>0.19900000000000001</v>
      </c>
      <c r="U1271">
        <v>0.02</v>
      </c>
      <c r="V1271" t="s">
        <v>176</v>
      </c>
      <c r="X1271" t="s">
        <v>178</v>
      </c>
      <c r="Y1271" t="s">
        <v>150</v>
      </c>
      <c r="Z1271">
        <v>1049</v>
      </c>
      <c r="AB1271" t="s">
        <v>154</v>
      </c>
      <c r="AC1271" t="s">
        <v>148</v>
      </c>
      <c r="AD1271" s="2">
        <v>0.4055555555555555</v>
      </c>
      <c r="AG1271" t="s">
        <v>161</v>
      </c>
      <c r="AK1271" t="s">
        <v>156</v>
      </c>
    </row>
    <row r="1272" spans="1:37" x14ac:dyDescent="0.3">
      <c r="A1272" t="s">
        <v>292</v>
      </c>
      <c r="B1272" t="str">
        <f t="shared" si="19"/>
        <v>USGS-WRD-1651800-20200918</v>
      </c>
      <c r="C1272">
        <v>1651800</v>
      </c>
      <c r="D1272" t="s">
        <v>151</v>
      </c>
      <c r="E1272" s="1">
        <v>44092</v>
      </c>
      <c r="F1272" s="1" t="s">
        <v>420</v>
      </c>
      <c r="G1272" s="1"/>
      <c r="H1272" t="s">
        <v>172</v>
      </c>
      <c r="I1272" s="1" t="str">
        <f>VLOOKUP(Z1272,lookup!$A$2:$E$18,5,FALSE)</f>
        <v>dissolved</v>
      </c>
      <c r="J1272" s="1" t="str">
        <f>VLOOKUP(Z1272,lookup!$A$2:$E$18,3,FALSE)</f>
        <v>Zinc</v>
      </c>
      <c r="K1272" s="1"/>
      <c r="L1272" t="str">
        <f>VLOOKUP(Z1272,lookup!$A$2:$E$18,4,FALSE)</f>
        <v>ug/l</v>
      </c>
      <c r="M1272">
        <v>3.5</v>
      </c>
      <c r="U1272">
        <v>2</v>
      </c>
      <c r="V1272" t="s">
        <v>176</v>
      </c>
      <c r="X1272" t="s">
        <v>178</v>
      </c>
      <c r="Y1272" t="s">
        <v>150</v>
      </c>
      <c r="Z1272">
        <v>1090</v>
      </c>
      <c r="AA1272" t="s">
        <v>168</v>
      </c>
      <c r="AB1272" t="s">
        <v>154</v>
      </c>
      <c r="AC1272" t="s">
        <v>148</v>
      </c>
      <c r="AD1272" s="2">
        <v>0.4055555555555555</v>
      </c>
      <c r="AG1272" t="s">
        <v>161</v>
      </c>
      <c r="AK1272" t="s">
        <v>156</v>
      </c>
    </row>
    <row r="1273" spans="1:37" x14ac:dyDescent="0.3">
      <c r="A1273" t="s">
        <v>292</v>
      </c>
      <c r="B1273" t="str">
        <f t="shared" si="19"/>
        <v>USGS-WRD-1651800-20200918</v>
      </c>
      <c r="C1273">
        <v>1651800</v>
      </c>
      <c r="D1273" t="s">
        <v>151</v>
      </c>
      <c r="E1273" s="1">
        <v>44092</v>
      </c>
      <c r="F1273" s="1" t="s">
        <v>420</v>
      </c>
      <c r="G1273" s="1"/>
      <c r="I1273" s="1" t="str">
        <f>VLOOKUP(Z1273,lookup!$A$2:$E$18,5,FALSE)</f>
        <v>total</v>
      </c>
      <c r="J1273" s="1" t="str">
        <f>VLOOKUP(Z1273,lookup!$A$2:$E$18,3,FALSE)</f>
        <v>Mercury</v>
      </c>
      <c r="K1273" s="1"/>
      <c r="L1273" t="str">
        <f>VLOOKUP(Z1273,lookup!$A$2:$E$18,4,FALSE)</f>
        <v>ng/l</v>
      </c>
      <c r="M1273">
        <v>2.5299999999999998</v>
      </c>
      <c r="U1273">
        <v>0.17</v>
      </c>
      <c r="V1273" t="s">
        <v>165</v>
      </c>
      <c r="X1273" t="s">
        <v>178</v>
      </c>
      <c r="Y1273" t="s">
        <v>150</v>
      </c>
      <c r="Z1273">
        <v>50286</v>
      </c>
      <c r="AB1273" t="s">
        <v>164</v>
      </c>
      <c r="AC1273" t="s">
        <v>148</v>
      </c>
      <c r="AD1273" s="2">
        <v>0.4055555555555555</v>
      </c>
      <c r="AG1273" t="s">
        <v>161</v>
      </c>
      <c r="AK1273" t="s">
        <v>230</v>
      </c>
    </row>
    <row r="1274" spans="1:37" x14ac:dyDescent="0.3">
      <c r="A1274" t="s">
        <v>292</v>
      </c>
      <c r="B1274" t="str">
        <f t="shared" si="19"/>
        <v>USGS-WRD-1651800-20201005</v>
      </c>
      <c r="C1274">
        <v>1651800</v>
      </c>
      <c r="D1274" t="s">
        <v>151</v>
      </c>
      <c r="E1274" s="1">
        <v>44109</v>
      </c>
      <c r="F1274" s="1" t="s">
        <v>421</v>
      </c>
      <c r="G1274" s="1"/>
      <c r="H1274" t="s">
        <v>172</v>
      </c>
      <c r="I1274" s="1" t="str">
        <f>VLOOKUP(Z1274,lookup!$A$2:$E$18,5,FALSE)</f>
        <v>dissolved</v>
      </c>
      <c r="J1274" s="1" t="str">
        <f>VLOOKUP(Z1274,lookup!$A$2:$E$18,3,FALSE)</f>
        <v>Copper</v>
      </c>
      <c r="K1274" s="1"/>
      <c r="L1274" t="str">
        <f>VLOOKUP(Z1274,lookup!$A$2:$E$18,4,FALSE)</f>
        <v>ug/l</v>
      </c>
      <c r="M1274">
        <v>0.98</v>
      </c>
      <c r="U1274">
        <v>0.4</v>
      </c>
      <c r="V1274" t="s">
        <v>176</v>
      </c>
      <c r="X1274" t="s">
        <v>178</v>
      </c>
      <c r="Y1274" t="s">
        <v>150</v>
      </c>
      <c r="Z1274">
        <v>1040</v>
      </c>
      <c r="AB1274" t="s">
        <v>154</v>
      </c>
      <c r="AC1274" t="s">
        <v>148</v>
      </c>
      <c r="AD1274" s="2">
        <v>0.53055555555555556</v>
      </c>
      <c r="AG1274" t="s">
        <v>161</v>
      </c>
      <c r="AK1274" t="s">
        <v>156</v>
      </c>
    </row>
    <row r="1275" spans="1:37" x14ac:dyDescent="0.3">
      <c r="A1275" t="s">
        <v>292</v>
      </c>
      <c r="B1275" t="str">
        <f t="shared" si="19"/>
        <v>USGS-WRD-1651800-20201005</v>
      </c>
      <c r="C1275">
        <v>1651800</v>
      </c>
      <c r="D1275" t="s">
        <v>151</v>
      </c>
      <c r="E1275" s="1">
        <v>44109</v>
      </c>
      <c r="F1275" s="1" t="s">
        <v>421</v>
      </c>
      <c r="G1275" s="1"/>
      <c r="H1275" t="s">
        <v>170</v>
      </c>
      <c r="I1275" s="1" t="str">
        <f>VLOOKUP(Z1275,lookup!$A$2:$E$18,5,FALSE)</f>
        <v>dissolved</v>
      </c>
      <c r="J1275" s="1" t="str">
        <f>VLOOKUP(Z1275,lookup!$A$2:$E$18,3,FALSE)</f>
        <v>Lead</v>
      </c>
      <c r="K1275" s="1"/>
      <c r="L1275" t="str">
        <f>VLOOKUP(Z1275,lookup!$A$2:$E$18,4,FALSE)</f>
        <v>ug/l</v>
      </c>
      <c r="M1275">
        <v>0.02</v>
      </c>
      <c r="N1275" t="s">
        <v>152</v>
      </c>
      <c r="U1275">
        <v>0.02</v>
      </c>
      <c r="V1275" t="s">
        <v>176</v>
      </c>
      <c r="X1275" t="s">
        <v>178</v>
      </c>
      <c r="Y1275" t="s">
        <v>150</v>
      </c>
      <c r="Z1275">
        <v>1049</v>
      </c>
      <c r="AB1275" t="s">
        <v>154</v>
      </c>
      <c r="AC1275" t="s">
        <v>148</v>
      </c>
      <c r="AD1275" s="2">
        <v>0.53055555555555556</v>
      </c>
      <c r="AG1275" t="s">
        <v>161</v>
      </c>
      <c r="AK1275" t="s">
        <v>156</v>
      </c>
    </row>
    <row r="1276" spans="1:37" x14ac:dyDescent="0.3">
      <c r="A1276" t="s">
        <v>292</v>
      </c>
      <c r="B1276" t="str">
        <f t="shared" si="19"/>
        <v>USGS-WRD-1651800-20201005</v>
      </c>
      <c r="C1276">
        <v>1651800</v>
      </c>
      <c r="D1276" t="s">
        <v>151</v>
      </c>
      <c r="E1276" s="1">
        <v>44109</v>
      </c>
      <c r="F1276" s="1" t="s">
        <v>421</v>
      </c>
      <c r="G1276" s="1"/>
      <c r="H1276" t="s">
        <v>172</v>
      </c>
      <c r="I1276" s="1" t="str">
        <f>VLOOKUP(Z1276,lookup!$A$2:$E$18,5,FALSE)</f>
        <v>dissolved</v>
      </c>
      <c r="J1276" s="1" t="str">
        <f>VLOOKUP(Z1276,lookup!$A$2:$E$18,3,FALSE)</f>
        <v>Zinc</v>
      </c>
      <c r="K1276" s="1"/>
      <c r="L1276" t="str">
        <f>VLOOKUP(Z1276,lookup!$A$2:$E$18,4,FALSE)</f>
        <v>ug/l</v>
      </c>
      <c r="M1276">
        <v>2</v>
      </c>
      <c r="N1276" t="s">
        <v>152</v>
      </c>
      <c r="U1276">
        <v>2</v>
      </c>
      <c r="V1276" t="s">
        <v>176</v>
      </c>
      <c r="X1276" t="s">
        <v>178</v>
      </c>
      <c r="Y1276" t="s">
        <v>150</v>
      </c>
      <c r="Z1276">
        <v>1090</v>
      </c>
      <c r="AB1276" t="s">
        <v>154</v>
      </c>
      <c r="AC1276" t="s">
        <v>148</v>
      </c>
      <c r="AD1276" s="2">
        <v>0.53055555555555556</v>
      </c>
      <c r="AG1276" t="s">
        <v>161</v>
      </c>
      <c r="AK1276" t="s">
        <v>156</v>
      </c>
    </row>
    <row r="1277" spans="1:37" x14ac:dyDescent="0.3">
      <c r="A1277" t="s">
        <v>292</v>
      </c>
      <c r="B1277" t="str">
        <f t="shared" si="19"/>
        <v>USGS-WRD-1651800-20201005</v>
      </c>
      <c r="C1277">
        <v>1651800</v>
      </c>
      <c r="D1277" t="s">
        <v>151</v>
      </c>
      <c r="E1277" s="1">
        <v>44109</v>
      </c>
      <c r="F1277" s="1" t="s">
        <v>421</v>
      </c>
      <c r="G1277" s="1"/>
      <c r="I1277" s="1" t="str">
        <f>VLOOKUP(Z1277,lookup!$A$2:$E$18,5,FALSE)</f>
        <v>total</v>
      </c>
      <c r="J1277" s="1" t="str">
        <f>VLOOKUP(Z1277,lookup!$A$2:$E$18,3,FALSE)</f>
        <v>Mercury</v>
      </c>
      <c r="K1277" s="1"/>
      <c r="L1277" t="str">
        <f>VLOOKUP(Z1277,lookup!$A$2:$E$18,4,FALSE)</f>
        <v>ng/l</v>
      </c>
      <c r="M1277">
        <v>0.83</v>
      </c>
      <c r="U1277">
        <v>0.17</v>
      </c>
      <c r="V1277" t="s">
        <v>165</v>
      </c>
      <c r="X1277" t="s">
        <v>178</v>
      </c>
      <c r="Y1277" t="s">
        <v>150</v>
      </c>
      <c r="Z1277">
        <v>50286</v>
      </c>
      <c r="AB1277" t="s">
        <v>154</v>
      </c>
      <c r="AC1277" t="s">
        <v>148</v>
      </c>
      <c r="AD1277" s="2">
        <v>0.53055555555555556</v>
      </c>
      <c r="AG1277" t="s">
        <v>161</v>
      </c>
      <c r="AK1277" t="s">
        <v>230</v>
      </c>
    </row>
    <row r="1278" spans="1:37" x14ac:dyDescent="0.3">
      <c r="A1278" t="s">
        <v>292</v>
      </c>
      <c r="B1278" t="str">
        <f t="shared" si="19"/>
        <v>USGS-WRD-1651800-20201012</v>
      </c>
      <c r="C1278">
        <v>1651800</v>
      </c>
      <c r="D1278" t="s">
        <v>151</v>
      </c>
      <c r="E1278" s="1">
        <v>44116</v>
      </c>
      <c r="F1278" s="1" t="s">
        <v>422</v>
      </c>
      <c r="G1278" s="1"/>
      <c r="H1278" t="s">
        <v>172</v>
      </c>
      <c r="I1278" s="1" t="str">
        <f>VLOOKUP(Z1278,lookup!$A$2:$E$18,5,FALSE)</f>
        <v>dissolved</v>
      </c>
      <c r="J1278" s="1" t="str">
        <f>VLOOKUP(Z1278,lookup!$A$2:$E$18,3,FALSE)</f>
        <v>Copper</v>
      </c>
      <c r="K1278" s="1"/>
      <c r="L1278" t="str">
        <f>VLOOKUP(Z1278,lookup!$A$2:$E$18,4,FALSE)</f>
        <v>ug/l</v>
      </c>
      <c r="M1278">
        <v>4.0999999999999996</v>
      </c>
      <c r="U1278">
        <v>0.4</v>
      </c>
      <c r="V1278" t="s">
        <v>176</v>
      </c>
      <c r="X1278" t="s">
        <v>178</v>
      </c>
      <c r="Y1278" t="s">
        <v>150</v>
      </c>
      <c r="Z1278">
        <v>1040</v>
      </c>
      <c r="AB1278" t="s">
        <v>154</v>
      </c>
      <c r="AC1278" t="s">
        <v>148</v>
      </c>
      <c r="AD1278" s="2">
        <v>0.39861111111111108</v>
      </c>
      <c r="AG1278" t="s">
        <v>161</v>
      </c>
      <c r="AK1278" t="s">
        <v>156</v>
      </c>
    </row>
    <row r="1279" spans="1:37" x14ac:dyDescent="0.3">
      <c r="A1279" t="s">
        <v>292</v>
      </c>
      <c r="B1279" t="str">
        <f t="shared" si="19"/>
        <v>USGS-WRD-1651800-20201012</v>
      </c>
      <c r="C1279">
        <v>1651800</v>
      </c>
      <c r="D1279" t="s">
        <v>151</v>
      </c>
      <c r="E1279" s="1">
        <v>44116</v>
      </c>
      <c r="F1279" s="1" t="s">
        <v>422</v>
      </c>
      <c r="G1279" s="1"/>
      <c r="H1279" t="s">
        <v>170</v>
      </c>
      <c r="I1279" s="1" t="str">
        <f>VLOOKUP(Z1279,lookup!$A$2:$E$18,5,FALSE)</f>
        <v>dissolved</v>
      </c>
      <c r="J1279" s="1" t="str">
        <f>VLOOKUP(Z1279,lookup!$A$2:$E$18,3,FALSE)</f>
        <v>Lead</v>
      </c>
      <c r="K1279" s="1"/>
      <c r="L1279" t="str">
        <f>VLOOKUP(Z1279,lookup!$A$2:$E$18,4,FALSE)</f>
        <v>ug/l</v>
      </c>
      <c r="M1279">
        <v>0.45200000000000001</v>
      </c>
      <c r="U1279">
        <v>0.02</v>
      </c>
      <c r="V1279" t="s">
        <v>176</v>
      </c>
      <c r="X1279" t="s">
        <v>178</v>
      </c>
      <c r="Y1279" t="s">
        <v>150</v>
      </c>
      <c r="Z1279">
        <v>1049</v>
      </c>
      <c r="AB1279" t="s">
        <v>154</v>
      </c>
      <c r="AC1279" t="s">
        <v>148</v>
      </c>
      <c r="AD1279" s="2">
        <v>0.39861111111111108</v>
      </c>
      <c r="AG1279" t="s">
        <v>161</v>
      </c>
      <c r="AK1279" t="s">
        <v>156</v>
      </c>
    </row>
    <row r="1280" spans="1:37" x14ac:dyDescent="0.3">
      <c r="A1280" t="s">
        <v>292</v>
      </c>
      <c r="B1280" t="str">
        <f t="shared" si="19"/>
        <v>USGS-WRD-1651800-20201012</v>
      </c>
      <c r="C1280">
        <v>1651800</v>
      </c>
      <c r="D1280" t="s">
        <v>151</v>
      </c>
      <c r="E1280" s="1">
        <v>44116</v>
      </c>
      <c r="F1280" s="1" t="s">
        <v>422</v>
      </c>
      <c r="G1280" s="1"/>
      <c r="H1280" t="s">
        <v>172</v>
      </c>
      <c r="I1280" s="1" t="str">
        <f>VLOOKUP(Z1280,lookup!$A$2:$E$18,5,FALSE)</f>
        <v>dissolved</v>
      </c>
      <c r="J1280" s="1" t="str">
        <f>VLOOKUP(Z1280,lookup!$A$2:$E$18,3,FALSE)</f>
        <v>Zinc</v>
      </c>
      <c r="K1280" s="1"/>
      <c r="L1280" t="str">
        <f>VLOOKUP(Z1280,lookup!$A$2:$E$18,4,FALSE)</f>
        <v>ug/l</v>
      </c>
      <c r="M1280">
        <v>4.4000000000000004</v>
      </c>
      <c r="U1280">
        <v>2</v>
      </c>
      <c r="V1280" t="s">
        <v>176</v>
      </c>
      <c r="X1280" t="s">
        <v>178</v>
      </c>
      <c r="Y1280" t="s">
        <v>150</v>
      </c>
      <c r="Z1280">
        <v>1090</v>
      </c>
      <c r="AB1280" t="s">
        <v>154</v>
      </c>
      <c r="AC1280" t="s">
        <v>148</v>
      </c>
      <c r="AD1280" s="2">
        <v>0.39861111111111108</v>
      </c>
      <c r="AG1280" t="s">
        <v>161</v>
      </c>
      <c r="AK1280" t="s">
        <v>156</v>
      </c>
    </row>
    <row r="1281" spans="1:37" x14ac:dyDescent="0.3">
      <c r="A1281" t="s">
        <v>292</v>
      </c>
      <c r="B1281" t="str">
        <f t="shared" si="19"/>
        <v>USGS-WRD-1651800-20201012</v>
      </c>
      <c r="C1281">
        <v>1651800</v>
      </c>
      <c r="D1281" t="s">
        <v>151</v>
      </c>
      <c r="E1281" s="1">
        <v>44116</v>
      </c>
      <c r="F1281" s="1" t="s">
        <v>422</v>
      </c>
      <c r="G1281" s="1"/>
      <c r="I1281" s="1" t="str">
        <f>VLOOKUP(Z1281,lookup!$A$2:$E$18,5,FALSE)</f>
        <v>total</v>
      </c>
      <c r="J1281" s="1" t="str">
        <f>VLOOKUP(Z1281,lookup!$A$2:$E$18,3,FALSE)</f>
        <v>Mercury</v>
      </c>
      <c r="K1281" s="1"/>
      <c r="L1281" t="str">
        <f>VLOOKUP(Z1281,lookup!$A$2:$E$18,4,FALSE)</f>
        <v>ng/l</v>
      </c>
      <c r="M1281">
        <v>9.17</v>
      </c>
      <c r="U1281">
        <v>0.17</v>
      </c>
      <c r="V1281" t="s">
        <v>165</v>
      </c>
      <c r="X1281" t="s">
        <v>178</v>
      </c>
      <c r="Y1281" t="s">
        <v>150</v>
      </c>
      <c r="Z1281">
        <v>50286</v>
      </c>
      <c r="AB1281" t="s">
        <v>154</v>
      </c>
      <c r="AC1281" t="s">
        <v>148</v>
      </c>
      <c r="AD1281" s="2">
        <v>0.39861111111111108</v>
      </c>
      <c r="AG1281" t="s">
        <v>161</v>
      </c>
      <c r="AK1281" t="s">
        <v>230</v>
      </c>
    </row>
    <row r="1282" spans="1:37" x14ac:dyDescent="0.3">
      <c r="A1282" t="s">
        <v>292</v>
      </c>
      <c r="B1282" t="str">
        <f t="shared" ref="B1282:B1345" si="20">AG1282&amp;"-"&amp;C1282&amp;"-"&amp;TEXT(E1282,"yyyymmdd")</f>
        <v>USGS-WRD-1651800-20201109</v>
      </c>
      <c r="C1282">
        <v>1651800</v>
      </c>
      <c r="D1282" t="s">
        <v>151</v>
      </c>
      <c r="E1282" s="1">
        <v>44144</v>
      </c>
      <c r="F1282" s="1" t="s">
        <v>396</v>
      </c>
      <c r="G1282" s="1"/>
      <c r="H1282" t="s">
        <v>172</v>
      </c>
      <c r="I1282" s="1" t="str">
        <f>VLOOKUP(Z1282,lookup!$A$2:$E$18,5,FALSE)</f>
        <v>dissolved</v>
      </c>
      <c r="J1282" s="1" t="str">
        <f>VLOOKUP(Z1282,lookup!$A$2:$E$18,3,FALSE)</f>
        <v>Copper</v>
      </c>
      <c r="K1282" s="1"/>
      <c r="L1282" t="str">
        <f>VLOOKUP(Z1282,lookup!$A$2:$E$18,4,FALSE)</f>
        <v>ug/l</v>
      </c>
      <c r="M1282">
        <v>1.1000000000000001</v>
      </c>
      <c r="U1282">
        <v>0.4</v>
      </c>
      <c r="V1282" t="s">
        <v>176</v>
      </c>
      <c r="X1282" t="s">
        <v>149</v>
      </c>
      <c r="Y1282" t="s">
        <v>150</v>
      </c>
      <c r="Z1282">
        <v>1040</v>
      </c>
      <c r="AB1282" t="s">
        <v>154</v>
      </c>
      <c r="AC1282" t="s">
        <v>148</v>
      </c>
      <c r="AD1282" s="2">
        <v>0.44166666666666665</v>
      </c>
      <c r="AG1282" t="s">
        <v>161</v>
      </c>
      <c r="AK1282" t="s">
        <v>156</v>
      </c>
    </row>
    <row r="1283" spans="1:37" x14ac:dyDescent="0.3">
      <c r="A1283" t="s">
        <v>292</v>
      </c>
      <c r="B1283" t="str">
        <f t="shared" si="20"/>
        <v>USGS-WRD-1651800-20201109</v>
      </c>
      <c r="C1283">
        <v>1651800</v>
      </c>
      <c r="D1283" t="s">
        <v>151</v>
      </c>
      <c r="E1283" s="1">
        <v>44144</v>
      </c>
      <c r="F1283" s="1" t="s">
        <v>396</v>
      </c>
      <c r="G1283" s="1"/>
      <c r="H1283" t="s">
        <v>170</v>
      </c>
      <c r="I1283" s="1" t="str">
        <f>VLOOKUP(Z1283,lookup!$A$2:$E$18,5,FALSE)</f>
        <v>dissolved</v>
      </c>
      <c r="J1283" s="1" t="str">
        <f>VLOOKUP(Z1283,lookup!$A$2:$E$18,3,FALSE)</f>
        <v>Lead</v>
      </c>
      <c r="K1283" s="1"/>
      <c r="L1283" t="str">
        <f>VLOOKUP(Z1283,lookup!$A$2:$E$18,4,FALSE)</f>
        <v>ug/l</v>
      </c>
      <c r="M1283">
        <v>0.02</v>
      </c>
      <c r="N1283" t="s">
        <v>152</v>
      </c>
      <c r="U1283">
        <v>0.02</v>
      </c>
      <c r="V1283" t="s">
        <v>176</v>
      </c>
      <c r="X1283" t="s">
        <v>149</v>
      </c>
      <c r="Y1283" t="s">
        <v>150</v>
      </c>
      <c r="Z1283">
        <v>1049</v>
      </c>
      <c r="AB1283" t="s">
        <v>154</v>
      </c>
      <c r="AC1283" t="s">
        <v>148</v>
      </c>
      <c r="AD1283" s="2">
        <v>0.44166666666666665</v>
      </c>
      <c r="AG1283" t="s">
        <v>161</v>
      </c>
      <c r="AK1283" t="s">
        <v>156</v>
      </c>
    </row>
    <row r="1284" spans="1:37" x14ac:dyDescent="0.3">
      <c r="A1284" t="s">
        <v>292</v>
      </c>
      <c r="B1284" t="str">
        <f t="shared" si="20"/>
        <v>USGS-WRD-1651800-20201109</v>
      </c>
      <c r="C1284">
        <v>1651800</v>
      </c>
      <c r="D1284" t="s">
        <v>151</v>
      </c>
      <c r="E1284" s="1">
        <v>44144</v>
      </c>
      <c r="F1284" s="1" t="s">
        <v>396</v>
      </c>
      <c r="G1284" s="1"/>
      <c r="H1284" t="s">
        <v>172</v>
      </c>
      <c r="I1284" s="1" t="str">
        <f>VLOOKUP(Z1284,lookup!$A$2:$E$18,5,FALSE)</f>
        <v>dissolved</v>
      </c>
      <c r="J1284" s="1" t="str">
        <f>VLOOKUP(Z1284,lookup!$A$2:$E$18,3,FALSE)</f>
        <v>Zinc</v>
      </c>
      <c r="K1284" s="1"/>
      <c r="L1284" t="str">
        <f>VLOOKUP(Z1284,lookup!$A$2:$E$18,4,FALSE)</f>
        <v>ug/l</v>
      </c>
      <c r="M1284">
        <v>4.3</v>
      </c>
      <c r="U1284">
        <v>2</v>
      </c>
      <c r="V1284" t="s">
        <v>176</v>
      </c>
      <c r="X1284" t="s">
        <v>149</v>
      </c>
      <c r="Y1284" t="s">
        <v>150</v>
      </c>
      <c r="Z1284">
        <v>1090</v>
      </c>
      <c r="AB1284" t="s">
        <v>154</v>
      </c>
      <c r="AC1284" t="s">
        <v>148</v>
      </c>
      <c r="AD1284" s="2">
        <v>0.44166666666666665</v>
      </c>
      <c r="AG1284" t="s">
        <v>161</v>
      </c>
      <c r="AK1284" t="s">
        <v>156</v>
      </c>
    </row>
    <row r="1285" spans="1:37" x14ac:dyDescent="0.3">
      <c r="A1285" t="s">
        <v>292</v>
      </c>
      <c r="B1285" t="str">
        <f t="shared" si="20"/>
        <v>USGS-WRD-1651800-20201109</v>
      </c>
      <c r="C1285">
        <v>1651800</v>
      </c>
      <c r="D1285" t="s">
        <v>151</v>
      </c>
      <c r="E1285" s="1">
        <v>44144</v>
      </c>
      <c r="F1285" s="1" t="s">
        <v>396</v>
      </c>
      <c r="G1285" s="1"/>
      <c r="I1285" s="1" t="str">
        <f>VLOOKUP(Z1285,lookup!$A$2:$E$18,5,FALSE)</f>
        <v>total</v>
      </c>
      <c r="J1285" s="1" t="str">
        <f>VLOOKUP(Z1285,lookup!$A$2:$E$18,3,FALSE)</f>
        <v>Mercury</v>
      </c>
      <c r="K1285" s="1"/>
      <c r="L1285" t="str">
        <f>VLOOKUP(Z1285,lookup!$A$2:$E$18,4,FALSE)</f>
        <v>ng/l</v>
      </c>
      <c r="M1285">
        <v>1.18</v>
      </c>
      <c r="U1285">
        <v>0.17</v>
      </c>
      <c r="V1285" t="s">
        <v>165</v>
      </c>
      <c r="X1285" t="s">
        <v>149</v>
      </c>
      <c r="Y1285" t="s">
        <v>150</v>
      </c>
      <c r="Z1285">
        <v>50286</v>
      </c>
      <c r="AB1285" t="s">
        <v>154</v>
      </c>
      <c r="AC1285" t="s">
        <v>148</v>
      </c>
      <c r="AD1285" s="2">
        <v>0.44166666666666665</v>
      </c>
      <c r="AG1285" t="s">
        <v>161</v>
      </c>
      <c r="AK1285" t="s">
        <v>230</v>
      </c>
    </row>
    <row r="1286" spans="1:37" x14ac:dyDescent="0.3">
      <c r="A1286" t="s">
        <v>292</v>
      </c>
      <c r="B1286" t="str">
        <f t="shared" si="20"/>
        <v>USGS-WRD-1651800-20201112</v>
      </c>
      <c r="C1286">
        <v>1651800</v>
      </c>
      <c r="D1286" t="s">
        <v>151</v>
      </c>
      <c r="E1286" s="1">
        <v>44147</v>
      </c>
      <c r="F1286" s="1" t="s">
        <v>313</v>
      </c>
      <c r="G1286" s="1"/>
      <c r="H1286" t="s">
        <v>172</v>
      </c>
      <c r="I1286" s="1" t="str">
        <f>VLOOKUP(Z1286,lookup!$A$2:$E$18,5,FALSE)</f>
        <v>dissolved</v>
      </c>
      <c r="J1286" s="1" t="str">
        <f>VLOOKUP(Z1286,lookup!$A$2:$E$18,3,FALSE)</f>
        <v>Copper</v>
      </c>
      <c r="K1286" s="1"/>
      <c r="L1286" t="str">
        <f>VLOOKUP(Z1286,lookup!$A$2:$E$18,4,FALSE)</f>
        <v>ug/l</v>
      </c>
      <c r="M1286">
        <v>5.4</v>
      </c>
      <c r="U1286">
        <v>0.4</v>
      </c>
      <c r="V1286" t="s">
        <v>176</v>
      </c>
      <c r="X1286" t="s">
        <v>149</v>
      </c>
      <c r="Y1286" t="s">
        <v>150</v>
      </c>
      <c r="Z1286">
        <v>1040</v>
      </c>
      <c r="AB1286" t="s">
        <v>154</v>
      </c>
      <c r="AC1286" t="s">
        <v>148</v>
      </c>
      <c r="AD1286" s="2">
        <v>0.41666666666666669</v>
      </c>
      <c r="AG1286" t="s">
        <v>161</v>
      </c>
      <c r="AK1286" t="s">
        <v>156</v>
      </c>
    </row>
    <row r="1287" spans="1:37" x14ac:dyDescent="0.3">
      <c r="A1287" t="s">
        <v>292</v>
      </c>
      <c r="B1287" t="str">
        <f t="shared" si="20"/>
        <v>USGS-WRD-1651800-20201112</v>
      </c>
      <c r="C1287">
        <v>1651800</v>
      </c>
      <c r="D1287" t="s">
        <v>151</v>
      </c>
      <c r="E1287" s="1">
        <v>44147</v>
      </c>
      <c r="F1287" s="1" t="s">
        <v>313</v>
      </c>
      <c r="G1287" s="1"/>
      <c r="H1287" t="s">
        <v>170</v>
      </c>
      <c r="I1287" s="1" t="str">
        <f>VLOOKUP(Z1287,lookup!$A$2:$E$18,5,FALSE)</f>
        <v>dissolved</v>
      </c>
      <c r="J1287" s="1" t="str">
        <f>VLOOKUP(Z1287,lookup!$A$2:$E$18,3,FALSE)</f>
        <v>Lead</v>
      </c>
      <c r="K1287" s="1"/>
      <c r="L1287" t="str">
        <f>VLOOKUP(Z1287,lookup!$A$2:$E$18,4,FALSE)</f>
        <v>ug/l</v>
      </c>
      <c r="M1287">
        <v>1.19</v>
      </c>
      <c r="U1287">
        <v>0.02</v>
      </c>
      <c r="V1287" t="s">
        <v>176</v>
      </c>
      <c r="X1287" t="s">
        <v>149</v>
      </c>
      <c r="Y1287" t="s">
        <v>150</v>
      </c>
      <c r="Z1287">
        <v>1049</v>
      </c>
      <c r="AB1287" t="s">
        <v>154</v>
      </c>
      <c r="AC1287" t="s">
        <v>148</v>
      </c>
      <c r="AD1287" s="2">
        <v>0.41666666666666669</v>
      </c>
      <c r="AG1287" t="s">
        <v>161</v>
      </c>
      <c r="AK1287" t="s">
        <v>156</v>
      </c>
    </row>
    <row r="1288" spans="1:37" x14ac:dyDescent="0.3">
      <c r="A1288" t="s">
        <v>292</v>
      </c>
      <c r="B1288" t="str">
        <f t="shared" si="20"/>
        <v>USGS-WRD-1651800-20201112</v>
      </c>
      <c r="C1288">
        <v>1651800</v>
      </c>
      <c r="D1288" t="s">
        <v>151</v>
      </c>
      <c r="E1288" s="1">
        <v>44147</v>
      </c>
      <c r="F1288" s="1" t="s">
        <v>313</v>
      </c>
      <c r="G1288" s="1"/>
      <c r="H1288" t="s">
        <v>172</v>
      </c>
      <c r="I1288" s="1" t="str">
        <f>VLOOKUP(Z1288,lookup!$A$2:$E$18,5,FALSE)</f>
        <v>dissolved</v>
      </c>
      <c r="J1288" s="1" t="str">
        <f>VLOOKUP(Z1288,lookup!$A$2:$E$18,3,FALSE)</f>
        <v>Zinc</v>
      </c>
      <c r="K1288" s="1"/>
      <c r="L1288" t="str">
        <f>VLOOKUP(Z1288,lookup!$A$2:$E$18,4,FALSE)</f>
        <v>ug/l</v>
      </c>
      <c r="M1288">
        <v>10.8</v>
      </c>
      <c r="U1288">
        <v>2</v>
      </c>
      <c r="V1288" t="s">
        <v>176</v>
      </c>
      <c r="X1288" t="s">
        <v>149</v>
      </c>
      <c r="Y1288" t="s">
        <v>150</v>
      </c>
      <c r="Z1288">
        <v>1090</v>
      </c>
      <c r="AB1288" t="s">
        <v>154</v>
      </c>
      <c r="AC1288" t="s">
        <v>148</v>
      </c>
      <c r="AD1288" s="2">
        <v>0.41666666666666669</v>
      </c>
      <c r="AG1288" t="s">
        <v>161</v>
      </c>
      <c r="AK1288" t="s">
        <v>156</v>
      </c>
    </row>
    <row r="1289" spans="1:37" x14ac:dyDescent="0.3">
      <c r="A1289" t="s">
        <v>292</v>
      </c>
      <c r="B1289" t="str">
        <f t="shared" si="20"/>
        <v>USGS-WRD-1651800-20201112</v>
      </c>
      <c r="C1289">
        <v>1651800</v>
      </c>
      <c r="D1289" t="s">
        <v>151</v>
      </c>
      <c r="E1289" s="1">
        <v>44147</v>
      </c>
      <c r="F1289" s="1" t="s">
        <v>313</v>
      </c>
      <c r="G1289" s="1"/>
      <c r="I1289" s="1" t="str">
        <f>VLOOKUP(Z1289,lookup!$A$2:$E$18,5,FALSE)</f>
        <v>total</v>
      </c>
      <c r="J1289" s="1" t="str">
        <f>VLOOKUP(Z1289,lookup!$A$2:$E$18,3,FALSE)</f>
        <v>Mercury</v>
      </c>
      <c r="K1289" s="1"/>
      <c r="L1289" t="str">
        <f>VLOOKUP(Z1289,lookup!$A$2:$E$18,4,FALSE)</f>
        <v>ng/l</v>
      </c>
      <c r="M1289">
        <v>14.4</v>
      </c>
      <c r="U1289">
        <v>0.17</v>
      </c>
      <c r="V1289" t="s">
        <v>165</v>
      </c>
      <c r="X1289" t="s">
        <v>149</v>
      </c>
      <c r="Y1289" t="s">
        <v>150</v>
      </c>
      <c r="Z1289">
        <v>50286</v>
      </c>
      <c r="AB1289" t="s">
        <v>154</v>
      </c>
      <c r="AC1289" t="s">
        <v>148</v>
      </c>
      <c r="AD1289" s="2">
        <v>0.41666666666666669</v>
      </c>
      <c r="AG1289" t="s">
        <v>161</v>
      </c>
      <c r="AK1289" t="s">
        <v>230</v>
      </c>
    </row>
    <row r="1290" spans="1:37" x14ac:dyDescent="0.3">
      <c r="A1290" t="s">
        <v>292</v>
      </c>
      <c r="B1290" t="str">
        <f t="shared" si="20"/>
        <v>USGS-WRD-1651800-20201210</v>
      </c>
      <c r="C1290">
        <v>1651800</v>
      </c>
      <c r="D1290" t="s">
        <v>151</v>
      </c>
      <c r="E1290" s="1">
        <v>44175</v>
      </c>
      <c r="F1290" s="1" t="s">
        <v>301</v>
      </c>
      <c r="G1290" s="1"/>
      <c r="H1290" t="s">
        <v>172</v>
      </c>
      <c r="I1290" s="1" t="str">
        <f>VLOOKUP(Z1290,lookup!$A$2:$E$18,5,FALSE)</f>
        <v>dissolved</v>
      </c>
      <c r="J1290" s="1" t="str">
        <f>VLOOKUP(Z1290,lookup!$A$2:$E$18,3,FALSE)</f>
        <v>Copper</v>
      </c>
      <c r="K1290" s="1"/>
      <c r="L1290" t="str">
        <f>VLOOKUP(Z1290,lookup!$A$2:$E$18,4,FALSE)</f>
        <v>ug/l</v>
      </c>
      <c r="M1290">
        <v>1.3</v>
      </c>
      <c r="U1290">
        <v>0.4</v>
      </c>
      <c r="V1290" t="s">
        <v>176</v>
      </c>
      <c r="X1290" t="s">
        <v>149</v>
      </c>
      <c r="Y1290" t="s">
        <v>150</v>
      </c>
      <c r="Z1290">
        <v>1040</v>
      </c>
      <c r="AB1290" t="s">
        <v>154</v>
      </c>
      <c r="AC1290" t="s">
        <v>148</v>
      </c>
      <c r="AD1290" s="2">
        <v>0.4236111111111111</v>
      </c>
      <c r="AG1290" t="s">
        <v>161</v>
      </c>
      <c r="AK1290" t="s">
        <v>156</v>
      </c>
    </row>
    <row r="1291" spans="1:37" x14ac:dyDescent="0.3">
      <c r="A1291" t="s">
        <v>292</v>
      </c>
      <c r="B1291" t="str">
        <f t="shared" si="20"/>
        <v>USGS-WRD-1651800-20201210</v>
      </c>
      <c r="C1291">
        <v>1651800</v>
      </c>
      <c r="D1291" t="s">
        <v>151</v>
      </c>
      <c r="E1291" s="1">
        <v>44175</v>
      </c>
      <c r="F1291" s="1" t="s">
        <v>301</v>
      </c>
      <c r="G1291" s="1"/>
      <c r="H1291" t="s">
        <v>170</v>
      </c>
      <c r="I1291" s="1" t="str">
        <f>VLOOKUP(Z1291,lookup!$A$2:$E$18,5,FALSE)</f>
        <v>dissolved</v>
      </c>
      <c r="J1291" s="1" t="str">
        <f>VLOOKUP(Z1291,lookup!$A$2:$E$18,3,FALSE)</f>
        <v>Lead</v>
      </c>
      <c r="K1291" s="1"/>
      <c r="L1291" t="str">
        <f>VLOOKUP(Z1291,lookup!$A$2:$E$18,4,FALSE)</f>
        <v>ug/l</v>
      </c>
      <c r="M1291">
        <v>0.02</v>
      </c>
      <c r="N1291" t="s">
        <v>152</v>
      </c>
      <c r="U1291">
        <v>0.02</v>
      </c>
      <c r="V1291" t="s">
        <v>176</v>
      </c>
      <c r="X1291" t="s">
        <v>149</v>
      </c>
      <c r="Y1291" t="s">
        <v>150</v>
      </c>
      <c r="Z1291">
        <v>1049</v>
      </c>
      <c r="AB1291" t="s">
        <v>154</v>
      </c>
      <c r="AC1291" t="s">
        <v>148</v>
      </c>
      <c r="AD1291" s="2">
        <v>0.4236111111111111</v>
      </c>
      <c r="AG1291" t="s">
        <v>161</v>
      </c>
      <c r="AK1291" t="s">
        <v>156</v>
      </c>
    </row>
    <row r="1292" spans="1:37" x14ac:dyDescent="0.3">
      <c r="A1292" t="s">
        <v>292</v>
      </c>
      <c r="B1292" t="str">
        <f t="shared" si="20"/>
        <v>USGS-WRD-1651800-20201210</v>
      </c>
      <c r="C1292">
        <v>1651800</v>
      </c>
      <c r="D1292" t="s">
        <v>151</v>
      </c>
      <c r="E1292" s="1">
        <v>44175</v>
      </c>
      <c r="F1292" s="1" t="s">
        <v>301</v>
      </c>
      <c r="G1292" s="1"/>
      <c r="H1292" t="s">
        <v>172</v>
      </c>
      <c r="I1292" s="1" t="str">
        <f>VLOOKUP(Z1292,lookup!$A$2:$E$18,5,FALSE)</f>
        <v>dissolved</v>
      </c>
      <c r="J1292" s="1" t="str">
        <f>VLOOKUP(Z1292,lookup!$A$2:$E$18,3,FALSE)</f>
        <v>Zinc</v>
      </c>
      <c r="K1292" s="1"/>
      <c r="L1292" t="str">
        <f>VLOOKUP(Z1292,lookup!$A$2:$E$18,4,FALSE)</f>
        <v>ug/l</v>
      </c>
      <c r="M1292">
        <v>7.9</v>
      </c>
      <c r="U1292">
        <v>2</v>
      </c>
      <c r="V1292" t="s">
        <v>176</v>
      </c>
      <c r="X1292" t="s">
        <v>149</v>
      </c>
      <c r="Y1292" t="s">
        <v>150</v>
      </c>
      <c r="Z1292">
        <v>1090</v>
      </c>
      <c r="AB1292" t="s">
        <v>154</v>
      </c>
      <c r="AC1292" t="s">
        <v>148</v>
      </c>
      <c r="AD1292" s="2">
        <v>0.4236111111111111</v>
      </c>
      <c r="AG1292" t="s">
        <v>161</v>
      </c>
      <c r="AK1292" t="s">
        <v>156</v>
      </c>
    </row>
    <row r="1293" spans="1:37" x14ac:dyDescent="0.3">
      <c r="A1293" t="s">
        <v>292</v>
      </c>
      <c r="B1293" t="str">
        <f t="shared" si="20"/>
        <v>USGS-WRD-1651800-20201210</v>
      </c>
      <c r="C1293">
        <v>1651800</v>
      </c>
      <c r="D1293" t="s">
        <v>151</v>
      </c>
      <c r="E1293" s="1">
        <v>44175</v>
      </c>
      <c r="F1293" s="1" t="s">
        <v>301</v>
      </c>
      <c r="G1293" s="1"/>
      <c r="I1293" s="1" t="str">
        <f>VLOOKUP(Z1293,lookup!$A$2:$E$18,5,FALSE)</f>
        <v>total</v>
      </c>
      <c r="J1293" s="1" t="str">
        <f>VLOOKUP(Z1293,lookup!$A$2:$E$18,3,FALSE)</f>
        <v>Mercury</v>
      </c>
      <c r="K1293" s="1"/>
      <c r="L1293" t="str">
        <f>VLOOKUP(Z1293,lookup!$A$2:$E$18,4,FALSE)</f>
        <v>ng/l</v>
      </c>
      <c r="M1293">
        <v>1.05</v>
      </c>
      <c r="U1293">
        <v>0.17</v>
      </c>
      <c r="V1293" t="s">
        <v>165</v>
      </c>
      <c r="X1293" t="s">
        <v>149</v>
      </c>
      <c r="Y1293" t="s">
        <v>150</v>
      </c>
      <c r="Z1293">
        <v>50286</v>
      </c>
      <c r="AB1293" t="s">
        <v>154</v>
      </c>
      <c r="AC1293" t="s">
        <v>148</v>
      </c>
      <c r="AD1293" s="2">
        <v>0.4236111111111111</v>
      </c>
      <c r="AG1293" t="s">
        <v>161</v>
      </c>
      <c r="AK1293" t="s">
        <v>230</v>
      </c>
    </row>
    <row r="1294" spans="1:37" x14ac:dyDescent="0.3">
      <c r="A1294" t="s">
        <v>292</v>
      </c>
      <c r="B1294" t="str">
        <f t="shared" si="20"/>
        <v>USGS-WRD-1651800-20201214</v>
      </c>
      <c r="C1294">
        <v>1651800</v>
      </c>
      <c r="D1294" t="s">
        <v>151</v>
      </c>
      <c r="E1294" s="1">
        <v>44179</v>
      </c>
      <c r="F1294" s="1" t="s">
        <v>423</v>
      </c>
      <c r="G1294" s="1"/>
      <c r="H1294" t="s">
        <v>172</v>
      </c>
      <c r="I1294" s="1" t="str">
        <f>VLOOKUP(Z1294,lookup!$A$2:$E$18,5,FALSE)</f>
        <v>dissolved</v>
      </c>
      <c r="J1294" s="1" t="str">
        <f>VLOOKUP(Z1294,lookup!$A$2:$E$18,3,FALSE)</f>
        <v>Copper</v>
      </c>
      <c r="K1294" s="1"/>
      <c r="L1294" t="str">
        <f>VLOOKUP(Z1294,lookup!$A$2:$E$18,4,FALSE)</f>
        <v>ug/l</v>
      </c>
      <c r="M1294">
        <v>2.6</v>
      </c>
      <c r="U1294">
        <v>0.4</v>
      </c>
      <c r="V1294" t="s">
        <v>176</v>
      </c>
      <c r="X1294" t="s">
        <v>149</v>
      </c>
      <c r="Y1294" t="s">
        <v>150</v>
      </c>
      <c r="Z1294">
        <v>1040</v>
      </c>
      <c r="AB1294" t="s">
        <v>154</v>
      </c>
      <c r="AC1294" t="s">
        <v>148</v>
      </c>
      <c r="AD1294" s="2">
        <v>0.47500000000000003</v>
      </c>
      <c r="AG1294" t="s">
        <v>161</v>
      </c>
      <c r="AK1294" t="s">
        <v>156</v>
      </c>
    </row>
    <row r="1295" spans="1:37" x14ac:dyDescent="0.3">
      <c r="A1295" t="s">
        <v>292</v>
      </c>
      <c r="B1295" t="str">
        <f t="shared" si="20"/>
        <v>USGS-WRD-1651800-20201214</v>
      </c>
      <c r="C1295">
        <v>1651800</v>
      </c>
      <c r="D1295" t="s">
        <v>151</v>
      </c>
      <c r="E1295" s="1">
        <v>44179</v>
      </c>
      <c r="F1295" s="1" t="s">
        <v>423</v>
      </c>
      <c r="G1295" s="1"/>
      <c r="H1295" t="s">
        <v>170</v>
      </c>
      <c r="I1295" s="1" t="str">
        <f>VLOOKUP(Z1295,lookup!$A$2:$E$18,5,FALSE)</f>
        <v>dissolved</v>
      </c>
      <c r="J1295" s="1" t="str">
        <f>VLOOKUP(Z1295,lookup!$A$2:$E$18,3,FALSE)</f>
        <v>Lead</v>
      </c>
      <c r="K1295" s="1"/>
      <c r="L1295" t="str">
        <f>VLOOKUP(Z1295,lookup!$A$2:$E$18,4,FALSE)</f>
        <v>ug/l</v>
      </c>
      <c r="M1295">
        <v>0.39600000000000002</v>
      </c>
      <c r="U1295">
        <v>0.02</v>
      </c>
      <c r="V1295" t="s">
        <v>176</v>
      </c>
      <c r="X1295" t="s">
        <v>149</v>
      </c>
      <c r="Y1295" t="s">
        <v>150</v>
      </c>
      <c r="Z1295">
        <v>1049</v>
      </c>
      <c r="AB1295" t="s">
        <v>154</v>
      </c>
      <c r="AC1295" t="s">
        <v>148</v>
      </c>
      <c r="AD1295" s="2">
        <v>0.47500000000000003</v>
      </c>
      <c r="AG1295" t="s">
        <v>161</v>
      </c>
      <c r="AK1295" t="s">
        <v>156</v>
      </c>
    </row>
    <row r="1296" spans="1:37" x14ac:dyDescent="0.3">
      <c r="A1296" t="s">
        <v>292</v>
      </c>
      <c r="B1296" t="str">
        <f t="shared" si="20"/>
        <v>USGS-WRD-1651800-20201214</v>
      </c>
      <c r="C1296">
        <v>1651800</v>
      </c>
      <c r="D1296" t="s">
        <v>151</v>
      </c>
      <c r="E1296" s="1">
        <v>44179</v>
      </c>
      <c r="F1296" s="1" t="s">
        <v>423</v>
      </c>
      <c r="G1296" s="1"/>
      <c r="H1296" t="s">
        <v>172</v>
      </c>
      <c r="I1296" s="1" t="str">
        <f>VLOOKUP(Z1296,lookup!$A$2:$E$18,5,FALSE)</f>
        <v>dissolved</v>
      </c>
      <c r="J1296" s="1" t="str">
        <f>VLOOKUP(Z1296,lookup!$A$2:$E$18,3,FALSE)</f>
        <v>Zinc</v>
      </c>
      <c r="K1296" s="1"/>
      <c r="L1296" t="str">
        <f>VLOOKUP(Z1296,lookup!$A$2:$E$18,4,FALSE)</f>
        <v>ug/l</v>
      </c>
      <c r="M1296">
        <v>7.6</v>
      </c>
      <c r="U1296">
        <v>2</v>
      </c>
      <c r="V1296" t="s">
        <v>176</v>
      </c>
      <c r="X1296" t="s">
        <v>149</v>
      </c>
      <c r="Y1296" t="s">
        <v>150</v>
      </c>
      <c r="Z1296">
        <v>1090</v>
      </c>
      <c r="AB1296" t="s">
        <v>154</v>
      </c>
      <c r="AC1296" t="s">
        <v>148</v>
      </c>
      <c r="AD1296" s="2">
        <v>0.47500000000000003</v>
      </c>
      <c r="AG1296" t="s">
        <v>161</v>
      </c>
      <c r="AK1296" t="s">
        <v>156</v>
      </c>
    </row>
    <row r="1297" spans="1:37" x14ac:dyDescent="0.3">
      <c r="A1297" t="s">
        <v>292</v>
      </c>
      <c r="B1297" t="str">
        <f t="shared" si="20"/>
        <v>USGS-WRD-1651800-20201214</v>
      </c>
      <c r="C1297">
        <v>1651800</v>
      </c>
      <c r="D1297" t="s">
        <v>151</v>
      </c>
      <c r="E1297" s="1">
        <v>44179</v>
      </c>
      <c r="F1297" s="1" t="s">
        <v>423</v>
      </c>
      <c r="G1297" s="1"/>
      <c r="I1297" s="1" t="str">
        <f>VLOOKUP(Z1297,lookup!$A$2:$E$18,5,FALSE)</f>
        <v>total</v>
      </c>
      <c r="J1297" s="1" t="str">
        <f>VLOOKUP(Z1297,lookup!$A$2:$E$18,3,FALSE)</f>
        <v>Mercury</v>
      </c>
      <c r="K1297" s="1"/>
      <c r="L1297" t="str">
        <f>VLOOKUP(Z1297,lookup!$A$2:$E$18,4,FALSE)</f>
        <v>ng/l</v>
      </c>
      <c r="M1297">
        <v>13.3</v>
      </c>
      <c r="U1297">
        <v>0.17</v>
      </c>
      <c r="V1297" t="s">
        <v>165</v>
      </c>
      <c r="X1297" t="s">
        <v>149</v>
      </c>
      <c r="Y1297" t="s">
        <v>150</v>
      </c>
      <c r="Z1297">
        <v>50286</v>
      </c>
      <c r="AB1297" t="s">
        <v>154</v>
      </c>
      <c r="AC1297" t="s">
        <v>148</v>
      </c>
      <c r="AD1297" s="2">
        <v>0.47500000000000003</v>
      </c>
      <c r="AG1297" t="s">
        <v>161</v>
      </c>
      <c r="AK1297" t="s">
        <v>230</v>
      </c>
    </row>
    <row r="1298" spans="1:37" x14ac:dyDescent="0.3">
      <c r="A1298" t="s">
        <v>292</v>
      </c>
      <c r="B1298" t="str">
        <f t="shared" si="20"/>
        <v>USGS-WRD-1651800-20210125</v>
      </c>
      <c r="C1298">
        <v>1651800</v>
      </c>
      <c r="D1298" t="s">
        <v>151</v>
      </c>
      <c r="E1298" s="1">
        <v>44221</v>
      </c>
      <c r="F1298" s="1" t="s">
        <v>351</v>
      </c>
      <c r="G1298" s="1"/>
      <c r="H1298" t="s">
        <v>172</v>
      </c>
      <c r="I1298" s="1" t="str">
        <f>VLOOKUP(Z1298,lookup!$A$2:$E$18,5,FALSE)</f>
        <v>dissolved</v>
      </c>
      <c r="J1298" s="1" t="str">
        <f>VLOOKUP(Z1298,lookup!$A$2:$E$18,3,FALSE)</f>
        <v>Copper</v>
      </c>
      <c r="K1298" s="1"/>
      <c r="L1298" t="str">
        <f>VLOOKUP(Z1298,lookup!$A$2:$E$18,4,FALSE)</f>
        <v>ug/l</v>
      </c>
      <c r="M1298">
        <v>0.8</v>
      </c>
      <c r="U1298">
        <v>0.4</v>
      </c>
      <c r="V1298" t="s">
        <v>176</v>
      </c>
      <c r="X1298" t="s">
        <v>149</v>
      </c>
      <c r="Y1298" t="s">
        <v>150</v>
      </c>
      <c r="Z1298">
        <v>1040</v>
      </c>
      <c r="AB1298" t="s">
        <v>154</v>
      </c>
      <c r="AC1298" t="s">
        <v>148</v>
      </c>
      <c r="AD1298" s="2">
        <v>0.46527777777777773</v>
      </c>
      <c r="AG1298" t="s">
        <v>161</v>
      </c>
      <c r="AK1298" t="s">
        <v>156</v>
      </c>
    </row>
    <row r="1299" spans="1:37" x14ac:dyDescent="0.3">
      <c r="A1299" t="s">
        <v>292</v>
      </c>
      <c r="B1299" t="str">
        <f t="shared" si="20"/>
        <v>USGS-WRD-1651800-20210125</v>
      </c>
      <c r="C1299">
        <v>1651800</v>
      </c>
      <c r="D1299" t="s">
        <v>151</v>
      </c>
      <c r="E1299" s="1">
        <v>44221</v>
      </c>
      <c r="F1299" s="1" t="s">
        <v>351</v>
      </c>
      <c r="G1299" s="1"/>
      <c r="H1299" t="s">
        <v>170</v>
      </c>
      <c r="I1299" s="1" t="str">
        <f>VLOOKUP(Z1299,lookup!$A$2:$E$18,5,FALSE)</f>
        <v>dissolved</v>
      </c>
      <c r="J1299" s="1" t="str">
        <f>VLOOKUP(Z1299,lookup!$A$2:$E$18,3,FALSE)</f>
        <v>Lead</v>
      </c>
      <c r="K1299" s="1"/>
      <c r="L1299" t="str">
        <f>VLOOKUP(Z1299,lookup!$A$2:$E$18,4,FALSE)</f>
        <v>ug/l</v>
      </c>
      <c r="M1299">
        <v>0.02</v>
      </c>
      <c r="N1299" t="s">
        <v>152</v>
      </c>
      <c r="U1299">
        <v>0.02</v>
      </c>
      <c r="V1299" t="s">
        <v>176</v>
      </c>
      <c r="X1299" t="s">
        <v>149</v>
      </c>
      <c r="Y1299" t="s">
        <v>150</v>
      </c>
      <c r="Z1299">
        <v>1049</v>
      </c>
      <c r="AB1299" t="s">
        <v>154</v>
      </c>
      <c r="AC1299" t="s">
        <v>148</v>
      </c>
      <c r="AD1299" s="2">
        <v>0.46527777777777773</v>
      </c>
      <c r="AG1299" t="s">
        <v>161</v>
      </c>
      <c r="AK1299" t="s">
        <v>156</v>
      </c>
    </row>
    <row r="1300" spans="1:37" x14ac:dyDescent="0.3">
      <c r="A1300" t="s">
        <v>292</v>
      </c>
      <c r="B1300" t="str">
        <f t="shared" si="20"/>
        <v>USGS-WRD-1651800-20210125</v>
      </c>
      <c r="C1300">
        <v>1651800</v>
      </c>
      <c r="D1300" t="s">
        <v>151</v>
      </c>
      <c r="E1300" s="1">
        <v>44221</v>
      </c>
      <c r="F1300" s="1" t="s">
        <v>351</v>
      </c>
      <c r="G1300" s="1"/>
      <c r="H1300" t="s">
        <v>172</v>
      </c>
      <c r="I1300" s="1" t="str">
        <f>VLOOKUP(Z1300,lookup!$A$2:$E$18,5,FALSE)</f>
        <v>dissolved</v>
      </c>
      <c r="J1300" s="1" t="str">
        <f>VLOOKUP(Z1300,lookup!$A$2:$E$18,3,FALSE)</f>
        <v>Zinc</v>
      </c>
      <c r="K1300" s="1"/>
      <c r="L1300" t="str">
        <f>VLOOKUP(Z1300,lookup!$A$2:$E$18,4,FALSE)</f>
        <v>ug/l</v>
      </c>
      <c r="M1300">
        <v>6.9</v>
      </c>
      <c r="U1300">
        <v>2</v>
      </c>
      <c r="V1300" t="s">
        <v>176</v>
      </c>
      <c r="X1300" t="s">
        <v>149</v>
      </c>
      <c r="Y1300" t="s">
        <v>150</v>
      </c>
      <c r="Z1300">
        <v>1090</v>
      </c>
      <c r="AB1300" t="s">
        <v>154</v>
      </c>
      <c r="AC1300" t="s">
        <v>148</v>
      </c>
      <c r="AD1300" s="2">
        <v>0.46527777777777773</v>
      </c>
      <c r="AG1300" t="s">
        <v>161</v>
      </c>
      <c r="AK1300" t="s">
        <v>156</v>
      </c>
    </row>
    <row r="1301" spans="1:37" x14ac:dyDescent="0.3">
      <c r="A1301" t="s">
        <v>292</v>
      </c>
      <c r="B1301" t="str">
        <f t="shared" si="20"/>
        <v>USGS-WRD-1651800-20210125</v>
      </c>
      <c r="C1301">
        <v>1651800</v>
      </c>
      <c r="D1301" t="s">
        <v>151</v>
      </c>
      <c r="E1301" s="1">
        <v>44221</v>
      </c>
      <c r="F1301" s="1" t="s">
        <v>351</v>
      </c>
      <c r="G1301" s="1"/>
      <c r="I1301" s="1" t="str">
        <f>VLOOKUP(Z1301,lookup!$A$2:$E$18,5,FALSE)</f>
        <v>total</v>
      </c>
      <c r="J1301" s="1" t="str">
        <f>VLOOKUP(Z1301,lookup!$A$2:$E$18,3,FALSE)</f>
        <v>Mercury</v>
      </c>
      <c r="K1301" s="1"/>
      <c r="L1301" t="str">
        <f>VLOOKUP(Z1301,lookup!$A$2:$E$18,4,FALSE)</f>
        <v>ng/l</v>
      </c>
      <c r="M1301">
        <v>0.96</v>
      </c>
      <c r="U1301">
        <v>0.17</v>
      </c>
      <c r="V1301" t="s">
        <v>165</v>
      </c>
      <c r="X1301" t="s">
        <v>149</v>
      </c>
      <c r="Y1301" t="s">
        <v>150</v>
      </c>
      <c r="Z1301">
        <v>50286</v>
      </c>
      <c r="AB1301" t="s">
        <v>154</v>
      </c>
      <c r="AC1301" t="s">
        <v>148</v>
      </c>
      <c r="AD1301" s="2">
        <v>0.46527777777777773</v>
      </c>
      <c r="AG1301" t="s">
        <v>161</v>
      </c>
      <c r="AK1301" t="s">
        <v>230</v>
      </c>
    </row>
    <row r="1302" spans="1:37" x14ac:dyDescent="0.3">
      <c r="A1302" t="s">
        <v>292</v>
      </c>
      <c r="B1302" t="str">
        <f t="shared" si="20"/>
        <v>USGS-WRD-1651800-20210209</v>
      </c>
      <c r="C1302">
        <v>1651800</v>
      </c>
      <c r="D1302" t="s">
        <v>151</v>
      </c>
      <c r="E1302" s="1">
        <v>44236</v>
      </c>
      <c r="F1302" s="1" t="s">
        <v>345</v>
      </c>
      <c r="G1302" s="1"/>
      <c r="H1302" t="s">
        <v>172</v>
      </c>
      <c r="I1302" s="1" t="str">
        <f>VLOOKUP(Z1302,lookup!$A$2:$E$18,5,FALSE)</f>
        <v>dissolved</v>
      </c>
      <c r="J1302" s="1" t="str">
        <f>VLOOKUP(Z1302,lookup!$A$2:$E$18,3,FALSE)</f>
        <v>Copper</v>
      </c>
      <c r="K1302" s="1"/>
      <c r="L1302" t="str">
        <f>VLOOKUP(Z1302,lookup!$A$2:$E$18,4,FALSE)</f>
        <v>ug/l</v>
      </c>
      <c r="M1302">
        <v>1.1000000000000001</v>
      </c>
      <c r="U1302">
        <v>0.4</v>
      </c>
      <c r="V1302" t="s">
        <v>176</v>
      </c>
      <c r="X1302" t="s">
        <v>149</v>
      </c>
      <c r="Y1302" t="s">
        <v>150</v>
      </c>
      <c r="Z1302">
        <v>1040</v>
      </c>
      <c r="AB1302" t="s">
        <v>154</v>
      </c>
      <c r="AC1302" t="s">
        <v>148</v>
      </c>
      <c r="AD1302" s="2">
        <v>0.44444444444444442</v>
      </c>
      <c r="AG1302" t="s">
        <v>161</v>
      </c>
      <c r="AK1302" t="s">
        <v>156</v>
      </c>
    </row>
    <row r="1303" spans="1:37" x14ac:dyDescent="0.3">
      <c r="A1303" t="s">
        <v>292</v>
      </c>
      <c r="B1303" t="str">
        <f t="shared" si="20"/>
        <v>USGS-WRD-1651800-20210209</v>
      </c>
      <c r="C1303">
        <v>1651800</v>
      </c>
      <c r="D1303" t="s">
        <v>151</v>
      </c>
      <c r="E1303" s="1">
        <v>44236</v>
      </c>
      <c r="F1303" s="1" t="s">
        <v>345</v>
      </c>
      <c r="G1303" s="1"/>
      <c r="H1303" t="s">
        <v>170</v>
      </c>
      <c r="I1303" s="1" t="str">
        <f>VLOOKUP(Z1303,lookup!$A$2:$E$18,5,FALSE)</f>
        <v>dissolved</v>
      </c>
      <c r="J1303" s="1" t="str">
        <f>VLOOKUP(Z1303,lookup!$A$2:$E$18,3,FALSE)</f>
        <v>Lead</v>
      </c>
      <c r="K1303" s="1"/>
      <c r="L1303" t="str">
        <f>VLOOKUP(Z1303,lookup!$A$2:$E$18,4,FALSE)</f>
        <v>ug/l</v>
      </c>
      <c r="M1303">
        <v>0.02</v>
      </c>
      <c r="N1303" t="s">
        <v>152</v>
      </c>
      <c r="U1303">
        <v>0.02</v>
      </c>
      <c r="V1303" t="s">
        <v>176</v>
      </c>
      <c r="X1303" t="s">
        <v>149</v>
      </c>
      <c r="Y1303" t="s">
        <v>150</v>
      </c>
      <c r="Z1303">
        <v>1049</v>
      </c>
      <c r="AB1303" t="s">
        <v>154</v>
      </c>
      <c r="AC1303" t="s">
        <v>148</v>
      </c>
      <c r="AD1303" s="2">
        <v>0.44444444444444442</v>
      </c>
      <c r="AG1303" t="s">
        <v>161</v>
      </c>
      <c r="AK1303" t="s">
        <v>156</v>
      </c>
    </row>
    <row r="1304" spans="1:37" x14ac:dyDescent="0.3">
      <c r="A1304" t="s">
        <v>292</v>
      </c>
      <c r="B1304" t="str">
        <f t="shared" si="20"/>
        <v>USGS-WRD-1651800-20210209</v>
      </c>
      <c r="C1304">
        <v>1651800</v>
      </c>
      <c r="D1304" t="s">
        <v>151</v>
      </c>
      <c r="E1304" s="1">
        <v>44236</v>
      </c>
      <c r="F1304" s="1" t="s">
        <v>345</v>
      </c>
      <c r="G1304" s="1"/>
      <c r="H1304" t="s">
        <v>172</v>
      </c>
      <c r="I1304" s="1" t="str">
        <f>VLOOKUP(Z1304,lookup!$A$2:$E$18,5,FALSE)</f>
        <v>dissolved</v>
      </c>
      <c r="J1304" s="1" t="str">
        <f>VLOOKUP(Z1304,lookup!$A$2:$E$18,3,FALSE)</f>
        <v>Zinc</v>
      </c>
      <c r="K1304" s="1"/>
      <c r="L1304" t="str">
        <f>VLOOKUP(Z1304,lookup!$A$2:$E$18,4,FALSE)</f>
        <v>ug/l</v>
      </c>
      <c r="M1304">
        <v>8.1999999999999993</v>
      </c>
      <c r="U1304">
        <v>2</v>
      </c>
      <c r="V1304" t="s">
        <v>176</v>
      </c>
      <c r="X1304" t="s">
        <v>149</v>
      </c>
      <c r="Y1304" t="s">
        <v>150</v>
      </c>
      <c r="Z1304">
        <v>1090</v>
      </c>
      <c r="AB1304" t="s">
        <v>154</v>
      </c>
      <c r="AC1304" t="s">
        <v>148</v>
      </c>
      <c r="AD1304" s="2">
        <v>0.44444444444444442</v>
      </c>
      <c r="AG1304" t="s">
        <v>161</v>
      </c>
      <c r="AK1304" t="s">
        <v>156</v>
      </c>
    </row>
    <row r="1305" spans="1:37" x14ac:dyDescent="0.3">
      <c r="A1305" t="s">
        <v>292</v>
      </c>
      <c r="B1305" t="str">
        <f t="shared" si="20"/>
        <v>USGS-WRD-1651800-20210209</v>
      </c>
      <c r="C1305">
        <v>1651800</v>
      </c>
      <c r="D1305" t="s">
        <v>151</v>
      </c>
      <c r="E1305" s="1">
        <v>44236</v>
      </c>
      <c r="F1305" s="1" t="s">
        <v>345</v>
      </c>
      <c r="G1305" s="1"/>
      <c r="I1305" s="1" t="str">
        <f>VLOOKUP(Z1305,lookup!$A$2:$E$18,5,FALSE)</f>
        <v>total</v>
      </c>
      <c r="J1305" s="1" t="str">
        <f>VLOOKUP(Z1305,lookup!$A$2:$E$18,3,FALSE)</f>
        <v>Mercury</v>
      </c>
      <c r="K1305" s="1"/>
      <c r="L1305" t="str">
        <f>VLOOKUP(Z1305,lookup!$A$2:$E$18,4,FALSE)</f>
        <v>ng/l</v>
      </c>
      <c r="M1305">
        <v>1.42</v>
      </c>
      <c r="U1305">
        <v>0.17</v>
      </c>
      <c r="V1305" t="s">
        <v>165</v>
      </c>
      <c r="X1305" t="s">
        <v>149</v>
      </c>
      <c r="Y1305" t="s">
        <v>150</v>
      </c>
      <c r="Z1305">
        <v>50286</v>
      </c>
      <c r="AB1305" t="s">
        <v>154</v>
      </c>
      <c r="AC1305" t="s">
        <v>148</v>
      </c>
      <c r="AD1305" s="2">
        <v>0.44444444444444442</v>
      </c>
      <c r="AG1305" t="s">
        <v>161</v>
      </c>
      <c r="AK1305" t="s">
        <v>230</v>
      </c>
    </row>
    <row r="1306" spans="1:37" x14ac:dyDescent="0.3">
      <c r="A1306" t="s">
        <v>292</v>
      </c>
      <c r="B1306" t="str">
        <f t="shared" si="20"/>
        <v>USGS-WRD-1651800-20210308</v>
      </c>
      <c r="C1306">
        <v>1651800</v>
      </c>
      <c r="D1306" t="s">
        <v>151</v>
      </c>
      <c r="E1306" s="1">
        <v>44263</v>
      </c>
      <c r="F1306" s="1" t="s">
        <v>312</v>
      </c>
      <c r="G1306" s="1"/>
      <c r="H1306" t="s">
        <v>172</v>
      </c>
      <c r="I1306" s="1" t="str">
        <f>VLOOKUP(Z1306,lookup!$A$2:$E$18,5,FALSE)</f>
        <v>dissolved</v>
      </c>
      <c r="J1306" s="1" t="str">
        <f>VLOOKUP(Z1306,lookup!$A$2:$E$18,3,FALSE)</f>
        <v>Copper</v>
      </c>
      <c r="K1306" s="1"/>
      <c r="L1306" t="str">
        <f>VLOOKUP(Z1306,lookup!$A$2:$E$18,4,FALSE)</f>
        <v>ug/l</v>
      </c>
      <c r="M1306">
        <v>1.4</v>
      </c>
      <c r="U1306">
        <v>0.4</v>
      </c>
      <c r="V1306" t="s">
        <v>176</v>
      </c>
      <c r="X1306" t="s">
        <v>149</v>
      </c>
      <c r="Y1306" t="s">
        <v>150</v>
      </c>
      <c r="Z1306">
        <v>1040</v>
      </c>
      <c r="AB1306" t="s">
        <v>154</v>
      </c>
      <c r="AC1306" t="s">
        <v>148</v>
      </c>
      <c r="AD1306" s="2">
        <v>0.5</v>
      </c>
      <c r="AG1306" t="s">
        <v>161</v>
      </c>
      <c r="AK1306" t="s">
        <v>156</v>
      </c>
    </row>
    <row r="1307" spans="1:37" x14ac:dyDescent="0.3">
      <c r="A1307" t="s">
        <v>292</v>
      </c>
      <c r="B1307" t="str">
        <f t="shared" si="20"/>
        <v>USGS-WRD-1651800-20210308</v>
      </c>
      <c r="C1307">
        <v>1651800</v>
      </c>
      <c r="D1307" t="s">
        <v>151</v>
      </c>
      <c r="E1307" s="1">
        <v>44263</v>
      </c>
      <c r="F1307" s="1" t="s">
        <v>312</v>
      </c>
      <c r="G1307" s="1"/>
      <c r="H1307" t="s">
        <v>170</v>
      </c>
      <c r="I1307" s="1" t="str">
        <f>VLOOKUP(Z1307,lookup!$A$2:$E$18,5,FALSE)</f>
        <v>dissolved</v>
      </c>
      <c r="J1307" s="1" t="str">
        <f>VLOOKUP(Z1307,lookup!$A$2:$E$18,3,FALSE)</f>
        <v>Lead</v>
      </c>
      <c r="K1307" s="1"/>
      <c r="L1307" t="str">
        <f>VLOOKUP(Z1307,lookup!$A$2:$E$18,4,FALSE)</f>
        <v>ug/l</v>
      </c>
      <c r="M1307">
        <v>0.02</v>
      </c>
      <c r="N1307" t="s">
        <v>152</v>
      </c>
      <c r="U1307">
        <v>0.02</v>
      </c>
      <c r="V1307" t="s">
        <v>176</v>
      </c>
      <c r="X1307" t="s">
        <v>149</v>
      </c>
      <c r="Y1307" t="s">
        <v>150</v>
      </c>
      <c r="Z1307">
        <v>1049</v>
      </c>
      <c r="AB1307" t="s">
        <v>154</v>
      </c>
      <c r="AC1307" t="s">
        <v>148</v>
      </c>
      <c r="AD1307" s="2">
        <v>0.5</v>
      </c>
      <c r="AG1307" t="s">
        <v>161</v>
      </c>
      <c r="AK1307" t="s">
        <v>156</v>
      </c>
    </row>
    <row r="1308" spans="1:37" x14ac:dyDescent="0.3">
      <c r="A1308" t="s">
        <v>292</v>
      </c>
      <c r="B1308" t="str">
        <f t="shared" si="20"/>
        <v>USGS-WRD-1651800-20210308</v>
      </c>
      <c r="C1308">
        <v>1651800</v>
      </c>
      <c r="D1308" t="s">
        <v>151</v>
      </c>
      <c r="E1308" s="1">
        <v>44263</v>
      </c>
      <c r="F1308" s="1" t="s">
        <v>312</v>
      </c>
      <c r="G1308" s="1"/>
      <c r="H1308" t="s">
        <v>172</v>
      </c>
      <c r="I1308" s="1" t="str">
        <f>VLOOKUP(Z1308,lookup!$A$2:$E$18,5,FALSE)</f>
        <v>dissolved</v>
      </c>
      <c r="J1308" s="1" t="str">
        <f>VLOOKUP(Z1308,lookup!$A$2:$E$18,3,FALSE)</f>
        <v>Zinc</v>
      </c>
      <c r="K1308" s="1"/>
      <c r="L1308" t="str">
        <f>VLOOKUP(Z1308,lookup!$A$2:$E$18,4,FALSE)</f>
        <v>ug/l</v>
      </c>
      <c r="M1308">
        <v>16</v>
      </c>
      <c r="U1308">
        <v>2</v>
      </c>
      <c r="V1308" t="s">
        <v>176</v>
      </c>
      <c r="X1308" t="s">
        <v>149</v>
      </c>
      <c r="Y1308" t="s">
        <v>150</v>
      </c>
      <c r="Z1308">
        <v>1090</v>
      </c>
      <c r="AB1308" t="s">
        <v>154</v>
      </c>
      <c r="AC1308" t="s">
        <v>148</v>
      </c>
      <c r="AD1308" s="2">
        <v>0.5</v>
      </c>
      <c r="AG1308" t="s">
        <v>161</v>
      </c>
      <c r="AK1308" t="s">
        <v>156</v>
      </c>
    </row>
    <row r="1309" spans="1:37" x14ac:dyDescent="0.3">
      <c r="A1309" t="s">
        <v>292</v>
      </c>
      <c r="B1309" t="str">
        <f t="shared" si="20"/>
        <v>USGS-WRD-1651800-20210308</v>
      </c>
      <c r="C1309">
        <v>1651800</v>
      </c>
      <c r="D1309" t="s">
        <v>151</v>
      </c>
      <c r="E1309" s="1">
        <v>44263</v>
      </c>
      <c r="F1309" s="1" t="s">
        <v>312</v>
      </c>
      <c r="G1309" s="1"/>
      <c r="I1309" s="1" t="str">
        <f>VLOOKUP(Z1309,lookup!$A$2:$E$18,5,FALSE)</f>
        <v>total</v>
      </c>
      <c r="J1309" s="1" t="str">
        <f>VLOOKUP(Z1309,lookup!$A$2:$E$18,3,FALSE)</f>
        <v>Mercury</v>
      </c>
      <c r="K1309" s="1"/>
      <c r="L1309" t="str">
        <f>VLOOKUP(Z1309,lookup!$A$2:$E$18,4,FALSE)</f>
        <v>ng/l</v>
      </c>
      <c r="M1309">
        <v>1.66</v>
      </c>
      <c r="U1309">
        <v>0.17</v>
      </c>
      <c r="V1309" t="s">
        <v>165</v>
      </c>
      <c r="X1309" t="s">
        <v>149</v>
      </c>
      <c r="Y1309" t="s">
        <v>150</v>
      </c>
      <c r="Z1309">
        <v>50286</v>
      </c>
      <c r="AB1309" t="s">
        <v>154</v>
      </c>
      <c r="AC1309" t="s">
        <v>148</v>
      </c>
      <c r="AD1309" s="2">
        <v>0.5</v>
      </c>
      <c r="AG1309" t="s">
        <v>161</v>
      </c>
      <c r="AK1309" t="s">
        <v>230</v>
      </c>
    </row>
    <row r="1310" spans="1:37" x14ac:dyDescent="0.3">
      <c r="A1310" t="s">
        <v>292</v>
      </c>
      <c r="B1310" t="str">
        <f t="shared" si="20"/>
        <v>USGS-1651800-20210318</v>
      </c>
      <c r="C1310">
        <v>1651800</v>
      </c>
      <c r="D1310" t="s">
        <v>151</v>
      </c>
      <c r="E1310" s="1">
        <v>44273</v>
      </c>
      <c r="F1310" s="1" t="s">
        <v>351</v>
      </c>
      <c r="G1310" s="1"/>
      <c r="H1310" t="s">
        <v>172</v>
      </c>
      <c r="I1310" s="1" t="str">
        <f>VLOOKUP(Z1310,lookup!$A$2:$E$18,5,FALSE)</f>
        <v>dissolved</v>
      </c>
      <c r="J1310" s="1" t="str">
        <f>VLOOKUP(Z1310,lookup!$A$2:$E$18,3,FALSE)</f>
        <v>Copper</v>
      </c>
      <c r="K1310" s="1"/>
      <c r="L1310" t="str">
        <f>VLOOKUP(Z1310,lookup!$A$2:$E$18,4,FALSE)</f>
        <v>ug/l</v>
      </c>
      <c r="M1310">
        <v>7.8</v>
      </c>
      <c r="U1310">
        <v>0.4</v>
      </c>
      <c r="V1310" t="s">
        <v>176</v>
      </c>
      <c r="X1310" t="s">
        <v>178</v>
      </c>
      <c r="Y1310" t="s">
        <v>150</v>
      </c>
      <c r="Z1310">
        <v>1040</v>
      </c>
      <c r="AB1310" t="s">
        <v>154</v>
      </c>
      <c r="AC1310" t="s">
        <v>148</v>
      </c>
      <c r="AD1310" s="2">
        <v>0.46527777777777773</v>
      </c>
      <c r="AG1310" t="s">
        <v>148</v>
      </c>
      <c r="AK1310" t="s">
        <v>156</v>
      </c>
    </row>
    <row r="1311" spans="1:37" x14ac:dyDescent="0.3">
      <c r="A1311" t="s">
        <v>292</v>
      </c>
      <c r="B1311" t="str">
        <f t="shared" si="20"/>
        <v>USGS-1651800-20210318</v>
      </c>
      <c r="C1311">
        <v>1651800</v>
      </c>
      <c r="D1311" t="s">
        <v>151</v>
      </c>
      <c r="E1311" s="1">
        <v>44273</v>
      </c>
      <c r="F1311" s="1" t="s">
        <v>351</v>
      </c>
      <c r="G1311" s="1"/>
      <c r="H1311" t="s">
        <v>170</v>
      </c>
      <c r="I1311" s="1" t="str">
        <f>VLOOKUP(Z1311,lookup!$A$2:$E$18,5,FALSE)</f>
        <v>dissolved</v>
      </c>
      <c r="J1311" s="1" t="str">
        <f>VLOOKUP(Z1311,lookup!$A$2:$E$18,3,FALSE)</f>
        <v>Lead</v>
      </c>
      <c r="K1311" s="1"/>
      <c r="L1311" t="str">
        <f>VLOOKUP(Z1311,lookup!$A$2:$E$18,4,FALSE)</f>
        <v>ug/l</v>
      </c>
      <c r="M1311">
        <v>0.315</v>
      </c>
      <c r="U1311">
        <v>0.02</v>
      </c>
      <c r="V1311" t="s">
        <v>176</v>
      </c>
      <c r="X1311" t="s">
        <v>178</v>
      </c>
      <c r="Y1311" t="s">
        <v>150</v>
      </c>
      <c r="Z1311">
        <v>1049</v>
      </c>
      <c r="AB1311" t="s">
        <v>154</v>
      </c>
      <c r="AC1311" t="s">
        <v>148</v>
      </c>
      <c r="AD1311" s="2">
        <v>0.46527777777777773</v>
      </c>
      <c r="AG1311" t="s">
        <v>148</v>
      </c>
      <c r="AK1311" t="s">
        <v>156</v>
      </c>
    </row>
    <row r="1312" spans="1:37" x14ac:dyDescent="0.3">
      <c r="A1312" t="s">
        <v>292</v>
      </c>
      <c r="B1312" t="str">
        <f t="shared" si="20"/>
        <v>USGS-1651800-20210318</v>
      </c>
      <c r="C1312">
        <v>1651800</v>
      </c>
      <c r="D1312" t="s">
        <v>151</v>
      </c>
      <c r="E1312" s="1">
        <v>44273</v>
      </c>
      <c r="F1312" s="1" t="s">
        <v>351</v>
      </c>
      <c r="G1312" s="1"/>
      <c r="H1312" t="s">
        <v>172</v>
      </c>
      <c r="I1312" s="1" t="str">
        <f>VLOOKUP(Z1312,lookup!$A$2:$E$18,5,FALSE)</f>
        <v>dissolved</v>
      </c>
      <c r="J1312" s="1" t="str">
        <f>VLOOKUP(Z1312,lookup!$A$2:$E$18,3,FALSE)</f>
        <v>Zinc</v>
      </c>
      <c r="K1312" s="1"/>
      <c r="L1312" t="str">
        <f>VLOOKUP(Z1312,lookup!$A$2:$E$18,4,FALSE)</f>
        <v>ug/l</v>
      </c>
      <c r="M1312">
        <v>19.600000000000001</v>
      </c>
      <c r="U1312">
        <v>2</v>
      </c>
      <c r="V1312" t="s">
        <v>176</v>
      </c>
      <c r="X1312" t="s">
        <v>178</v>
      </c>
      <c r="Y1312" t="s">
        <v>150</v>
      </c>
      <c r="Z1312">
        <v>1090</v>
      </c>
      <c r="AB1312" t="s">
        <v>154</v>
      </c>
      <c r="AC1312" t="s">
        <v>148</v>
      </c>
      <c r="AD1312" s="2">
        <v>0.46527777777777773</v>
      </c>
      <c r="AG1312" t="s">
        <v>148</v>
      </c>
      <c r="AK1312" t="s">
        <v>156</v>
      </c>
    </row>
    <row r="1313" spans="1:37" x14ac:dyDescent="0.3">
      <c r="A1313" t="s">
        <v>292</v>
      </c>
      <c r="B1313" t="str">
        <f t="shared" si="20"/>
        <v>USGS-1651800-20210318</v>
      </c>
      <c r="C1313">
        <v>1651800</v>
      </c>
      <c r="D1313" t="s">
        <v>151</v>
      </c>
      <c r="E1313" s="1">
        <v>44273</v>
      </c>
      <c r="F1313" s="1" t="s">
        <v>351</v>
      </c>
      <c r="G1313" s="1"/>
      <c r="I1313" s="1" t="str">
        <f>VLOOKUP(Z1313,lookup!$A$2:$E$18,5,FALSE)</f>
        <v>total</v>
      </c>
      <c r="J1313" s="1" t="str">
        <f>VLOOKUP(Z1313,lookup!$A$2:$E$18,3,FALSE)</f>
        <v>Mercury</v>
      </c>
      <c r="K1313" s="1"/>
      <c r="L1313" t="str">
        <f>VLOOKUP(Z1313,lookup!$A$2:$E$18,4,FALSE)</f>
        <v>ng/l</v>
      </c>
      <c r="M1313">
        <v>8.4600000000000009</v>
      </c>
      <c r="U1313">
        <v>0.17</v>
      </c>
      <c r="V1313" t="s">
        <v>165</v>
      </c>
      <c r="X1313" t="s">
        <v>178</v>
      </c>
      <c r="Y1313" t="s">
        <v>150</v>
      </c>
      <c r="Z1313">
        <v>50286</v>
      </c>
      <c r="AB1313" t="s">
        <v>154</v>
      </c>
      <c r="AC1313" t="s">
        <v>148</v>
      </c>
      <c r="AD1313" s="2">
        <v>0.46527777777777773</v>
      </c>
      <c r="AG1313" t="s">
        <v>148</v>
      </c>
      <c r="AK1313" t="s">
        <v>230</v>
      </c>
    </row>
    <row r="1314" spans="1:37" x14ac:dyDescent="0.3">
      <c r="A1314" t="s">
        <v>292</v>
      </c>
      <c r="B1314" t="str">
        <f t="shared" si="20"/>
        <v>USGS-1651800-20210331</v>
      </c>
      <c r="C1314">
        <v>1651800</v>
      </c>
      <c r="D1314" t="s">
        <v>151</v>
      </c>
      <c r="E1314" s="1">
        <v>44286</v>
      </c>
      <c r="F1314" s="1" t="s">
        <v>340</v>
      </c>
      <c r="G1314" s="1"/>
      <c r="H1314" t="s">
        <v>172</v>
      </c>
      <c r="I1314" s="1" t="str">
        <f>VLOOKUP(Z1314,lookup!$A$2:$E$18,5,FALSE)</f>
        <v>dissolved</v>
      </c>
      <c r="J1314" s="1" t="str">
        <f>VLOOKUP(Z1314,lookup!$A$2:$E$18,3,FALSE)</f>
        <v>Copper</v>
      </c>
      <c r="K1314" s="1"/>
      <c r="L1314" t="str">
        <f>VLOOKUP(Z1314,lookup!$A$2:$E$18,4,FALSE)</f>
        <v>ug/l</v>
      </c>
      <c r="M1314">
        <v>3.4</v>
      </c>
      <c r="U1314">
        <v>0.4</v>
      </c>
      <c r="V1314" t="s">
        <v>176</v>
      </c>
      <c r="X1314" t="s">
        <v>178</v>
      </c>
      <c r="Y1314" t="s">
        <v>150</v>
      </c>
      <c r="Z1314">
        <v>1040</v>
      </c>
      <c r="AB1314" t="s">
        <v>154</v>
      </c>
      <c r="AC1314" t="s">
        <v>148</v>
      </c>
      <c r="AD1314" s="2">
        <v>0.625</v>
      </c>
      <c r="AG1314" t="s">
        <v>148</v>
      </c>
      <c r="AK1314" t="s">
        <v>156</v>
      </c>
    </row>
    <row r="1315" spans="1:37" x14ac:dyDescent="0.3">
      <c r="A1315" t="s">
        <v>292</v>
      </c>
      <c r="B1315" t="str">
        <f t="shared" si="20"/>
        <v>USGS-1651800-20210331</v>
      </c>
      <c r="C1315">
        <v>1651800</v>
      </c>
      <c r="D1315" t="s">
        <v>151</v>
      </c>
      <c r="E1315" s="1">
        <v>44286</v>
      </c>
      <c r="F1315" s="1" t="s">
        <v>340</v>
      </c>
      <c r="G1315" s="1"/>
      <c r="H1315" t="s">
        <v>170</v>
      </c>
      <c r="I1315" s="1" t="str">
        <f>VLOOKUP(Z1315,lookup!$A$2:$E$18,5,FALSE)</f>
        <v>dissolved</v>
      </c>
      <c r="J1315" s="1" t="str">
        <f>VLOOKUP(Z1315,lookup!$A$2:$E$18,3,FALSE)</f>
        <v>Lead</v>
      </c>
      <c r="K1315" s="1"/>
      <c r="L1315" t="str">
        <f>VLOOKUP(Z1315,lookup!$A$2:$E$18,4,FALSE)</f>
        <v>ug/l</v>
      </c>
      <c r="M1315">
        <v>0.58699999999999997</v>
      </c>
      <c r="U1315">
        <v>0.02</v>
      </c>
      <c r="V1315" t="s">
        <v>176</v>
      </c>
      <c r="X1315" t="s">
        <v>178</v>
      </c>
      <c r="Y1315" t="s">
        <v>150</v>
      </c>
      <c r="Z1315">
        <v>1049</v>
      </c>
      <c r="AB1315" t="s">
        <v>154</v>
      </c>
      <c r="AC1315" t="s">
        <v>148</v>
      </c>
      <c r="AD1315" s="2">
        <v>0.625</v>
      </c>
      <c r="AG1315" t="s">
        <v>148</v>
      </c>
      <c r="AK1315" t="s">
        <v>156</v>
      </c>
    </row>
    <row r="1316" spans="1:37" x14ac:dyDescent="0.3">
      <c r="A1316" t="s">
        <v>292</v>
      </c>
      <c r="B1316" t="str">
        <f t="shared" si="20"/>
        <v>USGS-1651800-20210331</v>
      </c>
      <c r="C1316">
        <v>1651800</v>
      </c>
      <c r="D1316" t="s">
        <v>151</v>
      </c>
      <c r="E1316" s="1">
        <v>44286</v>
      </c>
      <c r="F1316" s="1" t="s">
        <v>340</v>
      </c>
      <c r="G1316" s="1"/>
      <c r="H1316" t="s">
        <v>172</v>
      </c>
      <c r="I1316" s="1" t="str">
        <f>VLOOKUP(Z1316,lookup!$A$2:$E$18,5,FALSE)</f>
        <v>dissolved</v>
      </c>
      <c r="J1316" s="1" t="str">
        <f>VLOOKUP(Z1316,lookup!$A$2:$E$18,3,FALSE)</f>
        <v>Zinc</v>
      </c>
      <c r="K1316" s="1"/>
      <c r="L1316" t="str">
        <f>VLOOKUP(Z1316,lookup!$A$2:$E$18,4,FALSE)</f>
        <v>ug/l</v>
      </c>
      <c r="M1316">
        <v>6.3</v>
      </c>
      <c r="U1316">
        <v>2</v>
      </c>
      <c r="V1316" t="s">
        <v>176</v>
      </c>
      <c r="X1316" t="s">
        <v>178</v>
      </c>
      <c r="Y1316" t="s">
        <v>150</v>
      </c>
      <c r="Z1316">
        <v>1090</v>
      </c>
      <c r="AB1316" t="s">
        <v>154</v>
      </c>
      <c r="AC1316" t="s">
        <v>148</v>
      </c>
      <c r="AD1316" s="2">
        <v>0.625</v>
      </c>
      <c r="AG1316" t="s">
        <v>148</v>
      </c>
      <c r="AK1316" t="s">
        <v>156</v>
      </c>
    </row>
    <row r="1317" spans="1:37" x14ac:dyDescent="0.3">
      <c r="A1317" t="s">
        <v>292</v>
      </c>
      <c r="B1317" t="str">
        <f t="shared" si="20"/>
        <v>USGS-1651800-20210331</v>
      </c>
      <c r="C1317">
        <v>1651800</v>
      </c>
      <c r="D1317" t="s">
        <v>151</v>
      </c>
      <c r="E1317" s="1">
        <v>44286</v>
      </c>
      <c r="F1317" s="1" t="s">
        <v>340</v>
      </c>
      <c r="G1317" s="1"/>
      <c r="I1317" s="1" t="str">
        <f>VLOOKUP(Z1317,lookup!$A$2:$E$18,5,FALSE)</f>
        <v>total</v>
      </c>
      <c r="J1317" s="1" t="str">
        <f>VLOOKUP(Z1317,lookup!$A$2:$E$18,3,FALSE)</f>
        <v>Mercury</v>
      </c>
      <c r="K1317" s="1"/>
      <c r="L1317" t="str">
        <f>VLOOKUP(Z1317,lookup!$A$2:$E$18,4,FALSE)</f>
        <v>ng/l</v>
      </c>
      <c r="M1317">
        <v>41.2</v>
      </c>
      <c r="U1317">
        <v>0.17</v>
      </c>
      <c r="V1317" t="s">
        <v>165</v>
      </c>
      <c r="X1317" t="s">
        <v>178</v>
      </c>
      <c r="Y1317" t="s">
        <v>150</v>
      </c>
      <c r="Z1317">
        <v>50286</v>
      </c>
      <c r="AB1317" t="s">
        <v>154</v>
      </c>
      <c r="AC1317" t="s">
        <v>148</v>
      </c>
      <c r="AD1317" s="2">
        <v>0.625</v>
      </c>
      <c r="AG1317" t="s">
        <v>148</v>
      </c>
      <c r="AK1317" t="s">
        <v>230</v>
      </c>
    </row>
    <row r="1318" spans="1:37" x14ac:dyDescent="0.3">
      <c r="A1318" t="s">
        <v>292</v>
      </c>
      <c r="B1318" t="str">
        <f t="shared" si="20"/>
        <v>USGS-1651800-20210406</v>
      </c>
      <c r="C1318">
        <v>1651800</v>
      </c>
      <c r="D1318" t="s">
        <v>151</v>
      </c>
      <c r="E1318" s="1">
        <v>44292</v>
      </c>
      <c r="F1318" s="1" t="s">
        <v>313</v>
      </c>
      <c r="G1318" s="1"/>
      <c r="H1318" t="s">
        <v>172</v>
      </c>
      <c r="I1318" s="1" t="str">
        <f>VLOOKUP(Z1318,lookup!$A$2:$E$18,5,FALSE)</f>
        <v>dissolved</v>
      </c>
      <c r="J1318" s="1" t="str">
        <f>VLOOKUP(Z1318,lookup!$A$2:$E$18,3,FALSE)</f>
        <v>Copper</v>
      </c>
      <c r="K1318" s="1"/>
      <c r="L1318" t="str">
        <f>VLOOKUP(Z1318,lookup!$A$2:$E$18,4,FALSE)</f>
        <v>ug/l</v>
      </c>
      <c r="M1318">
        <v>2.1</v>
      </c>
      <c r="U1318">
        <v>0.4</v>
      </c>
      <c r="V1318" t="s">
        <v>176</v>
      </c>
      <c r="X1318" t="s">
        <v>178</v>
      </c>
      <c r="Y1318" t="s">
        <v>150</v>
      </c>
      <c r="Z1318">
        <v>1040</v>
      </c>
      <c r="AB1318" t="s">
        <v>154</v>
      </c>
      <c r="AC1318" t="s">
        <v>148</v>
      </c>
      <c r="AD1318" s="2">
        <v>0.41666666666666669</v>
      </c>
      <c r="AG1318" t="s">
        <v>148</v>
      </c>
      <c r="AK1318" t="s">
        <v>156</v>
      </c>
    </row>
    <row r="1319" spans="1:37" x14ac:dyDescent="0.3">
      <c r="A1319" t="s">
        <v>292</v>
      </c>
      <c r="B1319" t="str">
        <f t="shared" si="20"/>
        <v>USGS-1651800-20210406</v>
      </c>
      <c r="C1319">
        <v>1651800</v>
      </c>
      <c r="D1319" t="s">
        <v>151</v>
      </c>
      <c r="E1319" s="1">
        <v>44292</v>
      </c>
      <c r="F1319" s="1" t="s">
        <v>313</v>
      </c>
      <c r="G1319" s="1"/>
      <c r="H1319" t="s">
        <v>170</v>
      </c>
      <c r="I1319" s="1" t="str">
        <f>VLOOKUP(Z1319,lookup!$A$2:$E$18,5,FALSE)</f>
        <v>dissolved</v>
      </c>
      <c r="J1319" s="1" t="str">
        <f>VLOOKUP(Z1319,lookup!$A$2:$E$18,3,FALSE)</f>
        <v>Lead</v>
      </c>
      <c r="K1319" s="1"/>
      <c r="L1319" t="str">
        <f>VLOOKUP(Z1319,lookup!$A$2:$E$18,4,FALSE)</f>
        <v>ug/l</v>
      </c>
      <c r="M1319">
        <v>0.46100000000000002</v>
      </c>
      <c r="U1319">
        <v>0.02</v>
      </c>
      <c r="V1319" t="s">
        <v>176</v>
      </c>
      <c r="X1319" t="s">
        <v>178</v>
      </c>
      <c r="Y1319" t="s">
        <v>150</v>
      </c>
      <c r="Z1319">
        <v>1049</v>
      </c>
      <c r="AB1319" t="s">
        <v>154</v>
      </c>
      <c r="AC1319" t="s">
        <v>148</v>
      </c>
      <c r="AD1319" s="2">
        <v>0.41666666666666669</v>
      </c>
      <c r="AG1319" t="s">
        <v>148</v>
      </c>
      <c r="AK1319" t="s">
        <v>156</v>
      </c>
    </row>
    <row r="1320" spans="1:37" x14ac:dyDescent="0.3">
      <c r="A1320" t="s">
        <v>292</v>
      </c>
      <c r="B1320" t="str">
        <f t="shared" si="20"/>
        <v>USGS-1651800-20210406</v>
      </c>
      <c r="C1320">
        <v>1651800</v>
      </c>
      <c r="D1320" t="s">
        <v>151</v>
      </c>
      <c r="E1320" s="1">
        <v>44292</v>
      </c>
      <c r="F1320" s="1" t="s">
        <v>313</v>
      </c>
      <c r="G1320" s="1"/>
      <c r="H1320" t="s">
        <v>172</v>
      </c>
      <c r="I1320" s="1" t="str">
        <f>VLOOKUP(Z1320,lookup!$A$2:$E$18,5,FALSE)</f>
        <v>dissolved</v>
      </c>
      <c r="J1320" s="1" t="str">
        <f>VLOOKUP(Z1320,lookup!$A$2:$E$18,3,FALSE)</f>
        <v>Zinc</v>
      </c>
      <c r="K1320" s="1"/>
      <c r="L1320" t="str">
        <f>VLOOKUP(Z1320,lookup!$A$2:$E$18,4,FALSE)</f>
        <v>ug/l</v>
      </c>
      <c r="M1320">
        <v>16.2</v>
      </c>
      <c r="U1320">
        <v>2</v>
      </c>
      <c r="V1320" t="s">
        <v>176</v>
      </c>
      <c r="X1320" t="s">
        <v>178</v>
      </c>
      <c r="Y1320" t="s">
        <v>150</v>
      </c>
      <c r="Z1320">
        <v>1090</v>
      </c>
      <c r="AB1320" t="s">
        <v>154</v>
      </c>
      <c r="AC1320" t="s">
        <v>148</v>
      </c>
      <c r="AD1320" s="2">
        <v>0.41666666666666669</v>
      </c>
      <c r="AG1320" t="s">
        <v>148</v>
      </c>
      <c r="AK1320" t="s">
        <v>156</v>
      </c>
    </row>
    <row r="1321" spans="1:37" x14ac:dyDescent="0.3">
      <c r="A1321" t="s">
        <v>292</v>
      </c>
      <c r="B1321" t="str">
        <f t="shared" si="20"/>
        <v>USGS-1651800-20210406</v>
      </c>
      <c r="C1321">
        <v>1651800</v>
      </c>
      <c r="D1321" t="s">
        <v>151</v>
      </c>
      <c r="E1321" s="1">
        <v>44292</v>
      </c>
      <c r="F1321" s="1" t="s">
        <v>313</v>
      </c>
      <c r="G1321" s="1"/>
      <c r="I1321" s="1" t="str">
        <f>VLOOKUP(Z1321,lookup!$A$2:$E$18,5,FALSE)</f>
        <v>total</v>
      </c>
      <c r="J1321" s="1" t="str">
        <f>VLOOKUP(Z1321,lookup!$A$2:$E$18,3,FALSE)</f>
        <v>Mercury</v>
      </c>
      <c r="K1321" s="1"/>
      <c r="L1321" t="str">
        <f>VLOOKUP(Z1321,lookup!$A$2:$E$18,4,FALSE)</f>
        <v>ng/l</v>
      </c>
      <c r="M1321">
        <v>1.58</v>
      </c>
      <c r="U1321">
        <v>0.17</v>
      </c>
      <c r="V1321" t="s">
        <v>165</v>
      </c>
      <c r="X1321" t="s">
        <v>178</v>
      </c>
      <c r="Y1321" t="s">
        <v>150</v>
      </c>
      <c r="Z1321">
        <v>50286</v>
      </c>
      <c r="AB1321" t="s">
        <v>154</v>
      </c>
      <c r="AC1321" t="s">
        <v>148</v>
      </c>
      <c r="AD1321" s="2">
        <v>0.41666666666666669</v>
      </c>
      <c r="AG1321" t="s">
        <v>148</v>
      </c>
      <c r="AK1321" t="s">
        <v>230</v>
      </c>
    </row>
    <row r="1322" spans="1:37" x14ac:dyDescent="0.3">
      <c r="A1322" t="s">
        <v>292</v>
      </c>
      <c r="B1322" t="str">
        <f t="shared" si="20"/>
        <v>USGS-1651800-20210505</v>
      </c>
      <c r="C1322">
        <v>1651800</v>
      </c>
      <c r="D1322" t="s">
        <v>151</v>
      </c>
      <c r="E1322" s="1">
        <v>44321</v>
      </c>
      <c r="F1322" s="1" t="s">
        <v>349</v>
      </c>
      <c r="G1322" s="1"/>
      <c r="H1322" t="s">
        <v>172</v>
      </c>
      <c r="I1322" s="1" t="str">
        <f>VLOOKUP(Z1322,lookup!$A$2:$E$18,5,FALSE)</f>
        <v>dissolved</v>
      </c>
      <c r="J1322" s="1" t="str">
        <f>VLOOKUP(Z1322,lookup!$A$2:$E$18,3,FALSE)</f>
        <v>Copper</v>
      </c>
      <c r="K1322" s="1"/>
      <c r="L1322" t="str">
        <f>VLOOKUP(Z1322,lookup!$A$2:$E$18,4,FALSE)</f>
        <v>ug/l</v>
      </c>
      <c r="M1322">
        <v>5</v>
      </c>
      <c r="U1322">
        <v>0.4</v>
      </c>
      <c r="V1322" t="s">
        <v>176</v>
      </c>
      <c r="X1322" t="s">
        <v>178</v>
      </c>
      <c r="Y1322" t="s">
        <v>150</v>
      </c>
      <c r="Z1322">
        <v>1040</v>
      </c>
      <c r="AB1322" t="s">
        <v>154</v>
      </c>
      <c r="AC1322" t="s">
        <v>148</v>
      </c>
      <c r="AD1322" s="2">
        <v>0.43055555555555558</v>
      </c>
      <c r="AG1322" t="s">
        <v>148</v>
      </c>
      <c r="AK1322" t="s">
        <v>156</v>
      </c>
    </row>
    <row r="1323" spans="1:37" x14ac:dyDescent="0.3">
      <c r="A1323" t="s">
        <v>292</v>
      </c>
      <c r="B1323" t="str">
        <f t="shared" si="20"/>
        <v>USGS-1651800-20210505</v>
      </c>
      <c r="C1323">
        <v>1651800</v>
      </c>
      <c r="D1323" t="s">
        <v>151</v>
      </c>
      <c r="E1323" s="1">
        <v>44321</v>
      </c>
      <c r="F1323" s="1" t="s">
        <v>349</v>
      </c>
      <c r="G1323" s="1"/>
      <c r="H1323" t="s">
        <v>170</v>
      </c>
      <c r="I1323" s="1" t="str">
        <f>VLOOKUP(Z1323,lookup!$A$2:$E$18,5,FALSE)</f>
        <v>dissolved</v>
      </c>
      <c r="J1323" s="1" t="str">
        <f>VLOOKUP(Z1323,lookup!$A$2:$E$18,3,FALSE)</f>
        <v>Lead</v>
      </c>
      <c r="K1323" s="1"/>
      <c r="L1323" t="str">
        <f>VLOOKUP(Z1323,lookup!$A$2:$E$18,4,FALSE)</f>
        <v>ug/l</v>
      </c>
      <c r="M1323">
        <v>0.34100000000000003</v>
      </c>
      <c r="U1323">
        <v>0.02</v>
      </c>
      <c r="V1323" t="s">
        <v>176</v>
      </c>
      <c r="X1323" t="s">
        <v>178</v>
      </c>
      <c r="Y1323" t="s">
        <v>150</v>
      </c>
      <c r="Z1323">
        <v>1049</v>
      </c>
      <c r="AB1323" t="s">
        <v>154</v>
      </c>
      <c r="AC1323" t="s">
        <v>148</v>
      </c>
      <c r="AD1323" s="2">
        <v>0.43055555555555558</v>
      </c>
      <c r="AG1323" t="s">
        <v>148</v>
      </c>
      <c r="AK1323" t="s">
        <v>156</v>
      </c>
    </row>
    <row r="1324" spans="1:37" x14ac:dyDescent="0.3">
      <c r="A1324" t="s">
        <v>292</v>
      </c>
      <c r="B1324" t="str">
        <f t="shared" si="20"/>
        <v>USGS-1651800-20210505</v>
      </c>
      <c r="C1324">
        <v>1651800</v>
      </c>
      <c r="D1324" t="s">
        <v>151</v>
      </c>
      <c r="E1324" s="1">
        <v>44321</v>
      </c>
      <c r="F1324" s="1" t="s">
        <v>349</v>
      </c>
      <c r="G1324" s="1"/>
      <c r="H1324" t="s">
        <v>172</v>
      </c>
      <c r="I1324" s="1" t="str">
        <f>VLOOKUP(Z1324,lookup!$A$2:$E$18,5,FALSE)</f>
        <v>dissolved</v>
      </c>
      <c r="J1324" s="1" t="str">
        <f>VLOOKUP(Z1324,lookup!$A$2:$E$18,3,FALSE)</f>
        <v>Zinc</v>
      </c>
      <c r="K1324" s="1"/>
      <c r="L1324" t="str">
        <f>VLOOKUP(Z1324,lookup!$A$2:$E$18,4,FALSE)</f>
        <v>ug/l</v>
      </c>
      <c r="M1324">
        <v>8.1999999999999993</v>
      </c>
      <c r="U1324">
        <v>2</v>
      </c>
      <c r="V1324" t="s">
        <v>176</v>
      </c>
      <c r="X1324" t="s">
        <v>178</v>
      </c>
      <c r="Y1324" t="s">
        <v>150</v>
      </c>
      <c r="Z1324">
        <v>1090</v>
      </c>
      <c r="AB1324" t="s">
        <v>154</v>
      </c>
      <c r="AC1324" t="s">
        <v>148</v>
      </c>
      <c r="AD1324" s="2">
        <v>0.43055555555555558</v>
      </c>
      <c r="AG1324" t="s">
        <v>148</v>
      </c>
      <c r="AK1324" t="s">
        <v>156</v>
      </c>
    </row>
    <row r="1325" spans="1:37" x14ac:dyDescent="0.3">
      <c r="A1325" t="s">
        <v>292</v>
      </c>
      <c r="B1325" t="str">
        <f t="shared" si="20"/>
        <v>USGS-1651800-20210505</v>
      </c>
      <c r="C1325">
        <v>1651800</v>
      </c>
      <c r="D1325" t="s">
        <v>151</v>
      </c>
      <c r="E1325" s="1">
        <v>44321</v>
      </c>
      <c r="F1325" s="1" t="s">
        <v>349</v>
      </c>
      <c r="G1325" s="1"/>
      <c r="I1325" s="1" t="str">
        <f>VLOOKUP(Z1325,lookup!$A$2:$E$18,5,FALSE)</f>
        <v>total</v>
      </c>
      <c r="J1325" s="1" t="str">
        <f>VLOOKUP(Z1325,lookup!$A$2:$E$18,3,FALSE)</f>
        <v>Mercury</v>
      </c>
      <c r="K1325" s="1"/>
      <c r="L1325" t="str">
        <f>VLOOKUP(Z1325,lookup!$A$2:$E$18,4,FALSE)</f>
        <v>ng/l</v>
      </c>
      <c r="M1325">
        <v>4.2300000000000004</v>
      </c>
      <c r="U1325">
        <v>0.17</v>
      </c>
      <c r="V1325" t="s">
        <v>165</v>
      </c>
      <c r="X1325" t="s">
        <v>178</v>
      </c>
      <c r="Y1325" t="s">
        <v>150</v>
      </c>
      <c r="Z1325">
        <v>50286</v>
      </c>
      <c r="AB1325" t="s">
        <v>154</v>
      </c>
      <c r="AC1325" t="s">
        <v>148</v>
      </c>
      <c r="AD1325" s="2">
        <v>0.43055555555555558</v>
      </c>
      <c r="AG1325" t="s">
        <v>148</v>
      </c>
      <c r="AK1325" t="s">
        <v>230</v>
      </c>
    </row>
    <row r="1326" spans="1:37" x14ac:dyDescent="0.3">
      <c r="A1326" t="s">
        <v>292</v>
      </c>
      <c r="B1326" t="str">
        <f t="shared" si="20"/>
        <v>USGS-1651800-20210602</v>
      </c>
      <c r="C1326">
        <v>1651800</v>
      </c>
      <c r="D1326" t="s">
        <v>151</v>
      </c>
      <c r="E1326" s="1">
        <v>44349</v>
      </c>
      <c r="F1326" s="1" t="s">
        <v>304</v>
      </c>
      <c r="G1326" s="1"/>
      <c r="H1326" t="s">
        <v>172</v>
      </c>
      <c r="I1326" s="1" t="str">
        <f>VLOOKUP(Z1326,lookup!$A$2:$E$18,5,FALSE)</f>
        <v>dissolved</v>
      </c>
      <c r="J1326" s="1" t="str">
        <f>VLOOKUP(Z1326,lookup!$A$2:$E$18,3,FALSE)</f>
        <v>Copper</v>
      </c>
      <c r="K1326" s="1"/>
      <c r="L1326" t="str">
        <f>VLOOKUP(Z1326,lookup!$A$2:$E$18,4,FALSE)</f>
        <v>ug/l</v>
      </c>
      <c r="M1326">
        <v>1.7</v>
      </c>
      <c r="U1326">
        <v>0.4</v>
      </c>
      <c r="V1326" t="s">
        <v>176</v>
      </c>
      <c r="X1326" t="s">
        <v>178</v>
      </c>
      <c r="Y1326" t="s">
        <v>150</v>
      </c>
      <c r="Z1326">
        <v>1040</v>
      </c>
      <c r="AB1326" t="s">
        <v>154</v>
      </c>
      <c r="AC1326" t="s">
        <v>148</v>
      </c>
      <c r="AD1326" s="2">
        <v>0.47916666666666669</v>
      </c>
      <c r="AG1326" t="s">
        <v>148</v>
      </c>
      <c r="AK1326" t="s">
        <v>156</v>
      </c>
    </row>
    <row r="1327" spans="1:37" x14ac:dyDescent="0.3">
      <c r="A1327" t="s">
        <v>292</v>
      </c>
      <c r="B1327" t="str">
        <f t="shared" si="20"/>
        <v>USGS-1651800-20210602</v>
      </c>
      <c r="C1327">
        <v>1651800</v>
      </c>
      <c r="D1327" t="s">
        <v>151</v>
      </c>
      <c r="E1327" s="1">
        <v>44349</v>
      </c>
      <c r="F1327" s="1" t="s">
        <v>304</v>
      </c>
      <c r="G1327" s="1"/>
      <c r="H1327" t="s">
        <v>170</v>
      </c>
      <c r="I1327" s="1" t="str">
        <f>VLOOKUP(Z1327,lookup!$A$2:$E$18,5,FALSE)</f>
        <v>dissolved</v>
      </c>
      <c r="J1327" s="1" t="str">
        <f>VLOOKUP(Z1327,lookup!$A$2:$E$18,3,FALSE)</f>
        <v>Lead</v>
      </c>
      <c r="K1327" s="1"/>
      <c r="L1327" t="str">
        <f>VLOOKUP(Z1327,lookup!$A$2:$E$18,4,FALSE)</f>
        <v>ug/l</v>
      </c>
      <c r="M1327">
        <v>0.02</v>
      </c>
      <c r="U1327">
        <v>0.02</v>
      </c>
      <c r="V1327" t="s">
        <v>176</v>
      </c>
      <c r="X1327" t="s">
        <v>178</v>
      </c>
      <c r="Y1327" t="s">
        <v>150</v>
      </c>
      <c r="Z1327">
        <v>1049</v>
      </c>
      <c r="AA1327" t="s">
        <v>168</v>
      </c>
      <c r="AB1327" t="s">
        <v>154</v>
      </c>
      <c r="AC1327" t="s">
        <v>148</v>
      </c>
      <c r="AD1327" s="2">
        <v>0.47916666666666669</v>
      </c>
      <c r="AG1327" t="s">
        <v>148</v>
      </c>
      <c r="AK1327" t="s">
        <v>156</v>
      </c>
    </row>
    <row r="1328" spans="1:37" x14ac:dyDescent="0.3">
      <c r="A1328" t="s">
        <v>292</v>
      </c>
      <c r="B1328" t="str">
        <f t="shared" si="20"/>
        <v>USGS-1651800-20210602</v>
      </c>
      <c r="C1328">
        <v>1651800</v>
      </c>
      <c r="D1328" t="s">
        <v>151</v>
      </c>
      <c r="E1328" s="1">
        <v>44349</v>
      </c>
      <c r="F1328" s="1" t="s">
        <v>304</v>
      </c>
      <c r="G1328" s="1"/>
      <c r="H1328" t="s">
        <v>172</v>
      </c>
      <c r="I1328" s="1" t="str">
        <f>VLOOKUP(Z1328,lookup!$A$2:$E$18,5,FALSE)</f>
        <v>dissolved</v>
      </c>
      <c r="J1328" s="1" t="str">
        <f>VLOOKUP(Z1328,lookup!$A$2:$E$18,3,FALSE)</f>
        <v>Zinc</v>
      </c>
      <c r="K1328" s="1"/>
      <c r="L1328" t="str">
        <f>VLOOKUP(Z1328,lookup!$A$2:$E$18,4,FALSE)</f>
        <v>ug/l</v>
      </c>
      <c r="M1328">
        <v>3.6</v>
      </c>
      <c r="U1328">
        <v>2</v>
      </c>
      <c r="V1328" t="s">
        <v>176</v>
      </c>
      <c r="X1328" t="s">
        <v>178</v>
      </c>
      <c r="Y1328" t="s">
        <v>150</v>
      </c>
      <c r="Z1328">
        <v>1090</v>
      </c>
      <c r="AA1328" t="s">
        <v>168</v>
      </c>
      <c r="AB1328" t="s">
        <v>154</v>
      </c>
      <c r="AC1328" t="s">
        <v>148</v>
      </c>
      <c r="AD1328" s="2">
        <v>0.47916666666666669</v>
      </c>
      <c r="AG1328" t="s">
        <v>148</v>
      </c>
      <c r="AK1328" t="s">
        <v>156</v>
      </c>
    </row>
    <row r="1329" spans="1:37" x14ac:dyDescent="0.3">
      <c r="A1329" t="s">
        <v>292</v>
      </c>
      <c r="B1329" t="str">
        <f t="shared" si="20"/>
        <v>USGS-1651800-20210602</v>
      </c>
      <c r="C1329">
        <v>1651800</v>
      </c>
      <c r="D1329" t="s">
        <v>151</v>
      </c>
      <c r="E1329" s="1">
        <v>44349</v>
      </c>
      <c r="F1329" s="1" t="s">
        <v>304</v>
      </c>
      <c r="G1329" s="1"/>
      <c r="I1329" s="1" t="str">
        <f>VLOOKUP(Z1329,lookup!$A$2:$E$18,5,FALSE)</f>
        <v>total</v>
      </c>
      <c r="J1329" s="1" t="str">
        <f>VLOOKUP(Z1329,lookup!$A$2:$E$18,3,FALSE)</f>
        <v>Mercury</v>
      </c>
      <c r="K1329" s="1"/>
      <c r="L1329" t="str">
        <f>VLOOKUP(Z1329,lookup!$A$2:$E$18,4,FALSE)</f>
        <v>ng/l</v>
      </c>
      <c r="M1329">
        <v>0.97</v>
      </c>
      <c r="U1329">
        <v>0.17</v>
      </c>
      <c r="V1329" t="s">
        <v>165</v>
      </c>
      <c r="X1329" t="s">
        <v>178</v>
      </c>
      <c r="Y1329" t="s">
        <v>150</v>
      </c>
      <c r="Z1329">
        <v>50286</v>
      </c>
      <c r="AB1329" t="s">
        <v>154</v>
      </c>
      <c r="AC1329" t="s">
        <v>148</v>
      </c>
      <c r="AD1329" s="2">
        <v>0.47916666666666669</v>
      </c>
      <c r="AG1329" t="s">
        <v>148</v>
      </c>
      <c r="AK1329" t="s">
        <v>230</v>
      </c>
    </row>
    <row r="1330" spans="1:37" x14ac:dyDescent="0.3">
      <c r="A1330" t="s">
        <v>292</v>
      </c>
      <c r="B1330" t="str">
        <f t="shared" si="20"/>
        <v>USGS-1651800-20210611</v>
      </c>
      <c r="C1330">
        <v>1651800</v>
      </c>
      <c r="D1330" t="s">
        <v>151</v>
      </c>
      <c r="E1330" s="1">
        <v>44358</v>
      </c>
      <c r="F1330" s="1" t="s">
        <v>424</v>
      </c>
      <c r="G1330" s="1"/>
      <c r="H1330" t="s">
        <v>172</v>
      </c>
      <c r="I1330" s="1" t="str">
        <f>VLOOKUP(Z1330,lookup!$A$2:$E$18,5,FALSE)</f>
        <v>dissolved</v>
      </c>
      <c r="J1330" s="1" t="str">
        <f>VLOOKUP(Z1330,lookup!$A$2:$E$18,3,FALSE)</f>
        <v>Copper</v>
      </c>
      <c r="K1330" s="1"/>
      <c r="L1330" t="str">
        <f>VLOOKUP(Z1330,lookup!$A$2:$E$18,4,FALSE)</f>
        <v>ug/l</v>
      </c>
      <c r="M1330">
        <v>5.2</v>
      </c>
      <c r="U1330">
        <v>0.4</v>
      </c>
      <c r="V1330" t="s">
        <v>176</v>
      </c>
      <c r="X1330" t="s">
        <v>178</v>
      </c>
      <c r="Y1330" t="s">
        <v>150</v>
      </c>
      <c r="Z1330">
        <v>1040</v>
      </c>
      <c r="AB1330" t="s">
        <v>154</v>
      </c>
      <c r="AC1330" t="s">
        <v>148</v>
      </c>
      <c r="AD1330" s="2">
        <v>0.37083333333333335</v>
      </c>
      <c r="AG1330" t="s">
        <v>148</v>
      </c>
      <c r="AK1330" t="s">
        <v>156</v>
      </c>
    </row>
    <row r="1331" spans="1:37" x14ac:dyDescent="0.3">
      <c r="A1331" t="s">
        <v>292</v>
      </c>
      <c r="B1331" t="str">
        <f t="shared" si="20"/>
        <v>USGS-1651800-20210611</v>
      </c>
      <c r="C1331">
        <v>1651800</v>
      </c>
      <c r="D1331" t="s">
        <v>151</v>
      </c>
      <c r="E1331" s="1">
        <v>44358</v>
      </c>
      <c r="F1331" s="1" t="s">
        <v>424</v>
      </c>
      <c r="G1331" s="1"/>
      <c r="H1331" t="s">
        <v>170</v>
      </c>
      <c r="I1331" s="1" t="str">
        <f>VLOOKUP(Z1331,lookup!$A$2:$E$18,5,FALSE)</f>
        <v>dissolved</v>
      </c>
      <c r="J1331" s="1" t="str">
        <f>VLOOKUP(Z1331,lookup!$A$2:$E$18,3,FALSE)</f>
        <v>Lead</v>
      </c>
      <c r="K1331" s="1"/>
      <c r="L1331" t="str">
        <f>VLOOKUP(Z1331,lookup!$A$2:$E$18,4,FALSE)</f>
        <v>ug/l</v>
      </c>
      <c r="M1331">
        <v>0.60799999999999998</v>
      </c>
      <c r="U1331">
        <v>0.02</v>
      </c>
      <c r="V1331" t="s">
        <v>176</v>
      </c>
      <c r="X1331" t="s">
        <v>178</v>
      </c>
      <c r="Y1331" t="s">
        <v>150</v>
      </c>
      <c r="Z1331">
        <v>1049</v>
      </c>
      <c r="AB1331" t="s">
        <v>154</v>
      </c>
      <c r="AC1331" t="s">
        <v>148</v>
      </c>
      <c r="AD1331" s="2">
        <v>0.37083333333333335</v>
      </c>
      <c r="AG1331" t="s">
        <v>148</v>
      </c>
      <c r="AK1331" t="s">
        <v>156</v>
      </c>
    </row>
    <row r="1332" spans="1:37" x14ac:dyDescent="0.3">
      <c r="A1332" t="s">
        <v>292</v>
      </c>
      <c r="B1332" t="str">
        <f t="shared" si="20"/>
        <v>USGS-1651800-20210611</v>
      </c>
      <c r="C1332">
        <v>1651800</v>
      </c>
      <c r="D1332" t="s">
        <v>151</v>
      </c>
      <c r="E1332" s="1">
        <v>44358</v>
      </c>
      <c r="F1332" s="1" t="s">
        <v>424</v>
      </c>
      <c r="G1332" s="1"/>
      <c r="H1332" t="s">
        <v>172</v>
      </c>
      <c r="I1332" s="1" t="str">
        <f>VLOOKUP(Z1332,lookup!$A$2:$E$18,5,FALSE)</f>
        <v>dissolved</v>
      </c>
      <c r="J1332" s="1" t="str">
        <f>VLOOKUP(Z1332,lookup!$A$2:$E$18,3,FALSE)</f>
        <v>Zinc</v>
      </c>
      <c r="K1332" s="1"/>
      <c r="L1332" t="str">
        <f>VLOOKUP(Z1332,lookup!$A$2:$E$18,4,FALSE)</f>
        <v>ug/l</v>
      </c>
      <c r="M1332">
        <v>5.4</v>
      </c>
      <c r="U1332">
        <v>2</v>
      </c>
      <c r="V1332" t="s">
        <v>176</v>
      </c>
      <c r="X1332" t="s">
        <v>178</v>
      </c>
      <c r="Y1332" t="s">
        <v>150</v>
      </c>
      <c r="Z1332">
        <v>1090</v>
      </c>
      <c r="AB1332" t="s">
        <v>154</v>
      </c>
      <c r="AC1332" t="s">
        <v>148</v>
      </c>
      <c r="AD1332" s="2">
        <v>0.37083333333333335</v>
      </c>
      <c r="AG1332" t="s">
        <v>148</v>
      </c>
      <c r="AK1332" t="s">
        <v>156</v>
      </c>
    </row>
    <row r="1333" spans="1:37" x14ac:dyDescent="0.3">
      <c r="A1333" t="s">
        <v>292</v>
      </c>
      <c r="B1333" t="str">
        <f t="shared" si="20"/>
        <v>USGS-1651800-20210611</v>
      </c>
      <c r="C1333">
        <v>1651800</v>
      </c>
      <c r="D1333" t="s">
        <v>151</v>
      </c>
      <c r="E1333" s="1">
        <v>44358</v>
      </c>
      <c r="F1333" s="1" t="s">
        <v>424</v>
      </c>
      <c r="G1333" s="1"/>
      <c r="I1333" s="1" t="str">
        <f>VLOOKUP(Z1333,lookup!$A$2:$E$18,5,FALSE)</f>
        <v>total</v>
      </c>
      <c r="J1333" s="1" t="str">
        <f>VLOOKUP(Z1333,lookup!$A$2:$E$18,3,FALSE)</f>
        <v>Mercury</v>
      </c>
      <c r="K1333" s="1"/>
      <c r="L1333" t="str">
        <f>VLOOKUP(Z1333,lookup!$A$2:$E$18,4,FALSE)</f>
        <v>ng/l</v>
      </c>
      <c r="M1333">
        <v>24.7</v>
      </c>
      <c r="U1333">
        <v>0.17</v>
      </c>
      <c r="V1333" t="s">
        <v>165</v>
      </c>
      <c r="X1333" t="s">
        <v>178</v>
      </c>
      <c r="Y1333" t="s">
        <v>150</v>
      </c>
      <c r="Z1333">
        <v>50286</v>
      </c>
      <c r="AB1333" t="s">
        <v>154</v>
      </c>
      <c r="AC1333" t="s">
        <v>148</v>
      </c>
      <c r="AD1333" s="2">
        <v>0.37083333333333335</v>
      </c>
      <c r="AG1333" t="s">
        <v>148</v>
      </c>
      <c r="AK1333" t="s">
        <v>230</v>
      </c>
    </row>
    <row r="1334" spans="1:37" x14ac:dyDescent="0.3">
      <c r="A1334" t="s">
        <v>292</v>
      </c>
      <c r="B1334" t="str">
        <f t="shared" si="20"/>
        <v>USGS-1651800-20210622</v>
      </c>
      <c r="C1334">
        <v>1651800</v>
      </c>
      <c r="D1334" t="s">
        <v>151</v>
      </c>
      <c r="E1334" s="1">
        <v>44369</v>
      </c>
      <c r="F1334" s="1" t="s">
        <v>338</v>
      </c>
      <c r="G1334" s="1"/>
      <c r="H1334" t="s">
        <v>172</v>
      </c>
      <c r="I1334" s="1" t="str">
        <f>VLOOKUP(Z1334,lookup!$A$2:$E$18,5,FALSE)</f>
        <v>dissolved</v>
      </c>
      <c r="J1334" s="1" t="str">
        <f>VLOOKUP(Z1334,lookup!$A$2:$E$18,3,FALSE)</f>
        <v>Copper</v>
      </c>
      <c r="K1334" s="1"/>
      <c r="L1334" t="str">
        <f>VLOOKUP(Z1334,lookup!$A$2:$E$18,4,FALSE)</f>
        <v>ug/l</v>
      </c>
      <c r="M1334">
        <v>4.0999999999999996</v>
      </c>
      <c r="U1334">
        <v>0.4</v>
      </c>
      <c r="V1334" t="s">
        <v>176</v>
      </c>
      <c r="X1334" t="s">
        <v>178</v>
      </c>
      <c r="Y1334" t="s">
        <v>150</v>
      </c>
      <c r="Z1334">
        <v>1040</v>
      </c>
      <c r="AB1334" t="s">
        <v>154</v>
      </c>
      <c r="AC1334" t="s">
        <v>148</v>
      </c>
      <c r="AD1334" s="2">
        <v>0.58333333333333337</v>
      </c>
      <c r="AG1334" t="s">
        <v>148</v>
      </c>
      <c r="AK1334" t="s">
        <v>156</v>
      </c>
    </row>
    <row r="1335" spans="1:37" x14ac:dyDescent="0.3">
      <c r="A1335" t="s">
        <v>292</v>
      </c>
      <c r="B1335" t="str">
        <f t="shared" si="20"/>
        <v>USGS-1651800-20210622</v>
      </c>
      <c r="C1335">
        <v>1651800</v>
      </c>
      <c r="D1335" t="s">
        <v>151</v>
      </c>
      <c r="E1335" s="1">
        <v>44369</v>
      </c>
      <c r="F1335" s="1" t="s">
        <v>338</v>
      </c>
      <c r="G1335" s="1"/>
      <c r="H1335" t="s">
        <v>170</v>
      </c>
      <c r="I1335" s="1" t="str">
        <f>VLOOKUP(Z1335,lookup!$A$2:$E$18,5,FALSE)</f>
        <v>dissolved</v>
      </c>
      <c r="J1335" s="1" t="str">
        <f>VLOOKUP(Z1335,lookup!$A$2:$E$18,3,FALSE)</f>
        <v>Lead</v>
      </c>
      <c r="K1335" s="1"/>
      <c r="L1335" t="str">
        <f>VLOOKUP(Z1335,lookup!$A$2:$E$18,4,FALSE)</f>
        <v>ug/l</v>
      </c>
      <c r="M1335">
        <v>0.39</v>
      </c>
      <c r="U1335">
        <v>0.02</v>
      </c>
      <c r="V1335" t="s">
        <v>176</v>
      </c>
      <c r="X1335" t="s">
        <v>178</v>
      </c>
      <c r="Y1335" t="s">
        <v>150</v>
      </c>
      <c r="Z1335">
        <v>1049</v>
      </c>
      <c r="AB1335" t="s">
        <v>154</v>
      </c>
      <c r="AC1335" t="s">
        <v>148</v>
      </c>
      <c r="AD1335" s="2">
        <v>0.58333333333333337</v>
      </c>
      <c r="AG1335" t="s">
        <v>148</v>
      </c>
      <c r="AK1335" t="s">
        <v>156</v>
      </c>
    </row>
    <row r="1336" spans="1:37" x14ac:dyDescent="0.3">
      <c r="A1336" t="s">
        <v>292</v>
      </c>
      <c r="B1336" t="str">
        <f t="shared" si="20"/>
        <v>USGS-1651800-20210622</v>
      </c>
      <c r="C1336">
        <v>1651800</v>
      </c>
      <c r="D1336" t="s">
        <v>151</v>
      </c>
      <c r="E1336" s="1">
        <v>44369</v>
      </c>
      <c r="F1336" s="1" t="s">
        <v>338</v>
      </c>
      <c r="G1336" s="1"/>
      <c r="H1336" t="s">
        <v>172</v>
      </c>
      <c r="I1336" s="1" t="str">
        <f>VLOOKUP(Z1336,lookup!$A$2:$E$18,5,FALSE)</f>
        <v>dissolved</v>
      </c>
      <c r="J1336" s="1" t="str">
        <f>VLOOKUP(Z1336,lookup!$A$2:$E$18,3,FALSE)</f>
        <v>Zinc</v>
      </c>
      <c r="K1336" s="1"/>
      <c r="L1336" t="str">
        <f>VLOOKUP(Z1336,lookup!$A$2:$E$18,4,FALSE)</f>
        <v>ug/l</v>
      </c>
      <c r="M1336">
        <v>6.8</v>
      </c>
      <c r="U1336">
        <v>2</v>
      </c>
      <c r="V1336" t="s">
        <v>176</v>
      </c>
      <c r="X1336" t="s">
        <v>178</v>
      </c>
      <c r="Y1336" t="s">
        <v>150</v>
      </c>
      <c r="Z1336">
        <v>1090</v>
      </c>
      <c r="AB1336" t="s">
        <v>154</v>
      </c>
      <c r="AC1336" t="s">
        <v>148</v>
      </c>
      <c r="AD1336" s="2">
        <v>0.58333333333333337</v>
      </c>
      <c r="AG1336" t="s">
        <v>148</v>
      </c>
      <c r="AK1336" t="s">
        <v>156</v>
      </c>
    </row>
    <row r="1337" spans="1:37" x14ac:dyDescent="0.3">
      <c r="A1337" t="s">
        <v>292</v>
      </c>
      <c r="B1337" t="str">
        <f t="shared" si="20"/>
        <v>USGS-1651800-20210622</v>
      </c>
      <c r="C1337">
        <v>1651800</v>
      </c>
      <c r="D1337" t="s">
        <v>151</v>
      </c>
      <c r="E1337" s="1">
        <v>44369</v>
      </c>
      <c r="F1337" s="1" t="s">
        <v>338</v>
      </c>
      <c r="G1337" s="1"/>
      <c r="I1337" s="1" t="str">
        <f>VLOOKUP(Z1337,lookup!$A$2:$E$18,5,FALSE)</f>
        <v>total</v>
      </c>
      <c r="J1337" s="1" t="str">
        <f>VLOOKUP(Z1337,lookup!$A$2:$E$18,3,FALSE)</f>
        <v>Mercury</v>
      </c>
      <c r="K1337" s="1"/>
      <c r="L1337" t="str">
        <f>VLOOKUP(Z1337,lookup!$A$2:$E$18,4,FALSE)</f>
        <v>ng/l</v>
      </c>
      <c r="M1337">
        <v>13.9</v>
      </c>
      <c r="U1337">
        <v>0.17</v>
      </c>
      <c r="V1337" t="s">
        <v>165</v>
      </c>
      <c r="X1337" t="s">
        <v>178</v>
      </c>
      <c r="Y1337" t="s">
        <v>150</v>
      </c>
      <c r="Z1337">
        <v>50286</v>
      </c>
      <c r="AB1337" t="s">
        <v>154</v>
      </c>
      <c r="AC1337" t="s">
        <v>148</v>
      </c>
      <c r="AD1337" s="2">
        <v>0.58333333333333337</v>
      </c>
      <c r="AG1337" t="s">
        <v>148</v>
      </c>
      <c r="AK1337" t="s">
        <v>230</v>
      </c>
    </row>
    <row r="1338" spans="1:37" x14ac:dyDescent="0.3">
      <c r="A1338" t="s">
        <v>292</v>
      </c>
      <c r="B1338" t="str">
        <f t="shared" si="20"/>
        <v>USGS-1651800-20210701</v>
      </c>
      <c r="C1338">
        <v>1651800</v>
      </c>
      <c r="D1338" t="s">
        <v>151</v>
      </c>
      <c r="E1338" s="1">
        <v>44378</v>
      </c>
      <c r="F1338" s="1" t="s">
        <v>399</v>
      </c>
      <c r="G1338" s="1"/>
      <c r="H1338" t="s">
        <v>172</v>
      </c>
      <c r="I1338" s="1" t="str">
        <f>VLOOKUP(Z1338,lookup!$A$2:$E$18,5,FALSE)</f>
        <v>dissolved</v>
      </c>
      <c r="J1338" s="1" t="str">
        <f>VLOOKUP(Z1338,lookup!$A$2:$E$18,3,FALSE)</f>
        <v>Copper</v>
      </c>
      <c r="K1338" s="1"/>
      <c r="L1338" t="str">
        <f>VLOOKUP(Z1338,lookup!$A$2:$E$18,4,FALSE)</f>
        <v>ug/l</v>
      </c>
      <c r="M1338">
        <v>5.3</v>
      </c>
      <c r="U1338">
        <v>0.4</v>
      </c>
      <c r="V1338" t="s">
        <v>176</v>
      </c>
      <c r="X1338" t="s">
        <v>178</v>
      </c>
      <c r="Y1338" t="s">
        <v>150</v>
      </c>
      <c r="Z1338">
        <v>1040</v>
      </c>
      <c r="AB1338" t="s">
        <v>154</v>
      </c>
      <c r="AC1338" t="s">
        <v>148</v>
      </c>
      <c r="AD1338" s="2">
        <v>0.42638888888888887</v>
      </c>
      <c r="AG1338" t="s">
        <v>148</v>
      </c>
      <c r="AK1338" t="s">
        <v>156</v>
      </c>
    </row>
    <row r="1339" spans="1:37" x14ac:dyDescent="0.3">
      <c r="A1339" t="s">
        <v>292</v>
      </c>
      <c r="B1339" t="str">
        <f t="shared" si="20"/>
        <v>USGS-1651800-20210701</v>
      </c>
      <c r="C1339">
        <v>1651800</v>
      </c>
      <c r="D1339" t="s">
        <v>151</v>
      </c>
      <c r="E1339" s="1">
        <v>44378</v>
      </c>
      <c r="F1339" s="1" t="s">
        <v>399</v>
      </c>
      <c r="G1339" s="1"/>
      <c r="H1339" t="s">
        <v>170</v>
      </c>
      <c r="I1339" s="1" t="str">
        <f>VLOOKUP(Z1339,lookup!$A$2:$E$18,5,FALSE)</f>
        <v>dissolved</v>
      </c>
      <c r="J1339" s="1" t="str">
        <f>VLOOKUP(Z1339,lookup!$A$2:$E$18,3,FALSE)</f>
        <v>Lead</v>
      </c>
      <c r="K1339" s="1"/>
      <c r="L1339" t="str">
        <f>VLOOKUP(Z1339,lookup!$A$2:$E$18,4,FALSE)</f>
        <v>ug/l</v>
      </c>
      <c r="M1339">
        <v>0.24199999999999999</v>
      </c>
      <c r="U1339">
        <v>0.02</v>
      </c>
      <c r="V1339" t="s">
        <v>176</v>
      </c>
      <c r="X1339" t="s">
        <v>178</v>
      </c>
      <c r="Y1339" t="s">
        <v>150</v>
      </c>
      <c r="Z1339">
        <v>1049</v>
      </c>
      <c r="AB1339" t="s">
        <v>154</v>
      </c>
      <c r="AC1339" t="s">
        <v>148</v>
      </c>
      <c r="AD1339" s="2">
        <v>0.42638888888888887</v>
      </c>
      <c r="AG1339" t="s">
        <v>148</v>
      </c>
      <c r="AK1339" t="s">
        <v>156</v>
      </c>
    </row>
    <row r="1340" spans="1:37" x14ac:dyDescent="0.3">
      <c r="A1340" t="s">
        <v>292</v>
      </c>
      <c r="B1340" t="str">
        <f t="shared" si="20"/>
        <v>USGS-1651800-20210701</v>
      </c>
      <c r="C1340">
        <v>1651800</v>
      </c>
      <c r="D1340" t="s">
        <v>151</v>
      </c>
      <c r="E1340" s="1">
        <v>44378</v>
      </c>
      <c r="F1340" s="1" t="s">
        <v>399</v>
      </c>
      <c r="G1340" s="1"/>
      <c r="H1340" t="s">
        <v>172</v>
      </c>
      <c r="I1340" s="1" t="str">
        <f>VLOOKUP(Z1340,lookup!$A$2:$E$18,5,FALSE)</f>
        <v>dissolved</v>
      </c>
      <c r="J1340" s="1" t="str">
        <f>VLOOKUP(Z1340,lookup!$A$2:$E$18,3,FALSE)</f>
        <v>Zinc</v>
      </c>
      <c r="K1340" s="1"/>
      <c r="L1340" t="str">
        <f>VLOOKUP(Z1340,lookup!$A$2:$E$18,4,FALSE)</f>
        <v>ug/l</v>
      </c>
      <c r="M1340">
        <v>11</v>
      </c>
      <c r="U1340">
        <v>2</v>
      </c>
      <c r="V1340" t="s">
        <v>176</v>
      </c>
      <c r="X1340" t="s">
        <v>178</v>
      </c>
      <c r="Y1340" t="s">
        <v>150</v>
      </c>
      <c r="Z1340">
        <v>1090</v>
      </c>
      <c r="AB1340" t="s">
        <v>154</v>
      </c>
      <c r="AC1340" t="s">
        <v>148</v>
      </c>
      <c r="AD1340" s="2">
        <v>0.42638888888888887</v>
      </c>
      <c r="AG1340" t="s">
        <v>148</v>
      </c>
      <c r="AK1340" t="s">
        <v>156</v>
      </c>
    </row>
    <row r="1341" spans="1:37" x14ac:dyDescent="0.3">
      <c r="A1341" t="s">
        <v>292</v>
      </c>
      <c r="B1341" t="str">
        <f t="shared" si="20"/>
        <v>USGS-1651800-20210701</v>
      </c>
      <c r="C1341">
        <v>1651800</v>
      </c>
      <c r="D1341" t="s">
        <v>151</v>
      </c>
      <c r="E1341" s="1">
        <v>44378</v>
      </c>
      <c r="F1341" s="1" t="s">
        <v>399</v>
      </c>
      <c r="G1341" s="1"/>
      <c r="I1341" s="1" t="str">
        <f>VLOOKUP(Z1341,lookup!$A$2:$E$18,5,FALSE)</f>
        <v>total</v>
      </c>
      <c r="J1341" s="1" t="str">
        <f>VLOOKUP(Z1341,lookup!$A$2:$E$18,3,FALSE)</f>
        <v>Mercury</v>
      </c>
      <c r="K1341" s="1"/>
      <c r="L1341" t="str">
        <f>VLOOKUP(Z1341,lookup!$A$2:$E$18,4,FALSE)</f>
        <v>ng/l</v>
      </c>
      <c r="M1341">
        <v>6.13</v>
      </c>
      <c r="U1341">
        <v>0.17</v>
      </c>
      <c r="V1341" t="s">
        <v>165</v>
      </c>
      <c r="X1341" t="s">
        <v>178</v>
      </c>
      <c r="Y1341" t="s">
        <v>150</v>
      </c>
      <c r="Z1341">
        <v>50286</v>
      </c>
      <c r="AB1341" t="s">
        <v>154</v>
      </c>
      <c r="AC1341" t="s">
        <v>148</v>
      </c>
      <c r="AD1341" s="2">
        <v>0.42638888888888887</v>
      </c>
      <c r="AG1341" t="s">
        <v>148</v>
      </c>
      <c r="AK1341" t="s">
        <v>230</v>
      </c>
    </row>
    <row r="1342" spans="1:37" x14ac:dyDescent="0.3">
      <c r="A1342" t="s">
        <v>292</v>
      </c>
      <c r="B1342" t="str">
        <f t="shared" si="20"/>
        <v>USGS-1651800-20210802</v>
      </c>
      <c r="C1342">
        <v>1651800</v>
      </c>
      <c r="D1342" t="s">
        <v>151</v>
      </c>
      <c r="E1342" s="1">
        <v>44410</v>
      </c>
      <c r="F1342" s="1" t="s">
        <v>425</v>
      </c>
      <c r="G1342" s="1"/>
      <c r="H1342" t="s">
        <v>172</v>
      </c>
      <c r="I1342" s="1" t="str">
        <f>VLOOKUP(Z1342,lookup!$A$2:$E$18,5,FALSE)</f>
        <v>dissolved</v>
      </c>
      <c r="J1342" s="1" t="str">
        <f>VLOOKUP(Z1342,lookup!$A$2:$E$18,3,FALSE)</f>
        <v>Copper</v>
      </c>
      <c r="K1342" s="1"/>
      <c r="L1342" t="str">
        <f>VLOOKUP(Z1342,lookup!$A$2:$E$18,4,FALSE)</f>
        <v>ug/l</v>
      </c>
      <c r="M1342">
        <v>3</v>
      </c>
      <c r="U1342">
        <v>0.4</v>
      </c>
      <c r="V1342" t="s">
        <v>176</v>
      </c>
      <c r="X1342" t="s">
        <v>178</v>
      </c>
      <c r="Y1342" t="s">
        <v>150</v>
      </c>
      <c r="Z1342">
        <v>1040</v>
      </c>
      <c r="AB1342" t="s">
        <v>154</v>
      </c>
      <c r="AC1342" t="s">
        <v>148</v>
      </c>
      <c r="AD1342" s="2">
        <v>0.40416666666666662</v>
      </c>
      <c r="AG1342" t="s">
        <v>148</v>
      </c>
      <c r="AK1342" t="s">
        <v>156</v>
      </c>
    </row>
    <row r="1343" spans="1:37" x14ac:dyDescent="0.3">
      <c r="A1343" t="s">
        <v>292</v>
      </c>
      <c r="B1343" t="str">
        <f t="shared" si="20"/>
        <v>USGS-1651800-20210802</v>
      </c>
      <c r="C1343">
        <v>1651800</v>
      </c>
      <c r="D1343" t="s">
        <v>151</v>
      </c>
      <c r="E1343" s="1">
        <v>44410</v>
      </c>
      <c r="F1343" s="1" t="s">
        <v>425</v>
      </c>
      <c r="G1343" s="1"/>
      <c r="H1343" t="s">
        <v>170</v>
      </c>
      <c r="I1343" s="1" t="str">
        <f>VLOOKUP(Z1343,lookup!$A$2:$E$18,5,FALSE)</f>
        <v>dissolved</v>
      </c>
      <c r="J1343" s="1" t="str">
        <f>VLOOKUP(Z1343,lookup!$A$2:$E$18,3,FALSE)</f>
        <v>Lead</v>
      </c>
      <c r="K1343" s="1"/>
      <c r="L1343" t="str">
        <f>VLOOKUP(Z1343,lookup!$A$2:$E$18,4,FALSE)</f>
        <v>ug/l</v>
      </c>
      <c r="M1343">
        <v>0.158</v>
      </c>
      <c r="U1343">
        <v>0.02</v>
      </c>
      <c r="V1343" t="s">
        <v>176</v>
      </c>
      <c r="X1343" t="s">
        <v>178</v>
      </c>
      <c r="Y1343" t="s">
        <v>150</v>
      </c>
      <c r="Z1343">
        <v>1049</v>
      </c>
      <c r="AB1343" t="s">
        <v>154</v>
      </c>
      <c r="AC1343" t="s">
        <v>148</v>
      </c>
      <c r="AD1343" s="2">
        <v>0.40416666666666662</v>
      </c>
      <c r="AG1343" t="s">
        <v>148</v>
      </c>
      <c r="AK1343" t="s">
        <v>156</v>
      </c>
    </row>
    <row r="1344" spans="1:37" x14ac:dyDescent="0.3">
      <c r="A1344" t="s">
        <v>292</v>
      </c>
      <c r="B1344" t="str">
        <f t="shared" si="20"/>
        <v>USGS-1651800-20210802</v>
      </c>
      <c r="C1344">
        <v>1651800</v>
      </c>
      <c r="D1344" t="s">
        <v>151</v>
      </c>
      <c r="E1344" s="1">
        <v>44410</v>
      </c>
      <c r="F1344" s="1" t="s">
        <v>425</v>
      </c>
      <c r="G1344" s="1"/>
      <c r="H1344" t="s">
        <v>172</v>
      </c>
      <c r="I1344" s="1" t="str">
        <f>VLOOKUP(Z1344,lookup!$A$2:$E$18,5,FALSE)</f>
        <v>dissolved</v>
      </c>
      <c r="J1344" s="1" t="str">
        <f>VLOOKUP(Z1344,lookup!$A$2:$E$18,3,FALSE)</f>
        <v>Zinc</v>
      </c>
      <c r="K1344" s="1"/>
      <c r="L1344" t="str">
        <f>VLOOKUP(Z1344,lookup!$A$2:$E$18,4,FALSE)</f>
        <v>ug/l</v>
      </c>
      <c r="M1344">
        <v>4.4000000000000004</v>
      </c>
      <c r="U1344">
        <v>2</v>
      </c>
      <c r="V1344" t="s">
        <v>176</v>
      </c>
      <c r="X1344" t="s">
        <v>178</v>
      </c>
      <c r="Y1344" t="s">
        <v>150</v>
      </c>
      <c r="Z1344">
        <v>1090</v>
      </c>
      <c r="AB1344" t="s">
        <v>154</v>
      </c>
      <c r="AC1344" t="s">
        <v>148</v>
      </c>
      <c r="AD1344" s="2">
        <v>0.40416666666666662</v>
      </c>
      <c r="AG1344" t="s">
        <v>148</v>
      </c>
      <c r="AK1344" t="s">
        <v>156</v>
      </c>
    </row>
    <row r="1345" spans="1:37" x14ac:dyDescent="0.3">
      <c r="A1345" t="s">
        <v>292</v>
      </c>
      <c r="B1345" t="str">
        <f t="shared" si="20"/>
        <v>USGS-1651800-20210802</v>
      </c>
      <c r="C1345">
        <v>1651800</v>
      </c>
      <c r="D1345" t="s">
        <v>151</v>
      </c>
      <c r="E1345" s="1">
        <v>44410</v>
      </c>
      <c r="F1345" s="1" t="s">
        <v>425</v>
      </c>
      <c r="G1345" s="1"/>
      <c r="I1345" s="1" t="str">
        <f>VLOOKUP(Z1345,lookup!$A$2:$E$18,5,FALSE)</f>
        <v>total</v>
      </c>
      <c r="J1345" s="1" t="str">
        <f>VLOOKUP(Z1345,lookup!$A$2:$E$18,3,FALSE)</f>
        <v>Mercury</v>
      </c>
      <c r="K1345" s="1"/>
      <c r="L1345" t="str">
        <f>VLOOKUP(Z1345,lookup!$A$2:$E$18,4,FALSE)</f>
        <v>ng/l</v>
      </c>
      <c r="M1345">
        <v>2.08</v>
      </c>
      <c r="U1345">
        <v>0.17</v>
      </c>
      <c r="V1345" t="s">
        <v>165</v>
      </c>
      <c r="X1345" t="s">
        <v>178</v>
      </c>
      <c r="Y1345" t="s">
        <v>150</v>
      </c>
      <c r="Z1345">
        <v>50286</v>
      </c>
      <c r="AB1345" t="s">
        <v>154</v>
      </c>
      <c r="AC1345" t="s">
        <v>148</v>
      </c>
      <c r="AD1345" s="2">
        <v>0.40416666666666662</v>
      </c>
      <c r="AG1345" t="s">
        <v>148</v>
      </c>
      <c r="AK1345" t="s">
        <v>230</v>
      </c>
    </row>
    <row r="1346" spans="1:37" x14ac:dyDescent="0.3">
      <c r="A1346" t="s">
        <v>292</v>
      </c>
      <c r="B1346" t="str">
        <f t="shared" ref="B1346:B1409" si="21">AG1346&amp;"-"&amp;C1346&amp;"-"&amp;TEXT(E1346,"yyyymmdd")</f>
        <v>USGS-1651800-20210817</v>
      </c>
      <c r="C1346">
        <v>1651800</v>
      </c>
      <c r="D1346" t="s">
        <v>151</v>
      </c>
      <c r="E1346" s="1">
        <v>44425</v>
      </c>
      <c r="F1346" s="1" t="s">
        <v>426</v>
      </c>
      <c r="G1346" s="1"/>
      <c r="H1346" t="s">
        <v>172</v>
      </c>
      <c r="I1346" s="1" t="str">
        <f>VLOOKUP(Z1346,lookup!$A$2:$E$18,5,FALSE)</f>
        <v>dissolved</v>
      </c>
      <c r="J1346" s="1" t="str">
        <f>VLOOKUP(Z1346,lookup!$A$2:$E$18,3,FALSE)</f>
        <v>Copper</v>
      </c>
      <c r="K1346" s="1"/>
      <c r="L1346" t="str">
        <f>VLOOKUP(Z1346,lookup!$A$2:$E$18,4,FALSE)</f>
        <v>ug/l</v>
      </c>
      <c r="M1346">
        <v>3.1</v>
      </c>
      <c r="U1346">
        <v>0.4</v>
      </c>
      <c r="V1346" t="s">
        <v>176</v>
      </c>
      <c r="X1346" t="s">
        <v>178</v>
      </c>
      <c r="Y1346" t="s">
        <v>150</v>
      </c>
      <c r="Z1346">
        <v>1040</v>
      </c>
      <c r="AB1346" t="s">
        <v>154</v>
      </c>
      <c r="AC1346" t="s">
        <v>148</v>
      </c>
      <c r="AD1346" s="2">
        <v>0.33749999999999997</v>
      </c>
      <c r="AG1346" t="s">
        <v>148</v>
      </c>
      <c r="AK1346" t="s">
        <v>156</v>
      </c>
    </row>
    <row r="1347" spans="1:37" x14ac:dyDescent="0.3">
      <c r="A1347" t="s">
        <v>292</v>
      </c>
      <c r="B1347" t="str">
        <f t="shared" si="21"/>
        <v>USGS-1651800-20210817</v>
      </c>
      <c r="C1347">
        <v>1651800</v>
      </c>
      <c r="D1347" t="s">
        <v>151</v>
      </c>
      <c r="E1347" s="1">
        <v>44425</v>
      </c>
      <c r="F1347" s="1" t="s">
        <v>426</v>
      </c>
      <c r="G1347" s="1"/>
      <c r="H1347" t="s">
        <v>170</v>
      </c>
      <c r="I1347" s="1" t="str">
        <f>VLOOKUP(Z1347,lookup!$A$2:$E$18,5,FALSE)</f>
        <v>dissolved</v>
      </c>
      <c r="J1347" s="1" t="str">
        <f>VLOOKUP(Z1347,lookup!$A$2:$E$18,3,FALSE)</f>
        <v>Lead</v>
      </c>
      <c r="K1347" s="1"/>
      <c r="L1347" t="str">
        <f>VLOOKUP(Z1347,lookup!$A$2:$E$18,4,FALSE)</f>
        <v>ug/l</v>
      </c>
      <c r="M1347">
        <v>0.27600000000000002</v>
      </c>
      <c r="U1347">
        <v>0.02</v>
      </c>
      <c r="V1347" t="s">
        <v>176</v>
      </c>
      <c r="X1347" t="s">
        <v>178</v>
      </c>
      <c r="Y1347" t="s">
        <v>150</v>
      </c>
      <c r="Z1347">
        <v>1049</v>
      </c>
      <c r="AB1347" t="s">
        <v>154</v>
      </c>
      <c r="AC1347" t="s">
        <v>148</v>
      </c>
      <c r="AD1347" s="2">
        <v>0.33749999999999997</v>
      </c>
      <c r="AG1347" t="s">
        <v>148</v>
      </c>
      <c r="AK1347" t="s">
        <v>156</v>
      </c>
    </row>
    <row r="1348" spans="1:37" x14ac:dyDescent="0.3">
      <c r="A1348" t="s">
        <v>292</v>
      </c>
      <c r="B1348" t="str">
        <f t="shared" si="21"/>
        <v>USGS-1651800-20210817</v>
      </c>
      <c r="C1348">
        <v>1651800</v>
      </c>
      <c r="D1348" t="s">
        <v>151</v>
      </c>
      <c r="E1348" s="1">
        <v>44425</v>
      </c>
      <c r="F1348" s="1" t="s">
        <v>426</v>
      </c>
      <c r="G1348" s="1"/>
      <c r="H1348" t="s">
        <v>172</v>
      </c>
      <c r="I1348" s="1" t="str">
        <f>VLOOKUP(Z1348,lookup!$A$2:$E$18,5,FALSE)</f>
        <v>dissolved</v>
      </c>
      <c r="J1348" s="1" t="str">
        <f>VLOOKUP(Z1348,lookup!$A$2:$E$18,3,FALSE)</f>
        <v>Zinc</v>
      </c>
      <c r="K1348" s="1"/>
      <c r="L1348" t="str">
        <f>VLOOKUP(Z1348,lookup!$A$2:$E$18,4,FALSE)</f>
        <v>ug/l</v>
      </c>
      <c r="M1348">
        <v>2.5</v>
      </c>
      <c r="U1348">
        <v>2</v>
      </c>
      <c r="V1348" t="s">
        <v>176</v>
      </c>
      <c r="X1348" t="s">
        <v>178</v>
      </c>
      <c r="Y1348" t="s">
        <v>150</v>
      </c>
      <c r="Z1348">
        <v>1090</v>
      </c>
      <c r="AA1348" t="s">
        <v>168</v>
      </c>
      <c r="AB1348" t="s">
        <v>154</v>
      </c>
      <c r="AC1348" t="s">
        <v>148</v>
      </c>
      <c r="AD1348" s="2">
        <v>0.33749999999999997</v>
      </c>
      <c r="AG1348" t="s">
        <v>148</v>
      </c>
      <c r="AK1348" t="s">
        <v>156</v>
      </c>
    </row>
    <row r="1349" spans="1:37" x14ac:dyDescent="0.3">
      <c r="A1349" t="s">
        <v>292</v>
      </c>
      <c r="B1349" t="str">
        <f t="shared" si="21"/>
        <v>USGS-1651800-20210817</v>
      </c>
      <c r="C1349">
        <v>1651800</v>
      </c>
      <c r="D1349" t="s">
        <v>151</v>
      </c>
      <c r="E1349" s="1">
        <v>44425</v>
      </c>
      <c r="F1349" s="1" t="s">
        <v>426</v>
      </c>
      <c r="G1349" s="1"/>
      <c r="I1349" s="1" t="str">
        <f>VLOOKUP(Z1349,lookup!$A$2:$E$18,5,FALSE)</f>
        <v>total</v>
      </c>
      <c r="J1349" s="1" t="str">
        <f>VLOOKUP(Z1349,lookup!$A$2:$E$18,3,FALSE)</f>
        <v>Mercury</v>
      </c>
      <c r="K1349" s="1"/>
      <c r="L1349" t="str">
        <f>VLOOKUP(Z1349,lookup!$A$2:$E$18,4,FALSE)</f>
        <v>ng/l</v>
      </c>
      <c r="M1349">
        <v>7.98</v>
      </c>
      <c r="U1349">
        <v>0.17</v>
      </c>
      <c r="V1349" t="s">
        <v>165</v>
      </c>
      <c r="X1349" t="s">
        <v>178</v>
      </c>
      <c r="Y1349" t="s">
        <v>150</v>
      </c>
      <c r="Z1349">
        <v>50286</v>
      </c>
      <c r="AB1349" t="s">
        <v>164</v>
      </c>
      <c r="AC1349" t="s">
        <v>148</v>
      </c>
      <c r="AD1349" s="2">
        <v>0.33749999999999997</v>
      </c>
      <c r="AG1349" t="s">
        <v>148</v>
      </c>
      <c r="AK1349" t="s">
        <v>230</v>
      </c>
    </row>
    <row r="1350" spans="1:37" x14ac:dyDescent="0.3">
      <c r="A1350" t="s">
        <v>292</v>
      </c>
      <c r="B1350" t="str">
        <f t="shared" si="21"/>
        <v>USGS-1651800-20210820</v>
      </c>
      <c r="C1350">
        <v>1651800</v>
      </c>
      <c r="D1350" t="s">
        <v>151</v>
      </c>
      <c r="E1350" s="1">
        <v>44428</v>
      </c>
      <c r="F1350" s="1" t="s">
        <v>427</v>
      </c>
      <c r="G1350" s="1"/>
      <c r="H1350" t="s">
        <v>172</v>
      </c>
      <c r="I1350" s="1" t="str">
        <f>VLOOKUP(Z1350,lookup!$A$2:$E$18,5,FALSE)</f>
        <v>dissolved</v>
      </c>
      <c r="J1350" s="1" t="str">
        <f>VLOOKUP(Z1350,lookup!$A$2:$E$18,3,FALSE)</f>
        <v>Copper</v>
      </c>
      <c r="K1350" s="1"/>
      <c r="L1350" t="str">
        <f>VLOOKUP(Z1350,lookup!$A$2:$E$18,4,FALSE)</f>
        <v>ug/l</v>
      </c>
      <c r="M1350">
        <v>2.6</v>
      </c>
      <c r="U1350">
        <v>0.4</v>
      </c>
      <c r="V1350" t="s">
        <v>176</v>
      </c>
      <c r="X1350" t="s">
        <v>178</v>
      </c>
      <c r="Y1350" t="s">
        <v>150</v>
      </c>
      <c r="Z1350">
        <v>1040</v>
      </c>
      <c r="AB1350" t="s">
        <v>154</v>
      </c>
      <c r="AC1350" t="s">
        <v>148</v>
      </c>
      <c r="AD1350" s="2">
        <v>0.34722222222222227</v>
      </c>
      <c r="AG1350" t="s">
        <v>148</v>
      </c>
      <c r="AK1350" t="s">
        <v>156</v>
      </c>
    </row>
    <row r="1351" spans="1:37" x14ac:dyDescent="0.3">
      <c r="A1351" t="s">
        <v>292</v>
      </c>
      <c r="B1351" t="str">
        <f t="shared" si="21"/>
        <v>USGS-1651800-20210820</v>
      </c>
      <c r="C1351">
        <v>1651800</v>
      </c>
      <c r="D1351" t="s">
        <v>151</v>
      </c>
      <c r="E1351" s="1">
        <v>44428</v>
      </c>
      <c r="F1351" s="1" t="s">
        <v>427</v>
      </c>
      <c r="G1351" s="1"/>
      <c r="H1351" t="s">
        <v>170</v>
      </c>
      <c r="I1351" s="1" t="str">
        <f>VLOOKUP(Z1351,lookup!$A$2:$E$18,5,FALSE)</f>
        <v>dissolved</v>
      </c>
      <c r="J1351" s="1" t="str">
        <f>VLOOKUP(Z1351,lookup!$A$2:$E$18,3,FALSE)</f>
        <v>Lead</v>
      </c>
      <c r="K1351" s="1"/>
      <c r="L1351" t="str">
        <f>VLOOKUP(Z1351,lookup!$A$2:$E$18,4,FALSE)</f>
        <v>ug/l</v>
      </c>
      <c r="M1351">
        <v>0.93300000000000005</v>
      </c>
      <c r="U1351">
        <v>0.02</v>
      </c>
      <c r="V1351" t="s">
        <v>176</v>
      </c>
      <c r="X1351" t="s">
        <v>178</v>
      </c>
      <c r="Y1351" t="s">
        <v>150</v>
      </c>
      <c r="Z1351">
        <v>1049</v>
      </c>
      <c r="AB1351" t="s">
        <v>154</v>
      </c>
      <c r="AC1351" t="s">
        <v>148</v>
      </c>
      <c r="AD1351" s="2">
        <v>0.34722222222222227</v>
      </c>
      <c r="AG1351" t="s">
        <v>148</v>
      </c>
      <c r="AK1351" t="s">
        <v>156</v>
      </c>
    </row>
    <row r="1352" spans="1:37" x14ac:dyDescent="0.3">
      <c r="A1352" t="s">
        <v>292</v>
      </c>
      <c r="B1352" t="str">
        <f t="shared" si="21"/>
        <v>USGS-1651800-20210820</v>
      </c>
      <c r="C1352">
        <v>1651800</v>
      </c>
      <c r="D1352" t="s">
        <v>151</v>
      </c>
      <c r="E1352" s="1">
        <v>44428</v>
      </c>
      <c r="F1352" s="1" t="s">
        <v>427</v>
      </c>
      <c r="G1352" s="1"/>
      <c r="H1352" t="s">
        <v>172</v>
      </c>
      <c r="I1352" s="1" t="str">
        <f>VLOOKUP(Z1352,lookup!$A$2:$E$18,5,FALSE)</f>
        <v>dissolved</v>
      </c>
      <c r="J1352" s="1" t="str">
        <f>VLOOKUP(Z1352,lookup!$A$2:$E$18,3,FALSE)</f>
        <v>Zinc</v>
      </c>
      <c r="K1352" s="1"/>
      <c r="L1352" t="str">
        <f>VLOOKUP(Z1352,lookup!$A$2:$E$18,4,FALSE)</f>
        <v>ug/l</v>
      </c>
      <c r="M1352">
        <v>3.6</v>
      </c>
      <c r="U1352">
        <v>2</v>
      </c>
      <c r="V1352" t="s">
        <v>176</v>
      </c>
      <c r="X1352" t="s">
        <v>178</v>
      </c>
      <c r="Y1352" t="s">
        <v>150</v>
      </c>
      <c r="Z1352">
        <v>1090</v>
      </c>
      <c r="AA1352" t="s">
        <v>168</v>
      </c>
      <c r="AB1352" t="s">
        <v>154</v>
      </c>
      <c r="AC1352" t="s">
        <v>148</v>
      </c>
      <c r="AD1352" s="2">
        <v>0.34722222222222227</v>
      </c>
      <c r="AG1352" t="s">
        <v>148</v>
      </c>
      <c r="AK1352" t="s">
        <v>156</v>
      </c>
    </row>
    <row r="1353" spans="1:37" x14ac:dyDescent="0.3">
      <c r="A1353" t="s">
        <v>292</v>
      </c>
      <c r="B1353" t="str">
        <f t="shared" si="21"/>
        <v>USGS-1651800-20210820</v>
      </c>
      <c r="C1353">
        <v>1651800</v>
      </c>
      <c r="D1353" t="s">
        <v>151</v>
      </c>
      <c r="E1353" s="1">
        <v>44428</v>
      </c>
      <c r="F1353" s="1" t="s">
        <v>427</v>
      </c>
      <c r="G1353" s="1"/>
      <c r="I1353" s="1" t="str">
        <f>VLOOKUP(Z1353,lookup!$A$2:$E$18,5,FALSE)</f>
        <v>total</v>
      </c>
      <c r="J1353" s="1" t="str">
        <f>VLOOKUP(Z1353,lookup!$A$2:$E$18,3,FALSE)</f>
        <v>Mercury</v>
      </c>
      <c r="K1353" s="1"/>
      <c r="L1353" t="str">
        <f>VLOOKUP(Z1353,lookup!$A$2:$E$18,4,FALSE)</f>
        <v>ng/l</v>
      </c>
      <c r="M1353">
        <v>8.59</v>
      </c>
      <c r="U1353">
        <v>0.17</v>
      </c>
      <c r="V1353" t="s">
        <v>165</v>
      </c>
      <c r="X1353" t="s">
        <v>178</v>
      </c>
      <c r="Y1353" t="s">
        <v>150</v>
      </c>
      <c r="Z1353">
        <v>50286</v>
      </c>
      <c r="AB1353" t="s">
        <v>154</v>
      </c>
      <c r="AC1353" t="s">
        <v>148</v>
      </c>
      <c r="AD1353" s="2">
        <v>0.34722222222222227</v>
      </c>
      <c r="AG1353" t="s">
        <v>148</v>
      </c>
      <c r="AK1353" t="s">
        <v>230</v>
      </c>
    </row>
    <row r="1354" spans="1:37" x14ac:dyDescent="0.3">
      <c r="A1354" t="s">
        <v>292</v>
      </c>
      <c r="B1354" t="str">
        <f t="shared" si="21"/>
        <v>USGS-1651800-20210901</v>
      </c>
      <c r="C1354">
        <v>1651800</v>
      </c>
      <c r="D1354" t="s">
        <v>151</v>
      </c>
      <c r="E1354" s="1">
        <v>44440</v>
      </c>
      <c r="F1354" s="1" t="s">
        <v>301</v>
      </c>
      <c r="G1354" s="1"/>
      <c r="H1354" t="s">
        <v>172</v>
      </c>
      <c r="I1354" s="1" t="str">
        <f>VLOOKUP(Z1354,lookup!$A$2:$E$18,5,FALSE)</f>
        <v>dissolved</v>
      </c>
      <c r="J1354" s="1" t="str">
        <f>VLOOKUP(Z1354,lookup!$A$2:$E$18,3,FALSE)</f>
        <v>Copper</v>
      </c>
      <c r="K1354" s="1"/>
      <c r="L1354" t="str">
        <f>VLOOKUP(Z1354,lookup!$A$2:$E$18,4,FALSE)</f>
        <v>ug/l</v>
      </c>
      <c r="M1354">
        <v>4.3</v>
      </c>
      <c r="U1354">
        <v>0.4</v>
      </c>
      <c r="V1354" t="s">
        <v>176</v>
      </c>
      <c r="X1354" t="s">
        <v>178</v>
      </c>
      <c r="Y1354" t="s">
        <v>150</v>
      </c>
      <c r="Z1354">
        <v>1040</v>
      </c>
      <c r="AB1354" t="s">
        <v>154</v>
      </c>
      <c r="AC1354" t="s">
        <v>148</v>
      </c>
      <c r="AD1354" s="2">
        <v>0.4236111111111111</v>
      </c>
      <c r="AG1354" t="s">
        <v>148</v>
      </c>
      <c r="AK1354" t="s">
        <v>156</v>
      </c>
    </row>
    <row r="1355" spans="1:37" x14ac:dyDescent="0.3">
      <c r="A1355" t="s">
        <v>292</v>
      </c>
      <c r="B1355" t="str">
        <f t="shared" si="21"/>
        <v>USGS-1651800-20210901</v>
      </c>
      <c r="C1355">
        <v>1651800</v>
      </c>
      <c r="D1355" t="s">
        <v>151</v>
      </c>
      <c r="E1355" s="1">
        <v>44440</v>
      </c>
      <c r="F1355" s="1" t="s">
        <v>301</v>
      </c>
      <c r="G1355" s="1"/>
      <c r="H1355" t="s">
        <v>170</v>
      </c>
      <c r="I1355" s="1" t="str">
        <f>VLOOKUP(Z1355,lookup!$A$2:$E$18,5,FALSE)</f>
        <v>dissolved</v>
      </c>
      <c r="J1355" s="1" t="str">
        <f>VLOOKUP(Z1355,lookup!$A$2:$E$18,3,FALSE)</f>
        <v>Lead</v>
      </c>
      <c r="K1355" s="1"/>
      <c r="L1355" t="str">
        <f>VLOOKUP(Z1355,lookup!$A$2:$E$18,4,FALSE)</f>
        <v>ug/l</v>
      </c>
      <c r="M1355">
        <v>0.54600000000000004</v>
      </c>
      <c r="U1355">
        <v>0.02</v>
      </c>
      <c r="V1355" t="s">
        <v>176</v>
      </c>
      <c r="X1355" t="s">
        <v>178</v>
      </c>
      <c r="Y1355" t="s">
        <v>150</v>
      </c>
      <c r="Z1355">
        <v>1049</v>
      </c>
      <c r="AB1355" t="s">
        <v>154</v>
      </c>
      <c r="AC1355" t="s">
        <v>148</v>
      </c>
      <c r="AD1355" s="2">
        <v>0.4236111111111111</v>
      </c>
      <c r="AG1355" t="s">
        <v>148</v>
      </c>
      <c r="AK1355" t="s">
        <v>156</v>
      </c>
    </row>
    <row r="1356" spans="1:37" x14ac:dyDescent="0.3">
      <c r="A1356" t="s">
        <v>292</v>
      </c>
      <c r="B1356" t="str">
        <f t="shared" si="21"/>
        <v>USGS-1651800-20210901</v>
      </c>
      <c r="C1356">
        <v>1651800</v>
      </c>
      <c r="D1356" t="s">
        <v>151</v>
      </c>
      <c r="E1356" s="1">
        <v>44440</v>
      </c>
      <c r="F1356" s="1" t="s">
        <v>301</v>
      </c>
      <c r="G1356" s="1"/>
      <c r="H1356" t="s">
        <v>172</v>
      </c>
      <c r="I1356" s="1" t="str">
        <f>VLOOKUP(Z1356,lookup!$A$2:$E$18,5,FALSE)</f>
        <v>dissolved</v>
      </c>
      <c r="J1356" s="1" t="str">
        <f>VLOOKUP(Z1356,lookup!$A$2:$E$18,3,FALSE)</f>
        <v>Zinc</v>
      </c>
      <c r="K1356" s="1"/>
      <c r="L1356" t="str">
        <f>VLOOKUP(Z1356,lookup!$A$2:$E$18,4,FALSE)</f>
        <v>ug/l</v>
      </c>
      <c r="M1356">
        <v>8.4</v>
      </c>
      <c r="U1356">
        <v>2</v>
      </c>
      <c r="V1356" t="s">
        <v>176</v>
      </c>
      <c r="X1356" t="s">
        <v>178</v>
      </c>
      <c r="Y1356" t="s">
        <v>150</v>
      </c>
      <c r="Z1356">
        <v>1090</v>
      </c>
      <c r="AB1356" t="s">
        <v>154</v>
      </c>
      <c r="AC1356" t="s">
        <v>148</v>
      </c>
      <c r="AD1356" s="2">
        <v>0.4236111111111111</v>
      </c>
      <c r="AG1356" t="s">
        <v>148</v>
      </c>
      <c r="AK1356" t="s">
        <v>156</v>
      </c>
    </row>
    <row r="1357" spans="1:37" x14ac:dyDescent="0.3">
      <c r="A1357" t="s">
        <v>292</v>
      </c>
      <c r="B1357" t="str">
        <f t="shared" si="21"/>
        <v>USGS-1651800-20210901</v>
      </c>
      <c r="C1357">
        <v>1651800</v>
      </c>
      <c r="D1357" t="s">
        <v>151</v>
      </c>
      <c r="E1357" s="1">
        <v>44440</v>
      </c>
      <c r="F1357" s="1" t="s">
        <v>301</v>
      </c>
      <c r="G1357" s="1"/>
      <c r="I1357" s="1" t="str">
        <f>VLOOKUP(Z1357,lookup!$A$2:$E$18,5,FALSE)</f>
        <v>total</v>
      </c>
      <c r="J1357" s="1" t="str">
        <f>VLOOKUP(Z1357,lookup!$A$2:$E$18,3,FALSE)</f>
        <v>Mercury</v>
      </c>
      <c r="K1357" s="1"/>
      <c r="L1357" t="str">
        <f>VLOOKUP(Z1357,lookup!$A$2:$E$18,4,FALSE)</f>
        <v>ng/l</v>
      </c>
      <c r="M1357">
        <v>6.15</v>
      </c>
      <c r="U1357">
        <v>0.17</v>
      </c>
      <c r="V1357" t="s">
        <v>165</v>
      </c>
      <c r="X1357" t="s">
        <v>178</v>
      </c>
      <c r="Y1357" t="s">
        <v>150</v>
      </c>
      <c r="Z1357">
        <v>50286</v>
      </c>
      <c r="AB1357" t="s">
        <v>154</v>
      </c>
      <c r="AC1357" t="s">
        <v>148</v>
      </c>
      <c r="AD1357" s="2">
        <v>0.4236111111111111</v>
      </c>
      <c r="AG1357" t="s">
        <v>148</v>
      </c>
      <c r="AK1357" t="s">
        <v>230</v>
      </c>
    </row>
    <row r="1358" spans="1:37" x14ac:dyDescent="0.3">
      <c r="A1358" t="s">
        <v>292</v>
      </c>
      <c r="B1358" t="str">
        <f t="shared" si="21"/>
        <v>USGS-1651800-20210923</v>
      </c>
      <c r="C1358">
        <v>1651800</v>
      </c>
      <c r="D1358" t="s">
        <v>151</v>
      </c>
      <c r="E1358" s="1">
        <v>44462</v>
      </c>
      <c r="F1358" s="1" t="s">
        <v>428</v>
      </c>
      <c r="G1358" s="1"/>
      <c r="H1358" t="s">
        <v>172</v>
      </c>
      <c r="I1358" s="1" t="str">
        <f>VLOOKUP(Z1358,lookup!$A$2:$E$18,5,FALSE)</f>
        <v>dissolved</v>
      </c>
      <c r="J1358" s="1" t="str">
        <f>VLOOKUP(Z1358,lookup!$A$2:$E$18,3,FALSE)</f>
        <v>Copper</v>
      </c>
      <c r="K1358" s="1"/>
      <c r="L1358" t="str">
        <f>VLOOKUP(Z1358,lookup!$A$2:$E$18,4,FALSE)</f>
        <v>ug/l</v>
      </c>
      <c r="M1358">
        <v>2.8</v>
      </c>
      <c r="U1358">
        <v>0.4</v>
      </c>
      <c r="V1358" t="s">
        <v>176</v>
      </c>
      <c r="X1358" t="s">
        <v>178</v>
      </c>
      <c r="Y1358" t="s">
        <v>150</v>
      </c>
      <c r="Z1358">
        <v>1040</v>
      </c>
      <c r="AB1358" t="s">
        <v>154</v>
      </c>
      <c r="AC1358" t="s">
        <v>148</v>
      </c>
      <c r="AD1358" s="2">
        <v>0.36388888888888887</v>
      </c>
      <c r="AG1358" t="s">
        <v>148</v>
      </c>
      <c r="AK1358" t="s">
        <v>156</v>
      </c>
    </row>
    <row r="1359" spans="1:37" x14ac:dyDescent="0.3">
      <c r="A1359" t="s">
        <v>292</v>
      </c>
      <c r="B1359" t="str">
        <f t="shared" si="21"/>
        <v>USGS-1651800-20210923</v>
      </c>
      <c r="C1359">
        <v>1651800</v>
      </c>
      <c r="D1359" t="s">
        <v>151</v>
      </c>
      <c r="E1359" s="1">
        <v>44462</v>
      </c>
      <c r="F1359" s="1" t="s">
        <v>428</v>
      </c>
      <c r="G1359" s="1"/>
      <c r="H1359" t="s">
        <v>170</v>
      </c>
      <c r="I1359" s="1" t="str">
        <f>VLOOKUP(Z1359,lookup!$A$2:$E$18,5,FALSE)</f>
        <v>dissolved</v>
      </c>
      <c r="J1359" s="1" t="str">
        <f>VLOOKUP(Z1359,lookup!$A$2:$E$18,3,FALSE)</f>
        <v>Lead</v>
      </c>
      <c r="K1359" s="1"/>
      <c r="L1359" t="str">
        <f>VLOOKUP(Z1359,lookup!$A$2:$E$18,4,FALSE)</f>
        <v>ug/l</v>
      </c>
      <c r="M1359">
        <v>0.55300000000000005</v>
      </c>
      <c r="U1359">
        <v>0.02</v>
      </c>
      <c r="V1359" t="s">
        <v>176</v>
      </c>
      <c r="X1359" t="s">
        <v>178</v>
      </c>
      <c r="Y1359" t="s">
        <v>150</v>
      </c>
      <c r="Z1359">
        <v>1049</v>
      </c>
      <c r="AB1359" t="s">
        <v>154</v>
      </c>
      <c r="AC1359" t="s">
        <v>148</v>
      </c>
      <c r="AD1359" s="2">
        <v>0.36388888888888887</v>
      </c>
      <c r="AG1359" t="s">
        <v>148</v>
      </c>
      <c r="AK1359" t="s">
        <v>156</v>
      </c>
    </row>
    <row r="1360" spans="1:37" x14ac:dyDescent="0.3">
      <c r="A1360" t="s">
        <v>292</v>
      </c>
      <c r="B1360" t="str">
        <f t="shared" si="21"/>
        <v>USGS-1651800-20210923</v>
      </c>
      <c r="C1360">
        <v>1651800</v>
      </c>
      <c r="D1360" t="s">
        <v>151</v>
      </c>
      <c r="E1360" s="1">
        <v>44462</v>
      </c>
      <c r="F1360" s="1" t="s">
        <v>428</v>
      </c>
      <c r="G1360" s="1"/>
      <c r="H1360" t="s">
        <v>172</v>
      </c>
      <c r="I1360" s="1" t="str">
        <f>VLOOKUP(Z1360,lookup!$A$2:$E$18,5,FALSE)</f>
        <v>dissolved</v>
      </c>
      <c r="J1360" s="1" t="str">
        <f>VLOOKUP(Z1360,lookup!$A$2:$E$18,3,FALSE)</f>
        <v>Zinc</v>
      </c>
      <c r="K1360" s="1"/>
      <c r="L1360" t="str">
        <f>VLOOKUP(Z1360,lookup!$A$2:$E$18,4,FALSE)</f>
        <v>ug/l</v>
      </c>
      <c r="M1360">
        <v>4.0999999999999996</v>
      </c>
      <c r="U1360">
        <v>2</v>
      </c>
      <c r="V1360" t="s">
        <v>176</v>
      </c>
      <c r="X1360" t="s">
        <v>178</v>
      </c>
      <c r="Y1360" t="s">
        <v>150</v>
      </c>
      <c r="Z1360">
        <v>1090</v>
      </c>
      <c r="AB1360" t="s">
        <v>154</v>
      </c>
      <c r="AC1360" t="s">
        <v>148</v>
      </c>
      <c r="AD1360" s="2">
        <v>0.36388888888888887</v>
      </c>
      <c r="AG1360" t="s">
        <v>148</v>
      </c>
      <c r="AK1360" t="s">
        <v>156</v>
      </c>
    </row>
    <row r="1361" spans="1:37" x14ac:dyDescent="0.3">
      <c r="A1361" t="s">
        <v>292</v>
      </c>
      <c r="B1361" t="str">
        <f t="shared" si="21"/>
        <v>USGS-1651800-20210923</v>
      </c>
      <c r="C1361">
        <v>1651800</v>
      </c>
      <c r="D1361" t="s">
        <v>151</v>
      </c>
      <c r="E1361" s="1">
        <v>44462</v>
      </c>
      <c r="F1361" s="1" t="s">
        <v>428</v>
      </c>
      <c r="G1361" s="1"/>
      <c r="I1361" s="1" t="str">
        <f>VLOOKUP(Z1361,lookup!$A$2:$E$18,5,FALSE)</f>
        <v>total</v>
      </c>
      <c r="J1361" s="1" t="str">
        <f>VLOOKUP(Z1361,lookup!$A$2:$E$18,3,FALSE)</f>
        <v>Mercury</v>
      </c>
      <c r="K1361" s="1"/>
      <c r="L1361" t="str">
        <f>VLOOKUP(Z1361,lookup!$A$2:$E$18,4,FALSE)</f>
        <v>ng/l</v>
      </c>
      <c r="M1361">
        <v>31.8</v>
      </c>
      <c r="U1361">
        <v>0.17</v>
      </c>
      <c r="V1361" t="s">
        <v>165</v>
      </c>
      <c r="X1361" t="s">
        <v>178</v>
      </c>
      <c r="Y1361" t="s">
        <v>150</v>
      </c>
      <c r="Z1361">
        <v>50286</v>
      </c>
      <c r="AB1361" t="s">
        <v>154</v>
      </c>
      <c r="AC1361" t="s">
        <v>148</v>
      </c>
      <c r="AD1361" s="2">
        <v>0.36388888888888887</v>
      </c>
      <c r="AG1361" t="s">
        <v>148</v>
      </c>
      <c r="AK1361" t="s">
        <v>230</v>
      </c>
    </row>
    <row r="1362" spans="1:37" x14ac:dyDescent="0.3">
      <c r="A1362" t="s">
        <v>292</v>
      </c>
      <c r="B1362" t="str">
        <f t="shared" si="21"/>
        <v>USGS-1651800-20211004</v>
      </c>
      <c r="C1362">
        <v>1651800</v>
      </c>
      <c r="D1362" t="s">
        <v>151</v>
      </c>
      <c r="E1362" s="1">
        <v>44473</v>
      </c>
      <c r="F1362" s="1" t="s">
        <v>429</v>
      </c>
      <c r="G1362" s="1"/>
      <c r="H1362" t="s">
        <v>172</v>
      </c>
      <c r="I1362" s="1" t="str">
        <f>VLOOKUP(Z1362,lookup!$A$2:$E$18,5,FALSE)</f>
        <v>dissolved</v>
      </c>
      <c r="J1362" s="1" t="str">
        <f>VLOOKUP(Z1362,lookup!$A$2:$E$18,3,FALSE)</f>
        <v>Copper</v>
      </c>
      <c r="K1362" s="1"/>
      <c r="L1362" t="str">
        <f>VLOOKUP(Z1362,lookup!$A$2:$E$18,4,FALSE)</f>
        <v>ug/l</v>
      </c>
      <c r="M1362">
        <v>2.2000000000000002</v>
      </c>
      <c r="U1362">
        <v>0.4</v>
      </c>
      <c r="V1362" t="s">
        <v>176</v>
      </c>
      <c r="X1362" t="s">
        <v>178</v>
      </c>
      <c r="Y1362" t="s">
        <v>150</v>
      </c>
      <c r="Z1362">
        <v>1040</v>
      </c>
      <c r="AB1362" t="s">
        <v>154</v>
      </c>
      <c r="AC1362" t="s">
        <v>148</v>
      </c>
      <c r="AD1362" s="2">
        <v>0.50277777777777777</v>
      </c>
      <c r="AG1362" t="s">
        <v>148</v>
      </c>
      <c r="AK1362" t="s">
        <v>156</v>
      </c>
    </row>
    <row r="1363" spans="1:37" x14ac:dyDescent="0.3">
      <c r="A1363" t="s">
        <v>292</v>
      </c>
      <c r="B1363" t="str">
        <f t="shared" si="21"/>
        <v>USGS-1651800-20211004</v>
      </c>
      <c r="C1363">
        <v>1651800</v>
      </c>
      <c r="D1363" t="s">
        <v>151</v>
      </c>
      <c r="E1363" s="1">
        <v>44473</v>
      </c>
      <c r="F1363" s="1" t="s">
        <v>429</v>
      </c>
      <c r="G1363" s="1"/>
      <c r="H1363" t="s">
        <v>170</v>
      </c>
      <c r="I1363" s="1" t="str">
        <f>VLOOKUP(Z1363,lookup!$A$2:$E$18,5,FALSE)</f>
        <v>dissolved</v>
      </c>
      <c r="J1363" s="1" t="str">
        <f>VLOOKUP(Z1363,lookup!$A$2:$E$18,3,FALSE)</f>
        <v>Lead</v>
      </c>
      <c r="K1363" s="1"/>
      <c r="L1363" t="str">
        <f>VLOOKUP(Z1363,lookup!$A$2:$E$18,4,FALSE)</f>
        <v>ug/l</v>
      </c>
      <c r="M1363">
        <v>2.7E-2</v>
      </c>
      <c r="U1363">
        <v>0.02</v>
      </c>
      <c r="V1363" t="s">
        <v>176</v>
      </c>
      <c r="X1363" t="s">
        <v>178</v>
      </c>
      <c r="Y1363" t="s">
        <v>150</v>
      </c>
      <c r="Z1363">
        <v>1049</v>
      </c>
      <c r="AA1363" t="s">
        <v>168</v>
      </c>
      <c r="AB1363" t="s">
        <v>154</v>
      </c>
      <c r="AC1363" t="s">
        <v>148</v>
      </c>
      <c r="AD1363" s="2">
        <v>0.50277777777777777</v>
      </c>
      <c r="AG1363" t="s">
        <v>148</v>
      </c>
      <c r="AK1363" t="s">
        <v>156</v>
      </c>
    </row>
    <row r="1364" spans="1:37" x14ac:dyDescent="0.3">
      <c r="A1364" t="s">
        <v>292</v>
      </c>
      <c r="B1364" t="str">
        <f t="shared" si="21"/>
        <v>USGS-1651800-20211004</v>
      </c>
      <c r="C1364">
        <v>1651800</v>
      </c>
      <c r="D1364" t="s">
        <v>151</v>
      </c>
      <c r="E1364" s="1">
        <v>44473</v>
      </c>
      <c r="F1364" s="1" t="s">
        <v>429</v>
      </c>
      <c r="G1364" s="1"/>
      <c r="H1364" t="s">
        <v>172</v>
      </c>
      <c r="I1364" s="1" t="str">
        <f>VLOOKUP(Z1364,lookup!$A$2:$E$18,5,FALSE)</f>
        <v>dissolved</v>
      </c>
      <c r="J1364" s="1" t="str">
        <f>VLOOKUP(Z1364,lookup!$A$2:$E$18,3,FALSE)</f>
        <v>Zinc</v>
      </c>
      <c r="K1364" s="1"/>
      <c r="L1364" t="str">
        <f>VLOOKUP(Z1364,lookup!$A$2:$E$18,4,FALSE)</f>
        <v>ug/l</v>
      </c>
      <c r="M1364">
        <v>2.1</v>
      </c>
      <c r="U1364">
        <v>2</v>
      </c>
      <c r="V1364" t="s">
        <v>176</v>
      </c>
      <c r="X1364" t="s">
        <v>178</v>
      </c>
      <c r="Y1364" t="s">
        <v>150</v>
      </c>
      <c r="Z1364">
        <v>1090</v>
      </c>
      <c r="AA1364" t="s">
        <v>168</v>
      </c>
      <c r="AB1364" t="s">
        <v>154</v>
      </c>
      <c r="AC1364" t="s">
        <v>148</v>
      </c>
      <c r="AD1364" s="2">
        <v>0.50277777777777777</v>
      </c>
      <c r="AG1364" t="s">
        <v>148</v>
      </c>
      <c r="AK1364" t="s">
        <v>156</v>
      </c>
    </row>
    <row r="1365" spans="1:37" x14ac:dyDescent="0.3">
      <c r="A1365" t="s">
        <v>292</v>
      </c>
      <c r="B1365" t="str">
        <f t="shared" si="21"/>
        <v>USGS-1651800-20211004</v>
      </c>
      <c r="C1365">
        <v>1651800</v>
      </c>
      <c r="D1365" t="s">
        <v>151</v>
      </c>
      <c r="E1365" s="1">
        <v>44473</v>
      </c>
      <c r="F1365" s="1" t="s">
        <v>429</v>
      </c>
      <c r="G1365" s="1"/>
      <c r="I1365" s="1" t="str">
        <f>VLOOKUP(Z1365,lookup!$A$2:$E$18,5,FALSE)</f>
        <v>total</v>
      </c>
      <c r="J1365" s="1" t="str">
        <f>VLOOKUP(Z1365,lookup!$A$2:$E$18,3,FALSE)</f>
        <v>Mercury</v>
      </c>
      <c r="K1365" s="1"/>
      <c r="L1365" t="str">
        <f>VLOOKUP(Z1365,lookup!$A$2:$E$18,4,FALSE)</f>
        <v>ng/l</v>
      </c>
      <c r="M1365">
        <v>0.62</v>
      </c>
      <c r="U1365">
        <v>0.17</v>
      </c>
      <c r="V1365" t="s">
        <v>165</v>
      </c>
      <c r="X1365" t="s">
        <v>178</v>
      </c>
      <c r="Y1365" t="s">
        <v>150</v>
      </c>
      <c r="Z1365">
        <v>50286</v>
      </c>
      <c r="AB1365" t="s">
        <v>154</v>
      </c>
      <c r="AC1365" t="s">
        <v>148</v>
      </c>
      <c r="AD1365" s="2">
        <v>0.50277777777777777</v>
      </c>
      <c r="AG1365" t="s">
        <v>148</v>
      </c>
      <c r="AK1365" t="s">
        <v>230</v>
      </c>
    </row>
    <row r="1366" spans="1:37" x14ac:dyDescent="0.3">
      <c r="A1366" t="s">
        <v>292</v>
      </c>
      <c r="B1366" t="str">
        <f t="shared" si="21"/>
        <v>USGS-1651800-20211029</v>
      </c>
      <c r="C1366">
        <v>1651800</v>
      </c>
      <c r="D1366" t="s">
        <v>151</v>
      </c>
      <c r="E1366" s="1">
        <v>44498</v>
      </c>
      <c r="F1366" s="1" t="s">
        <v>430</v>
      </c>
      <c r="G1366" s="1"/>
      <c r="H1366" t="s">
        <v>172</v>
      </c>
      <c r="I1366" s="1" t="str">
        <f>VLOOKUP(Z1366,lookup!$A$2:$E$18,5,FALSE)</f>
        <v>dissolved</v>
      </c>
      <c r="J1366" s="1" t="str">
        <f>VLOOKUP(Z1366,lookup!$A$2:$E$18,3,FALSE)</f>
        <v>Copper</v>
      </c>
      <c r="K1366" s="1"/>
      <c r="L1366" t="str">
        <f>VLOOKUP(Z1366,lookup!$A$2:$E$18,4,FALSE)</f>
        <v>ug/l</v>
      </c>
      <c r="M1366">
        <v>5.9</v>
      </c>
      <c r="U1366">
        <v>0.4</v>
      </c>
      <c r="V1366" t="s">
        <v>176</v>
      </c>
      <c r="X1366" t="s">
        <v>178</v>
      </c>
      <c r="Y1366" t="s">
        <v>150</v>
      </c>
      <c r="Z1366">
        <v>1040</v>
      </c>
      <c r="AB1366" t="s">
        <v>154</v>
      </c>
      <c r="AC1366" t="s">
        <v>148</v>
      </c>
      <c r="AD1366" s="2">
        <v>0.51666666666666672</v>
      </c>
      <c r="AG1366" t="s">
        <v>148</v>
      </c>
      <c r="AK1366" t="s">
        <v>156</v>
      </c>
    </row>
    <row r="1367" spans="1:37" x14ac:dyDescent="0.3">
      <c r="A1367" t="s">
        <v>292</v>
      </c>
      <c r="B1367" t="str">
        <f t="shared" si="21"/>
        <v>USGS-1651800-20211029</v>
      </c>
      <c r="C1367">
        <v>1651800</v>
      </c>
      <c r="D1367" t="s">
        <v>151</v>
      </c>
      <c r="E1367" s="1">
        <v>44498</v>
      </c>
      <c r="F1367" s="1" t="s">
        <v>430</v>
      </c>
      <c r="G1367" s="1"/>
      <c r="H1367" t="s">
        <v>170</v>
      </c>
      <c r="I1367" s="1" t="str">
        <f>VLOOKUP(Z1367,lookup!$A$2:$E$18,5,FALSE)</f>
        <v>dissolved</v>
      </c>
      <c r="J1367" s="1" t="str">
        <f>VLOOKUP(Z1367,lookup!$A$2:$E$18,3,FALSE)</f>
        <v>Lead</v>
      </c>
      <c r="K1367" s="1"/>
      <c r="L1367" t="str">
        <f>VLOOKUP(Z1367,lookup!$A$2:$E$18,4,FALSE)</f>
        <v>ug/l</v>
      </c>
      <c r="M1367">
        <v>0.94</v>
      </c>
      <c r="U1367">
        <v>0.02</v>
      </c>
      <c r="V1367" t="s">
        <v>176</v>
      </c>
      <c r="X1367" t="s">
        <v>178</v>
      </c>
      <c r="Y1367" t="s">
        <v>150</v>
      </c>
      <c r="Z1367">
        <v>1049</v>
      </c>
      <c r="AB1367" t="s">
        <v>154</v>
      </c>
      <c r="AC1367" t="s">
        <v>148</v>
      </c>
      <c r="AD1367" s="2">
        <v>0.51666666666666672</v>
      </c>
      <c r="AG1367" t="s">
        <v>148</v>
      </c>
      <c r="AK1367" t="s">
        <v>156</v>
      </c>
    </row>
    <row r="1368" spans="1:37" x14ac:dyDescent="0.3">
      <c r="A1368" t="s">
        <v>292</v>
      </c>
      <c r="B1368" t="str">
        <f t="shared" si="21"/>
        <v>USGS-1651800-20211029</v>
      </c>
      <c r="C1368">
        <v>1651800</v>
      </c>
      <c r="D1368" t="s">
        <v>151</v>
      </c>
      <c r="E1368" s="1">
        <v>44498</v>
      </c>
      <c r="F1368" s="1" t="s">
        <v>430</v>
      </c>
      <c r="G1368" s="1"/>
      <c r="H1368" t="s">
        <v>172</v>
      </c>
      <c r="I1368" s="1" t="str">
        <f>VLOOKUP(Z1368,lookup!$A$2:$E$18,5,FALSE)</f>
        <v>dissolved</v>
      </c>
      <c r="J1368" s="1" t="str">
        <f>VLOOKUP(Z1368,lookup!$A$2:$E$18,3,FALSE)</f>
        <v>Zinc</v>
      </c>
      <c r="K1368" s="1"/>
      <c r="L1368" t="str">
        <f>VLOOKUP(Z1368,lookup!$A$2:$E$18,4,FALSE)</f>
        <v>ug/l</v>
      </c>
      <c r="M1368">
        <v>14.4</v>
      </c>
      <c r="U1368">
        <v>2</v>
      </c>
      <c r="V1368" t="s">
        <v>176</v>
      </c>
      <c r="X1368" t="s">
        <v>178</v>
      </c>
      <c r="Y1368" t="s">
        <v>150</v>
      </c>
      <c r="Z1368">
        <v>1090</v>
      </c>
      <c r="AB1368" t="s">
        <v>154</v>
      </c>
      <c r="AC1368" t="s">
        <v>148</v>
      </c>
      <c r="AD1368" s="2">
        <v>0.51666666666666672</v>
      </c>
      <c r="AG1368" t="s">
        <v>148</v>
      </c>
      <c r="AK1368" t="s">
        <v>156</v>
      </c>
    </row>
    <row r="1369" spans="1:37" x14ac:dyDescent="0.3">
      <c r="A1369" t="s">
        <v>292</v>
      </c>
      <c r="B1369" t="str">
        <f t="shared" si="21"/>
        <v>USGS-1651800-20211029</v>
      </c>
      <c r="C1369">
        <v>1651800</v>
      </c>
      <c r="D1369" t="s">
        <v>151</v>
      </c>
      <c r="E1369" s="1">
        <v>44498</v>
      </c>
      <c r="F1369" s="1" t="s">
        <v>430</v>
      </c>
      <c r="G1369" s="1"/>
      <c r="I1369" s="1" t="str">
        <f>VLOOKUP(Z1369,lookup!$A$2:$E$18,5,FALSE)</f>
        <v>total</v>
      </c>
      <c r="J1369" s="1" t="str">
        <f>VLOOKUP(Z1369,lookup!$A$2:$E$18,3,FALSE)</f>
        <v>Mercury</v>
      </c>
      <c r="K1369" s="1"/>
      <c r="L1369" t="str">
        <f>VLOOKUP(Z1369,lookup!$A$2:$E$18,4,FALSE)</f>
        <v>ng/l</v>
      </c>
      <c r="M1369">
        <v>6.61</v>
      </c>
      <c r="U1369">
        <v>0.17</v>
      </c>
      <c r="V1369" t="s">
        <v>165</v>
      </c>
      <c r="X1369" t="s">
        <v>178</v>
      </c>
      <c r="Y1369" t="s">
        <v>150</v>
      </c>
      <c r="Z1369">
        <v>50286</v>
      </c>
      <c r="AB1369" t="s">
        <v>164</v>
      </c>
      <c r="AC1369" t="s">
        <v>148</v>
      </c>
      <c r="AD1369" s="2">
        <v>0.51666666666666672</v>
      </c>
      <c r="AG1369" t="s">
        <v>148</v>
      </c>
      <c r="AK1369" t="s">
        <v>230</v>
      </c>
    </row>
    <row r="1370" spans="1:37" x14ac:dyDescent="0.3">
      <c r="A1370" t="s">
        <v>292</v>
      </c>
      <c r="B1370" t="str">
        <f t="shared" si="21"/>
        <v>USGS-1651800-20211103</v>
      </c>
      <c r="C1370">
        <v>1651800</v>
      </c>
      <c r="D1370" t="s">
        <v>151</v>
      </c>
      <c r="E1370" s="1">
        <v>44503</v>
      </c>
      <c r="F1370" s="1" t="s">
        <v>345</v>
      </c>
      <c r="G1370" s="1"/>
      <c r="H1370" t="s">
        <v>172</v>
      </c>
      <c r="I1370" s="1" t="str">
        <f>VLOOKUP(Z1370,lookup!$A$2:$E$18,5,FALSE)</f>
        <v>dissolved</v>
      </c>
      <c r="J1370" s="1" t="str">
        <f>VLOOKUP(Z1370,lookup!$A$2:$E$18,3,FALSE)</f>
        <v>Copper</v>
      </c>
      <c r="K1370" s="1"/>
      <c r="L1370" t="str">
        <f>VLOOKUP(Z1370,lookup!$A$2:$E$18,4,FALSE)</f>
        <v>ug/l</v>
      </c>
      <c r="M1370">
        <v>3</v>
      </c>
      <c r="U1370">
        <v>0.4</v>
      </c>
      <c r="V1370" t="s">
        <v>176</v>
      </c>
      <c r="X1370" t="s">
        <v>178</v>
      </c>
      <c r="Y1370" t="s">
        <v>150</v>
      </c>
      <c r="Z1370">
        <v>1040</v>
      </c>
      <c r="AB1370" t="s">
        <v>154</v>
      </c>
      <c r="AC1370" t="s">
        <v>148</v>
      </c>
      <c r="AD1370" s="2">
        <v>0.44444444444444442</v>
      </c>
      <c r="AG1370" t="s">
        <v>148</v>
      </c>
      <c r="AK1370" t="s">
        <v>156</v>
      </c>
    </row>
    <row r="1371" spans="1:37" x14ac:dyDescent="0.3">
      <c r="A1371" t="s">
        <v>292</v>
      </c>
      <c r="B1371" t="str">
        <f t="shared" si="21"/>
        <v>USGS-1651800-20211103</v>
      </c>
      <c r="C1371">
        <v>1651800</v>
      </c>
      <c r="D1371" t="s">
        <v>151</v>
      </c>
      <c r="E1371" s="1">
        <v>44503</v>
      </c>
      <c r="F1371" s="1" t="s">
        <v>345</v>
      </c>
      <c r="G1371" s="1"/>
      <c r="H1371" t="s">
        <v>170</v>
      </c>
      <c r="I1371" s="1" t="str">
        <f>VLOOKUP(Z1371,lookup!$A$2:$E$18,5,FALSE)</f>
        <v>dissolved</v>
      </c>
      <c r="J1371" s="1" t="str">
        <f>VLOOKUP(Z1371,lookup!$A$2:$E$18,3,FALSE)</f>
        <v>Lead</v>
      </c>
      <c r="K1371" s="1"/>
      <c r="L1371" t="str">
        <f>VLOOKUP(Z1371,lookup!$A$2:$E$18,4,FALSE)</f>
        <v>ug/l</v>
      </c>
      <c r="M1371">
        <v>0.09</v>
      </c>
      <c r="U1371">
        <v>0.02</v>
      </c>
      <c r="V1371" t="s">
        <v>176</v>
      </c>
      <c r="X1371" t="s">
        <v>178</v>
      </c>
      <c r="Y1371" t="s">
        <v>150</v>
      </c>
      <c r="Z1371">
        <v>1049</v>
      </c>
      <c r="AB1371" t="s">
        <v>154</v>
      </c>
      <c r="AC1371" t="s">
        <v>148</v>
      </c>
      <c r="AD1371" s="2">
        <v>0.44444444444444442</v>
      </c>
      <c r="AG1371" t="s">
        <v>148</v>
      </c>
      <c r="AK1371" t="s">
        <v>156</v>
      </c>
    </row>
    <row r="1372" spans="1:37" x14ac:dyDescent="0.3">
      <c r="A1372" t="s">
        <v>292</v>
      </c>
      <c r="B1372" t="str">
        <f t="shared" si="21"/>
        <v>USGS-1651800-20211103</v>
      </c>
      <c r="C1372">
        <v>1651800</v>
      </c>
      <c r="D1372" t="s">
        <v>151</v>
      </c>
      <c r="E1372" s="1">
        <v>44503</v>
      </c>
      <c r="F1372" s="1" t="s">
        <v>345</v>
      </c>
      <c r="G1372" s="1"/>
      <c r="H1372" t="s">
        <v>172</v>
      </c>
      <c r="I1372" s="1" t="str">
        <f>VLOOKUP(Z1372,lookup!$A$2:$E$18,5,FALSE)</f>
        <v>dissolved</v>
      </c>
      <c r="J1372" s="1" t="str">
        <f>VLOOKUP(Z1372,lookup!$A$2:$E$18,3,FALSE)</f>
        <v>Zinc</v>
      </c>
      <c r="K1372" s="1"/>
      <c r="L1372" t="str">
        <f>VLOOKUP(Z1372,lookup!$A$2:$E$18,4,FALSE)</f>
        <v>ug/l</v>
      </c>
      <c r="M1372">
        <v>9</v>
      </c>
      <c r="U1372">
        <v>2</v>
      </c>
      <c r="V1372" t="s">
        <v>176</v>
      </c>
      <c r="X1372" t="s">
        <v>178</v>
      </c>
      <c r="Y1372" t="s">
        <v>150</v>
      </c>
      <c r="Z1372">
        <v>1090</v>
      </c>
      <c r="AB1372" t="s">
        <v>154</v>
      </c>
      <c r="AC1372" t="s">
        <v>148</v>
      </c>
      <c r="AD1372" s="2">
        <v>0.44444444444444442</v>
      </c>
      <c r="AG1372" t="s">
        <v>148</v>
      </c>
      <c r="AK1372" t="s">
        <v>156</v>
      </c>
    </row>
    <row r="1373" spans="1:37" x14ac:dyDescent="0.3">
      <c r="A1373" t="s">
        <v>292</v>
      </c>
      <c r="B1373" t="str">
        <f t="shared" si="21"/>
        <v>USGS-1651800-20211103</v>
      </c>
      <c r="C1373">
        <v>1651800</v>
      </c>
      <c r="D1373" t="s">
        <v>151</v>
      </c>
      <c r="E1373" s="1">
        <v>44503</v>
      </c>
      <c r="F1373" s="1" t="s">
        <v>345</v>
      </c>
      <c r="G1373" s="1"/>
      <c r="I1373" s="1" t="str">
        <f>VLOOKUP(Z1373,lookup!$A$2:$E$18,5,FALSE)</f>
        <v>total</v>
      </c>
      <c r="J1373" s="1" t="str">
        <f>VLOOKUP(Z1373,lookup!$A$2:$E$18,3,FALSE)</f>
        <v>Mercury</v>
      </c>
      <c r="K1373" s="1"/>
      <c r="L1373" t="str">
        <f>VLOOKUP(Z1373,lookup!$A$2:$E$18,4,FALSE)</f>
        <v>ng/l</v>
      </c>
      <c r="M1373">
        <v>2.58</v>
      </c>
      <c r="U1373">
        <v>0.17</v>
      </c>
      <c r="V1373" t="s">
        <v>165</v>
      </c>
      <c r="X1373" t="s">
        <v>178</v>
      </c>
      <c r="Y1373" t="s">
        <v>150</v>
      </c>
      <c r="Z1373">
        <v>50286</v>
      </c>
      <c r="AB1373" t="s">
        <v>164</v>
      </c>
      <c r="AC1373" t="s">
        <v>148</v>
      </c>
      <c r="AD1373" s="2">
        <v>0.44444444444444442</v>
      </c>
      <c r="AG1373" t="s">
        <v>148</v>
      </c>
      <c r="AK1373" t="s">
        <v>230</v>
      </c>
    </row>
    <row r="1374" spans="1:37" x14ac:dyDescent="0.3">
      <c r="A1374" t="s">
        <v>292</v>
      </c>
      <c r="B1374" t="str">
        <f t="shared" si="21"/>
        <v>USGS-1651800-20211206</v>
      </c>
      <c r="C1374">
        <v>1651800</v>
      </c>
      <c r="D1374" t="s">
        <v>151</v>
      </c>
      <c r="E1374" s="1">
        <v>44536</v>
      </c>
      <c r="F1374" s="1" t="s">
        <v>431</v>
      </c>
      <c r="G1374" s="1"/>
      <c r="H1374" t="s">
        <v>172</v>
      </c>
      <c r="I1374" s="1" t="str">
        <f>VLOOKUP(Z1374,lookup!$A$2:$E$18,5,FALSE)</f>
        <v>dissolved</v>
      </c>
      <c r="J1374" s="1" t="str">
        <f>VLOOKUP(Z1374,lookup!$A$2:$E$18,3,FALSE)</f>
        <v>Copper</v>
      </c>
      <c r="K1374" s="1"/>
      <c r="L1374" t="str">
        <f>VLOOKUP(Z1374,lookup!$A$2:$E$18,4,FALSE)</f>
        <v>ug/l</v>
      </c>
      <c r="M1374">
        <v>2.5</v>
      </c>
      <c r="U1374">
        <v>0.4</v>
      </c>
      <c r="V1374" t="s">
        <v>176</v>
      </c>
      <c r="X1374" t="s">
        <v>178</v>
      </c>
      <c r="Y1374" t="s">
        <v>150</v>
      </c>
      <c r="Z1374">
        <v>1040</v>
      </c>
      <c r="AB1374" t="s">
        <v>154</v>
      </c>
      <c r="AC1374" t="s">
        <v>148</v>
      </c>
      <c r="AD1374" s="2">
        <v>0.40277777777777773</v>
      </c>
      <c r="AG1374" t="s">
        <v>148</v>
      </c>
      <c r="AK1374" t="s">
        <v>156</v>
      </c>
    </row>
    <row r="1375" spans="1:37" x14ac:dyDescent="0.3">
      <c r="A1375" t="s">
        <v>292</v>
      </c>
      <c r="B1375" t="str">
        <f t="shared" si="21"/>
        <v>USGS-1651800-20211206</v>
      </c>
      <c r="C1375">
        <v>1651800</v>
      </c>
      <c r="D1375" t="s">
        <v>151</v>
      </c>
      <c r="E1375" s="1">
        <v>44536</v>
      </c>
      <c r="F1375" s="1" t="s">
        <v>431</v>
      </c>
      <c r="G1375" s="1"/>
      <c r="H1375" t="s">
        <v>170</v>
      </c>
      <c r="I1375" s="1" t="str">
        <f>VLOOKUP(Z1375,lookup!$A$2:$E$18,5,FALSE)</f>
        <v>dissolved</v>
      </c>
      <c r="J1375" s="1" t="str">
        <f>VLOOKUP(Z1375,lookup!$A$2:$E$18,3,FALSE)</f>
        <v>Lead</v>
      </c>
      <c r="K1375" s="1"/>
      <c r="L1375" t="str">
        <f>VLOOKUP(Z1375,lookup!$A$2:$E$18,4,FALSE)</f>
        <v>ug/l</v>
      </c>
      <c r="M1375">
        <v>7.0999999999999994E-2</v>
      </c>
      <c r="U1375">
        <v>0.02</v>
      </c>
      <c r="V1375" t="s">
        <v>176</v>
      </c>
      <c r="X1375" t="s">
        <v>178</v>
      </c>
      <c r="Y1375" t="s">
        <v>150</v>
      </c>
      <c r="Z1375">
        <v>1049</v>
      </c>
      <c r="AB1375" t="s">
        <v>154</v>
      </c>
      <c r="AC1375" t="s">
        <v>148</v>
      </c>
      <c r="AD1375" s="2">
        <v>0.40277777777777773</v>
      </c>
      <c r="AG1375" t="s">
        <v>148</v>
      </c>
      <c r="AK1375" t="s">
        <v>156</v>
      </c>
    </row>
    <row r="1376" spans="1:37" x14ac:dyDescent="0.3">
      <c r="A1376" t="s">
        <v>292</v>
      </c>
      <c r="B1376" t="str">
        <f t="shared" si="21"/>
        <v>USGS-1651800-20211206</v>
      </c>
      <c r="C1376">
        <v>1651800</v>
      </c>
      <c r="D1376" t="s">
        <v>151</v>
      </c>
      <c r="E1376" s="1">
        <v>44536</v>
      </c>
      <c r="F1376" s="1" t="s">
        <v>431</v>
      </c>
      <c r="G1376" s="1"/>
      <c r="H1376" t="s">
        <v>172</v>
      </c>
      <c r="I1376" s="1" t="str">
        <f>VLOOKUP(Z1376,lookup!$A$2:$E$18,5,FALSE)</f>
        <v>dissolved</v>
      </c>
      <c r="J1376" s="1" t="str">
        <f>VLOOKUP(Z1376,lookup!$A$2:$E$18,3,FALSE)</f>
        <v>Zinc</v>
      </c>
      <c r="K1376" s="1"/>
      <c r="L1376" t="str">
        <f>VLOOKUP(Z1376,lookup!$A$2:$E$18,4,FALSE)</f>
        <v>ug/l</v>
      </c>
      <c r="M1376">
        <v>10.8</v>
      </c>
      <c r="U1376">
        <v>2</v>
      </c>
      <c r="V1376" t="s">
        <v>176</v>
      </c>
      <c r="X1376" t="s">
        <v>178</v>
      </c>
      <c r="Y1376" t="s">
        <v>150</v>
      </c>
      <c r="Z1376">
        <v>1090</v>
      </c>
      <c r="AB1376" t="s">
        <v>154</v>
      </c>
      <c r="AC1376" t="s">
        <v>148</v>
      </c>
      <c r="AD1376" s="2">
        <v>0.40277777777777773</v>
      </c>
      <c r="AG1376" t="s">
        <v>148</v>
      </c>
      <c r="AK1376" t="s">
        <v>156</v>
      </c>
    </row>
    <row r="1377" spans="1:37" x14ac:dyDescent="0.3">
      <c r="A1377" t="s">
        <v>292</v>
      </c>
      <c r="B1377" t="str">
        <f t="shared" si="21"/>
        <v>USGS-1651800-20211206</v>
      </c>
      <c r="C1377">
        <v>1651800</v>
      </c>
      <c r="D1377" t="s">
        <v>151</v>
      </c>
      <c r="E1377" s="1">
        <v>44536</v>
      </c>
      <c r="F1377" s="1" t="s">
        <v>431</v>
      </c>
      <c r="G1377" s="1"/>
      <c r="I1377" s="1" t="str">
        <f>VLOOKUP(Z1377,lookup!$A$2:$E$18,5,FALSE)</f>
        <v>total</v>
      </c>
      <c r="J1377" s="1" t="str">
        <f>VLOOKUP(Z1377,lookup!$A$2:$E$18,3,FALSE)</f>
        <v>Mercury</v>
      </c>
      <c r="K1377" s="1"/>
      <c r="L1377" t="str">
        <f>VLOOKUP(Z1377,lookup!$A$2:$E$18,4,FALSE)</f>
        <v>ng/l</v>
      </c>
      <c r="M1377">
        <v>1.19</v>
      </c>
      <c r="U1377">
        <v>0.17</v>
      </c>
      <c r="V1377" t="s">
        <v>165</v>
      </c>
      <c r="X1377" t="s">
        <v>178</v>
      </c>
      <c r="Y1377" t="s">
        <v>150</v>
      </c>
      <c r="Z1377">
        <v>50286</v>
      </c>
      <c r="AB1377" t="s">
        <v>164</v>
      </c>
      <c r="AC1377" t="s">
        <v>148</v>
      </c>
      <c r="AD1377" s="2">
        <v>0.40277777777777773</v>
      </c>
      <c r="AG1377" t="s">
        <v>148</v>
      </c>
      <c r="AK1377" t="s">
        <v>230</v>
      </c>
    </row>
    <row r="1378" spans="1:37" x14ac:dyDescent="0.3">
      <c r="A1378" t="s">
        <v>292</v>
      </c>
      <c r="B1378" t="str">
        <f t="shared" si="21"/>
        <v>USGS-1651800-20220104</v>
      </c>
      <c r="C1378">
        <v>1651800</v>
      </c>
      <c r="D1378" t="s">
        <v>151</v>
      </c>
      <c r="E1378" s="1">
        <v>44565</v>
      </c>
      <c r="F1378" s="1" t="s">
        <v>389</v>
      </c>
      <c r="G1378" s="1"/>
      <c r="H1378" t="s">
        <v>172</v>
      </c>
      <c r="I1378" s="1" t="str">
        <f>VLOOKUP(Z1378,lookup!$A$2:$E$18,5,FALSE)</f>
        <v>dissolved</v>
      </c>
      <c r="J1378" s="1" t="str">
        <f>VLOOKUP(Z1378,lookup!$A$2:$E$18,3,FALSE)</f>
        <v>Copper</v>
      </c>
      <c r="K1378" s="1"/>
      <c r="L1378" t="str">
        <f>VLOOKUP(Z1378,lookup!$A$2:$E$18,4,FALSE)</f>
        <v>ug/l</v>
      </c>
      <c r="M1378">
        <v>5.0999999999999996</v>
      </c>
      <c r="U1378">
        <v>0.4</v>
      </c>
      <c r="V1378" t="s">
        <v>176</v>
      </c>
      <c r="X1378" t="s">
        <v>178</v>
      </c>
      <c r="Y1378" t="s">
        <v>150</v>
      </c>
      <c r="Z1378">
        <v>1040</v>
      </c>
      <c r="AA1378" t="s">
        <v>174</v>
      </c>
      <c r="AB1378" t="s">
        <v>164</v>
      </c>
      <c r="AC1378" t="s">
        <v>148</v>
      </c>
      <c r="AD1378" s="2">
        <v>0.41250000000000003</v>
      </c>
      <c r="AG1378" t="s">
        <v>148</v>
      </c>
      <c r="AK1378" t="s">
        <v>156</v>
      </c>
    </row>
    <row r="1379" spans="1:37" x14ac:dyDescent="0.3">
      <c r="A1379" t="s">
        <v>292</v>
      </c>
      <c r="B1379" t="str">
        <f t="shared" si="21"/>
        <v>USGS-1651800-20220104</v>
      </c>
      <c r="C1379">
        <v>1651800</v>
      </c>
      <c r="D1379" t="s">
        <v>151</v>
      </c>
      <c r="E1379" s="1">
        <v>44565</v>
      </c>
      <c r="F1379" s="1" t="s">
        <v>389</v>
      </c>
      <c r="G1379" s="1"/>
      <c r="H1379" t="s">
        <v>170</v>
      </c>
      <c r="I1379" s="1" t="str">
        <f>VLOOKUP(Z1379,lookup!$A$2:$E$18,5,FALSE)</f>
        <v>dissolved</v>
      </c>
      <c r="J1379" s="1" t="str">
        <f>VLOOKUP(Z1379,lookup!$A$2:$E$18,3,FALSE)</f>
        <v>Lead</v>
      </c>
      <c r="K1379" s="1"/>
      <c r="L1379" t="str">
        <f>VLOOKUP(Z1379,lookup!$A$2:$E$18,4,FALSE)</f>
        <v>ug/l</v>
      </c>
      <c r="M1379">
        <v>0.45600000000000002</v>
      </c>
      <c r="U1379">
        <v>0.02</v>
      </c>
      <c r="V1379" t="s">
        <v>176</v>
      </c>
      <c r="X1379" t="s">
        <v>178</v>
      </c>
      <c r="Y1379" t="s">
        <v>150</v>
      </c>
      <c r="Z1379">
        <v>1049</v>
      </c>
      <c r="AA1379" t="s">
        <v>174</v>
      </c>
      <c r="AB1379" t="s">
        <v>164</v>
      </c>
      <c r="AC1379" t="s">
        <v>148</v>
      </c>
      <c r="AD1379" s="2">
        <v>0.41250000000000003</v>
      </c>
      <c r="AG1379" t="s">
        <v>148</v>
      </c>
      <c r="AK1379" t="s">
        <v>156</v>
      </c>
    </row>
    <row r="1380" spans="1:37" x14ac:dyDescent="0.3">
      <c r="A1380" t="s">
        <v>292</v>
      </c>
      <c r="B1380" t="str">
        <f t="shared" si="21"/>
        <v>USGS-1651800-20220104</v>
      </c>
      <c r="C1380">
        <v>1651800</v>
      </c>
      <c r="D1380" t="s">
        <v>151</v>
      </c>
      <c r="E1380" s="1">
        <v>44565</v>
      </c>
      <c r="F1380" s="1" t="s">
        <v>389</v>
      </c>
      <c r="G1380" s="1"/>
      <c r="H1380" t="s">
        <v>172</v>
      </c>
      <c r="I1380" s="1" t="str">
        <f>VLOOKUP(Z1380,lookup!$A$2:$E$18,5,FALSE)</f>
        <v>dissolved</v>
      </c>
      <c r="J1380" s="1" t="str">
        <f>VLOOKUP(Z1380,lookup!$A$2:$E$18,3,FALSE)</f>
        <v>Zinc</v>
      </c>
      <c r="K1380" s="1"/>
      <c r="L1380" t="str">
        <f>VLOOKUP(Z1380,lookup!$A$2:$E$18,4,FALSE)</f>
        <v>ug/l</v>
      </c>
      <c r="M1380">
        <v>17.899999999999999</v>
      </c>
      <c r="U1380">
        <v>2</v>
      </c>
      <c r="V1380" t="s">
        <v>176</v>
      </c>
      <c r="X1380" t="s">
        <v>178</v>
      </c>
      <c r="Y1380" t="s">
        <v>150</v>
      </c>
      <c r="Z1380">
        <v>1090</v>
      </c>
      <c r="AA1380" t="s">
        <v>174</v>
      </c>
      <c r="AB1380" t="s">
        <v>164</v>
      </c>
      <c r="AC1380" t="s">
        <v>148</v>
      </c>
      <c r="AD1380" s="2">
        <v>0.41250000000000003</v>
      </c>
      <c r="AG1380" t="s">
        <v>148</v>
      </c>
      <c r="AK1380" t="s">
        <v>156</v>
      </c>
    </row>
    <row r="1381" spans="1:37" x14ac:dyDescent="0.3">
      <c r="A1381" t="s">
        <v>292</v>
      </c>
      <c r="B1381" t="str">
        <f t="shared" si="21"/>
        <v>USGS-1651800-20220104</v>
      </c>
      <c r="C1381">
        <v>1651800</v>
      </c>
      <c r="D1381" t="s">
        <v>151</v>
      </c>
      <c r="E1381" s="1">
        <v>44565</v>
      </c>
      <c r="F1381" s="1" t="s">
        <v>389</v>
      </c>
      <c r="G1381" s="1"/>
      <c r="I1381" s="1" t="str">
        <f>VLOOKUP(Z1381,lookup!$A$2:$E$18,5,FALSE)</f>
        <v>total</v>
      </c>
      <c r="J1381" s="1" t="str">
        <f>VLOOKUP(Z1381,lookup!$A$2:$E$18,3,FALSE)</f>
        <v>Mercury</v>
      </c>
      <c r="K1381" s="1"/>
      <c r="L1381" t="str">
        <f>VLOOKUP(Z1381,lookup!$A$2:$E$18,4,FALSE)</f>
        <v>ng/l</v>
      </c>
      <c r="M1381">
        <v>2.57</v>
      </c>
      <c r="U1381">
        <v>0.17</v>
      </c>
      <c r="V1381" t="s">
        <v>165</v>
      </c>
      <c r="X1381" t="s">
        <v>178</v>
      </c>
      <c r="Y1381" t="s">
        <v>150</v>
      </c>
      <c r="Z1381">
        <v>50286</v>
      </c>
      <c r="AB1381" t="s">
        <v>164</v>
      </c>
      <c r="AC1381" t="s">
        <v>148</v>
      </c>
      <c r="AD1381" s="2">
        <v>0.41250000000000003</v>
      </c>
      <c r="AG1381" t="s">
        <v>148</v>
      </c>
      <c r="AK1381" t="s">
        <v>230</v>
      </c>
    </row>
    <row r="1382" spans="1:37" x14ac:dyDescent="0.3">
      <c r="A1382" t="s">
        <v>292</v>
      </c>
      <c r="B1382" t="str">
        <f t="shared" si="21"/>
        <v>USGS-1651800-20220204</v>
      </c>
      <c r="C1382">
        <v>1651800</v>
      </c>
      <c r="D1382" t="s">
        <v>151</v>
      </c>
      <c r="E1382" s="1">
        <v>44596</v>
      </c>
      <c r="F1382" s="1" t="s">
        <v>389</v>
      </c>
      <c r="G1382" s="1"/>
      <c r="H1382" t="s">
        <v>172</v>
      </c>
      <c r="I1382" s="1" t="str">
        <f>VLOOKUP(Z1382,lookup!$A$2:$E$18,5,FALSE)</f>
        <v>dissolved</v>
      </c>
      <c r="J1382" s="1" t="str">
        <f>VLOOKUP(Z1382,lookup!$A$2:$E$18,3,FALSE)</f>
        <v>Copper</v>
      </c>
      <c r="K1382" s="1"/>
      <c r="L1382" t="str">
        <f>VLOOKUP(Z1382,lookup!$A$2:$E$18,4,FALSE)</f>
        <v>ug/l</v>
      </c>
      <c r="M1382">
        <v>4.7</v>
      </c>
      <c r="U1382">
        <v>0.4</v>
      </c>
      <c r="V1382" t="s">
        <v>176</v>
      </c>
      <c r="X1382" t="s">
        <v>178</v>
      </c>
      <c r="Y1382" t="s">
        <v>150</v>
      </c>
      <c r="Z1382">
        <v>1040</v>
      </c>
      <c r="AB1382" t="s">
        <v>164</v>
      </c>
      <c r="AC1382" t="s">
        <v>148</v>
      </c>
      <c r="AD1382" s="2">
        <v>0.41250000000000003</v>
      </c>
      <c r="AG1382" t="s">
        <v>148</v>
      </c>
      <c r="AK1382" t="s">
        <v>156</v>
      </c>
    </row>
    <row r="1383" spans="1:37" x14ac:dyDescent="0.3">
      <c r="A1383" t="s">
        <v>292</v>
      </c>
      <c r="B1383" t="str">
        <f t="shared" si="21"/>
        <v>USGS-1651800-20220204</v>
      </c>
      <c r="C1383">
        <v>1651800</v>
      </c>
      <c r="D1383" t="s">
        <v>151</v>
      </c>
      <c r="E1383" s="1">
        <v>44596</v>
      </c>
      <c r="F1383" s="1" t="s">
        <v>389</v>
      </c>
      <c r="G1383" s="1"/>
      <c r="H1383" t="s">
        <v>170</v>
      </c>
      <c r="I1383" s="1" t="str">
        <f>VLOOKUP(Z1383,lookup!$A$2:$E$18,5,FALSE)</f>
        <v>dissolved</v>
      </c>
      <c r="J1383" s="1" t="str">
        <f>VLOOKUP(Z1383,lookup!$A$2:$E$18,3,FALSE)</f>
        <v>Lead</v>
      </c>
      <c r="K1383" s="1"/>
      <c r="L1383" t="str">
        <f>VLOOKUP(Z1383,lookup!$A$2:$E$18,4,FALSE)</f>
        <v>ug/l</v>
      </c>
      <c r="M1383">
        <v>0.74399999999999999</v>
      </c>
      <c r="U1383">
        <v>0.02</v>
      </c>
      <c r="V1383" t="s">
        <v>176</v>
      </c>
      <c r="X1383" t="s">
        <v>178</v>
      </c>
      <c r="Y1383" t="s">
        <v>150</v>
      </c>
      <c r="Z1383">
        <v>1049</v>
      </c>
      <c r="AB1383" t="s">
        <v>164</v>
      </c>
      <c r="AC1383" t="s">
        <v>148</v>
      </c>
      <c r="AD1383" s="2">
        <v>0.41250000000000003</v>
      </c>
      <c r="AG1383" t="s">
        <v>148</v>
      </c>
      <c r="AK1383" t="s">
        <v>156</v>
      </c>
    </row>
    <row r="1384" spans="1:37" x14ac:dyDescent="0.3">
      <c r="A1384" t="s">
        <v>292</v>
      </c>
      <c r="B1384" t="str">
        <f t="shared" si="21"/>
        <v>USGS-1651800-20220204</v>
      </c>
      <c r="C1384">
        <v>1651800</v>
      </c>
      <c r="D1384" t="s">
        <v>151</v>
      </c>
      <c r="E1384" s="1">
        <v>44596</v>
      </c>
      <c r="F1384" s="1" t="s">
        <v>389</v>
      </c>
      <c r="G1384" s="1"/>
      <c r="H1384" t="s">
        <v>172</v>
      </c>
      <c r="I1384" s="1" t="str">
        <f>VLOOKUP(Z1384,lookup!$A$2:$E$18,5,FALSE)</f>
        <v>dissolved</v>
      </c>
      <c r="J1384" s="1" t="str">
        <f>VLOOKUP(Z1384,lookup!$A$2:$E$18,3,FALSE)</f>
        <v>Zinc</v>
      </c>
      <c r="K1384" s="1"/>
      <c r="L1384" t="str">
        <f>VLOOKUP(Z1384,lookup!$A$2:$E$18,4,FALSE)</f>
        <v>ug/l</v>
      </c>
      <c r="M1384">
        <v>5.4</v>
      </c>
      <c r="U1384">
        <v>2</v>
      </c>
      <c r="V1384" t="s">
        <v>176</v>
      </c>
      <c r="X1384" t="s">
        <v>178</v>
      </c>
      <c r="Y1384" t="s">
        <v>150</v>
      </c>
      <c r="Z1384">
        <v>1090</v>
      </c>
      <c r="AB1384" t="s">
        <v>164</v>
      </c>
      <c r="AC1384" t="s">
        <v>148</v>
      </c>
      <c r="AD1384" s="2">
        <v>0.41250000000000003</v>
      </c>
      <c r="AG1384" t="s">
        <v>148</v>
      </c>
      <c r="AK1384" t="s">
        <v>156</v>
      </c>
    </row>
    <row r="1385" spans="1:37" x14ac:dyDescent="0.3">
      <c r="A1385" t="s">
        <v>292</v>
      </c>
      <c r="B1385" t="str">
        <f t="shared" si="21"/>
        <v>USGS-1651800-20220204</v>
      </c>
      <c r="C1385">
        <v>1651800</v>
      </c>
      <c r="D1385" t="s">
        <v>151</v>
      </c>
      <c r="E1385" s="1">
        <v>44596</v>
      </c>
      <c r="F1385" s="1" t="s">
        <v>389</v>
      </c>
      <c r="G1385" s="1"/>
      <c r="I1385" s="1" t="str">
        <f>VLOOKUP(Z1385,lookup!$A$2:$E$18,5,FALSE)</f>
        <v>total</v>
      </c>
      <c r="J1385" s="1" t="str">
        <f>VLOOKUP(Z1385,lookup!$A$2:$E$18,3,FALSE)</f>
        <v>Mercury</v>
      </c>
      <c r="K1385" s="1"/>
      <c r="L1385" t="str">
        <f>VLOOKUP(Z1385,lookup!$A$2:$E$18,4,FALSE)</f>
        <v>ng/l</v>
      </c>
      <c r="M1385">
        <v>41.9</v>
      </c>
      <c r="U1385">
        <v>0.17</v>
      </c>
      <c r="V1385" t="s">
        <v>165</v>
      </c>
      <c r="X1385" t="s">
        <v>178</v>
      </c>
      <c r="Y1385" t="s">
        <v>150</v>
      </c>
      <c r="Z1385">
        <v>50286</v>
      </c>
      <c r="AB1385" t="s">
        <v>164</v>
      </c>
      <c r="AC1385" t="s">
        <v>148</v>
      </c>
      <c r="AD1385" s="2">
        <v>0.41250000000000003</v>
      </c>
      <c r="AG1385" t="s">
        <v>148</v>
      </c>
      <c r="AK1385" t="s">
        <v>230</v>
      </c>
    </row>
    <row r="1386" spans="1:37" x14ac:dyDescent="0.3">
      <c r="A1386" t="s">
        <v>292</v>
      </c>
      <c r="B1386" t="str">
        <f t="shared" si="21"/>
        <v>USGS-1651800-20220210</v>
      </c>
      <c r="C1386">
        <v>1651800</v>
      </c>
      <c r="D1386" t="s">
        <v>151</v>
      </c>
      <c r="E1386" s="1">
        <v>44602</v>
      </c>
      <c r="F1386" s="1" t="s">
        <v>397</v>
      </c>
      <c r="G1386" s="1"/>
      <c r="H1386" t="s">
        <v>172</v>
      </c>
      <c r="I1386" s="1" t="str">
        <f>VLOOKUP(Z1386,lookup!$A$2:$E$18,5,FALSE)</f>
        <v>dissolved</v>
      </c>
      <c r="J1386" s="1" t="str">
        <f>VLOOKUP(Z1386,lookup!$A$2:$E$18,3,FALSE)</f>
        <v>Copper</v>
      </c>
      <c r="K1386" s="1"/>
      <c r="L1386" t="str">
        <f>VLOOKUP(Z1386,lookup!$A$2:$E$18,4,FALSE)</f>
        <v>ug/l</v>
      </c>
      <c r="M1386">
        <v>2.8</v>
      </c>
      <c r="U1386">
        <v>0.4</v>
      </c>
      <c r="V1386" t="s">
        <v>176</v>
      </c>
      <c r="X1386" t="s">
        <v>178</v>
      </c>
      <c r="Y1386" t="s">
        <v>150</v>
      </c>
      <c r="Z1386">
        <v>1040</v>
      </c>
      <c r="AB1386" t="s">
        <v>164</v>
      </c>
      <c r="AC1386" t="s">
        <v>148</v>
      </c>
      <c r="AD1386" s="2">
        <v>0.44027777777777777</v>
      </c>
      <c r="AG1386" t="s">
        <v>148</v>
      </c>
      <c r="AK1386" t="s">
        <v>156</v>
      </c>
    </row>
    <row r="1387" spans="1:37" x14ac:dyDescent="0.3">
      <c r="A1387" t="s">
        <v>292</v>
      </c>
      <c r="B1387" t="str">
        <f t="shared" si="21"/>
        <v>USGS-1651800-20220210</v>
      </c>
      <c r="C1387">
        <v>1651800</v>
      </c>
      <c r="D1387" t="s">
        <v>151</v>
      </c>
      <c r="E1387" s="1">
        <v>44602</v>
      </c>
      <c r="F1387" s="1" t="s">
        <v>397</v>
      </c>
      <c r="G1387" s="1"/>
      <c r="H1387" t="s">
        <v>170</v>
      </c>
      <c r="I1387" s="1" t="str">
        <f>VLOOKUP(Z1387,lookup!$A$2:$E$18,5,FALSE)</f>
        <v>dissolved</v>
      </c>
      <c r="J1387" s="1" t="str">
        <f>VLOOKUP(Z1387,lookup!$A$2:$E$18,3,FALSE)</f>
        <v>Lead</v>
      </c>
      <c r="K1387" s="1"/>
      <c r="L1387" t="str">
        <f>VLOOKUP(Z1387,lookup!$A$2:$E$18,4,FALSE)</f>
        <v>ug/l</v>
      </c>
      <c r="M1387">
        <v>3.1E-2</v>
      </c>
      <c r="U1387">
        <v>0.02</v>
      </c>
      <c r="V1387" t="s">
        <v>176</v>
      </c>
      <c r="X1387" t="s">
        <v>178</v>
      </c>
      <c r="Y1387" t="s">
        <v>150</v>
      </c>
      <c r="Z1387">
        <v>1049</v>
      </c>
      <c r="AA1387" t="s">
        <v>168</v>
      </c>
      <c r="AB1387" t="s">
        <v>164</v>
      </c>
      <c r="AC1387" t="s">
        <v>148</v>
      </c>
      <c r="AD1387" s="2">
        <v>0.44027777777777777</v>
      </c>
      <c r="AG1387" t="s">
        <v>148</v>
      </c>
      <c r="AK1387" t="s">
        <v>156</v>
      </c>
    </row>
    <row r="1388" spans="1:37" x14ac:dyDescent="0.3">
      <c r="A1388" t="s">
        <v>292</v>
      </c>
      <c r="B1388" t="str">
        <f t="shared" si="21"/>
        <v>USGS-1651800-20220210</v>
      </c>
      <c r="C1388">
        <v>1651800</v>
      </c>
      <c r="D1388" t="s">
        <v>151</v>
      </c>
      <c r="E1388" s="1">
        <v>44602</v>
      </c>
      <c r="F1388" s="1" t="s">
        <v>397</v>
      </c>
      <c r="G1388" s="1"/>
      <c r="H1388" t="s">
        <v>172</v>
      </c>
      <c r="I1388" s="1" t="str">
        <f>VLOOKUP(Z1388,lookup!$A$2:$E$18,5,FALSE)</f>
        <v>dissolved</v>
      </c>
      <c r="J1388" s="1" t="str">
        <f>VLOOKUP(Z1388,lookup!$A$2:$E$18,3,FALSE)</f>
        <v>Zinc</v>
      </c>
      <c r="K1388" s="1"/>
      <c r="L1388" t="str">
        <f>VLOOKUP(Z1388,lookup!$A$2:$E$18,4,FALSE)</f>
        <v>ug/l</v>
      </c>
      <c r="M1388">
        <v>21.5</v>
      </c>
      <c r="U1388">
        <v>2</v>
      </c>
      <c r="V1388" t="s">
        <v>176</v>
      </c>
      <c r="X1388" t="s">
        <v>178</v>
      </c>
      <c r="Y1388" t="s">
        <v>150</v>
      </c>
      <c r="Z1388">
        <v>1090</v>
      </c>
      <c r="AB1388" t="s">
        <v>164</v>
      </c>
      <c r="AC1388" t="s">
        <v>148</v>
      </c>
      <c r="AD1388" s="2">
        <v>0.44027777777777777</v>
      </c>
      <c r="AG1388" t="s">
        <v>148</v>
      </c>
      <c r="AK1388" t="s">
        <v>156</v>
      </c>
    </row>
    <row r="1389" spans="1:37" x14ac:dyDescent="0.3">
      <c r="A1389" t="s">
        <v>292</v>
      </c>
      <c r="B1389" t="str">
        <f t="shared" si="21"/>
        <v>USGS-1651800-20220210</v>
      </c>
      <c r="C1389">
        <v>1651800</v>
      </c>
      <c r="D1389" t="s">
        <v>151</v>
      </c>
      <c r="E1389" s="1">
        <v>44602</v>
      </c>
      <c r="F1389" s="1" t="s">
        <v>397</v>
      </c>
      <c r="G1389" s="1"/>
      <c r="I1389" s="1" t="str">
        <f>VLOOKUP(Z1389,lookup!$A$2:$E$18,5,FALSE)</f>
        <v>total</v>
      </c>
      <c r="J1389" s="1" t="str">
        <f>VLOOKUP(Z1389,lookup!$A$2:$E$18,3,FALSE)</f>
        <v>Mercury</v>
      </c>
      <c r="K1389" s="1"/>
      <c r="L1389" t="str">
        <f>VLOOKUP(Z1389,lookup!$A$2:$E$18,4,FALSE)</f>
        <v>ng/l</v>
      </c>
      <c r="M1389">
        <v>1.46</v>
      </c>
      <c r="U1389">
        <v>0.17</v>
      </c>
      <c r="V1389" t="s">
        <v>165</v>
      </c>
      <c r="X1389" t="s">
        <v>178</v>
      </c>
      <c r="Y1389" t="s">
        <v>150</v>
      </c>
      <c r="Z1389">
        <v>50286</v>
      </c>
      <c r="AB1389" t="s">
        <v>164</v>
      </c>
      <c r="AC1389" t="s">
        <v>148</v>
      </c>
      <c r="AD1389" s="2">
        <v>0.44027777777777777</v>
      </c>
      <c r="AG1389" t="s">
        <v>148</v>
      </c>
      <c r="AK1389" t="s">
        <v>230</v>
      </c>
    </row>
    <row r="1390" spans="1:37" x14ac:dyDescent="0.3">
      <c r="A1390" t="s">
        <v>292</v>
      </c>
      <c r="B1390" t="str">
        <f t="shared" si="21"/>
        <v>USGS-1651800-20220307</v>
      </c>
      <c r="C1390">
        <v>1651800</v>
      </c>
      <c r="D1390" t="s">
        <v>151</v>
      </c>
      <c r="E1390" s="1">
        <v>44627</v>
      </c>
      <c r="F1390" s="1" t="s">
        <v>399</v>
      </c>
      <c r="G1390" s="1"/>
      <c r="H1390" t="s">
        <v>172</v>
      </c>
      <c r="I1390" s="1" t="str">
        <f>VLOOKUP(Z1390,lookup!$A$2:$E$18,5,FALSE)</f>
        <v>dissolved</v>
      </c>
      <c r="J1390" s="1" t="str">
        <f>VLOOKUP(Z1390,lookup!$A$2:$E$18,3,FALSE)</f>
        <v>Copper</v>
      </c>
      <c r="K1390" s="1"/>
      <c r="L1390" t="str">
        <f>VLOOKUP(Z1390,lookup!$A$2:$E$18,4,FALSE)</f>
        <v>ug/l</v>
      </c>
      <c r="M1390">
        <v>3.3</v>
      </c>
      <c r="U1390">
        <v>0.4</v>
      </c>
      <c r="V1390" t="s">
        <v>176</v>
      </c>
      <c r="X1390" t="s">
        <v>178</v>
      </c>
      <c r="Y1390" t="s">
        <v>150</v>
      </c>
      <c r="Z1390">
        <v>1040</v>
      </c>
      <c r="AB1390" t="s">
        <v>164</v>
      </c>
      <c r="AC1390" t="s">
        <v>148</v>
      </c>
      <c r="AD1390" s="2">
        <v>0.42638888888888887</v>
      </c>
      <c r="AG1390" t="s">
        <v>148</v>
      </c>
      <c r="AK1390" t="s">
        <v>156</v>
      </c>
    </row>
    <row r="1391" spans="1:37" x14ac:dyDescent="0.3">
      <c r="A1391" t="s">
        <v>292</v>
      </c>
      <c r="B1391" t="str">
        <f t="shared" si="21"/>
        <v>USGS-1651800-20220307</v>
      </c>
      <c r="C1391">
        <v>1651800</v>
      </c>
      <c r="D1391" t="s">
        <v>151</v>
      </c>
      <c r="E1391" s="1">
        <v>44627</v>
      </c>
      <c r="F1391" s="1" t="s">
        <v>399</v>
      </c>
      <c r="G1391" s="1"/>
      <c r="H1391" t="s">
        <v>170</v>
      </c>
      <c r="I1391" s="1" t="str">
        <f>VLOOKUP(Z1391,lookup!$A$2:$E$18,5,FALSE)</f>
        <v>dissolved</v>
      </c>
      <c r="J1391" s="1" t="str">
        <f>VLOOKUP(Z1391,lookup!$A$2:$E$18,3,FALSE)</f>
        <v>Lead</v>
      </c>
      <c r="K1391" s="1"/>
      <c r="L1391" t="str">
        <f>VLOOKUP(Z1391,lookup!$A$2:$E$18,4,FALSE)</f>
        <v>ug/l</v>
      </c>
      <c r="M1391">
        <v>0.13</v>
      </c>
      <c r="U1391">
        <v>0.02</v>
      </c>
      <c r="V1391" t="s">
        <v>176</v>
      </c>
      <c r="X1391" t="s">
        <v>178</v>
      </c>
      <c r="Y1391" t="s">
        <v>150</v>
      </c>
      <c r="Z1391">
        <v>1049</v>
      </c>
      <c r="AB1391" t="s">
        <v>164</v>
      </c>
      <c r="AC1391" t="s">
        <v>148</v>
      </c>
      <c r="AD1391" s="2">
        <v>0.42638888888888887</v>
      </c>
      <c r="AG1391" t="s">
        <v>148</v>
      </c>
      <c r="AK1391" t="s">
        <v>156</v>
      </c>
    </row>
    <row r="1392" spans="1:37" x14ac:dyDescent="0.3">
      <c r="A1392" t="s">
        <v>292</v>
      </c>
      <c r="B1392" t="str">
        <f t="shared" si="21"/>
        <v>USGS-1651800-20220307</v>
      </c>
      <c r="C1392">
        <v>1651800</v>
      </c>
      <c r="D1392" t="s">
        <v>151</v>
      </c>
      <c r="E1392" s="1">
        <v>44627</v>
      </c>
      <c r="F1392" s="1" t="s">
        <v>399</v>
      </c>
      <c r="G1392" s="1"/>
      <c r="H1392" t="s">
        <v>172</v>
      </c>
      <c r="I1392" s="1" t="str">
        <f>VLOOKUP(Z1392,lookup!$A$2:$E$18,5,FALSE)</f>
        <v>dissolved</v>
      </c>
      <c r="J1392" s="1" t="str">
        <f>VLOOKUP(Z1392,lookup!$A$2:$E$18,3,FALSE)</f>
        <v>Zinc</v>
      </c>
      <c r="K1392" s="1"/>
      <c r="L1392" t="str">
        <f>VLOOKUP(Z1392,lookup!$A$2:$E$18,4,FALSE)</f>
        <v>ug/l</v>
      </c>
      <c r="M1392">
        <v>17.2</v>
      </c>
      <c r="U1392">
        <v>2</v>
      </c>
      <c r="V1392" t="s">
        <v>176</v>
      </c>
      <c r="X1392" t="s">
        <v>178</v>
      </c>
      <c r="Y1392" t="s">
        <v>150</v>
      </c>
      <c r="Z1392">
        <v>1090</v>
      </c>
      <c r="AB1392" t="s">
        <v>164</v>
      </c>
      <c r="AC1392" t="s">
        <v>148</v>
      </c>
      <c r="AD1392" s="2">
        <v>0.42638888888888887</v>
      </c>
      <c r="AG1392" t="s">
        <v>148</v>
      </c>
      <c r="AK1392" t="s">
        <v>156</v>
      </c>
    </row>
    <row r="1393" spans="1:37" x14ac:dyDescent="0.3">
      <c r="A1393" t="s">
        <v>292</v>
      </c>
      <c r="B1393" t="str">
        <f t="shared" si="21"/>
        <v>USGS-1651800-20220307</v>
      </c>
      <c r="C1393">
        <v>1651800</v>
      </c>
      <c r="D1393" t="s">
        <v>151</v>
      </c>
      <c r="E1393" s="1">
        <v>44627</v>
      </c>
      <c r="F1393" s="1" t="s">
        <v>399</v>
      </c>
      <c r="G1393" s="1"/>
      <c r="I1393" s="1" t="str">
        <f>VLOOKUP(Z1393,lookup!$A$2:$E$18,5,FALSE)</f>
        <v>total</v>
      </c>
      <c r="J1393" s="1" t="str">
        <f>VLOOKUP(Z1393,lookup!$A$2:$E$18,3,FALSE)</f>
        <v>Mercury</v>
      </c>
      <c r="K1393" s="1"/>
      <c r="L1393" t="str">
        <f>VLOOKUP(Z1393,lookup!$A$2:$E$18,4,FALSE)</f>
        <v>ng/l</v>
      </c>
      <c r="M1393">
        <v>1.8</v>
      </c>
      <c r="U1393">
        <v>0.17</v>
      </c>
      <c r="V1393" t="s">
        <v>165</v>
      </c>
      <c r="X1393" t="s">
        <v>178</v>
      </c>
      <c r="Y1393" t="s">
        <v>150</v>
      </c>
      <c r="Z1393">
        <v>50286</v>
      </c>
      <c r="AB1393" t="s">
        <v>164</v>
      </c>
      <c r="AC1393" t="s">
        <v>148</v>
      </c>
      <c r="AD1393" s="2">
        <v>0.42638888888888887</v>
      </c>
      <c r="AG1393" t="s">
        <v>148</v>
      </c>
      <c r="AK1393" t="s">
        <v>230</v>
      </c>
    </row>
    <row r="1394" spans="1:37" x14ac:dyDescent="0.3">
      <c r="A1394" t="s">
        <v>292</v>
      </c>
      <c r="B1394" t="str">
        <f t="shared" si="21"/>
        <v>USGS-1651800-20220309</v>
      </c>
      <c r="C1394">
        <v>1651800</v>
      </c>
      <c r="D1394" t="s">
        <v>151</v>
      </c>
      <c r="E1394" s="1">
        <v>44629</v>
      </c>
      <c r="F1394" s="1" t="s">
        <v>427</v>
      </c>
      <c r="G1394" s="1"/>
      <c r="H1394" t="s">
        <v>172</v>
      </c>
      <c r="I1394" s="1" t="str">
        <f>VLOOKUP(Z1394,lookup!$A$2:$E$18,5,FALSE)</f>
        <v>dissolved</v>
      </c>
      <c r="J1394" s="1" t="str">
        <f>VLOOKUP(Z1394,lookup!$A$2:$E$18,3,FALSE)</f>
        <v>Copper</v>
      </c>
      <c r="K1394" s="1"/>
      <c r="L1394" t="str">
        <f>VLOOKUP(Z1394,lookup!$A$2:$E$18,4,FALSE)</f>
        <v>ug/l</v>
      </c>
      <c r="M1394">
        <v>3.3</v>
      </c>
      <c r="U1394">
        <v>0.4</v>
      </c>
      <c r="V1394" t="s">
        <v>176</v>
      </c>
      <c r="X1394" t="s">
        <v>178</v>
      </c>
      <c r="Y1394" t="s">
        <v>150</v>
      </c>
      <c r="Z1394">
        <v>1040</v>
      </c>
      <c r="AB1394" t="s">
        <v>164</v>
      </c>
      <c r="AC1394" t="s">
        <v>148</v>
      </c>
      <c r="AD1394" s="2">
        <v>0.34722222222222227</v>
      </c>
      <c r="AG1394" t="s">
        <v>148</v>
      </c>
      <c r="AK1394" t="s">
        <v>156</v>
      </c>
    </row>
    <row r="1395" spans="1:37" x14ac:dyDescent="0.3">
      <c r="A1395" t="s">
        <v>292</v>
      </c>
      <c r="B1395" t="str">
        <f t="shared" si="21"/>
        <v>USGS-1651800-20220309</v>
      </c>
      <c r="C1395">
        <v>1651800</v>
      </c>
      <c r="D1395" t="s">
        <v>151</v>
      </c>
      <c r="E1395" s="1">
        <v>44629</v>
      </c>
      <c r="F1395" s="1" t="s">
        <v>427</v>
      </c>
      <c r="G1395" s="1"/>
      <c r="H1395" t="s">
        <v>170</v>
      </c>
      <c r="I1395" s="1" t="str">
        <f>VLOOKUP(Z1395,lookup!$A$2:$E$18,5,FALSE)</f>
        <v>dissolved</v>
      </c>
      <c r="J1395" s="1" t="str">
        <f>VLOOKUP(Z1395,lookup!$A$2:$E$18,3,FALSE)</f>
        <v>Lead</v>
      </c>
      <c r="K1395" s="1"/>
      <c r="L1395" t="str">
        <f>VLOOKUP(Z1395,lookup!$A$2:$E$18,4,FALSE)</f>
        <v>ug/l</v>
      </c>
      <c r="M1395">
        <v>0.27800000000000002</v>
      </c>
      <c r="U1395">
        <v>0.02</v>
      </c>
      <c r="V1395" t="s">
        <v>176</v>
      </c>
      <c r="X1395" t="s">
        <v>178</v>
      </c>
      <c r="Y1395" t="s">
        <v>150</v>
      </c>
      <c r="Z1395">
        <v>1049</v>
      </c>
      <c r="AB1395" t="s">
        <v>164</v>
      </c>
      <c r="AC1395" t="s">
        <v>148</v>
      </c>
      <c r="AD1395" s="2">
        <v>0.34722222222222227</v>
      </c>
      <c r="AG1395" t="s">
        <v>148</v>
      </c>
      <c r="AK1395" t="s">
        <v>156</v>
      </c>
    </row>
    <row r="1396" spans="1:37" x14ac:dyDescent="0.3">
      <c r="A1396" t="s">
        <v>292</v>
      </c>
      <c r="B1396" t="str">
        <f t="shared" si="21"/>
        <v>USGS-1651800-20220309</v>
      </c>
      <c r="C1396">
        <v>1651800</v>
      </c>
      <c r="D1396" t="s">
        <v>151</v>
      </c>
      <c r="E1396" s="1">
        <v>44629</v>
      </c>
      <c r="F1396" s="1" t="s">
        <v>427</v>
      </c>
      <c r="G1396" s="1"/>
      <c r="H1396" t="s">
        <v>172</v>
      </c>
      <c r="I1396" s="1" t="str">
        <f>VLOOKUP(Z1396,lookup!$A$2:$E$18,5,FALSE)</f>
        <v>dissolved</v>
      </c>
      <c r="J1396" s="1" t="str">
        <f>VLOOKUP(Z1396,lookup!$A$2:$E$18,3,FALSE)</f>
        <v>Zinc</v>
      </c>
      <c r="K1396" s="1"/>
      <c r="L1396" t="str">
        <f>VLOOKUP(Z1396,lookup!$A$2:$E$18,4,FALSE)</f>
        <v>ug/l</v>
      </c>
      <c r="M1396">
        <v>9.6999999999999993</v>
      </c>
      <c r="U1396">
        <v>2</v>
      </c>
      <c r="V1396" t="s">
        <v>176</v>
      </c>
      <c r="X1396" t="s">
        <v>178</v>
      </c>
      <c r="Y1396" t="s">
        <v>150</v>
      </c>
      <c r="Z1396">
        <v>1090</v>
      </c>
      <c r="AB1396" t="s">
        <v>164</v>
      </c>
      <c r="AC1396" t="s">
        <v>148</v>
      </c>
      <c r="AD1396" s="2">
        <v>0.34722222222222227</v>
      </c>
      <c r="AG1396" t="s">
        <v>148</v>
      </c>
      <c r="AK1396" t="s">
        <v>156</v>
      </c>
    </row>
    <row r="1397" spans="1:37" x14ac:dyDescent="0.3">
      <c r="A1397" t="s">
        <v>292</v>
      </c>
      <c r="B1397" t="str">
        <f t="shared" si="21"/>
        <v>USGS-1651800-20220309</v>
      </c>
      <c r="C1397">
        <v>1651800</v>
      </c>
      <c r="D1397" t="s">
        <v>151</v>
      </c>
      <c r="E1397" s="1">
        <v>44629</v>
      </c>
      <c r="F1397" s="1" t="s">
        <v>427</v>
      </c>
      <c r="G1397" s="1"/>
      <c r="I1397" s="1" t="str">
        <f>VLOOKUP(Z1397,lookup!$A$2:$E$18,5,FALSE)</f>
        <v>total</v>
      </c>
      <c r="J1397" s="1" t="str">
        <f>VLOOKUP(Z1397,lookup!$A$2:$E$18,3,FALSE)</f>
        <v>Mercury</v>
      </c>
      <c r="K1397" s="1"/>
      <c r="L1397" t="str">
        <f>VLOOKUP(Z1397,lookup!$A$2:$E$18,4,FALSE)</f>
        <v>ng/l</v>
      </c>
      <c r="M1397">
        <v>14.4</v>
      </c>
      <c r="U1397">
        <v>0.17</v>
      </c>
      <c r="V1397" t="s">
        <v>165</v>
      </c>
      <c r="X1397" t="s">
        <v>178</v>
      </c>
      <c r="Y1397" t="s">
        <v>150</v>
      </c>
      <c r="Z1397">
        <v>50286</v>
      </c>
      <c r="AB1397" t="s">
        <v>164</v>
      </c>
      <c r="AC1397" t="s">
        <v>148</v>
      </c>
      <c r="AD1397" s="2">
        <v>0.34722222222222227</v>
      </c>
      <c r="AG1397" t="s">
        <v>148</v>
      </c>
      <c r="AK1397" t="s">
        <v>230</v>
      </c>
    </row>
    <row r="1398" spans="1:37" x14ac:dyDescent="0.3">
      <c r="A1398" t="s">
        <v>292</v>
      </c>
      <c r="B1398" t="str">
        <f t="shared" si="21"/>
        <v>USGS-1651800-20220317</v>
      </c>
      <c r="C1398">
        <v>1651800</v>
      </c>
      <c r="D1398" t="s">
        <v>151</v>
      </c>
      <c r="E1398" s="1">
        <v>44637</v>
      </c>
      <c r="F1398" s="1" t="s">
        <v>432</v>
      </c>
      <c r="G1398" s="1"/>
      <c r="H1398" t="s">
        <v>172</v>
      </c>
      <c r="I1398" s="1" t="str">
        <f>VLOOKUP(Z1398,lookup!$A$2:$E$18,5,FALSE)</f>
        <v>dissolved</v>
      </c>
      <c r="J1398" s="1" t="str">
        <f>VLOOKUP(Z1398,lookup!$A$2:$E$18,3,FALSE)</f>
        <v>Copper</v>
      </c>
      <c r="K1398" s="1"/>
      <c r="L1398" t="str">
        <f>VLOOKUP(Z1398,lookup!$A$2:$E$18,4,FALSE)</f>
        <v>ug/l</v>
      </c>
      <c r="M1398">
        <v>4</v>
      </c>
      <c r="U1398">
        <v>0.4</v>
      </c>
      <c r="V1398" t="s">
        <v>176</v>
      </c>
      <c r="X1398" t="s">
        <v>178</v>
      </c>
      <c r="Y1398" t="s">
        <v>150</v>
      </c>
      <c r="Z1398">
        <v>1040</v>
      </c>
      <c r="AB1398" t="s">
        <v>164</v>
      </c>
      <c r="AC1398" t="s">
        <v>148</v>
      </c>
      <c r="AD1398" s="2">
        <v>0.64861111111111114</v>
      </c>
      <c r="AG1398" t="s">
        <v>148</v>
      </c>
      <c r="AK1398" t="s">
        <v>156</v>
      </c>
    </row>
    <row r="1399" spans="1:37" x14ac:dyDescent="0.3">
      <c r="A1399" t="s">
        <v>292</v>
      </c>
      <c r="B1399" t="str">
        <f t="shared" si="21"/>
        <v>USGS-1651800-20220317</v>
      </c>
      <c r="C1399">
        <v>1651800</v>
      </c>
      <c r="D1399" t="s">
        <v>151</v>
      </c>
      <c r="E1399" s="1">
        <v>44637</v>
      </c>
      <c r="F1399" s="1" t="s">
        <v>432</v>
      </c>
      <c r="G1399" s="1"/>
      <c r="H1399" t="s">
        <v>170</v>
      </c>
      <c r="I1399" s="1" t="str">
        <f>VLOOKUP(Z1399,lookup!$A$2:$E$18,5,FALSE)</f>
        <v>dissolved</v>
      </c>
      <c r="J1399" s="1" t="str">
        <f>VLOOKUP(Z1399,lookup!$A$2:$E$18,3,FALSE)</f>
        <v>Lead</v>
      </c>
      <c r="K1399" s="1"/>
      <c r="L1399" t="str">
        <f>VLOOKUP(Z1399,lookup!$A$2:$E$18,4,FALSE)</f>
        <v>ug/l</v>
      </c>
      <c r="M1399">
        <v>0.78300000000000003</v>
      </c>
      <c r="U1399">
        <v>0.02</v>
      </c>
      <c r="V1399" t="s">
        <v>176</v>
      </c>
      <c r="X1399" t="s">
        <v>178</v>
      </c>
      <c r="Y1399" t="s">
        <v>150</v>
      </c>
      <c r="Z1399">
        <v>1049</v>
      </c>
      <c r="AB1399" t="s">
        <v>164</v>
      </c>
      <c r="AC1399" t="s">
        <v>148</v>
      </c>
      <c r="AD1399" s="2">
        <v>0.64861111111111114</v>
      </c>
      <c r="AG1399" t="s">
        <v>148</v>
      </c>
      <c r="AK1399" t="s">
        <v>156</v>
      </c>
    </row>
    <row r="1400" spans="1:37" x14ac:dyDescent="0.3">
      <c r="A1400" t="s">
        <v>292</v>
      </c>
      <c r="B1400" t="str">
        <f t="shared" si="21"/>
        <v>USGS-1651800-20220317</v>
      </c>
      <c r="C1400">
        <v>1651800</v>
      </c>
      <c r="D1400" t="s">
        <v>151</v>
      </c>
      <c r="E1400" s="1">
        <v>44637</v>
      </c>
      <c r="F1400" s="1" t="s">
        <v>432</v>
      </c>
      <c r="G1400" s="1"/>
      <c r="H1400" t="s">
        <v>172</v>
      </c>
      <c r="I1400" s="1" t="str">
        <f>VLOOKUP(Z1400,lookup!$A$2:$E$18,5,FALSE)</f>
        <v>dissolved</v>
      </c>
      <c r="J1400" s="1" t="str">
        <f>VLOOKUP(Z1400,lookup!$A$2:$E$18,3,FALSE)</f>
        <v>Zinc</v>
      </c>
      <c r="K1400" s="1"/>
      <c r="L1400" t="str">
        <f>VLOOKUP(Z1400,lookup!$A$2:$E$18,4,FALSE)</f>
        <v>ug/l</v>
      </c>
      <c r="M1400">
        <v>7.7</v>
      </c>
      <c r="U1400">
        <v>2</v>
      </c>
      <c r="V1400" t="s">
        <v>176</v>
      </c>
      <c r="X1400" t="s">
        <v>178</v>
      </c>
      <c r="Y1400" t="s">
        <v>150</v>
      </c>
      <c r="Z1400">
        <v>1090</v>
      </c>
      <c r="AB1400" t="s">
        <v>164</v>
      </c>
      <c r="AC1400" t="s">
        <v>148</v>
      </c>
      <c r="AD1400" s="2">
        <v>0.64861111111111114</v>
      </c>
      <c r="AG1400" t="s">
        <v>148</v>
      </c>
      <c r="AK1400" t="s">
        <v>156</v>
      </c>
    </row>
    <row r="1401" spans="1:37" x14ac:dyDescent="0.3">
      <c r="A1401" t="s">
        <v>292</v>
      </c>
      <c r="B1401" t="str">
        <f t="shared" si="21"/>
        <v>USGS-1651800-20220317</v>
      </c>
      <c r="C1401">
        <v>1651800</v>
      </c>
      <c r="D1401" t="s">
        <v>151</v>
      </c>
      <c r="E1401" s="1">
        <v>44637</v>
      </c>
      <c r="F1401" s="1" t="s">
        <v>432</v>
      </c>
      <c r="G1401" s="1"/>
      <c r="I1401" s="1" t="str">
        <f>VLOOKUP(Z1401,lookup!$A$2:$E$18,5,FALSE)</f>
        <v>total</v>
      </c>
      <c r="J1401" s="1" t="str">
        <f>VLOOKUP(Z1401,lookup!$A$2:$E$18,3,FALSE)</f>
        <v>Mercury</v>
      </c>
      <c r="K1401" s="1"/>
      <c r="L1401" t="str">
        <f>VLOOKUP(Z1401,lookup!$A$2:$E$18,4,FALSE)</f>
        <v>ng/l</v>
      </c>
      <c r="M1401">
        <v>28.8</v>
      </c>
      <c r="U1401">
        <v>0.17</v>
      </c>
      <c r="V1401" t="s">
        <v>165</v>
      </c>
      <c r="X1401" t="s">
        <v>178</v>
      </c>
      <c r="Y1401" t="s">
        <v>150</v>
      </c>
      <c r="Z1401">
        <v>50286</v>
      </c>
      <c r="AB1401" t="s">
        <v>164</v>
      </c>
      <c r="AC1401" t="s">
        <v>148</v>
      </c>
      <c r="AD1401" s="2">
        <v>0.64861111111111114</v>
      </c>
      <c r="AG1401" t="s">
        <v>148</v>
      </c>
      <c r="AK1401" t="s">
        <v>230</v>
      </c>
    </row>
    <row r="1402" spans="1:37" x14ac:dyDescent="0.3">
      <c r="A1402" t="s">
        <v>292</v>
      </c>
      <c r="B1402" t="str">
        <f t="shared" si="21"/>
        <v>USGS-1651800-20220405</v>
      </c>
      <c r="C1402">
        <v>1651800</v>
      </c>
      <c r="D1402" t="s">
        <v>151</v>
      </c>
      <c r="E1402" s="1">
        <v>44656</v>
      </c>
      <c r="F1402" s="1" t="s">
        <v>420</v>
      </c>
      <c r="G1402" s="1"/>
      <c r="H1402" t="s">
        <v>172</v>
      </c>
      <c r="I1402" s="1" t="str">
        <f>VLOOKUP(Z1402,lookup!$A$2:$E$18,5,FALSE)</f>
        <v>dissolved</v>
      </c>
      <c r="J1402" s="1" t="str">
        <f>VLOOKUP(Z1402,lookup!$A$2:$E$18,3,FALSE)</f>
        <v>Copper</v>
      </c>
      <c r="K1402" s="1"/>
      <c r="L1402" t="str">
        <f>VLOOKUP(Z1402,lookup!$A$2:$E$18,4,FALSE)</f>
        <v>ug/l</v>
      </c>
      <c r="M1402">
        <v>2.2000000000000002</v>
      </c>
      <c r="U1402">
        <v>0.4</v>
      </c>
      <c r="V1402" t="s">
        <v>176</v>
      </c>
      <c r="X1402" t="s">
        <v>178</v>
      </c>
      <c r="Y1402" t="s">
        <v>150</v>
      </c>
      <c r="Z1402">
        <v>1040</v>
      </c>
      <c r="AB1402" t="s">
        <v>164</v>
      </c>
      <c r="AC1402" t="s">
        <v>148</v>
      </c>
      <c r="AD1402" s="2">
        <v>0.4055555555555555</v>
      </c>
      <c r="AG1402" t="s">
        <v>148</v>
      </c>
      <c r="AK1402" t="s">
        <v>156</v>
      </c>
    </row>
    <row r="1403" spans="1:37" x14ac:dyDescent="0.3">
      <c r="A1403" t="s">
        <v>292</v>
      </c>
      <c r="B1403" t="str">
        <f t="shared" si="21"/>
        <v>USGS-1651800-20220405</v>
      </c>
      <c r="C1403">
        <v>1651800</v>
      </c>
      <c r="D1403" t="s">
        <v>151</v>
      </c>
      <c r="E1403" s="1">
        <v>44656</v>
      </c>
      <c r="F1403" s="1" t="s">
        <v>420</v>
      </c>
      <c r="G1403" s="1"/>
      <c r="H1403" t="s">
        <v>170</v>
      </c>
      <c r="I1403" s="1" t="str">
        <f>VLOOKUP(Z1403,lookup!$A$2:$E$18,5,FALSE)</f>
        <v>dissolved</v>
      </c>
      <c r="J1403" s="1" t="str">
        <f>VLOOKUP(Z1403,lookup!$A$2:$E$18,3,FALSE)</f>
        <v>Lead</v>
      </c>
      <c r="K1403" s="1"/>
      <c r="L1403" t="str">
        <f>VLOOKUP(Z1403,lookup!$A$2:$E$18,4,FALSE)</f>
        <v>ug/l</v>
      </c>
      <c r="M1403">
        <v>2.3E-2</v>
      </c>
      <c r="U1403">
        <v>0.02</v>
      </c>
      <c r="V1403" t="s">
        <v>176</v>
      </c>
      <c r="X1403" t="s">
        <v>178</v>
      </c>
      <c r="Y1403" t="s">
        <v>150</v>
      </c>
      <c r="Z1403">
        <v>1049</v>
      </c>
      <c r="AA1403" t="s">
        <v>168</v>
      </c>
      <c r="AB1403" t="s">
        <v>164</v>
      </c>
      <c r="AC1403" t="s">
        <v>148</v>
      </c>
      <c r="AD1403" s="2">
        <v>0.4055555555555555</v>
      </c>
      <c r="AG1403" t="s">
        <v>148</v>
      </c>
      <c r="AK1403" t="s">
        <v>156</v>
      </c>
    </row>
    <row r="1404" spans="1:37" x14ac:dyDescent="0.3">
      <c r="A1404" t="s">
        <v>292</v>
      </c>
      <c r="B1404" t="str">
        <f t="shared" si="21"/>
        <v>USGS-1651800-20220405</v>
      </c>
      <c r="C1404">
        <v>1651800</v>
      </c>
      <c r="D1404" t="s">
        <v>151</v>
      </c>
      <c r="E1404" s="1">
        <v>44656</v>
      </c>
      <c r="F1404" s="1" t="s">
        <v>420</v>
      </c>
      <c r="G1404" s="1"/>
      <c r="H1404" t="s">
        <v>172</v>
      </c>
      <c r="I1404" s="1" t="str">
        <f>VLOOKUP(Z1404,lookup!$A$2:$E$18,5,FALSE)</f>
        <v>dissolved</v>
      </c>
      <c r="J1404" s="1" t="str">
        <f>VLOOKUP(Z1404,lookup!$A$2:$E$18,3,FALSE)</f>
        <v>Zinc</v>
      </c>
      <c r="K1404" s="1"/>
      <c r="L1404" t="str">
        <f>VLOOKUP(Z1404,lookup!$A$2:$E$18,4,FALSE)</f>
        <v>ug/l</v>
      </c>
      <c r="M1404">
        <v>6.7</v>
      </c>
      <c r="U1404">
        <v>2</v>
      </c>
      <c r="V1404" t="s">
        <v>176</v>
      </c>
      <c r="X1404" t="s">
        <v>178</v>
      </c>
      <c r="Y1404" t="s">
        <v>150</v>
      </c>
      <c r="Z1404">
        <v>1090</v>
      </c>
      <c r="AB1404" t="s">
        <v>164</v>
      </c>
      <c r="AC1404" t="s">
        <v>148</v>
      </c>
      <c r="AD1404" s="2">
        <v>0.4055555555555555</v>
      </c>
      <c r="AG1404" t="s">
        <v>148</v>
      </c>
      <c r="AK1404" t="s">
        <v>156</v>
      </c>
    </row>
    <row r="1405" spans="1:37" x14ac:dyDescent="0.3">
      <c r="A1405" t="s">
        <v>292</v>
      </c>
      <c r="B1405" t="str">
        <f t="shared" si="21"/>
        <v>USGS-1651800-20220405</v>
      </c>
      <c r="C1405">
        <v>1651800</v>
      </c>
      <c r="D1405" t="s">
        <v>151</v>
      </c>
      <c r="E1405" s="1">
        <v>44656</v>
      </c>
      <c r="F1405" s="1" t="s">
        <v>420</v>
      </c>
      <c r="G1405" s="1"/>
      <c r="I1405" s="1" t="str">
        <f>VLOOKUP(Z1405,lookup!$A$2:$E$18,5,FALSE)</f>
        <v>total</v>
      </c>
      <c r="J1405" s="1" t="str">
        <f>VLOOKUP(Z1405,lookup!$A$2:$E$18,3,FALSE)</f>
        <v>Mercury</v>
      </c>
      <c r="K1405" s="1"/>
      <c r="L1405" t="str">
        <f>VLOOKUP(Z1405,lookup!$A$2:$E$18,4,FALSE)</f>
        <v>ng/l</v>
      </c>
      <c r="M1405">
        <v>1.25</v>
      </c>
      <c r="U1405">
        <v>0.17</v>
      </c>
      <c r="V1405" t="s">
        <v>165</v>
      </c>
      <c r="X1405" t="s">
        <v>178</v>
      </c>
      <c r="Y1405" t="s">
        <v>150</v>
      </c>
      <c r="Z1405">
        <v>50286</v>
      </c>
      <c r="AB1405" t="s">
        <v>164</v>
      </c>
      <c r="AC1405" t="s">
        <v>148</v>
      </c>
      <c r="AD1405" s="2">
        <v>0.4055555555555555</v>
      </c>
      <c r="AG1405" t="s">
        <v>148</v>
      </c>
      <c r="AK1405" t="s">
        <v>230</v>
      </c>
    </row>
    <row r="1406" spans="1:37" x14ac:dyDescent="0.3">
      <c r="A1406" t="s">
        <v>292</v>
      </c>
      <c r="B1406" t="str">
        <f t="shared" si="21"/>
        <v>USGS-1651800-20220406</v>
      </c>
      <c r="C1406">
        <v>1651800</v>
      </c>
      <c r="D1406" t="s">
        <v>151</v>
      </c>
      <c r="E1406" s="1">
        <v>44657</v>
      </c>
      <c r="F1406" s="1" t="s">
        <v>433</v>
      </c>
      <c r="G1406" s="1"/>
      <c r="H1406" t="s">
        <v>172</v>
      </c>
      <c r="I1406" s="1" t="str">
        <f>VLOOKUP(Z1406,lookup!$A$2:$E$18,5,FALSE)</f>
        <v>dissolved</v>
      </c>
      <c r="J1406" s="1" t="str">
        <f>VLOOKUP(Z1406,lookup!$A$2:$E$18,3,FALSE)</f>
        <v>Copper</v>
      </c>
      <c r="K1406" s="1"/>
      <c r="L1406" t="str">
        <f>VLOOKUP(Z1406,lookup!$A$2:$E$18,4,FALSE)</f>
        <v>ug/l</v>
      </c>
      <c r="M1406">
        <v>5.9</v>
      </c>
      <c r="U1406">
        <v>0.4</v>
      </c>
      <c r="V1406" t="s">
        <v>176</v>
      </c>
      <c r="X1406" t="s">
        <v>178</v>
      </c>
      <c r="Y1406" t="s">
        <v>150</v>
      </c>
      <c r="Z1406">
        <v>1040</v>
      </c>
      <c r="AB1406" t="s">
        <v>164</v>
      </c>
      <c r="AC1406" t="s">
        <v>148</v>
      </c>
      <c r="AD1406" s="2">
        <v>0.3430555555555555</v>
      </c>
      <c r="AG1406" t="s">
        <v>148</v>
      </c>
      <c r="AK1406" t="s">
        <v>156</v>
      </c>
    </row>
    <row r="1407" spans="1:37" x14ac:dyDescent="0.3">
      <c r="A1407" t="s">
        <v>292</v>
      </c>
      <c r="B1407" t="str">
        <f t="shared" si="21"/>
        <v>USGS-1651800-20220406</v>
      </c>
      <c r="C1407">
        <v>1651800</v>
      </c>
      <c r="D1407" t="s">
        <v>151</v>
      </c>
      <c r="E1407" s="1">
        <v>44657</v>
      </c>
      <c r="F1407" s="1" t="s">
        <v>433</v>
      </c>
      <c r="G1407" s="1"/>
      <c r="H1407" t="s">
        <v>170</v>
      </c>
      <c r="I1407" s="1" t="str">
        <f>VLOOKUP(Z1407,lookup!$A$2:$E$18,5,FALSE)</f>
        <v>dissolved</v>
      </c>
      <c r="J1407" s="1" t="str">
        <f>VLOOKUP(Z1407,lookup!$A$2:$E$18,3,FALSE)</f>
        <v>Lead</v>
      </c>
      <c r="K1407" s="1"/>
      <c r="L1407" t="str">
        <f>VLOOKUP(Z1407,lookup!$A$2:$E$18,4,FALSE)</f>
        <v>ug/l</v>
      </c>
      <c r="M1407">
        <v>0.99199999999999999</v>
      </c>
      <c r="U1407">
        <v>0.02</v>
      </c>
      <c r="V1407" t="s">
        <v>176</v>
      </c>
      <c r="X1407" t="s">
        <v>178</v>
      </c>
      <c r="Y1407" t="s">
        <v>150</v>
      </c>
      <c r="Z1407">
        <v>1049</v>
      </c>
      <c r="AB1407" t="s">
        <v>164</v>
      </c>
      <c r="AC1407" t="s">
        <v>148</v>
      </c>
      <c r="AD1407" s="2">
        <v>0.3430555555555555</v>
      </c>
      <c r="AG1407" t="s">
        <v>148</v>
      </c>
      <c r="AK1407" t="s">
        <v>156</v>
      </c>
    </row>
    <row r="1408" spans="1:37" x14ac:dyDescent="0.3">
      <c r="A1408" t="s">
        <v>292</v>
      </c>
      <c r="B1408" t="str">
        <f t="shared" si="21"/>
        <v>USGS-1651800-20220406</v>
      </c>
      <c r="C1408">
        <v>1651800</v>
      </c>
      <c r="D1408" t="s">
        <v>151</v>
      </c>
      <c r="E1408" s="1">
        <v>44657</v>
      </c>
      <c r="F1408" s="1" t="s">
        <v>433</v>
      </c>
      <c r="G1408" s="1"/>
      <c r="H1408" t="s">
        <v>172</v>
      </c>
      <c r="I1408" s="1" t="str">
        <f>VLOOKUP(Z1408,lookup!$A$2:$E$18,5,FALSE)</f>
        <v>dissolved</v>
      </c>
      <c r="J1408" s="1" t="str">
        <f>VLOOKUP(Z1408,lookup!$A$2:$E$18,3,FALSE)</f>
        <v>Zinc</v>
      </c>
      <c r="K1408" s="1"/>
      <c r="L1408" t="str">
        <f>VLOOKUP(Z1408,lookup!$A$2:$E$18,4,FALSE)</f>
        <v>ug/l</v>
      </c>
      <c r="M1408">
        <v>8.6</v>
      </c>
      <c r="U1408">
        <v>2</v>
      </c>
      <c r="V1408" t="s">
        <v>176</v>
      </c>
      <c r="X1408" t="s">
        <v>178</v>
      </c>
      <c r="Y1408" t="s">
        <v>150</v>
      </c>
      <c r="Z1408">
        <v>1090</v>
      </c>
      <c r="AB1408" t="s">
        <v>164</v>
      </c>
      <c r="AC1408" t="s">
        <v>148</v>
      </c>
      <c r="AD1408" s="2">
        <v>0.3430555555555555</v>
      </c>
      <c r="AG1408" t="s">
        <v>148</v>
      </c>
      <c r="AK1408" t="s">
        <v>156</v>
      </c>
    </row>
    <row r="1409" spans="1:37" x14ac:dyDescent="0.3">
      <c r="A1409" t="s">
        <v>292</v>
      </c>
      <c r="B1409" t="str">
        <f t="shared" si="21"/>
        <v>USGS-1651800-20220406</v>
      </c>
      <c r="C1409">
        <v>1651800</v>
      </c>
      <c r="D1409" t="s">
        <v>151</v>
      </c>
      <c r="E1409" s="1">
        <v>44657</v>
      </c>
      <c r="F1409" s="1" t="s">
        <v>433</v>
      </c>
      <c r="G1409" s="1"/>
      <c r="I1409" s="1" t="str">
        <f>VLOOKUP(Z1409,lookup!$A$2:$E$18,5,FALSE)</f>
        <v>total</v>
      </c>
      <c r="J1409" s="1" t="str">
        <f>VLOOKUP(Z1409,lookup!$A$2:$E$18,3,FALSE)</f>
        <v>Mercury</v>
      </c>
      <c r="K1409" s="1"/>
      <c r="L1409" t="str">
        <f>VLOOKUP(Z1409,lookup!$A$2:$E$18,4,FALSE)</f>
        <v>ng/l</v>
      </c>
      <c r="M1409">
        <v>16.2</v>
      </c>
      <c r="U1409">
        <v>0.17</v>
      </c>
      <c r="V1409" t="s">
        <v>165</v>
      </c>
      <c r="X1409" t="s">
        <v>178</v>
      </c>
      <c r="Y1409" t="s">
        <v>150</v>
      </c>
      <c r="Z1409">
        <v>50286</v>
      </c>
      <c r="AB1409" t="s">
        <v>164</v>
      </c>
      <c r="AC1409" t="s">
        <v>148</v>
      </c>
      <c r="AD1409" s="2">
        <v>0.3430555555555555</v>
      </c>
      <c r="AG1409" t="s">
        <v>148</v>
      </c>
      <c r="AK1409" t="s">
        <v>230</v>
      </c>
    </row>
    <row r="1410" spans="1:37" x14ac:dyDescent="0.3">
      <c r="A1410" t="s">
        <v>292</v>
      </c>
      <c r="B1410" t="str">
        <f t="shared" ref="B1410:B1473" si="22">AG1410&amp;"-"&amp;C1410&amp;"-"&amp;TEXT(E1410,"yyyymmdd")</f>
        <v>USGS-1651800-20220407</v>
      </c>
      <c r="C1410">
        <v>1651800</v>
      </c>
      <c r="D1410" t="s">
        <v>151</v>
      </c>
      <c r="E1410" s="1">
        <v>44658</v>
      </c>
      <c r="F1410" s="1" t="s">
        <v>304</v>
      </c>
      <c r="G1410" s="1"/>
      <c r="H1410" t="s">
        <v>172</v>
      </c>
      <c r="I1410" s="1" t="str">
        <f>VLOOKUP(Z1410,lookup!$A$2:$E$18,5,FALSE)</f>
        <v>dissolved</v>
      </c>
      <c r="J1410" s="1" t="str">
        <f>VLOOKUP(Z1410,lookup!$A$2:$E$18,3,FALSE)</f>
        <v>Copper</v>
      </c>
      <c r="K1410" s="1"/>
      <c r="L1410" t="str">
        <f>VLOOKUP(Z1410,lookup!$A$2:$E$18,4,FALSE)</f>
        <v>ug/l</v>
      </c>
      <c r="M1410">
        <v>8.3000000000000007</v>
      </c>
      <c r="U1410">
        <v>0.4</v>
      </c>
      <c r="V1410" t="s">
        <v>176</v>
      </c>
      <c r="X1410" t="s">
        <v>178</v>
      </c>
      <c r="Y1410" t="s">
        <v>150</v>
      </c>
      <c r="Z1410">
        <v>1040</v>
      </c>
      <c r="AA1410" t="s">
        <v>180</v>
      </c>
      <c r="AB1410" t="s">
        <v>164</v>
      </c>
      <c r="AC1410" t="s">
        <v>148</v>
      </c>
      <c r="AD1410" s="2">
        <v>0.47916666666666669</v>
      </c>
      <c r="AG1410" t="s">
        <v>148</v>
      </c>
      <c r="AK1410" t="s">
        <v>156</v>
      </c>
    </row>
    <row r="1411" spans="1:37" x14ac:dyDescent="0.3">
      <c r="A1411" t="s">
        <v>292</v>
      </c>
      <c r="B1411" t="str">
        <f t="shared" si="22"/>
        <v>USGS-1651800-20220407</v>
      </c>
      <c r="C1411">
        <v>1651800</v>
      </c>
      <c r="D1411" t="s">
        <v>151</v>
      </c>
      <c r="E1411" s="1">
        <v>44658</v>
      </c>
      <c r="F1411" s="1" t="s">
        <v>304</v>
      </c>
      <c r="G1411" s="1"/>
      <c r="I1411" s="1" t="str">
        <f>VLOOKUP(Z1411,lookup!$A$2:$E$18,5,FALSE)</f>
        <v>total</v>
      </c>
      <c r="J1411" s="1" t="str">
        <f>VLOOKUP(Z1411,lookup!$A$2:$E$18,3,FALSE)</f>
        <v>Mercury</v>
      </c>
      <c r="K1411" s="1"/>
      <c r="L1411" t="str">
        <f>VLOOKUP(Z1411,lookup!$A$2:$E$18,4,FALSE)</f>
        <v>ng/l</v>
      </c>
      <c r="M1411">
        <v>16.100000000000001</v>
      </c>
      <c r="U1411">
        <v>0.17</v>
      </c>
      <c r="V1411" t="s">
        <v>165</v>
      </c>
      <c r="X1411" t="s">
        <v>178</v>
      </c>
      <c r="Y1411" t="s">
        <v>150</v>
      </c>
      <c r="Z1411">
        <v>50286</v>
      </c>
      <c r="AB1411" t="s">
        <v>164</v>
      </c>
      <c r="AC1411" t="s">
        <v>148</v>
      </c>
      <c r="AD1411" s="2">
        <v>0.47916666666666669</v>
      </c>
      <c r="AG1411" t="s">
        <v>148</v>
      </c>
      <c r="AK1411" t="s">
        <v>230</v>
      </c>
    </row>
    <row r="1412" spans="1:37" x14ac:dyDescent="0.3">
      <c r="A1412" t="s">
        <v>292</v>
      </c>
      <c r="B1412" t="str">
        <f t="shared" si="22"/>
        <v>USGS-1651800-20220505</v>
      </c>
      <c r="C1412">
        <v>1651800</v>
      </c>
      <c r="D1412" t="s">
        <v>151</v>
      </c>
      <c r="E1412" s="1">
        <v>44686</v>
      </c>
      <c r="F1412" s="1" t="s">
        <v>399</v>
      </c>
      <c r="G1412" s="1"/>
      <c r="H1412" t="s">
        <v>172</v>
      </c>
      <c r="I1412" s="1" t="str">
        <f>VLOOKUP(Z1412,lookup!$A$2:$E$18,5,FALSE)</f>
        <v>dissolved</v>
      </c>
      <c r="J1412" s="1" t="str">
        <f>VLOOKUP(Z1412,lookup!$A$2:$E$18,3,FALSE)</f>
        <v>Copper</v>
      </c>
      <c r="K1412" s="1"/>
      <c r="L1412" t="str">
        <f>VLOOKUP(Z1412,lookup!$A$2:$E$18,4,FALSE)</f>
        <v>ug/l</v>
      </c>
      <c r="M1412">
        <v>1.8</v>
      </c>
      <c r="U1412">
        <v>0.4</v>
      </c>
      <c r="V1412" t="s">
        <v>176</v>
      </c>
      <c r="X1412" t="s">
        <v>178</v>
      </c>
      <c r="Y1412" t="s">
        <v>150</v>
      </c>
      <c r="Z1412">
        <v>1040</v>
      </c>
      <c r="AB1412" t="s">
        <v>164</v>
      </c>
      <c r="AC1412" t="s">
        <v>148</v>
      </c>
      <c r="AD1412" s="2">
        <v>0.42638888888888887</v>
      </c>
      <c r="AG1412" t="s">
        <v>148</v>
      </c>
      <c r="AK1412" t="s">
        <v>156</v>
      </c>
    </row>
    <row r="1413" spans="1:37" x14ac:dyDescent="0.3">
      <c r="A1413" t="s">
        <v>292</v>
      </c>
      <c r="B1413" t="str">
        <f t="shared" si="22"/>
        <v>USGS-1651800-20220505</v>
      </c>
      <c r="C1413">
        <v>1651800</v>
      </c>
      <c r="D1413" t="s">
        <v>151</v>
      </c>
      <c r="E1413" s="1">
        <v>44686</v>
      </c>
      <c r="F1413" s="1" t="s">
        <v>399</v>
      </c>
      <c r="G1413" s="1"/>
      <c r="H1413" t="s">
        <v>170</v>
      </c>
      <c r="I1413" s="1" t="str">
        <f>VLOOKUP(Z1413,lookup!$A$2:$E$18,5,FALSE)</f>
        <v>dissolved</v>
      </c>
      <c r="J1413" s="1" t="str">
        <f>VLOOKUP(Z1413,lookup!$A$2:$E$18,3,FALSE)</f>
        <v>Lead</v>
      </c>
      <c r="K1413" s="1"/>
      <c r="L1413" t="str">
        <f>VLOOKUP(Z1413,lookup!$A$2:$E$18,4,FALSE)</f>
        <v>ug/l</v>
      </c>
      <c r="M1413">
        <v>8.5999999999999993E-2</v>
      </c>
      <c r="U1413">
        <v>0.02</v>
      </c>
      <c r="V1413" t="s">
        <v>176</v>
      </c>
      <c r="X1413" t="s">
        <v>178</v>
      </c>
      <c r="Y1413" t="s">
        <v>150</v>
      </c>
      <c r="Z1413">
        <v>1049</v>
      </c>
      <c r="AB1413" t="s">
        <v>164</v>
      </c>
      <c r="AC1413" t="s">
        <v>148</v>
      </c>
      <c r="AD1413" s="2">
        <v>0.42638888888888887</v>
      </c>
      <c r="AG1413" t="s">
        <v>148</v>
      </c>
      <c r="AK1413" t="s">
        <v>156</v>
      </c>
    </row>
    <row r="1414" spans="1:37" x14ac:dyDescent="0.3">
      <c r="A1414" t="s">
        <v>292</v>
      </c>
      <c r="B1414" t="str">
        <f t="shared" si="22"/>
        <v>USGS-1651800-20220505</v>
      </c>
      <c r="C1414">
        <v>1651800</v>
      </c>
      <c r="D1414" t="s">
        <v>151</v>
      </c>
      <c r="E1414" s="1">
        <v>44686</v>
      </c>
      <c r="F1414" s="1" t="s">
        <v>399</v>
      </c>
      <c r="G1414" s="1"/>
      <c r="H1414" t="s">
        <v>172</v>
      </c>
      <c r="I1414" s="1" t="str">
        <f>VLOOKUP(Z1414,lookup!$A$2:$E$18,5,FALSE)</f>
        <v>dissolved</v>
      </c>
      <c r="J1414" s="1" t="str">
        <f>VLOOKUP(Z1414,lookup!$A$2:$E$18,3,FALSE)</f>
        <v>Zinc</v>
      </c>
      <c r="K1414" s="1"/>
      <c r="L1414" t="str">
        <f>VLOOKUP(Z1414,lookup!$A$2:$E$18,4,FALSE)</f>
        <v>ug/l</v>
      </c>
      <c r="M1414">
        <v>4.8</v>
      </c>
      <c r="U1414">
        <v>2</v>
      </c>
      <c r="V1414" t="s">
        <v>176</v>
      </c>
      <c r="X1414" t="s">
        <v>178</v>
      </c>
      <c r="Y1414" t="s">
        <v>150</v>
      </c>
      <c r="Z1414">
        <v>1090</v>
      </c>
      <c r="AB1414" t="s">
        <v>164</v>
      </c>
      <c r="AC1414" t="s">
        <v>148</v>
      </c>
      <c r="AD1414" s="2">
        <v>0.42638888888888887</v>
      </c>
      <c r="AG1414" t="s">
        <v>148</v>
      </c>
      <c r="AK1414" t="s">
        <v>156</v>
      </c>
    </row>
    <row r="1415" spans="1:37" x14ac:dyDescent="0.3">
      <c r="A1415" t="s">
        <v>292</v>
      </c>
      <c r="B1415" t="str">
        <f t="shared" si="22"/>
        <v>USGS-1651800-20220505</v>
      </c>
      <c r="C1415">
        <v>1651800</v>
      </c>
      <c r="D1415" t="s">
        <v>151</v>
      </c>
      <c r="E1415" s="1">
        <v>44686</v>
      </c>
      <c r="F1415" s="1" t="s">
        <v>399</v>
      </c>
      <c r="G1415" s="1"/>
      <c r="I1415" s="1" t="str">
        <f>VLOOKUP(Z1415,lookup!$A$2:$E$18,5,FALSE)</f>
        <v>total</v>
      </c>
      <c r="J1415" s="1" t="str">
        <f>VLOOKUP(Z1415,lookup!$A$2:$E$18,3,FALSE)</f>
        <v>Mercury</v>
      </c>
      <c r="K1415" s="1"/>
      <c r="L1415" t="str">
        <f>VLOOKUP(Z1415,lookup!$A$2:$E$18,4,FALSE)</f>
        <v>ng/l</v>
      </c>
      <c r="M1415">
        <v>1.67</v>
      </c>
      <c r="U1415">
        <v>0.17</v>
      </c>
      <c r="V1415" t="s">
        <v>165</v>
      </c>
      <c r="X1415" t="s">
        <v>178</v>
      </c>
      <c r="Y1415" t="s">
        <v>150</v>
      </c>
      <c r="Z1415">
        <v>50286</v>
      </c>
      <c r="AB1415" t="s">
        <v>164</v>
      </c>
      <c r="AC1415" t="s">
        <v>148</v>
      </c>
      <c r="AD1415" s="2">
        <v>0.42638888888888887</v>
      </c>
      <c r="AG1415" t="s">
        <v>148</v>
      </c>
      <c r="AK1415" t="s">
        <v>230</v>
      </c>
    </row>
    <row r="1416" spans="1:37" x14ac:dyDescent="0.3">
      <c r="A1416" t="s">
        <v>292</v>
      </c>
      <c r="B1416" t="str">
        <f t="shared" si="22"/>
        <v>USGS-1651800-20220506</v>
      </c>
      <c r="C1416">
        <v>1651800</v>
      </c>
      <c r="D1416" t="s">
        <v>151</v>
      </c>
      <c r="E1416" s="1">
        <v>44687</v>
      </c>
      <c r="F1416" s="1" t="s">
        <v>434</v>
      </c>
      <c r="G1416" s="1"/>
      <c r="H1416" t="s">
        <v>172</v>
      </c>
      <c r="I1416" s="1" t="str">
        <f>VLOOKUP(Z1416,lookup!$A$2:$E$18,5,FALSE)</f>
        <v>dissolved</v>
      </c>
      <c r="J1416" s="1" t="str">
        <f>VLOOKUP(Z1416,lookup!$A$2:$E$18,3,FALSE)</f>
        <v>Copper</v>
      </c>
      <c r="K1416" s="1"/>
      <c r="L1416" t="str">
        <f>VLOOKUP(Z1416,lookup!$A$2:$E$18,4,FALSE)</f>
        <v>ug/l</v>
      </c>
      <c r="M1416">
        <v>4.4000000000000004</v>
      </c>
      <c r="U1416">
        <v>0.4</v>
      </c>
      <c r="V1416" t="s">
        <v>176</v>
      </c>
      <c r="X1416" t="s">
        <v>178</v>
      </c>
      <c r="Y1416" t="s">
        <v>150</v>
      </c>
      <c r="Z1416">
        <v>1040</v>
      </c>
      <c r="AB1416" t="s">
        <v>164</v>
      </c>
      <c r="AC1416" t="s">
        <v>148</v>
      </c>
      <c r="AD1416" s="2">
        <v>0.48888888888888887</v>
      </c>
      <c r="AG1416" t="s">
        <v>148</v>
      </c>
      <c r="AK1416" t="s">
        <v>156</v>
      </c>
    </row>
    <row r="1417" spans="1:37" x14ac:dyDescent="0.3">
      <c r="A1417" t="s">
        <v>292</v>
      </c>
      <c r="B1417" t="str">
        <f t="shared" si="22"/>
        <v>USGS-1651800-20220506</v>
      </c>
      <c r="C1417">
        <v>1651800</v>
      </c>
      <c r="D1417" t="s">
        <v>151</v>
      </c>
      <c r="E1417" s="1">
        <v>44687</v>
      </c>
      <c r="F1417" s="1" t="s">
        <v>434</v>
      </c>
      <c r="G1417" s="1"/>
      <c r="H1417" t="s">
        <v>170</v>
      </c>
      <c r="I1417" s="1" t="str">
        <f>VLOOKUP(Z1417,lookup!$A$2:$E$18,5,FALSE)</f>
        <v>dissolved</v>
      </c>
      <c r="J1417" s="1" t="str">
        <f>VLOOKUP(Z1417,lookup!$A$2:$E$18,3,FALSE)</f>
        <v>Lead</v>
      </c>
      <c r="K1417" s="1"/>
      <c r="L1417" t="str">
        <f>VLOOKUP(Z1417,lookup!$A$2:$E$18,4,FALSE)</f>
        <v>ug/l</v>
      </c>
      <c r="M1417">
        <v>0.433</v>
      </c>
      <c r="U1417">
        <v>0.02</v>
      </c>
      <c r="V1417" t="s">
        <v>176</v>
      </c>
      <c r="X1417" t="s">
        <v>178</v>
      </c>
      <c r="Y1417" t="s">
        <v>150</v>
      </c>
      <c r="Z1417">
        <v>1049</v>
      </c>
      <c r="AB1417" t="s">
        <v>164</v>
      </c>
      <c r="AC1417" t="s">
        <v>148</v>
      </c>
      <c r="AD1417" s="2">
        <v>0.48888888888888887</v>
      </c>
      <c r="AG1417" t="s">
        <v>148</v>
      </c>
      <c r="AK1417" t="s">
        <v>156</v>
      </c>
    </row>
    <row r="1418" spans="1:37" x14ac:dyDescent="0.3">
      <c r="A1418" t="s">
        <v>292</v>
      </c>
      <c r="B1418" t="str">
        <f t="shared" si="22"/>
        <v>USGS-1651800-20220506</v>
      </c>
      <c r="C1418">
        <v>1651800</v>
      </c>
      <c r="D1418" t="s">
        <v>151</v>
      </c>
      <c r="E1418" s="1">
        <v>44687</v>
      </c>
      <c r="F1418" s="1" t="s">
        <v>434</v>
      </c>
      <c r="G1418" s="1"/>
      <c r="H1418" t="s">
        <v>172</v>
      </c>
      <c r="I1418" s="1" t="str">
        <f>VLOOKUP(Z1418,lookup!$A$2:$E$18,5,FALSE)</f>
        <v>dissolved</v>
      </c>
      <c r="J1418" s="1" t="str">
        <f>VLOOKUP(Z1418,lookup!$A$2:$E$18,3,FALSE)</f>
        <v>Zinc</v>
      </c>
      <c r="K1418" s="1"/>
      <c r="L1418" t="str">
        <f>VLOOKUP(Z1418,lookup!$A$2:$E$18,4,FALSE)</f>
        <v>ug/l</v>
      </c>
      <c r="M1418">
        <v>10.1</v>
      </c>
      <c r="U1418">
        <v>2</v>
      </c>
      <c r="V1418" t="s">
        <v>176</v>
      </c>
      <c r="X1418" t="s">
        <v>178</v>
      </c>
      <c r="Y1418" t="s">
        <v>150</v>
      </c>
      <c r="Z1418">
        <v>1090</v>
      </c>
      <c r="AB1418" t="s">
        <v>164</v>
      </c>
      <c r="AC1418" t="s">
        <v>148</v>
      </c>
      <c r="AD1418" s="2">
        <v>0.48888888888888887</v>
      </c>
      <c r="AG1418" t="s">
        <v>148</v>
      </c>
      <c r="AK1418" t="s">
        <v>156</v>
      </c>
    </row>
    <row r="1419" spans="1:37" x14ac:dyDescent="0.3">
      <c r="A1419" t="s">
        <v>292</v>
      </c>
      <c r="B1419" t="str">
        <f t="shared" si="22"/>
        <v>USGS-1651800-20220506</v>
      </c>
      <c r="C1419">
        <v>1651800</v>
      </c>
      <c r="D1419" t="s">
        <v>151</v>
      </c>
      <c r="E1419" s="1">
        <v>44687</v>
      </c>
      <c r="F1419" s="1" t="s">
        <v>434</v>
      </c>
      <c r="G1419" s="1"/>
      <c r="I1419" s="1" t="str">
        <f>VLOOKUP(Z1419,lookup!$A$2:$E$18,5,FALSE)</f>
        <v>total</v>
      </c>
      <c r="J1419" s="1" t="str">
        <f>VLOOKUP(Z1419,lookup!$A$2:$E$18,3,FALSE)</f>
        <v>Mercury</v>
      </c>
      <c r="K1419" s="1"/>
      <c r="L1419" t="str">
        <f>VLOOKUP(Z1419,lookup!$A$2:$E$18,4,FALSE)</f>
        <v>ng/l</v>
      </c>
      <c r="M1419">
        <v>8.6199999999999992</v>
      </c>
      <c r="U1419">
        <v>0.17</v>
      </c>
      <c r="V1419" t="s">
        <v>165</v>
      </c>
      <c r="X1419" t="s">
        <v>178</v>
      </c>
      <c r="Y1419" t="s">
        <v>150</v>
      </c>
      <c r="Z1419">
        <v>50286</v>
      </c>
      <c r="AB1419" t="s">
        <v>164</v>
      </c>
      <c r="AC1419" t="s">
        <v>148</v>
      </c>
      <c r="AD1419" s="2">
        <v>0.48888888888888887</v>
      </c>
      <c r="AG1419" t="s">
        <v>148</v>
      </c>
      <c r="AK1419" t="s">
        <v>230</v>
      </c>
    </row>
    <row r="1420" spans="1:37" x14ac:dyDescent="0.3">
      <c r="A1420" t="s">
        <v>292</v>
      </c>
      <c r="B1420" t="str">
        <f t="shared" si="22"/>
        <v>USGS-1651800-20220607</v>
      </c>
      <c r="C1420">
        <v>1651800</v>
      </c>
      <c r="D1420" t="s">
        <v>151</v>
      </c>
      <c r="E1420" s="1">
        <v>44719</v>
      </c>
      <c r="F1420" s="1" t="s">
        <v>399</v>
      </c>
      <c r="G1420" s="1"/>
      <c r="H1420" t="s">
        <v>172</v>
      </c>
      <c r="I1420" s="1" t="str">
        <f>VLOOKUP(Z1420,lookup!$A$2:$E$18,5,FALSE)</f>
        <v>dissolved</v>
      </c>
      <c r="J1420" s="1" t="str">
        <f>VLOOKUP(Z1420,lookup!$A$2:$E$18,3,FALSE)</f>
        <v>Copper</v>
      </c>
      <c r="K1420" s="1"/>
      <c r="L1420" t="str">
        <f>VLOOKUP(Z1420,lookup!$A$2:$E$18,4,FALSE)</f>
        <v>ug/l</v>
      </c>
      <c r="M1420">
        <v>1.9</v>
      </c>
      <c r="U1420">
        <v>0.4</v>
      </c>
      <c r="V1420" t="s">
        <v>176</v>
      </c>
      <c r="X1420" t="s">
        <v>178</v>
      </c>
      <c r="Y1420" t="s">
        <v>150</v>
      </c>
      <c r="Z1420">
        <v>1040</v>
      </c>
      <c r="AB1420" t="s">
        <v>164</v>
      </c>
      <c r="AC1420" t="s">
        <v>148</v>
      </c>
      <c r="AD1420" s="2">
        <v>0.42638888888888887</v>
      </c>
      <c r="AG1420" t="s">
        <v>148</v>
      </c>
      <c r="AK1420" t="s">
        <v>156</v>
      </c>
    </row>
    <row r="1421" spans="1:37" x14ac:dyDescent="0.3">
      <c r="A1421" t="s">
        <v>292</v>
      </c>
      <c r="B1421" t="str">
        <f t="shared" si="22"/>
        <v>USGS-1651800-20220607</v>
      </c>
      <c r="C1421">
        <v>1651800</v>
      </c>
      <c r="D1421" t="s">
        <v>151</v>
      </c>
      <c r="E1421" s="1">
        <v>44719</v>
      </c>
      <c r="F1421" s="1" t="s">
        <v>399</v>
      </c>
      <c r="G1421" s="1"/>
      <c r="H1421" t="s">
        <v>170</v>
      </c>
      <c r="I1421" s="1" t="str">
        <f>VLOOKUP(Z1421,lookup!$A$2:$E$18,5,FALSE)</f>
        <v>dissolved</v>
      </c>
      <c r="J1421" s="1" t="str">
        <f>VLOOKUP(Z1421,lookup!$A$2:$E$18,3,FALSE)</f>
        <v>Lead</v>
      </c>
      <c r="K1421" s="1"/>
      <c r="L1421" t="str">
        <f>VLOOKUP(Z1421,lookup!$A$2:$E$18,4,FALSE)</f>
        <v>ug/l</v>
      </c>
      <c r="M1421">
        <v>0.02</v>
      </c>
      <c r="N1421" t="s">
        <v>152</v>
      </c>
      <c r="U1421">
        <v>0.02</v>
      </c>
      <c r="V1421" t="s">
        <v>176</v>
      </c>
      <c r="X1421" t="s">
        <v>178</v>
      </c>
      <c r="Y1421" t="s">
        <v>150</v>
      </c>
      <c r="Z1421">
        <v>1049</v>
      </c>
      <c r="AB1421" t="s">
        <v>164</v>
      </c>
      <c r="AC1421" t="s">
        <v>148</v>
      </c>
      <c r="AD1421" s="2">
        <v>0.42638888888888887</v>
      </c>
      <c r="AG1421" t="s">
        <v>148</v>
      </c>
      <c r="AK1421" t="s">
        <v>156</v>
      </c>
    </row>
    <row r="1422" spans="1:37" x14ac:dyDescent="0.3">
      <c r="A1422" t="s">
        <v>292</v>
      </c>
      <c r="B1422" t="str">
        <f t="shared" si="22"/>
        <v>USGS-1651800-20220607</v>
      </c>
      <c r="C1422">
        <v>1651800</v>
      </c>
      <c r="D1422" t="s">
        <v>151</v>
      </c>
      <c r="E1422" s="1">
        <v>44719</v>
      </c>
      <c r="F1422" s="1" t="s">
        <v>399</v>
      </c>
      <c r="G1422" s="1"/>
      <c r="H1422" t="s">
        <v>172</v>
      </c>
      <c r="I1422" s="1" t="str">
        <f>VLOOKUP(Z1422,lookup!$A$2:$E$18,5,FALSE)</f>
        <v>dissolved</v>
      </c>
      <c r="J1422" s="1" t="str">
        <f>VLOOKUP(Z1422,lookup!$A$2:$E$18,3,FALSE)</f>
        <v>Zinc</v>
      </c>
      <c r="K1422" s="1"/>
      <c r="L1422" t="str">
        <f>VLOOKUP(Z1422,lookup!$A$2:$E$18,4,FALSE)</f>
        <v>ug/l</v>
      </c>
      <c r="M1422">
        <v>2.6</v>
      </c>
      <c r="U1422">
        <v>2</v>
      </c>
      <c r="V1422" t="s">
        <v>176</v>
      </c>
      <c r="X1422" t="s">
        <v>178</v>
      </c>
      <c r="Y1422" t="s">
        <v>150</v>
      </c>
      <c r="Z1422">
        <v>1090</v>
      </c>
      <c r="AA1422" t="s">
        <v>168</v>
      </c>
      <c r="AB1422" t="s">
        <v>164</v>
      </c>
      <c r="AC1422" t="s">
        <v>148</v>
      </c>
      <c r="AD1422" s="2">
        <v>0.42638888888888887</v>
      </c>
      <c r="AG1422" t="s">
        <v>148</v>
      </c>
      <c r="AK1422" t="s">
        <v>156</v>
      </c>
    </row>
    <row r="1423" spans="1:37" x14ac:dyDescent="0.3">
      <c r="A1423" t="s">
        <v>292</v>
      </c>
      <c r="B1423" t="str">
        <f t="shared" si="22"/>
        <v>USGS-1651800-20220709</v>
      </c>
      <c r="C1423">
        <v>1651800</v>
      </c>
      <c r="D1423" t="s">
        <v>151</v>
      </c>
      <c r="E1423" s="1">
        <v>44751</v>
      </c>
      <c r="F1423" s="1" t="s">
        <v>435</v>
      </c>
      <c r="G1423" s="1"/>
      <c r="I1423" s="1" t="str">
        <f>VLOOKUP(Z1423,lookup!$A$2:$E$18,5,FALSE)</f>
        <v>total</v>
      </c>
      <c r="J1423" s="1" t="str">
        <f>VLOOKUP(Z1423,lookup!$A$2:$E$18,3,FALSE)</f>
        <v>Mercury</v>
      </c>
      <c r="K1423" s="1"/>
      <c r="L1423" t="str">
        <f>VLOOKUP(Z1423,lookup!$A$2:$E$18,4,FALSE)</f>
        <v>ng/l</v>
      </c>
      <c r="M1423">
        <v>8.9700000000000006</v>
      </c>
      <c r="U1423">
        <v>0.17</v>
      </c>
      <c r="V1423" t="s">
        <v>165</v>
      </c>
      <c r="X1423" t="s">
        <v>178</v>
      </c>
      <c r="Y1423" t="s">
        <v>150</v>
      </c>
      <c r="Z1423">
        <v>50286</v>
      </c>
      <c r="AB1423" t="s">
        <v>164</v>
      </c>
      <c r="AC1423" t="s">
        <v>148</v>
      </c>
      <c r="AD1423" s="2">
        <v>0.34027777777777773</v>
      </c>
      <c r="AG1423" t="s">
        <v>148</v>
      </c>
      <c r="AK1423" t="s">
        <v>230</v>
      </c>
    </row>
    <row r="1424" spans="1:37" x14ac:dyDescent="0.3">
      <c r="A1424" t="s">
        <v>292</v>
      </c>
      <c r="B1424" t="str">
        <f t="shared" si="22"/>
        <v>USGS-1651800-20220714</v>
      </c>
      <c r="C1424">
        <v>1651800</v>
      </c>
      <c r="D1424" t="s">
        <v>151</v>
      </c>
      <c r="E1424" s="1">
        <v>44756</v>
      </c>
      <c r="F1424" s="1" t="s">
        <v>436</v>
      </c>
      <c r="G1424" s="1"/>
      <c r="I1424" s="1" t="str">
        <f>VLOOKUP(Z1424,lookup!$A$2:$E$18,5,FALSE)</f>
        <v>total</v>
      </c>
      <c r="J1424" s="1" t="str">
        <f>VLOOKUP(Z1424,lookup!$A$2:$E$18,3,FALSE)</f>
        <v>Mercury</v>
      </c>
      <c r="K1424" s="1"/>
      <c r="L1424" t="str">
        <f>VLOOKUP(Z1424,lookup!$A$2:$E$18,4,FALSE)</f>
        <v>ng/l</v>
      </c>
      <c r="M1424">
        <v>1.22</v>
      </c>
      <c r="U1424">
        <v>0.17</v>
      </c>
      <c r="V1424" t="s">
        <v>165</v>
      </c>
      <c r="X1424" t="s">
        <v>178</v>
      </c>
      <c r="Y1424" t="s">
        <v>150</v>
      </c>
      <c r="Z1424">
        <v>50286</v>
      </c>
      <c r="AB1424" t="s">
        <v>164</v>
      </c>
      <c r="AC1424" t="s">
        <v>148</v>
      </c>
      <c r="AD1424" s="2">
        <v>0.45416666666666666</v>
      </c>
      <c r="AG1424" t="s">
        <v>148</v>
      </c>
      <c r="AK1424" t="s">
        <v>230</v>
      </c>
    </row>
    <row r="1425" spans="1:37" x14ac:dyDescent="0.3">
      <c r="A1425" t="s">
        <v>292</v>
      </c>
      <c r="B1425" t="str">
        <f t="shared" si="22"/>
        <v>USGS-1648005-20070628</v>
      </c>
      <c r="C1425">
        <v>1648005</v>
      </c>
      <c r="D1425" t="s">
        <v>151</v>
      </c>
      <c r="E1425" s="1">
        <v>39261</v>
      </c>
      <c r="F1425" s="1" t="s">
        <v>371</v>
      </c>
      <c r="G1425" s="1"/>
      <c r="H1425" t="s">
        <v>153</v>
      </c>
      <c r="I1425" s="1" t="str">
        <f>VLOOKUP(Z1425,lookup!$A$2:$E$18,5,FALSE)</f>
        <v>dissolved</v>
      </c>
      <c r="J1425" s="1" t="str">
        <f>VLOOKUP(Z1425,lookup!$A$2:$E$18,3,FALSE)</f>
        <v>Benzo[a]pyrene</v>
      </c>
      <c r="K1425" s="1"/>
      <c r="L1425" t="str">
        <f>VLOOKUP(Z1425,lookup!$A$2:$E$18,4,FALSE)</f>
        <v>ug/l</v>
      </c>
      <c r="M1425">
        <v>0.12</v>
      </c>
      <c r="N1425" t="s">
        <v>152</v>
      </c>
      <c r="U1425">
        <v>0.12</v>
      </c>
      <c r="V1425" t="s">
        <v>155</v>
      </c>
      <c r="X1425" t="s">
        <v>149</v>
      </c>
      <c r="Y1425" t="s">
        <v>150</v>
      </c>
      <c r="Z1425">
        <v>34248</v>
      </c>
      <c r="AB1425" t="s">
        <v>154</v>
      </c>
      <c r="AC1425" t="s">
        <v>148</v>
      </c>
      <c r="AD1425" s="2">
        <v>0.3125</v>
      </c>
      <c r="AG1425" t="s">
        <v>148</v>
      </c>
      <c r="AK1425" t="s">
        <v>156</v>
      </c>
    </row>
    <row r="1426" spans="1:37" x14ac:dyDescent="0.3">
      <c r="A1426" t="s">
        <v>292</v>
      </c>
      <c r="B1426" t="str">
        <f t="shared" si="22"/>
        <v>USGS-1648005-20070628</v>
      </c>
      <c r="C1426">
        <v>1648005</v>
      </c>
      <c r="D1426" t="s">
        <v>151</v>
      </c>
      <c r="E1426" s="1">
        <v>39261</v>
      </c>
      <c r="F1426" s="1" t="s">
        <v>371</v>
      </c>
      <c r="G1426" s="1"/>
      <c r="H1426" t="s">
        <v>153</v>
      </c>
      <c r="I1426" s="1" t="str">
        <f>VLOOKUP(Z1426,lookup!$A$2:$E$18,5,FALSE)</f>
        <v>dissolved</v>
      </c>
      <c r="J1426" s="1" t="str">
        <f>VLOOKUP(Z1426,lookup!$A$2:$E$18,3,FALSE)</f>
        <v>Fluoranthene</v>
      </c>
      <c r="K1426" s="1"/>
      <c r="L1426" t="str">
        <f>VLOOKUP(Z1426,lookup!$A$2:$E$18,4,FALSE)</f>
        <v>ug/l</v>
      </c>
      <c r="M1426">
        <v>0.08</v>
      </c>
      <c r="N1426" t="s">
        <v>152</v>
      </c>
      <c r="U1426">
        <v>0.08</v>
      </c>
      <c r="V1426" t="s">
        <v>159</v>
      </c>
      <c r="X1426" t="s">
        <v>149</v>
      </c>
      <c r="Y1426" t="s">
        <v>150</v>
      </c>
      <c r="Z1426">
        <v>34377</v>
      </c>
      <c r="AB1426" t="s">
        <v>154</v>
      </c>
      <c r="AC1426" t="s">
        <v>148</v>
      </c>
      <c r="AD1426" s="2">
        <v>0.3125</v>
      </c>
      <c r="AG1426" t="s">
        <v>148</v>
      </c>
      <c r="AK1426" t="s">
        <v>156</v>
      </c>
    </row>
    <row r="1427" spans="1:37" x14ac:dyDescent="0.3">
      <c r="A1427" t="s">
        <v>292</v>
      </c>
      <c r="B1427" t="str">
        <f t="shared" si="22"/>
        <v>USGS-1648005-20070628</v>
      </c>
      <c r="C1427">
        <v>1648005</v>
      </c>
      <c r="D1427" t="s">
        <v>151</v>
      </c>
      <c r="E1427" s="1">
        <v>39261</v>
      </c>
      <c r="F1427" s="1" t="s">
        <v>371</v>
      </c>
      <c r="G1427" s="1"/>
      <c r="H1427" t="s">
        <v>153</v>
      </c>
      <c r="I1427" s="1" t="str">
        <f>VLOOKUP(Z1427,lookup!$A$2:$E$18,5,FALSE)</f>
        <v>dissolved</v>
      </c>
      <c r="J1427" s="1" t="str">
        <f>VLOOKUP(Z1427,lookup!$A$2:$E$18,3,FALSE)</f>
        <v>Napthtalene</v>
      </c>
      <c r="K1427" s="1"/>
      <c r="L1427" t="str">
        <f>VLOOKUP(Z1427,lookup!$A$2:$E$18,4,FALSE)</f>
        <v>ug/l</v>
      </c>
      <c r="M1427">
        <v>0.1</v>
      </c>
      <c r="N1427" t="s">
        <v>152</v>
      </c>
      <c r="U1427">
        <v>0.1</v>
      </c>
      <c r="V1427" t="s">
        <v>155</v>
      </c>
      <c r="X1427" t="s">
        <v>149</v>
      </c>
      <c r="Y1427" t="s">
        <v>150</v>
      </c>
      <c r="Z1427">
        <v>34443</v>
      </c>
      <c r="AB1427" t="s">
        <v>154</v>
      </c>
      <c r="AC1427" t="s">
        <v>148</v>
      </c>
      <c r="AD1427" s="2">
        <v>0.3125</v>
      </c>
      <c r="AG1427" t="s">
        <v>148</v>
      </c>
      <c r="AK1427" t="s">
        <v>156</v>
      </c>
    </row>
    <row r="1428" spans="1:37" x14ac:dyDescent="0.3">
      <c r="A1428" t="s">
        <v>292</v>
      </c>
      <c r="B1428" t="str">
        <f t="shared" si="22"/>
        <v>USGS-1648005-20070628</v>
      </c>
      <c r="C1428">
        <v>1648005</v>
      </c>
      <c r="D1428" t="s">
        <v>151</v>
      </c>
      <c r="E1428" s="1">
        <v>39261</v>
      </c>
      <c r="F1428" s="1" t="s">
        <v>371</v>
      </c>
      <c r="G1428" s="1"/>
      <c r="H1428" t="s">
        <v>153</v>
      </c>
      <c r="I1428" s="1" t="str">
        <f>VLOOKUP(Z1428,lookup!$A$2:$E$18,5,FALSE)</f>
        <v>dissolved</v>
      </c>
      <c r="J1428" s="1" t="str">
        <f>VLOOKUP(Z1428,lookup!$A$2:$E$18,3,FALSE)</f>
        <v>Phenanthrene</v>
      </c>
      <c r="K1428" s="1"/>
      <c r="L1428" t="str">
        <f>VLOOKUP(Z1428,lookup!$A$2:$E$18,4,FALSE)</f>
        <v>ug/l</v>
      </c>
      <c r="M1428">
        <v>0.08</v>
      </c>
      <c r="N1428" t="s">
        <v>152</v>
      </c>
      <c r="U1428">
        <v>0.08</v>
      </c>
      <c r="V1428" t="s">
        <v>159</v>
      </c>
      <c r="X1428" t="s">
        <v>149</v>
      </c>
      <c r="Y1428" t="s">
        <v>150</v>
      </c>
      <c r="Z1428">
        <v>34462</v>
      </c>
      <c r="AB1428" t="s">
        <v>154</v>
      </c>
      <c r="AC1428" t="s">
        <v>148</v>
      </c>
      <c r="AD1428" s="2">
        <v>0.3125</v>
      </c>
      <c r="AG1428" t="s">
        <v>148</v>
      </c>
      <c r="AK1428" t="s">
        <v>156</v>
      </c>
    </row>
    <row r="1429" spans="1:37" x14ac:dyDescent="0.3">
      <c r="A1429" t="s">
        <v>292</v>
      </c>
      <c r="B1429" t="str">
        <f t="shared" si="22"/>
        <v>USGS-1648005-20070628</v>
      </c>
      <c r="C1429">
        <v>1648005</v>
      </c>
      <c r="D1429" t="s">
        <v>151</v>
      </c>
      <c r="E1429" s="1">
        <v>39261</v>
      </c>
      <c r="F1429" s="1" t="s">
        <v>371</v>
      </c>
      <c r="G1429" s="1"/>
      <c r="H1429" t="s">
        <v>153</v>
      </c>
      <c r="I1429" s="1" t="str">
        <f>VLOOKUP(Z1429,lookup!$A$2:$E$18,5,FALSE)</f>
        <v>dissolved</v>
      </c>
      <c r="J1429" s="1" t="str">
        <f>VLOOKUP(Z1429,lookup!$A$2:$E$18,3,FALSE)</f>
        <v>Pyrene</v>
      </c>
      <c r="K1429" s="1"/>
      <c r="L1429" t="str">
        <f>VLOOKUP(Z1429,lookup!$A$2:$E$18,4,FALSE)</f>
        <v>ug/l</v>
      </c>
      <c r="M1429">
        <v>0.08</v>
      </c>
      <c r="N1429" t="s">
        <v>152</v>
      </c>
      <c r="U1429">
        <v>0.08</v>
      </c>
      <c r="V1429" t="s">
        <v>155</v>
      </c>
      <c r="X1429" t="s">
        <v>149</v>
      </c>
      <c r="Y1429" t="s">
        <v>150</v>
      </c>
      <c r="Z1429">
        <v>34470</v>
      </c>
      <c r="AB1429" t="s">
        <v>154</v>
      </c>
      <c r="AC1429" t="s">
        <v>148</v>
      </c>
      <c r="AD1429" s="2">
        <v>0.3125</v>
      </c>
      <c r="AG1429" t="s">
        <v>148</v>
      </c>
      <c r="AK1429" t="s">
        <v>156</v>
      </c>
    </row>
    <row r="1430" spans="1:37" x14ac:dyDescent="0.3">
      <c r="A1430" t="s">
        <v>292</v>
      </c>
      <c r="B1430" t="str">
        <f t="shared" si="22"/>
        <v>USGS-1647996-20070627</v>
      </c>
      <c r="C1430">
        <v>1647996</v>
      </c>
      <c r="D1430" t="s">
        <v>151</v>
      </c>
      <c r="E1430" s="1">
        <v>39260</v>
      </c>
      <c r="F1430" s="1" t="s">
        <v>370</v>
      </c>
      <c r="G1430" s="1"/>
      <c r="H1430" t="s">
        <v>153</v>
      </c>
      <c r="I1430" s="1" t="str">
        <f>VLOOKUP(Z1430,lookup!$A$2:$E$18,5,FALSE)</f>
        <v>dissolved</v>
      </c>
      <c r="J1430" s="1" t="str">
        <f>VLOOKUP(Z1430,lookup!$A$2:$E$18,3,FALSE)</f>
        <v>Benzo[a]pyrene</v>
      </c>
      <c r="K1430" s="1"/>
      <c r="L1430" t="str">
        <f>VLOOKUP(Z1430,lookup!$A$2:$E$18,4,FALSE)</f>
        <v>ug/l</v>
      </c>
      <c r="M1430">
        <v>0.12</v>
      </c>
      <c r="N1430" t="s">
        <v>152</v>
      </c>
      <c r="U1430">
        <v>0.12</v>
      </c>
      <c r="V1430" t="s">
        <v>155</v>
      </c>
      <c r="X1430" t="s">
        <v>149</v>
      </c>
      <c r="Y1430" t="s">
        <v>150</v>
      </c>
      <c r="Z1430">
        <v>34248</v>
      </c>
      <c r="AB1430" t="s">
        <v>154</v>
      </c>
      <c r="AC1430" t="s">
        <v>148</v>
      </c>
      <c r="AD1430" s="2">
        <v>0.30208333333333331</v>
      </c>
      <c r="AG1430" t="s">
        <v>148</v>
      </c>
      <c r="AK1430" t="s">
        <v>156</v>
      </c>
    </row>
    <row r="1431" spans="1:37" x14ac:dyDescent="0.3">
      <c r="A1431" t="s">
        <v>292</v>
      </c>
      <c r="B1431" t="str">
        <f t="shared" si="22"/>
        <v>USGS-1647996-20070627</v>
      </c>
      <c r="C1431">
        <v>1647996</v>
      </c>
      <c r="D1431" t="s">
        <v>151</v>
      </c>
      <c r="E1431" s="1">
        <v>39260</v>
      </c>
      <c r="F1431" s="1" t="s">
        <v>370</v>
      </c>
      <c r="G1431" s="1"/>
      <c r="H1431" t="s">
        <v>153</v>
      </c>
      <c r="I1431" s="1" t="str">
        <f>VLOOKUP(Z1431,lookup!$A$2:$E$18,5,FALSE)</f>
        <v>dissolved</v>
      </c>
      <c r="J1431" s="1" t="str">
        <f>VLOOKUP(Z1431,lookup!$A$2:$E$18,3,FALSE)</f>
        <v>Fluoranthene</v>
      </c>
      <c r="K1431" s="1"/>
      <c r="L1431" t="str">
        <f>VLOOKUP(Z1431,lookup!$A$2:$E$18,4,FALSE)</f>
        <v>ug/l</v>
      </c>
      <c r="M1431">
        <v>0.08</v>
      </c>
      <c r="N1431" t="s">
        <v>152</v>
      </c>
      <c r="U1431">
        <v>0.08</v>
      </c>
      <c r="V1431" t="s">
        <v>159</v>
      </c>
      <c r="X1431" t="s">
        <v>149</v>
      </c>
      <c r="Y1431" t="s">
        <v>150</v>
      </c>
      <c r="Z1431">
        <v>34377</v>
      </c>
      <c r="AB1431" t="s">
        <v>154</v>
      </c>
      <c r="AC1431" t="s">
        <v>148</v>
      </c>
      <c r="AD1431" s="2">
        <v>0.30208333333333331</v>
      </c>
      <c r="AG1431" t="s">
        <v>148</v>
      </c>
      <c r="AK1431" t="s">
        <v>156</v>
      </c>
    </row>
    <row r="1432" spans="1:37" x14ac:dyDescent="0.3">
      <c r="A1432" t="s">
        <v>292</v>
      </c>
      <c r="B1432" t="str">
        <f t="shared" si="22"/>
        <v>USGS-1647996-20070627</v>
      </c>
      <c r="C1432">
        <v>1647996</v>
      </c>
      <c r="D1432" t="s">
        <v>151</v>
      </c>
      <c r="E1432" s="1">
        <v>39260</v>
      </c>
      <c r="F1432" s="1" t="s">
        <v>370</v>
      </c>
      <c r="G1432" s="1"/>
      <c r="H1432" t="s">
        <v>153</v>
      </c>
      <c r="I1432" s="1" t="str">
        <f>VLOOKUP(Z1432,lookup!$A$2:$E$18,5,FALSE)</f>
        <v>dissolved</v>
      </c>
      <c r="J1432" s="1" t="str">
        <f>VLOOKUP(Z1432,lookup!$A$2:$E$18,3,FALSE)</f>
        <v>Napthtalene</v>
      </c>
      <c r="K1432" s="1"/>
      <c r="L1432" t="str">
        <f>VLOOKUP(Z1432,lookup!$A$2:$E$18,4,FALSE)</f>
        <v>ug/l</v>
      </c>
      <c r="M1432">
        <v>0.1</v>
      </c>
      <c r="N1432" t="s">
        <v>152</v>
      </c>
      <c r="U1432">
        <v>0.1</v>
      </c>
      <c r="V1432" t="s">
        <v>155</v>
      </c>
      <c r="X1432" t="s">
        <v>149</v>
      </c>
      <c r="Y1432" t="s">
        <v>150</v>
      </c>
      <c r="Z1432">
        <v>34443</v>
      </c>
      <c r="AB1432" t="s">
        <v>154</v>
      </c>
      <c r="AC1432" t="s">
        <v>148</v>
      </c>
      <c r="AD1432" s="2">
        <v>0.30208333333333331</v>
      </c>
      <c r="AG1432" t="s">
        <v>148</v>
      </c>
      <c r="AK1432" t="s">
        <v>156</v>
      </c>
    </row>
    <row r="1433" spans="1:37" x14ac:dyDescent="0.3">
      <c r="A1433" t="s">
        <v>292</v>
      </c>
      <c r="B1433" t="str">
        <f t="shared" si="22"/>
        <v>USGS-1647996-20070627</v>
      </c>
      <c r="C1433">
        <v>1647996</v>
      </c>
      <c r="D1433" t="s">
        <v>151</v>
      </c>
      <c r="E1433" s="1">
        <v>39260</v>
      </c>
      <c r="F1433" s="1" t="s">
        <v>370</v>
      </c>
      <c r="G1433" s="1"/>
      <c r="H1433" t="s">
        <v>153</v>
      </c>
      <c r="I1433" s="1" t="str">
        <f>VLOOKUP(Z1433,lookup!$A$2:$E$18,5,FALSE)</f>
        <v>dissolved</v>
      </c>
      <c r="J1433" s="1" t="str">
        <f>VLOOKUP(Z1433,lookup!$A$2:$E$18,3,FALSE)</f>
        <v>Phenanthrene</v>
      </c>
      <c r="K1433" s="1"/>
      <c r="L1433" t="str">
        <f>VLOOKUP(Z1433,lookup!$A$2:$E$18,4,FALSE)</f>
        <v>ug/l</v>
      </c>
      <c r="M1433">
        <v>0.08</v>
      </c>
      <c r="N1433" t="s">
        <v>152</v>
      </c>
      <c r="U1433">
        <v>0.08</v>
      </c>
      <c r="V1433" t="s">
        <v>159</v>
      </c>
      <c r="X1433" t="s">
        <v>149</v>
      </c>
      <c r="Y1433" t="s">
        <v>150</v>
      </c>
      <c r="Z1433">
        <v>34462</v>
      </c>
      <c r="AB1433" t="s">
        <v>154</v>
      </c>
      <c r="AC1433" t="s">
        <v>148</v>
      </c>
      <c r="AD1433" s="2">
        <v>0.30208333333333331</v>
      </c>
      <c r="AG1433" t="s">
        <v>148</v>
      </c>
      <c r="AK1433" t="s">
        <v>156</v>
      </c>
    </row>
    <row r="1434" spans="1:37" x14ac:dyDescent="0.3">
      <c r="A1434" t="s">
        <v>292</v>
      </c>
      <c r="B1434" t="str">
        <f t="shared" si="22"/>
        <v>USGS-1647996-20070627</v>
      </c>
      <c r="C1434">
        <v>1647996</v>
      </c>
      <c r="D1434" t="s">
        <v>151</v>
      </c>
      <c r="E1434" s="1">
        <v>39260</v>
      </c>
      <c r="F1434" s="1" t="s">
        <v>370</v>
      </c>
      <c r="G1434" s="1"/>
      <c r="H1434" t="s">
        <v>153</v>
      </c>
      <c r="I1434" s="1" t="str">
        <f>VLOOKUP(Z1434,lookup!$A$2:$E$18,5,FALSE)</f>
        <v>dissolved</v>
      </c>
      <c r="J1434" s="1" t="str">
        <f>VLOOKUP(Z1434,lookup!$A$2:$E$18,3,FALSE)</f>
        <v>Pyrene</v>
      </c>
      <c r="K1434" s="1"/>
      <c r="L1434" t="str">
        <f>VLOOKUP(Z1434,lookup!$A$2:$E$18,4,FALSE)</f>
        <v>ug/l</v>
      </c>
      <c r="M1434">
        <v>0.08</v>
      </c>
      <c r="N1434" t="s">
        <v>152</v>
      </c>
      <c r="U1434">
        <v>0.08</v>
      </c>
      <c r="V1434" t="s">
        <v>155</v>
      </c>
      <c r="X1434" t="s">
        <v>149</v>
      </c>
      <c r="Y1434" t="s">
        <v>150</v>
      </c>
      <c r="Z1434">
        <v>34470</v>
      </c>
      <c r="AB1434" t="s">
        <v>154</v>
      </c>
      <c r="AC1434" t="s">
        <v>148</v>
      </c>
      <c r="AD1434" s="2">
        <v>0.30208333333333331</v>
      </c>
      <c r="AG1434" t="s">
        <v>148</v>
      </c>
      <c r="AK1434" t="s">
        <v>156</v>
      </c>
    </row>
    <row r="1435" spans="1:37" x14ac:dyDescent="0.3">
      <c r="A1435" t="s">
        <v>292</v>
      </c>
      <c r="B1435" t="str">
        <f t="shared" si="22"/>
        <v>USGS-1647994-20070627</v>
      </c>
      <c r="C1435">
        <v>1647994</v>
      </c>
      <c r="D1435" t="s">
        <v>151</v>
      </c>
      <c r="E1435" s="1">
        <v>39260</v>
      </c>
      <c r="F1435" s="1" t="s">
        <v>437</v>
      </c>
      <c r="G1435" s="1"/>
      <c r="H1435" t="s">
        <v>153</v>
      </c>
      <c r="I1435" s="1" t="str">
        <f>VLOOKUP(Z1435,lookup!$A$2:$E$18,5,FALSE)</f>
        <v>dissolved</v>
      </c>
      <c r="J1435" s="1" t="str">
        <f>VLOOKUP(Z1435,lookup!$A$2:$E$18,3,FALSE)</f>
        <v>Benzo[a]pyrene</v>
      </c>
      <c r="K1435" s="1"/>
      <c r="L1435" t="str">
        <f>VLOOKUP(Z1435,lookup!$A$2:$E$18,4,FALSE)</f>
        <v>ug/l</v>
      </c>
      <c r="M1435">
        <v>0.12</v>
      </c>
      <c r="N1435" t="s">
        <v>152</v>
      </c>
      <c r="U1435">
        <v>0.12</v>
      </c>
      <c r="V1435" t="s">
        <v>155</v>
      </c>
      <c r="X1435" t="s">
        <v>149</v>
      </c>
      <c r="Y1435" t="s">
        <v>150</v>
      </c>
      <c r="Z1435">
        <v>34248</v>
      </c>
      <c r="AB1435" t="s">
        <v>154</v>
      </c>
      <c r="AC1435" t="s">
        <v>148</v>
      </c>
      <c r="AD1435" s="2">
        <v>0.28125</v>
      </c>
      <c r="AG1435" t="s">
        <v>148</v>
      </c>
      <c r="AK1435" t="s">
        <v>156</v>
      </c>
    </row>
    <row r="1436" spans="1:37" x14ac:dyDescent="0.3">
      <c r="A1436" t="s">
        <v>292</v>
      </c>
      <c r="B1436" t="str">
        <f t="shared" si="22"/>
        <v>USGS-1647994-20070627</v>
      </c>
      <c r="C1436">
        <v>1647994</v>
      </c>
      <c r="D1436" t="s">
        <v>151</v>
      </c>
      <c r="E1436" s="1">
        <v>39260</v>
      </c>
      <c r="F1436" s="1" t="s">
        <v>437</v>
      </c>
      <c r="G1436" s="1"/>
      <c r="H1436" t="s">
        <v>153</v>
      </c>
      <c r="I1436" s="1" t="str">
        <f>VLOOKUP(Z1436,lookup!$A$2:$E$18,5,FALSE)</f>
        <v>dissolved</v>
      </c>
      <c r="J1436" s="1" t="str">
        <f>VLOOKUP(Z1436,lookup!$A$2:$E$18,3,FALSE)</f>
        <v>Fluoranthene</v>
      </c>
      <c r="K1436" s="1"/>
      <c r="L1436" t="str">
        <f>VLOOKUP(Z1436,lookup!$A$2:$E$18,4,FALSE)</f>
        <v>ug/l</v>
      </c>
      <c r="M1436">
        <v>0.08</v>
      </c>
      <c r="N1436" t="s">
        <v>152</v>
      </c>
      <c r="U1436">
        <v>0.08</v>
      </c>
      <c r="V1436" t="s">
        <v>159</v>
      </c>
      <c r="X1436" t="s">
        <v>149</v>
      </c>
      <c r="Y1436" t="s">
        <v>150</v>
      </c>
      <c r="Z1436">
        <v>34377</v>
      </c>
      <c r="AB1436" t="s">
        <v>154</v>
      </c>
      <c r="AC1436" t="s">
        <v>148</v>
      </c>
      <c r="AD1436" s="2">
        <v>0.28125</v>
      </c>
      <c r="AG1436" t="s">
        <v>148</v>
      </c>
      <c r="AK1436" t="s">
        <v>156</v>
      </c>
    </row>
    <row r="1437" spans="1:37" x14ac:dyDescent="0.3">
      <c r="A1437" t="s">
        <v>292</v>
      </c>
      <c r="B1437" t="str">
        <f t="shared" si="22"/>
        <v>USGS-1647994-20070627</v>
      </c>
      <c r="C1437">
        <v>1647994</v>
      </c>
      <c r="D1437" t="s">
        <v>151</v>
      </c>
      <c r="E1437" s="1">
        <v>39260</v>
      </c>
      <c r="F1437" s="1" t="s">
        <v>437</v>
      </c>
      <c r="G1437" s="1"/>
      <c r="H1437" t="s">
        <v>153</v>
      </c>
      <c r="I1437" s="1" t="str">
        <f>VLOOKUP(Z1437,lookup!$A$2:$E$18,5,FALSE)</f>
        <v>dissolved</v>
      </c>
      <c r="J1437" s="1" t="str">
        <f>VLOOKUP(Z1437,lookup!$A$2:$E$18,3,FALSE)</f>
        <v>Napthtalene</v>
      </c>
      <c r="K1437" s="1"/>
      <c r="L1437" t="str">
        <f>VLOOKUP(Z1437,lookup!$A$2:$E$18,4,FALSE)</f>
        <v>ug/l</v>
      </c>
      <c r="M1437">
        <v>0.1</v>
      </c>
      <c r="N1437" t="s">
        <v>152</v>
      </c>
      <c r="U1437">
        <v>0.1</v>
      </c>
      <c r="V1437" t="s">
        <v>155</v>
      </c>
      <c r="X1437" t="s">
        <v>149</v>
      </c>
      <c r="Y1437" t="s">
        <v>150</v>
      </c>
      <c r="Z1437">
        <v>34443</v>
      </c>
      <c r="AB1437" t="s">
        <v>154</v>
      </c>
      <c r="AC1437" t="s">
        <v>148</v>
      </c>
      <c r="AD1437" s="2">
        <v>0.28125</v>
      </c>
      <c r="AG1437" t="s">
        <v>148</v>
      </c>
      <c r="AK1437" t="s">
        <v>156</v>
      </c>
    </row>
    <row r="1438" spans="1:37" x14ac:dyDescent="0.3">
      <c r="A1438" t="s">
        <v>292</v>
      </c>
      <c r="B1438" t="str">
        <f t="shared" si="22"/>
        <v>USGS-1647994-20070627</v>
      </c>
      <c r="C1438">
        <v>1647994</v>
      </c>
      <c r="D1438" t="s">
        <v>151</v>
      </c>
      <c r="E1438" s="1">
        <v>39260</v>
      </c>
      <c r="F1438" s="1" t="s">
        <v>437</v>
      </c>
      <c r="G1438" s="1"/>
      <c r="H1438" t="s">
        <v>153</v>
      </c>
      <c r="I1438" s="1" t="str">
        <f>VLOOKUP(Z1438,lookup!$A$2:$E$18,5,FALSE)</f>
        <v>dissolved</v>
      </c>
      <c r="J1438" s="1" t="str">
        <f>VLOOKUP(Z1438,lookup!$A$2:$E$18,3,FALSE)</f>
        <v>Phenanthrene</v>
      </c>
      <c r="K1438" s="1"/>
      <c r="L1438" t="str">
        <f>VLOOKUP(Z1438,lookup!$A$2:$E$18,4,FALSE)</f>
        <v>ug/l</v>
      </c>
      <c r="M1438">
        <v>0.08</v>
      </c>
      <c r="N1438" t="s">
        <v>152</v>
      </c>
      <c r="U1438">
        <v>0.08</v>
      </c>
      <c r="V1438" t="s">
        <v>159</v>
      </c>
      <c r="X1438" t="s">
        <v>149</v>
      </c>
      <c r="Y1438" t="s">
        <v>150</v>
      </c>
      <c r="Z1438">
        <v>34462</v>
      </c>
      <c r="AB1438" t="s">
        <v>154</v>
      </c>
      <c r="AC1438" t="s">
        <v>148</v>
      </c>
      <c r="AD1438" s="2">
        <v>0.28125</v>
      </c>
      <c r="AG1438" t="s">
        <v>148</v>
      </c>
      <c r="AK1438" t="s">
        <v>156</v>
      </c>
    </row>
    <row r="1439" spans="1:37" x14ac:dyDescent="0.3">
      <c r="A1439" t="s">
        <v>292</v>
      </c>
      <c r="B1439" t="str">
        <f t="shared" si="22"/>
        <v>USGS-1647994-20070627</v>
      </c>
      <c r="C1439">
        <v>1647994</v>
      </c>
      <c r="D1439" t="s">
        <v>151</v>
      </c>
      <c r="E1439" s="1">
        <v>39260</v>
      </c>
      <c r="F1439" s="1" t="s">
        <v>437</v>
      </c>
      <c r="G1439" s="1"/>
      <c r="H1439" t="s">
        <v>153</v>
      </c>
      <c r="I1439" s="1" t="str">
        <f>VLOOKUP(Z1439,lookup!$A$2:$E$18,5,FALSE)</f>
        <v>dissolved</v>
      </c>
      <c r="J1439" s="1" t="str">
        <f>VLOOKUP(Z1439,lookup!$A$2:$E$18,3,FALSE)</f>
        <v>Pyrene</v>
      </c>
      <c r="K1439" s="1"/>
      <c r="L1439" t="str">
        <f>VLOOKUP(Z1439,lookup!$A$2:$E$18,4,FALSE)</f>
        <v>ug/l</v>
      </c>
      <c r="M1439">
        <v>0.08</v>
      </c>
      <c r="N1439" t="s">
        <v>152</v>
      </c>
      <c r="U1439">
        <v>0.08</v>
      </c>
      <c r="V1439" t="s">
        <v>155</v>
      </c>
      <c r="X1439" t="s">
        <v>149</v>
      </c>
      <c r="Y1439" t="s">
        <v>150</v>
      </c>
      <c r="Z1439">
        <v>34470</v>
      </c>
      <c r="AB1439" t="s">
        <v>154</v>
      </c>
      <c r="AC1439" t="s">
        <v>148</v>
      </c>
      <c r="AD1439" s="2">
        <v>0.28125</v>
      </c>
      <c r="AG1439" t="s">
        <v>148</v>
      </c>
      <c r="AK1439" t="s">
        <v>156</v>
      </c>
    </row>
    <row r="1440" spans="1:37" x14ac:dyDescent="0.3">
      <c r="A1440" t="s">
        <v>292</v>
      </c>
      <c r="B1440" t="str">
        <f t="shared" si="22"/>
        <v>USGS-1647994-20070627</v>
      </c>
      <c r="C1440">
        <v>1647994</v>
      </c>
      <c r="D1440" t="s">
        <v>151</v>
      </c>
      <c r="E1440" s="1">
        <v>39260</v>
      </c>
      <c r="F1440" s="1" t="s">
        <v>438</v>
      </c>
      <c r="G1440" s="1"/>
      <c r="H1440" t="s">
        <v>166</v>
      </c>
      <c r="I1440" s="1" t="str">
        <f>VLOOKUP(Z1440,lookup!$A$2:$E$18,5,FALSE)</f>
        <v>total</v>
      </c>
      <c r="J1440" s="1" t="str">
        <f>VLOOKUP(Z1440,lookup!$A$2:$E$18,3,FALSE)</f>
        <v>Benzo[a]pyrene</v>
      </c>
      <c r="K1440" s="1"/>
      <c r="L1440" t="str">
        <f>VLOOKUP(Z1440,lookup!$A$2:$E$18,4,FALSE)</f>
        <v>ug/l</v>
      </c>
      <c r="M1440">
        <v>0.2</v>
      </c>
      <c r="N1440" t="s">
        <v>152</v>
      </c>
      <c r="U1440">
        <v>0.2</v>
      </c>
      <c r="V1440" t="s">
        <v>159</v>
      </c>
      <c r="X1440" t="s">
        <v>149</v>
      </c>
      <c r="Y1440" t="s">
        <v>150</v>
      </c>
      <c r="Z1440">
        <v>34247</v>
      </c>
      <c r="AB1440" t="s">
        <v>154</v>
      </c>
      <c r="AC1440" t="s">
        <v>148</v>
      </c>
      <c r="AD1440" s="2">
        <v>0.28819444444444448</v>
      </c>
      <c r="AG1440" t="s">
        <v>148</v>
      </c>
      <c r="AK1440" t="s">
        <v>156</v>
      </c>
    </row>
    <row r="1441" spans="1:37" x14ac:dyDescent="0.3">
      <c r="A1441" t="s">
        <v>292</v>
      </c>
      <c r="B1441" t="str">
        <f t="shared" si="22"/>
        <v>USGS-1647994-20070627</v>
      </c>
      <c r="C1441">
        <v>1647994</v>
      </c>
      <c r="D1441" t="s">
        <v>151</v>
      </c>
      <c r="E1441" s="1">
        <v>39260</v>
      </c>
      <c r="F1441" s="1" t="s">
        <v>438</v>
      </c>
      <c r="G1441" s="1"/>
      <c r="H1441" t="s">
        <v>166</v>
      </c>
      <c r="I1441" s="1" t="str">
        <f>VLOOKUP(Z1441,lookup!$A$2:$E$18,5,FALSE)</f>
        <v>total</v>
      </c>
      <c r="J1441" s="1" t="str">
        <f>VLOOKUP(Z1441,lookup!$A$2:$E$18,3,FALSE)</f>
        <v>Fluoranthene</v>
      </c>
      <c r="K1441" s="1"/>
      <c r="L1441" t="str">
        <f>VLOOKUP(Z1441,lookup!$A$2:$E$18,4,FALSE)</f>
        <v>ug/l</v>
      </c>
      <c r="M1441">
        <v>0.2</v>
      </c>
      <c r="N1441" t="s">
        <v>152</v>
      </c>
      <c r="U1441">
        <v>0.2</v>
      </c>
      <c r="V1441" t="s">
        <v>159</v>
      </c>
      <c r="X1441" t="s">
        <v>149</v>
      </c>
      <c r="Y1441" t="s">
        <v>150</v>
      </c>
      <c r="Z1441">
        <v>34376</v>
      </c>
      <c r="AB1441" t="s">
        <v>154</v>
      </c>
      <c r="AC1441" t="s">
        <v>148</v>
      </c>
      <c r="AD1441" s="2">
        <v>0.28819444444444448</v>
      </c>
      <c r="AG1441" t="s">
        <v>148</v>
      </c>
      <c r="AK1441" t="s">
        <v>156</v>
      </c>
    </row>
    <row r="1442" spans="1:37" x14ac:dyDescent="0.3">
      <c r="A1442" t="s">
        <v>292</v>
      </c>
      <c r="B1442" t="str">
        <f t="shared" si="22"/>
        <v>USGS-1647994-20070627</v>
      </c>
      <c r="C1442">
        <v>1647994</v>
      </c>
      <c r="D1442" t="s">
        <v>151</v>
      </c>
      <c r="E1442" s="1">
        <v>39260</v>
      </c>
      <c r="F1442" s="1" t="s">
        <v>438</v>
      </c>
      <c r="G1442" s="1"/>
      <c r="H1442" t="s">
        <v>166</v>
      </c>
      <c r="I1442" s="1" t="str">
        <f>VLOOKUP(Z1442,lookup!$A$2:$E$18,5,FALSE)</f>
        <v>total</v>
      </c>
      <c r="J1442" s="1" t="str">
        <f>VLOOKUP(Z1442,lookup!$A$2:$E$18,3,FALSE)</f>
        <v>Phenanthrene</v>
      </c>
      <c r="K1442" s="1"/>
      <c r="L1442" t="str">
        <f>VLOOKUP(Z1442,lookup!$A$2:$E$18,4,FALSE)</f>
        <v>ug/l</v>
      </c>
      <c r="M1442">
        <v>0.2</v>
      </c>
      <c r="N1442" t="s">
        <v>152</v>
      </c>
      <c r="U1442">
        <v>0.2</v>
      </c>
      <c r="V1442" t="s">
        <v>159</v>
      </c>
      <c r="X1442" t="s">
        <v>149</v>
      </c>
      <c r="Y1442" t="s">
        <v>150</v>
      </c>
      <c r="Z1442">
        <v>34461</v>
      </c>
      <c r="AB1442" t="s">
        <v>154</v>
      </c>
      <c r="AC1442" t="s">
        <v>148</v>
      </c>
      <c r="AD1442" s="2">
        <v>0.28819444444444448</v>
      </c>
      <c r="AG1442" t="s">
        <v>148</v>
      </c>
      <c r="AK1442" t="s">
        <v>156</v>
      </c>
    </row>
    <row r="1443" spans="1:37" x14ac:dyDescent="0.3">
      <c r="A1443" t="s">
        <v>292</v>
      </c>
      <c r="B1443" t="str">
        <f t="shared" si="22"/>
        <v>USGS-1647994-20070627</v>
      </c>
      <c r="C1443">
        <v>1647994</v>
      </c>
      <c r="D1443" t="s">
        <v>151</v>
      </c>
      <c r="E1443" s="1">
        <v>39260</v>
      </c>
      <c r="F1443" s="1" t="s">
        <v>438</v>
      </c>
      <c r="G1443" s="1"/>
      <c r="H1443" t="s">
        <v>166</v>
      </c>
      <c r="I1443" s="1" t="str">
        <f>VLOOKUP(Z1443,lookup!$A$2:$E$18,5,FALSE)</f>
        <v>total</v>
      </c>
      <c r="J1443" s="1" t="str">
        <f>VLOOKUP(Z1443,lookup!$A$2:$E$18,3,FALSE)</f>
        <v>Pyrene</v>
      </c>
      <c r="K1443" s="1"/>
      <c r="L1443" t="str">
        <f>VLOOKUP(Z1443,lookup!$A$2:$E$18,4,FALSE)</f>
        <v>ug/l</v>
      </c>
      <c r="M1443">
        <v>0.2</v>
      </c>
      <c r="N1443" t="s">
        <v>152</v>
      </c>
      <c r="U1443">
        <v>0.2</v>
      </c>
      <c r="V1443" t="s">
        <v>159</v>
      </c>
      <c r="X1443" t="s">
        <v>149</v>
      </c>
      <c r="Y1443" t="s">
        <v>150</v>
      </c>
      <c r="Z1443">
        <v>34469</v>
      </c>
      <c r="AB1443" t="s">
        <v>154</v>
      </c>
      <c r="AC1443" t="s">
        <v>148</v>
      </c>
      <c r="AD1443" s="2">
        <v>0.28819444444444448</v>
      </c>
      <c r="AG1443" t="s">
        <v>148</v>
      </c>
      <c r="AK1443" t="s">
        <v>156</v>
      </c>
    </row>
    <row r="1444" spans="1:37" x14ac:dyDescent="0.3">
      <c r="A1444" t="s">
        <v>292</v>
      </c>
      <c r="B1444" t="str">
        <f t="shared" si="22"/>
        <v>USGS-1647994-20070627</v>
      </c>
      <c r="C1444">
        <v>1647994</v>
      </c>
      <c r="D1444" t="s">
        <v>151</v>
      </c>
      <c r="E1444" s="1">
        <v>39260</v>
      </c>
      <c r="F1444" s="1" t="s">
        <v>438</v>
      </c>
      <c r="G1444" s="1"/>
      <c r="H1444" t="s">
        <v>166</v>
      </c>
      <c r="I1444" s="1" t="str">
        <f>VLOOKUP(Z1444,lookup!$A$2:$E$18,5,FALSE)</f>
        <v>total</v>
      </c>
      <c r="J1444" s="1" t="str">
        <f>VLOOKUP(Z1444,lookup!$A$2:$E$18,3,FALSE)</f>
        <v>Napthtalene</v>
      </c>
      <c r="K1444" s="1"/>
      <c r="L1444" t="str">
        <f>VLOOKUP(Z1444,lookup!$A$2:$E$18,4,FALSE)</f>
        <v>ug/l</v>
      </c>
      <c r="M1444">
        <v>0.2</v>
      </c>
      <c r="N1444" t="s">
        <v>152</v>
      </c>
      <c r="U1444">
        <v>0.2</v>
      </c>
      <c r="V1444" t="s">
        <v>159</v>
      </c>
      <c r="X1444" t="s">
        <v>149</v>
      </c>
      <c r="Y1444" t="s">
        <v>150</v>
      </c>
      <c r="Z1444">
        <v>34696</v>
      </c>
      <c r="AA1444" t="s">
        <v>167</v>
      </c>
      <c r="AB1444" t="s">
        <v>154</v>
      </c>
      <c r="AC1444" t="s">
        <v>148</v>
      </c>
      <c r="AD1444" s="2">
        <v>0.28819444444444448</v>
      </c>
      <c r="AG1444" t="s">
        <v>148</v>
      </c>
      <c r="AK1444" t="s">
        <v>156</v>
      </c>
    </row>
    <row r="1445" spans="1:37" x14ac:dyDescent="0.3">
      <c r="A1445" t="s">
        <v>292</v>
      </c>
      <c r="B1445" t="str">
        <f t="shared" si="22"/>
        <v>USGS-1648300-20070627</v>
      </c>
      <c r="C1445">
        <v>1648300</v>
      </c>
      <c r="D1445" t="s">
        <v>151</v>
      </c>
      <c r="E1445" s="1">
        <v>39260</v>
      </c>
      <c r="F1445" s="1" t="s">
        <v>306</v>
      </c>
      <c r="G1445" s="1"/>
      <c r="H1445" t="s">
        <v>153</v>
      </c>
      <c r="I1445" s="1" t="str">
        <f>VLOOKUP(Z1445,lookup!$A$2:$E$18,5,FALSE)</f>
        <v>dissolved</v>
      </c>
      <c r="J1445" s="1" t="str">
        <f>VLOOKUP(Z1445,lookup!$A$2:$E$18,3,FALSE)</f>
        <v>Benzo[a]pyrene</v>
      </c>
      <c r="K1445" s="1"/>
      <c r="L1445" t="str">
        <f>VLOOKUP(Z1445,lookup!$A$2:$E$18,4,FALSE)</f>
        <v>ug/l</v>
      </c>
      <c r="M1445">
        <v>0.12</v>
      </c>
      <c r="N1445" t="s">
        <v>152</v>
      </c>
      <c r="U1445">
        <v>0.12</v>
      </c>
      <c r="V1445" t="s">
        <v>155</v>
      </c>
      <c r="X1445" t="s">
        <v>149</v>
      </c>
      <c r="Y1445" t="s">
        <v>150</v>
      </c>
      <c r="Z1445">
        <v>34248</v>
      </c>
      <c r="AB1445" t="s">
        <v>154</v>
      </c>
      <c r="AC1445" t="s">
        <v>148</v>
      </c>
      <c r="AD1445" s="2">
        <v>0.45833333333333331</v>
      </c>
      <c r="AG1445" t="s">
        <v>148</v>
      </c>
      <c r="AK1445" t="s">
        <v>156</v>
      </c>
    </row>
    <row r="1446" spans="1:37" x14ac:dyDescent="0.3">
      <c r="A1446" t="s">
        <v>292</v>
      </c>
      <c r="B1446" t="str">
        <f t="shared" si="22"/>
        <v>USGS-1648300-20070627</v>
      </c>
      <c r="C1446">
        <v>1648300</v>
      </c>
      <c r="D1446" t="s">
        <v>151</v>
      </c>
      <c r="E1446" s="1">
        <v>39260</v>
      </c>
      <c r="F1446" s="1" t="s">
        <v>306</v>
      </c>
      <c r="G1446" s="1"/>
      <c r="H1446" t="s">
        <v>153</v>
      </c>
      <c r="I1446" s="1" t="str">
        <f>VLOOKUP(Z1446,lookup!$A$2:$E$18,5,FALSE)</f>
        <v>dissolved</v>
      </c>
      <c r="J1446" s="1" t="str">
        <f>VLOOKUP(Z1446,lookup!$A$2:$E$18,3,FALSE)</f>
        <v>Fluoranthene</v>
      </c>
      <c r="K1446" s="1"/>
      <c r="L1446" t="str">
        <f>VLOOKUP(Z1446,lookup!$A$2:$E$18,4,FALSE)</f>
        <v>ug/l</v>
      </c>
      <c r="M1446">
        <v>8.0000000000000002E-3</v>
      </c>
      <c r="N1446" t="s">
        <v>157</v>
      </c>
      <c r="U1446">
        <v>0.08</v>
      </c>
      <c r="V1446" t="s">
        <v>159</v>
      </c>
      <c r="X1446" t="s">
        <v>149</v>
      </c>
      <c r="Y1446" t="s">
        <v>150</v>
      </c>
      <c r="Z1446">
        <v>34377</v>
      </c>
      <c r="AA1446" t="s">
        <v>158</v>
      </c>
      <c r="AB1446" t="s">
        <v>154</v>
      </c>
      <c r="AC1446" t="s">
        <v>148</v>
      </c>
      <c r="AD1446" s="2">
        <v>0.45833333333333331</v>
      </c>
      <c r="AG1446" t="s">
        <v>148</v>
      </c>
      <c r="AK1446" t="s">
        <v>156</v>
      </c>
    </row>
    <row r="1447" spans="1:37" x14ac:dyDescent="0.3">
      <c r="A1447" t="s">
        <v>292</v>
      </c>
      <c r="B1447" t="str">
        <f t="shared" si="22"/>
        <v>USGS-1648300-20070627</v>
      </c>
      <c r="C1447">
        <v>1648300</v>
      </c>
      <c r="D1447" t="s">
        <v>151</v>
      </c>
      <c r="E1447" s="1">
        <v>39260</v>
      </c>
      <c r="F1447" s="1" t="s">
        <v>306</v>
      </c>
      <c r="G1447" s="1"/>
      <c r="H1447" t="s">
        <v>153</v>
      </c>
      <c r="I1447" s="1" t="str">
        <f>VLOOKUP(Z1447,lookup!$A$2:$E$18,5,FALSE)</f>
        <v>dissolved</v>
      </c>
      <c r="J1447" s="1" t="str">
        <f>VLOOKUP(Z1447,lookup!$A$2:$E$18,3,FALSE)</f>
        <v>Napthtalene</v>
      </c>
      <c r="K1447" s="1"/>
      <c r="L1447" t="str">
        <f>VLOOKUP(Z1447,lookup!$A$2:$E$18,4,FALSE)</f>
        <v>ug/l</v>
      </c>
      <c r="M1447">
        <v>0.1</v>
      </c>
      <c r="N1447" t="s">
        <v>152</v>
      </c>
      <c r="U1447">
        <v>0.1</v>
      </c>
      <c r="V1447" t="s">
        <v>155</v>
      </c>
      <c r="X1447" t="s">
        <v>149</v>
      </c>
      <c r="Y1447" t="s">
        <v>150</v>
      </c>
      <c r="Z1447">
        <v>34443</v>
      </c>
      <c r="AB1447" t="s">
        <v>154</v>
      </c>
      <c r="AC1447" t="s">
        <v>148</v>
      </c>
      <c r="AD1447" s="2">
        <v>0.45833333333333331</v>
      </c>
      <c r="AG1447" t="s">
        <v>148</v>
      </c>
      <c r="AK1447" t="s">
        <v>156</v>
      </c>
    </row>
    <row r="1448" spans="1:37" x14ac:dyDescent="0.3">
      <c r="A1448" t="s">
        <v>292</v>
      </c>
      <c r="B1448" t="str">
        <f t="shared" si="22"/>
        <v>USGS-1648300-20070627</v>
      </c>
      <c r="C1448">
        <v>1648300</v>
      </c>
      <c r="D1448" t="s">
        <v>151</v>
      </c>
      <c r="E1448" s="1">
        <v>39260</v>
      </c>
      <c r="F1448" s="1" t="s">
        <v>306</v>
      </c>
      <c r="G1448" s="1"/>
      <c r="H1448" t="s">
        <v>153</v>
      </c>
      <c r="I1448" s="1" t="str">
        <f>VLOOKUP(Z1448,lookup!$A$2:$E$18,5,FALSE)</f>
        <v>dissolved</v>
      </c>
      <c r="J1448" s="1" t="str">
        <f>VLOOKUP(Z1448,lookup!$A$2:$E$18,3,FALSE)</f>
        <v>Phenanthrene</v>
      </c>
      <c r="K1448" s="1"/>
      <c r="L1448" t="str">
        <f>VLOOKUP(Z1448,lookup!$A$2:$E$18,4,FALSE)</f>
        <v>ug/l</v>
      </c>
      <c r="M1448">
        <v>0.08</v>
      </c>
      <c r="N1448" t="s">
        <v>152</v>
      </c>
      <c r="U1448">
        <v>0.08</v>
      </c>
      <c r="V1448" t="s">
        <v>159</v>
      </c>
      <c r="X1448" t="s">
        <v>149</v>
      </c>
      <c r="Y1448" t="s">
        <v>150</v>
      </c>
      <c r="Z1448">
        <v>34462</v>
      </c>
      <c r="AB1448" t="s">
        <v>154</v>
      </c>
      <c r="AC1448" t="s">
        <v>148</v>
      </c>
      <c r="AD1448" s="2">
        <v>0.45833333333333331</v>
      </c>
      <c r="AG1448" t="s">
        <v>148</v>
      </c>
      <c r="AK1448" t="s">
        <v>156</v>
      </c>
    </row>
    <row r="1449" spans="1:37" x14ac:dyDescent="0.3">
      <c r="A1449" t="s">
        <v>292</v>
      </c>
      <c r="B1449" t="str">
        <f t="shared" si="22"/>
        <v>USGS-1648300-20070627</v>
      </c>
      <c r="C1449">
        <v>1648300</v>
      </c>
      <c r="D1449" t="s">
        <v>151</v>
      </c>
      <c r="E1449" s="1">
        <v>39260</v>
      </c>
      <c r="F1449" s="1" t="s">
        <v>306</v>
      </c>
      <c r="G1449" s="1"/>
      <c r="H1449" t="s">
        <v>153</v>
      </c>
      <c r="I1449" s="1" t="str">
        <f>VLOOKUP(Z1449,lookup!$A$2:$E$18,5,FALSE)</f>
        <v>dissolved</v>
      </c>
      <c r="J1449" s="1" t="str">
        <f>VLOOKUP(Z1449,lookup!$A$2:$E$18,3,FALSE)</f>
        <v>Pyrene</v>
      </c>
      <c r="K1449" s="1"/>
      <c r="L1449" t="str">
        <f>VLOOKUP(Z1449,lookup!$A$2:$E$18,4,FALSE)</f>
        <v>ug/l</v>
      </c>
      <c r="M1449">
        <v>8.0000000000000002E-3</v>
      </c>
      <c r="N1449" t="s">
        <v>157</v>
      </c>
      <c r="U1449">
        <v>0.08</v>
      </c>
      <c r="V1449" t="s">
        <v>155</v>
      </c>
      <c r="X1449" t="s">
        <v>149</v>
      </c>
      <c r="Y1449" t="s">
        <v>150</v>
      </c>
      <c r="Z1449">
        <v>34470</v>
      </c>
      <c r="AA1449" t="s">
        <v>158</v>
      </c>
      <c r="AB1449" t="s">
        <v>154</v>
      </c>
      <c r="AC1449" t="s">
        <v>148</v>
      </c>
      <c r="AD1449" s="2">
        <v>0.45833333333333331</v>
      </c>
      <c r="AG1449" t="s">
        <v>148</v>
      </c>
      <c r="AK1449" t="s">
        <v>156</v>
      </c>
    </row>
    <row r="1450" spans="1:37" x14ac:dyDescent="0.3">
      <c r="A1450" t="s">
        <v>292</v>
      </c>
      <c r="B1450" t="str">
        <f t="shared" si="22"/>
        <v>USGS-164801550-20070628</v>
      </c>
      <c r="C1450">
        <v>164801550</v>
      </c>
      <c r="D1450" t="s">
        <v>151</v>
      </c>
      <c r="E1450" s="1">
        <v>39261</v>
      </c>
      <c r="F1450" s="1" t="s">
        <v>323</v>
      </c>
      <c r="G1450" s="1"/>
      <c r="H1450" t="s">
        <v>153</v>
      </c>
      <c r="I1450" s="1" t="str">
        <f>VLOOKUP(Z1450,lookup!$A$2:$E$18,5,FALSE)</f>
        <v>dissolved</v>
      </c>
      <c r="J1450" s="1" t="str">
        <f>VLOOKUP(Z1450,lookup!$A$2:$E$18,3,FALSE)</f>
        <v>Benzo[a]pyrene</v>
      </c>
      <c r="K1450" s="1"/>
      <c r="L1450" t="str">
        <f>VLOOKUP(Z1450,lookup!$A$2:$E$18,4,FALSE)</f>
        <v>ug/l</v>
      </c>
      <c r="M1450">
        <v>0.12</v>
      </c>
      <c r="N1450" t="s">
        <v>152</v>
      </c>
      <c r="U1450">
        <v>0.12</v>
      </c>
      <c r="V1450" t="s">
        <v>155</v>
      </c>
      <c r="X1450" t="s">
        <v>149</v>
      </c>
      <c r="Y1450" t="s">
        <v>150</v>
      </c>
      <c r="Z1450">
        <v>34248</v>
      </c>
      <c r="AB1450" t="s">
        <v>154</v>
      </c>
      <c r="AC1450" t="s">
        <v>148</v>
      </c>
      <c r="AD1450" s="2">
        <v>0.35416666666666669</v>
      </c>
      <c r="AG1450" t="s">
        <v>148</v>
      </c>
      <c r="AK1450" t="s">
        <v>156</v>
      </c>
    </row>
    <row r="1451" spans="1:37" x14ac:dyDescent="0.3">
      <c r="A1451" t="s">
        <v>292</v>
      </c>
      <c r="B1451" t="str">
        <f t="shared" si="22"/>
        <v>USGS-164801550-20070628</v>
      </c>
      <c r="C1451">
        <v>164801550</v>
      </c>
      <c r="D1451" t="s">
        <v>151</v>
      </c>
      <c r="E1451" s="1">
        <v>39261</v>
      </c>
      <c r="F1451" s="1" t="s">
        <v>323</v>
      </c>
      <c r="G1451" s="1"/>
      <c r="H1451" t="s">
        <v>153</v>
      </c>
      <c r="I1451" s="1" t="str">
        <f>VLOOKUP(Z1451,lookup!$A$2:$E$18,5,FALSE)</f>
        <v>dissolved</v>
      </c>
      <c r="J1451" s="1" t="str">
        <f>VLOOKUP(Z1451,lookup!$A$2:$E$18,3,FALSE)</f>
        <v>Fluoranthene</v>
      </c>
      <c r="K1451" s="1"/>
      <c r="L1451" t="str">
        <f>VLOOKUP(Z1451,lookup!$A$2:$E$18,4,FALSE)</f>
        <v>ug/l</v>
      </c>
      <c r="M1451">
        <v>0.08</v>
      </c>
      <c r="N1451" t="s">
        <v>152</v>
      </c>
      <c r="U1451">
        <v>0.08</v>
      </c>
      <c r="V1451" t="s">
        <v>159</v>
      </c>
      <c r="X1451" t="s">
        <v>149</v>
      </c>
      <c r="Y1451" t="s">
        <v>150</v>
      </c>
      <c r="Z1451">
        <v>34377</v>
      </c>
      <c r="AB1451" t="s">
        <v>154</v>
      </c>
      <c r="AC1451" t="s">
        <v>148</v>
      </c>
      <c r="AD1451" s="2">
        <v>0.35416666666666669</v>
      </c>
      <c r="AG1451" t="s">
        <v>148</v>
      </c>
      <c r="AK1451" t="s">
        <v>156</v>
      </c>
    </row>
    <row r="1452" spans="1:37" x14ac:dyDescent="0.3">
      <c r="A1452" t="s">
        <v>292</v>
      </c>
      <c r="B1452" t="str">
        <f t="shared" si="22"/>
        <v>USGS-164801550-20070628</v>
      </c>
      <c r="C1452">
        <v>164801550</v>
      </c>
      <c r="D1452" t="s">
        <v>151</v>
      </c>
      <c r="E1452" s="1">
        <v>39261</v>
      </c>
      <c r="F1452" s="1" t="s">
        <v>323</v>
      </c>
      <c r="G1452" s="1"/>
      <c r="H1452" t="s">
        <v>153</v>
      </c>
      <c r="I1452" s="1" t="str">
        <f>VLOOKUP(Z1452,lookup!$A$2:$E$18,5,FALSE)</f>
        <v>dissolved</v>
      </c>
      <c r="J1452" s="1" t="str">
        <f>VLOOKUP(Z1452,lookup!$A$2:$E$18,3,FALSE)</f>
        <v>Napthtalene</v>
      </c>
      <c r="K1452" s="1"/>
      <c r="L1452" t="str">
        <f>VLOOKUP(Z1452,lookup!$A$2:$E$18,4,FALSE)</f>
        <v>ug/l</v>
      </c>
      <c r="M1452">
        <v>0.1</v>
      </c>
      <c r="N1452" t="s">
        <v>152</v>
      </c>
      <c r="U1452">
        <v>0.1</v>
      </c>
      <c r="V1452" t="s">
        <v>155</v>
      </c>
      <c r="X1452" t="s">
        <v>149</v>
      </c>
      <c r="Y1452" t="s">
        <v>150</v>
      </c>
      <c r="Z1452">
        <v>34443</v>
      </c>
      <c r="AB1452" t="s">
        <v>154</v>
      </c>
      <c r="AC1452" t="s">
        <v>148</v>
      </c>
      <c r="AD1452" s="2">
        <v>0.35416666666666669</v>
      </c>
      <c r="AG1452" t="s">
        <v>148</v>
      </c>
      <c r="AK1452" t="s">
        <v>156</v>
      </c>
    </row>
    <row r="1453" spans="1:37" x14ac:dyDescent="0.3">
      <c r="A1453" t="s">
        <v>292</v>
      </c>
      <c r="B1453" t="str">
        <f t="shared" si="22"/>
        <v>USGS-164801550-20070628</v>
      </c>
      <c r="C1453">
        <v>164801550</v>
      </c>
      <c r="D1453" t="s">
        <v>151</v>
      </c>
      <c r="E1453" s="1">
        <v>39261</v>
      </c>
      <c r="F1453" s="1" t="s">
        <v>323</v>
      </c>
      <c r="G1453" s="1"/>
      <c r="H1453" t="s">
        <v>153</v>
      </c>
      <c r="I1453" s="1" t="str">
        <f>VLOOKUP(Z1453,lookup!$A$2:$E$18,5,FALSE)</f>
        <v>dissolved</v>
      </c>
      <c r="J1453" s="1" t="str">
        <f>VLOOKUP(Z1453,lookup!$A$2:$E$18,3,FALSE)</f>
        <v>Phenanthrene</v>
      </c>
      <c r="K1453" s="1"/>
      <c r="L1453" t="str">
        <f>VLOOKUP(Z1453,lookup!$A$2:$E$18,4,FALSE)</f>
        <v>ug/l</v>
      </c>
      <c r="M1453">
        <v>0.08</v>
      </c>
      <c r="N1453" t="s">
        <v>152</v>
      </c>
      <c r="U1453">
        <v>0.08</v>
      </c>
      <c r="V1453" t="s">
        <v>159</v>
      </c>
      <c r="X1453" t="s">
        <v>149</v>
      </c>
      <c r="Y1453" t="s">
        <v>150</v>
      </c>
      <c r="Z1453">
        <v>34462</v>
      </c>
      <c r="AB1453" t="s">
        <v>154</v>
      </c>
      <c r="AC1453" t="s">
        <v>148</v>
      </c>
      <c r="AD1453" s="2">
        <v>0.35416666666666669</v>
      </c>
      <c r="AG1453" t="s">
        <v>148</v>
      </c>
      <c r="AK1453" t="s">
        <v>156</v>
      </c>
    </row>
    <row r="1454" spans="1:37" x14ac:dyDescent="0.3">
      <c r="A1454" t="s">
        <v>292</v>
      </c>
      <c r="B1454" t="str">
        <f t="shared" si="22"/>
        <v>USGS-164801550-20070628</v>
      </c>
      <c r="C1454">
        <v>164801550</v>
      </c>
      <c r="D1454" t="s">
        <v>151</v>
      </c>
      <c r="E1454" s="1">
        <v>39261</v>
      </c>
      <c r="F1454" s="1" t="s">
        <v>323</v>
      </c>
      <c r="G1454" s="1"/>
      <c r="H1454" t="s">
        <v>153</v>
      </c>
      <c r="I1454" s="1" t="str">
        <f>VLOOKUP(Z1454,lookup!$A$2:$E$18,5,FALSE)</f>
        <v>dissolved</v>
      </c>
      <c r="J1454" s="1" t="str">
        <f>VLOOKUP(Z1454,lookup!$A$2:$E$18,3,FALSE)</f>
        <v>Pyrene</v>
      </c>
      <c r="K1454" s="1"/>
      <c r="L1454" t="str">
        <f>VLOOKUP(Z1454,lookup!$A$2:$E$18,4,FALSE)</f>
        <v>ug/l</v>
      </c>
      <c r="M1454">
        <v>0.08</v>
      </c>
      <c r="N1454" t="s">
        <v>152</v>
      </c>
      <c r="U1454">
        <v>0.08</v>
      </c>
      <c r="V1454" t="s">
        <v>155</v>
      </c>
      <c r="X1454" t="s">
        <v>149</v>
      </c>
      <c r="Y1454" t="s">
        <v>150</v>
      </c>
      <c r="Z1454">
        <v>34470</v>
      </c>
      <c r="AB1454" t="s">
        <v>154</v>
      </c>
      <c r="AC1454" t="s">
        <v>148</v>
      </c>
      <c r="AD1454" s="2">
        <v>0.35416666666666669</v>
      </c>
      <c r="AG1454" t="s">
        <v>148</v>
      </c>
      <c r="AK1454" t="s">
        <v>156</v>
      </c>
    </row>
    <row r="1455" spans="1:37" x14ac:dyDescent="0.3">
      <c r="A1455" t="s">
        <v>292</v>
      </c>
      <c r="B1455" t="str">
        <f t="shared" si="22"/>
        <v>USGS-1648100-20070627</v>
      </c>
      <c r="C1455">
        <v>1648100</v>
      </c>
      <c r="D1455" t="s">
        <v>151</v>
      </c>
      <c r="E1455" s="1">
        <v>39260</v>
      </c>
      <c r="F1455" s="1" t="s">
        <v>331</v>
      </c>
      <c r="G1455" s="1"/>
      <c r="H1455" t="s">
        <v>153</v>
      </c>
      <c r="I1455" s="1" t="str">
        <f>VLOOKUP(Z1455,lookup!$A$2:$E$18,5,FALSE)</f>
        <v>dissolved</v>
      </c>
      <c r="J1455" s="1" t="str">
        <f>VLOOKUP(Z1455,lookup!$A$2:$E$18,3,FALSE)</f>
        <v>Benzo[a]pyrene</v>
      </c>
      <c r="K1455" s="1"/>
      <c r="L1455" t="str">
        <f>VLOOKUP(Z1455,lookup!$A$2:$E$18,4,FALSE)</f>
        <v>ug/l</v>
      </c>
      <c r="M1455">
        <v>0.12</v>
      </c>
      <c r="N1455" t="s">
        <v>152</v>
      </c>
      <c r="U1455">
        <v>0.12</v>
      </c>
      <c r="V1455" t="s">
        <v>155</v>
      </c>
      <c r="X1455" t="s">
        <v>149</v>
      </c>
      <c r="Y1455" t="s">
        <v>150</v>
      </c>
      <c r="Z1455">
        <v>34248</v>
      </c>
      <c r="AB1455" t="s">
        <v>154</v>
      </c>
      <c r="AC1455" t="s">
        <v>148</v>
      </c>
      <c r="AD1455" s="2">
        <v>0.4375</v>
      </c>
      <c r="AG1455" t="s">
        <v>148</v>
      </c>
      <c r="AK1455" t="s">
        <v>156</v>
      </c>
    </row>
    <row r="1456" spans="1:37" x14ac:dyDescent="0.3">
      <c r="A1456" t="s">
        <v>292</v>
      </c>
      <c r="B1456" t="str">
        <f t="shared" si="22"/>
        <v>USGS-1648100-20070627</v>
      </c>
      <c r="C1456">
        <v>1648100</v>
      </c>
      <c r="D1456" t="s">
        <v>151</v>
      </c>
      <c r="E1456" s="1">
        <v>39260</v>
      </c>
      <c r="F1456" s="1" t="s">
        <v>331</v>
      </c>
      <c r="G1456" s="1"/>
      <c r="H1456" t="s">
        <v>153</v>
      </c>
      <c r="I1456" s="1" t="str">
        <f>VLOOKUP(Z1456,lookup!$A$2:$E$18,5,FALSE)</f>
        <v>dissolved</v>
      </c>
      <c r="J1456" s="1" t="str">
        <f>VLOOKUP(Z1456,lookup!$A$2:$E$18,3,FALSE)</f>
        <v>Fluoranthene</v>
      </c>
      <c r="K1456" s="1"/>
      <c r="L1456" t="str">
        <f>VLOOKUP(Z1456,lookup!$A$2:$E$18,4,FALSE)</f>
        <v>ug/l</v>
      </c>
      <c r="M1456">
        <v>8.9999999999999993E-3</v>
      </c>
      <c r="N1456" t="s">
        <v>157</v>
      </c>
      <c r="U1456">
        <v>0.08</v>
      </c>
      <c r="V1456" t="s">
        <v>159</v>
      </c>
      <c r="X1456" t="s">
        <v>149</v>
      </c>
      <c r="Y1456" t="s">
        <v>150</v>
      </c>
      <c r="Z1456">
        <v>34377</v>
      </c>
      <c r="AA1456" t="s">
        <v>158</v>
      </c>
      <c r="AB1456" t="s">
        <v>154</v>
      </c>
      <c r="AC1456" t="s">
        <v>148</v>
      </c>
      <c r="AD1456" s="2">
        <v>0.4375</v>
      </c>
      <c r="AG1456" t="s">
        <v>148</v>
      </c>
      <c r="AK1456" t="s">
        <v>156</v>
      </c>
    </row>
    <row r="1457" spans="1:37" x14ac:dyDescent="0.3">
      <c r="A1457" t="s">
        <v>292</v>
      </c>
      <c r="B1457" t="str">
        <f t="shared" si="22"/>
        <v>USGS-1648100-20070627</v>
      </c>
      <c r="C1457">
        <v>1648100</v>
      </c>
      <c r="D1457" t="s">
        <v>151</v>
      </c>
      <c r="E1457" s="1">
        <v>39260</v>
      </c>
      <c r="F1457" s="1" t="s">
        <v>331</v>
      </c>
      <c r="G1457" s="1"/>
      <c r="H1457" t="s">
        <v>153</v>
      </c>
      <c r="I1457" s="1" t="str">
        <f>VLOOKUP(Z1457,lookup!$A$2:$E$18,5,FALSE)</f>
        <v>dissolved</v>
      </c>
      <c r="J1457" s="1" t="str">
        <f>VLOOKUP(Z1457,lookup!$A$2:$E$18,3,FALSE)</f>
        <v>Napthtalene</v>
      </c>
      <c r="K1457" s="1"/>
      <c r="L1457" t="str">
        <f>VLOOKUP(Z1457,lookup!$A$2:$E$18,4,FALSE)</f>
        <v>ug/l</v>
      </c>
      <c r="M1457">
        <v>0.1</v>
      </c>
      <c r="N1457" t="s">
        <v>152</v>
      </c>
      <c r="U1457">
        <v>0.1</v>
      </c>
      <c r="V1457" t="s">
        <v>155</v>
      </c>
      <c r="X1457" t="s">
        <v>149</v>
      </c>
      <c r="Y1457" t="s">
        <v>150</v>
      </c>
      <c r="Z1457">
        <v>34443</v>
      </c>
      <c r="AB1457" t="s">
        <v>154</v>
      </c>
      <c r="AC1457" t="s">
        <v>148</v>
      </c>
      <c r="AD1457" s="2">
        <v>0.4375</v>
      </c>
      <c r="AG1457" t="s">
        <v>148</v>
      </c>
      <c r="AK1457" t="s">
        <v>156</v>
      </c>
    </row>
    <row r="1458" spans="1:37" x14ac:dyDescent="0.3">
      <c r="A1458" t="s">
        <v>292</v>
      </c>
      <c r="B1458" t="str">
        <f t="shared" si="22"/>
        <v>USGS-1648100-20070627</v>
      </c>
      <c r="C1458">
        <v>1648100</v>
      </c>
      <c r="D1458" t="s">
        <v>151</v>
      </c>
      <c r="E1458" s="1">
        <v>39260</v>
      </c>
      <c r="F1458" s="1" t="s">
        <v>331</v>
      </c>
      <c r="G1458" s="1"/>
      <c r="H1458" t="s">
        <v>153</v>
      </c>
      <c r="I1458" s="1" t="str">
        <f>VLOOKUP(Z1458,lookup!$A$2:$E$18,5,FALSE)</f>
        <v>dissolved</v>
      </c>
      <c r="J1458" s="1" t="str">
        <f>VLOOKUP(Z1458,lookup!$A$2:$E$18,3,FALSE)</f>
        <v>Phenanthrene</v>
      </c>
      <c r="K1458" s="1"/>
      <c r="L1458" t="str">
        <f>VLOOKUP(Z1458,lookup!$A$2:$E$18,4,FALSE)</f>
        <v>ug/l</v>
      </c>
      <c r="M1458">
        <v>0.08</v>
      </c>
      <c r="N1458" t="s">
        <v>152</v>
      </c>
      <c r="U1458">
        <v>0.08</v>
      </c>
      <c r="V1458" t="s">
        <v>159</v>
      </c>
      <c r="X1458" t="s">
        <v>149</v>
      </c>
      <c r="Y1458" t="s">
        <v>150</v>
      </c>
      <c r="Z1458">
        <v>34462</v>
      </c>
      <c r="AB1458" t="s">
        <v>154</v>
      </c>
      <c r="AC1458" t="s">
        <v>148</v>
      </c>
      <c r="AD1458" s="2">
        <v>0.4375</v>
      </c>
      <c r="AG1458" t="s">
        <v>148</v>
      </c>
      <c r="AK1458" t="s">
        <v>156</v>
      </c>
    </row>
    <row r="1459" spans="1:37" x14ac:dyDescent="0.3">
      <c r="A1459" t="s">
        <v>292</v>
      </c>
      <c r="B1459" t="str">
        <f t="shared" si="22"/>
        <v>USGS-1648100-20070627</v>
      </c>
      <c r="C1459">
        <v>1648100</v>
      </c>
      <c r="D1459" t="s">
        <v>151</v>
      </c>
      <c r="E1459" s="1">
        <v>39260</v>
      </c>
      <c r="F1459" s="1" t="s">
        <v>331</v>
      </c>
      <c r="G1459" s="1"/>
      <c r="H1459" t="s">
        <v>153</v>
      </c>
      <c r="I1459" s="1" t="str">
        <f>VLOOKUP(Z1459,lookup!$A$2:$E$18,5,FALSE)</f>
        <v>dissolved</v>
      </c>
      <c r="J1459" s="1" t="str">
        <f>VLOOKUP(Z1459,lookup!$A$2:$E$18,3,FALSE)</f>
        <v>Pyrene</v>
      </c>
      <c r="K1459" s="1"/>
      <c r="L1459" t="str">
        <f>VLOOKUP(Z1459,lookup!$A$2:$E$18,4,FALSE)</f>
        <v>ug/l</v>
      </c>
      <c r="M1459">
        <v>8.0000000000000002E-3</v>
      </c>
      <c r="N1459" t="s">
        <v>157</v>
      </c>
      <c r="U1459">
        <v>0.08</v>
      </c>
      <c r="V1459" t="s">
        <v>155</v>
      </c>
      <c r="X1459" t="s">
        <v>149</v>
      </c>
      <c r="Y1459" t="s">
        <v>150</v>
      </c>
      <c r="Z1459">
        <v>34470</v>
      </c>
      <c r="AA1459" t="s">
        <v>158</v>
      </c>
      <c r="AB1459" t="s">
        <v>154</v>
      </c>
      <c r="AC1459" t="s">
        <v>148</v>
      </c>
      <c r="AD1459" s="2">
        <v>0.4375</v>
      </c>
      <c r="AG1459" t="s">
        <v>148</v>
      </c>
      <c r="AK1459" t="s">
        <v>156</v>
      </c>
    </row>
    <row r="1460" spans="1:37" x14ac:dyDescent="0.3">
      <c r="A1460" t="s">
        <v>292</v>
      </c>
      <c r="B1460" t="str">
        <f t="shared" si="22"/>
        <v>USGS-1648200-20070628</v>
      </c>
      <c r="C1460">
        <v>1648200</v>
      </c>
      <c r="D1460" t="s">
        <v>151</v>
      </c>
      <c r="E1460" s="1">
        <v>39261</v>
      </c>
      <c r="F1460" s="1" t="s">
        <v>314</v>
      </c>
      <c r="G1460" s="1"/>
      <c r="H1460" t="s">
        <v>153</v>
      </c>
      <c r="I1460" s="1" t="str">
        <f>VLOOKUP(Z1460,lookup!$A$2:$E$18,5,FALSE)</f>
        <v>dissolved</v>
      </c>
      <c r="J1460" s="1" t="str">
        <f>VLOOKUP(Z1460,lookup!$A$2:$E$18,3,FALSE)</f>
        <v>Benzo[a]pyrene</v>
      </c>
      <c r="K1460" s="1"/>
      <c r="L1460" t="str">
        <f>VLOOKUP(Z1460,lookup!$A$2:$E$18,4,FALSE)</f>
        <v>ug/l</v>
      </c>
      <c r="M1460">
        <v>0.12</v>
      </c>
      <c r="N1460" t="s">
        <v>152</v>
      </c>
      <c r="U1460">
        <v>0.12</v>
      </c>
      <c r="V1460" t="s">
        <v>155</v>
      </c>
      <c r="X1460" t="s">
        <v>149</v>
      </c>
      <c r="Y1460" t="s">
        <v>150</v>
      </c>
      <c r="Z1460">
        <v>34248</v>
      </c>
      <c r="AB1460" t="s">
        <v>154</v>
      </c>
      <c r="AC1460" t="s">
        <v>148</v>
      </c>
      <c r="AD1460" s="2">
        <v>0.375</v>
      </c>
      <c r="AG1460" t="s">
        <v>148</v>
      </c>
      <c r="AK1460" t="s">
        <v>156</v>
      </c>
    </row>
    <row r="1461" spans="1:37" x14ac:dyDescent="0.3">
      <c r="A1461" t="s">
        <v>292</v>
      </c>
      <c r="B1461" t="str">
        <f t="shared" si="22"/>
        <v>USGS-1648200-20070628</v>
      </c>
      <c r="C1461">
        <v>1648200</v>
      </c>
      <c r="D1461" t="s">
        <v>151</v>
      </c>
      <c r="E1461" s="1">
        <v>39261</v>
      </c>
      <c r="F1461" s="1" t="s">
        <v>314</v>
      </c>
      <c r="G1461" s="1"/>
      <c r="H1461" t="s">
        <v>153</v>
      </c>
      <c r="I1461" s="1" t="str">
        <f>VLOOKUP(Z1461,lookup!$A$2:$E$18,5,FALSE)</f>
        <v>dissolved</v>
      </c>
      <c r="J1461" s="1" t="str">
        <f>VLOOKUP(Z1461,lookup!$A$2:$E$18,3,FALSE)</f>
        <v>Fluoranthene</v>
      </c>
      <c r="K1461" s="1"/>
      <c r="L1461" t="str">
        <f>VLOOKUP(Z1461,lookup!$A$2:$E$18,4,FALSE)</f>
        <v>ug/l</v>
      </c>
      <c r="M1461">
        <v>0.08</v>
      </c>
      <c r="N1461" t="s">
        <v>152</v>
      </c>
      <c r="U1461">
        <v>0.08</v>
      </c>
      <c r="V1461" t="s">
        <v>159</v>
      </c>
      <c r="X1461" t="s">
        <v>149</v>
      </c>
      <c r="Y1461" t="s">
        <v>150</v>
      </c>
      <c r="Z1461">
        <v>34377</v>
      </c>
      <c r="AB1461" t="s">
        <v>154</v>
      </c>
      <c r="AC1461" t="s">
        <v>148</v>
      </c>
      <c r="AD1461" s="2">
        <v>0.375</v>
      </c>
      <c r="AG1461" t="s">
        <v>148</v>
      </c>
      <c r="AK1461" t="s">
        <v>156</v>
      </c>
    </row>
    <row r="1462" spans="1:37" x14ac:dyDescent="0.3">
      <c r="A1462" t="s">
        <v>292</v>
      </c>
      <c r="B1462" t="str">
        <f t="shared" si="22"/>
        <v>USGS-1648200-20070628</v>
      </c>
      <c r="C1462">
        <v>1648200</v>
      </c>
      <c r="D1462" t="s">
        <v>151</v>
      </c>
      <c r="E1462" s="1">
        <v>39261</v>
      </c>
      <c r="F1462" s="1" t="s">
        <v>314</v>
      </c>
      <c r="G1462" s="1"/>
      <c r="H1462" t="s">
        <v>153</v>
      </c>
      <c r="I1462" s="1" t="str">
        <f>VLOOKUP(Z1462,lookup!$A$2:$E$18,5,FALSE)</f>
        <v>dissolved</v>
      </c>
      <c r="J1462" s="1" t="str">
        <f>VLOOKUP(Z1462,lookup!$A$2:$E$18,3,FALSE)</f>
        <v>Napthtalene</v>
      </c>
      <c r="K1462" s="1"/>
      <c r="L1462" t="str">
        <f>VLOOKUP(Z1462,lookup!$A$2:$E$18,4,FALSE)</f>
        <v>ug/l</v>
      </c>
      <c r="M1462">
        <v>0.1</v>
      </c>
      <c r="N1462" t="s">
        <v>152</v>
      </c>
      <c r="U1462">
        <v>0.1</v>
      </c>
      <c r="V1462" t="s">
        <v>155</v>
      </c>
      <c r="X1462" t="s">
        <v>149</v>
      </c>
      <c r="Y1462" t="s">
        <v>150</v>
      </c>
      <c r="Z1462">
        <v>34443</v>
      </c>
      <c r="AB1462" t="s">
        <v>154</v>
      </c>
      <c r="AC1462" t="s">
        <v>148</v>
      </c>
      <c r="AD1462" s="2">
        <v>0.375</v>
      </c>
      <c r="AG1462" t="s">
        <v>148</v>
      </c>
      <c r="AK1462" t="s">
        <v>156</v>
      </c>
    </row>
    <row r="1463" spans="1:37" x14ac:dyDescent="0.3">
      <c r="A1463" t="s">
        <v>292</v>
      </c>
      <c r="B1463" t="str">
        <f t="shared" si="22"/>
        <v>USGS-1648200-20070628</v>
      </c>
      <c r="C1463">
        <v>1648200</v>
      </c>
      <c r="D1463" t="s">
        <v>151</v>
      </c>
      <c r="E1463" s="1">
        <v>39261</v>
      </c>
      <c r="F1463" s="1" t="s">
        <v>314</v>
      </c>
      <c r="G1463" s="1"/>
      <c r="H1463" t="s">
        <v>153</v>
      </c>
      <c r="I1463" s="1" t="str">
        <f>VLOOKUP(Z1463,lookup!$A$2:$E$18,5,FALSE)</f>
        <v>dissolved</v>
      </c>
      <c r="J1463" s="1" t="str">
        <f>VLOOKUP(Z1463,lookup!$A$2:$E$18,3,FALSE)</f>
        <v>Phenanthrene</v>
      </c>
      <c r="K1463" s="1"/>
      <c r="L1463" t="str">
        <f>VLOOKUP(Z1463,lookup!$A$2:$E$18,4,FALSE)</f>
        <v>ug/l</v>
      </c>
      <c r="M1463">
        <v>0.08</v>
      </c>
      <c r="N1463" t="s">
        <v>152</v>
      </c>
      <c r="U1463">
        <v>0.08</v>
      </c>
      <c r="V1463" t="s">
        <v>159</v>
      </c>
      <c r="X1463" t="s">
        <v>149</v>
      </c>
      <c r="Y1463" t="s">
        <v>150</v>
      </c>
      <c r="Z1463">
        <v>34462</v>
      </c>
      <c r="AB1463" t="s">
        <v>154</v>
      </c>
      <c r="AC1463" t="s">
        <v>148</v>
      </c>
      <c r="AD1463" s="2">
        <v>0.375</v>
      </c>
      <c r="AG1463" t="s">
        <v>148</v>
      </c>
      <c r="AK1463" t="s">
        <v>156</v>
      </c>
    </row>
    <row r="1464" spans="1:37" x14ac:dyDescent="0.3">
      <c r="A1464" t="s">
        <v>292</v>
      </c>
      <c r="B1464" t="str">
        <f t="shared" si="22"/>
        <v>USGS-1648200-20070628</v>
      </c>
      <c r="C1464">
        <v>1648200</v>
      </c>
      <c r="D1464" t="s">
        <v>151</v>
      </c>
      <c r="E1464" s="1">
        <v>39261</v>
      </c>
      <c r="F1464" s="1" t="s">
        <v>314</v>
      </c>
      <c r="G1464" s="1"/>
      <c r="H1464" t="s">
        <v>153</v>
      </c>
      <c r="I1464" s="1" t="str">
        <f>VLOOKUP(Z1464,lookup!$A$2:$E$18,5,FALSE)</f>
        <v>dissolved</v>
      </c>
      <c r="J1464" s="1" t="str">
        <f>VLOOKUP(Z1464,lookup!$A$2:$E$18,3,FALSE)</f>
        <v>Pyrene</v>
      </c>
      <c r="K1464" s="1"/>
      <c r="L1464" t="str">
        <f>VLOOKUP(Z1464,lookup!$A$2:$E$18,4,FALSE)</f>
        <v>ug/l</v>
      </c>
      <c r="M1464">
        <v>0.08</v>
      </c>
      <c r="N1464" t="s">
        <v>152</v>
      </c>
      <c r="U1464">
        <v>0.08</v>
      </c>
      <c r="V1464" t="s">
        <v>155</v>
      </c>
      <c r="X1464" t="s">
        <v>149</v>
      </c>
      <c r="Y1464" t="s">
        <v>150</v>
      </c>
      <c r="Z1464">
        <v>34470</v>
      </c>
      <c r="AB1464" t="s">
        <v>154</v>
      </c>
      <c r="AC1464" t="s">
        <v>148</v>
      </c>
      <c r="AD1464" s="2">
        <v>0.375</v>
      </c>
      <c r="AG1464" t="s">
        <v>148</v>
      </c>
      <c r="AK1464" t="s">
        <v>156</v>
      </c>
    </row>
    <row r="1465" spans="1:37" x14ac:dyDescent="0.3">
      <c r="A1465" t="s">
        <v>292</v>
      </c>
      <c r="B1465" t="str">
        <f t="shared" si="22"/>
        <v>USGS-1648200-20070628</v>
      </c>
      <c r="C1465">
        <v>1648200</v>
      </c>
      <c r="D1465" t="s">
        <v>151</v>
      </c>
      <c r="E1465" s="1">
        <v>39261</v>
      </c>
      <c r="F1465" s="1" t="s">
        <v>356</v>
      </c>
      <c r="G1465" s="1"/>
      <c r="H1465" t="s">
        <v>166</v>
      </c>
      <c r="I1465" s="1" t="str">
        <f>VLOOKUP(Z1465,lookup!$A$2:$E$18,5,FALSE)</f>
        <v>total</v>
      </c>
      <c r="J1465" s="1" t="str">
        <f>VLOOKUP(Z1465,lookup!$A$2:$E$18,3,FALSE)</f>
        <v>Benzo[a]pyrene</v>
      </c>
      <c r="K1465" s="1"/>
      <c r="L1465" t="str">
        <f>VLOOKUP(Z1465,lookup!$A$2:$E$18,4,FALSE)</f>
        <v>ug/l</v>
      </c>
      <c r="M1465">
        <v>0.2</v>
      </c>
      <c r="N1465" t="s">
        <v>152</v>
      </c>
      <c r="U1465">
        <v>0.2</v>
      </c>
      <c r="V1465" t="s">
        <v>159</v>
      </c>
      <c r="X1465" t="s">
        <v>149</v>
      </c>
      <c r="Y1465" t="s">
        <v>150</v>
      </c>
      <c r="Z1465">
        <v>34247</v>
      </c>
      <c r="AB1465" t="s">
        <v>154</v>
      </c>
      <c r="AC1465" t="s">
        <v>148</v>
      </c>
      <c r="AD1465" s="2">
        <v>0.38194444444444442</v>
      </c>
      <c r="AG1465" t="s">
        <v>148</v>
      </c>
      <c r="AK1465" t="s">
        <v>156</v>
      </c>
    </row>
    <row r="1466" spans="1:37" x14ac:dyDescent="0.3">
      <c r="A1466" t="s">
        <v>292</v>
      </c>
      <c r="B1466" t="str">
        <f t="shared" si="22"/>
        <v>USGS-1648200-20070628</v>
      </c>
      <c r="C1466">
        <v>1648200</v>
      </c>
      <c r="D1466" t="s">
        <v>151</v>
      </c>
      <c r="E1466" s="1">
        <v>39261</v>
      </c>
      <c r="F1466" s="1" t="s">
        <v>356</v>
      </c>
      <c r="G1466" s="1"/>
      <c r="H1466" t="s">
        <v>166</v>
      </c>
      <c r="I1466" s="1" t="str">
        <f>VLOOKUP(Z1466,lookup!$A$2:$E$18,5,FALSE)</f>
        <v>total</v>
      </c>
      <c r="J1466" s="1" t="str">
        <f>VLOOKUP(Z1466,lookup!$A$2:$E$18,3,FALSE)</f>
        <v>Fluoranthene</v>
      </c>
      <c r="K1466" s="1"/>
      <c r="L1466" t="str">
        <f>VLOOKUP(Z1466,lookup!$A$2:$E$18,4,FALSE)</f>
        <v>ug/l</v>
      </c>
      <c r="M1466">
        <v>0.2</v>
      </c>
      <c r="N1466" t="s">
        <v>152</v>
      </c>
      <c r="U1466">
        <v>0.2</v>
      </c>
      <c r="V1466" t="s">
        <v>159</v>
      </c>
      <c r="X1466" t="s">
        <v>149</v>
      </c>
      <c r="Y1466" t="s">
        <v>150</v>
      </c>
      <c r="Z1466">
        <v>34376</v>
      </c>
      <c r="AB1466" t="s">
        <v>154</v>
      </c>
      <c r="AC1466" t="s">
        <v>148</v>
      </c>
      <c r="AD1466" s="2">
        <v>0.38194444444444442</v>
      </c>
      <c r="AG1466" t="s">
        <v>148</v>
      </c>
      <c r="AK1466" t="s">
        <v>156</v>
      </c>
    </row>
    <row r="1467" spans="1:37" x14ac:dyDescent="0.3">
      <c r="A1467" t="s">
        <v>292</v>
      </c>
      <c r="B1467" t="str">
        <f t="shared" si="22"/>
        <v>USGS-1648200-20070628</v>
      </c>
      <c r="C1467">
        <v>1648200</v>
      </c>
      <c r="D1467" t="s">
        <v>151</v>
      </c>
      <c r="E1467" s="1">
        <v>39261</v>
      </c>
      <c r="F1467" s="1" t="s">
        <v>356</v>
      </c>
      <c r="G1467" s="1"/>
      <c r="H1467" t="s">
        <v>166</v>
      </c>
      <c r="I1467" s="1" t="str">
        <f>VLOOKUP(Z1467,lookup!$A$2:$E$18,5,FALSE)</f>
        <v>total</v>
      </c>
      <c r="J1467" s="1" t="str">
        <f>VLOOKUP(Z1467,lookup!$A$2:$E$18,3,FALSE)</f>
        <v>Phenanthrene</v>
      </c>
      <c r="K1467" s="1"/>
      <c r="L1467" t="str">
        <f>VLOOKUP(Z1467,lookup!$A$2:$E$18,4,FALSE)</f>
        <v>ug/l</v>
      </c>
      <c r="M1467">
        <v>0.2</v>
      </c>
      <c r="N1467" t="s">
        <v>152</v>
      </c>
      <c r="U1467">
        <v>0.2</v>
      </c>
      <c r="V1467" t="s">
        <v>159</v>
      </c>
      <c r="X1467" t="s">
        <v>149</v>
      </c>
      <c r="Y1467" t="s">
        <v>150</v>
      </c>
      <c r="Z1467">
        <v>34461</v>
      </c>
      <c r="AB1467" t="s">
        <v>154</v>
      </c>
      <c r="AC1467" t="s">
        <v>148</v>
      </c>
      <c r="AD1467" s="2">
        <v>0.38194444444444442</v>
      </c>
      <c r="AG1467" t="s">
        <v>148</v>
      </c>
      <c r="AK1467" t="s">
        <v>156</v>
      </c>
    </row>
    <row r="1468" spans="1:37" x14ac:dyDescent="0.3">
      <c r="A1468" t="s">
        <v>292</v>
      </c>
      <c r="B1468" t="str">
        <f t="shared" si="22"/>
        <v>USGS-1648200-20070628</v>
      </c>
      <c r="C1468">
        <v>1648200</v>
      </c>
      <c r="D1468" t="s">
        <v>151</v>
      </c>
      <c r="E1468" s="1">
        <v>39261</v>
      </c>
      <c r="F1468" s="1" t="s">
        <v>356</v>
      </c>
      <c r="G1468" s="1"/>
      <c r="H1468" t="s">
        <v>166</v>
      </c>
      <c r="I1468" s="1" t="str">
        <f>VLOOKUP(Z1468,lookup!$A$2:$E$18,5,FALSE)</f>
        <v>total</v>
      </c>
      <c r="J1468" s="1" t="str">
        <f>VLOOKUP(Z1468,lookup!$A$2:$E$18,3,FALSE)</f>
        <v>Pyrene</v>
      </c>
      <c r="K1468" s="1"/>
      <c r="L1468" t="str">
        <f>VLOOKUP(Z1468,lookup!$A$2:$E$18,4,FALSE)</f>
        <v>ug/l</v>
      </c>
      <c r="M1468">
        <v>0.2</v>
      </c>
      <c r="N1468" t="s">
        <v>152</v>
      </c>
      <c r="U1468">
        <v>0.2</v>
      </c>
      <c r="V1468" t="s">
        <v>159</v>
      </c>
      <c r="X1468" t="s">
        <v>149</v>
      </c>
      <c r="Y1468" t="s">
        <v>150</v>
      </c>
      <c r="Z1468">
        <v>34469</v>
      </c>
      <c r="AB1468" t="s">
        <v>154</v>
      </c>
      <c r="AC1468" t="s">
        <v>148</v>
      </c>
      <c r="AD1468" s="2">
        <v>0.38194444444444442</v>
      </c>
      <c r="AG1468" t="s">
        <v>148</v>
      </c>
      <c r="AK1468" t="s">
        <v>156</v>
      </c>
    </row>
    <row r="1469" spans="1:37" x14ac:dyDescent="0.3">
      <c r="A1469" t="s">
        <v>292</v>
      </c>
      <c r="B1469" t="str">
        <f t="shared" si="22"/>
        <v>USGS-1648200-20070628</v>
      </c>
      <c r="C1469">
        <v>1648200</v>
      </c>
      <c r="D1469" t="s">
        <v>151</v>
      </c>
      <c r="E1469" s="1">
        <v>39261</v>
      </c>
      <c r="F1469" s="1" t="s">
        <v>356</v>
      </c>
      <c r="G1469" s="1"/>
      <c r="H1469" t="s">
        <v>166</v>
      </c>
      <c r="I1469" s="1" t="str">
        <f>VLOOKUP(Z1469,lookup!$A$2:$E$18,5,FALSE)</f>
        <v>total</v>
      </c>
      <c r="J1469" s="1" t="str">
        <f>VLOOKUP(Z1469,lookup!$A$2:$E$18,3,FALSE)</f>
        <v>Napthtalene</v>
      </c>
      <c r="K1469" s="1"/>
      <c r="L1469" t="str">
        <f>VLOOKUP(Z1469,lookup!$A$2:$E$18,4,FALSE)</f>
        <v>ug/l</v>
      </c>
      <c r="M1469">
        <v>0.2</v>
      </c>
      <c r="N1469" t="s">
        <v>152</v>
      </c>
      <c r="U1469">
        <v>0.2</v>
      </c>
      <c r="V1469" t="s">
        <v>159</v>
      </c>
      <c r="X1469" t="s">
        <v>149</v>
      </c>
      <c r="Y1469" t="s">
        <v>150</v>
      </c>
      <c r="Z1469">
        <v>34696</v>
      </c>
      <c r="AA1469" t="s">
        <v>167</v>
      </c>
      <c r="AB1469" t="s">
        <v>154</v>
      </c>
      <c r="AC1469" t="s">
        <v>148</v>
      </c>
      <c r="AD1469" s="2">
        <v>0.38194444444444442</v>
      </c>
      <c r="AG1469" t="s">
        <v>148</v>
      </c>
      <c r="AK1469" t="s">
        <v>156</v>
      </c>
    </row>
    <row r="1470" spans="1:37" x14ac:dyDescent="0.3">
      <c r="A1470" t="s">
        <v>292</v>
      </c>
      <c r="B1470" t="str">
        <f t="shared" si="22"/>
        <v>USGS-1648003-20070628</v>
      </c>
      <c r="C1470">
        <v>1648003</v>
      </c>
      <c r="D1470" t="s">
        <v>151</v>
      </c>
      <c r="E1470" s="1">
        <v>39261</v>
      </c>
      <c r="F1470" s="1" t="s">
        <v>439</v>
      </c>
      <c r="G1470" s="1"/>
      <c r="H1470" t="s">
        <v>153</v>
      </c>
      <c r="I1470" s="1" t="str">
        <f>VLOOKUP(Z1470,lookup!$A$2:$E$18,5,FALSE)</f>
        <v>dissolved</v>
      </c>
      <c r="J1470" s="1" t="str">
        <f>VLOOKUP(Z1470,lookup!$A$2:$E$18,3,FALSE)</f>
        <v>Benzo[a]pyrene</v>
      </c>
      <c r="K1470" s="1"/>
      <c r="L1470" t="str">
        <f>VLOOKUP(Z1470,lookup!$A$2:$E$18,4,FALSE)</f>
        <v>ug/l</v>
      </c>
      <c r="M1470">
        <v>0.12</v>
      </c>
      <c r="N1470" t="s">
        <v>152</v>
      </c>
      <c r="U1470">
        <v>0.12</v>
      </c>
      <c r="V1470" t="s">
        <v>155</v>
      </c>
      <c r="X1470" t="s">
        <v>149</v>
      </c>
      <c r="Y1470" t="s">
        <v>150</v>
      </c>
      <c r="Z1470">
        <v>34248</v>
      </c>
      <c r="AB1470" t="s">
        <v>154</v>
      </c>
      <c r="AC1470" t="s">
        <v>148</v>
      </c>
      <c r="AD1470" s="2">
        <v>0.29166666666666669</v>
      </c>
      <c r="AG1470" t="s">
        <v>148</v>
      </c>
      <c r="AK1470" t="s">
        <v>156</v>
      </c>
    </row>
    <row r="1471" spans="1:37" x14ac:dyDescent="0.3">
      <c r="A1471" t="s">
        <v>292</v>
      </c>
      <c r="B1471" t="str">
        <f t="shared" si="22"/>
        <v>USGS-1648003-20070628</v>
      </c>
      <c r="C1471">
        <v>1648003</v>
      </c>
      <c r="D1471" t="s">
        <v>151</v>
      </c>
      <c r="E1471" s="1">
        <v>39261</v>
      </c>
      <c r="F1471" s="1" t="s">
        <v>439</v>
      </c>
      <c r="G1471" s="1"/>
      <c r="H1471" t="s">
        <v>153</v>
      </c>
      <c r="I1471" s="1" t="str">
        <f>VLOOKUP(Z1471,lookup!$A$2:$E$18,5,FALSE)</f>
        <v>dissolved</v>
      </c>
      <c r="J1471" s="1" t="str">
        <f>VLOOKUP(Z1471,lookup!$A$2:$E$18,3,FALSE)</f>
        <v>Fluoranthene</v>
      </c>
      <c r="K1471" s="1"/>
      <c r="L1471" t="str">
        <f>VLOOKUP(Z1471,lookup!$A$2:$E$18,4,FALSE)</f>
        <v>ug/l</v>
      </c>
      <c r="M1471">
        <v>0.08</v>
      </c>
      <c r="N1471" t="s">
        <v>152</v>
      </c>
      <c r="U1471">
        <v>0.08</v>
      </c>
      <c r="V1471" t="s">
        <v>159</v>
      </c>
      <c r="X1471" t="s">
        <v>149</v>
      </c>
      <c r="Y1471" t="s">
        <v>150</v>
      </c>
      <c r="Z1471">
        <v>34377</v>
      </c>
      <c r="AB1471" t="s">
        <v>154</v>
      </c>
      <c r="AC1471" t="s">
        <v>148</v>
      </c>
      <c r="AD1471" s="2">
        <v>0.29166666666666669</v>
      </c>
      <c r="AG1471" t="s">
        <v>148</v>
      </c>
      <c r="AK1471" t="s">
        <v>156</v>
      </c>
    </row>
    <row r="1472" spans="1:37" x14ac:dyDescent="0.3">
      <c r="A1472" t="s">
        <v>292</v>
      </c>
      <c r="B1472" t="str">
        <f t="shared" si="22"/>
        <v>USGS-1648003-20070628</v>
      </c>
      <c r="C1472">
        <v>1648003</v>
      </c>
      <c r="D1472" t="s">
        <v>151</v>
      </c>
      <c r="E1472" s="1">
        <v>39261</v>
      </c>
      <c r="F1472" s="1" t="s">
        <v>439</v>
      </c>
      <c r="G1472" s="1"/>
      <c r="H1472" t="s">
        <v>153</v>
      </c>
      <c r="I1472" s="1" t="str">
        <f>VLOOKUP(Z1472,lookup!$A$2:$E$18,5,FALSE)</f>
        <v>dissolved</v>
      </c>
      <c r="J1472" s="1" t="str">
        <f>VLOOKUP(Z1472,lookup!$A$2:$E$18,3,FALSE)</f>
        <v>Napthtalene</v>
      </c>
      <c r="K1472" s="1"/>
      <c r="L1472" t="str">
        <f>VLOOKUP(Z1472,lookup!$A$2:$E$18,4,FALSE)</f>
        <v>ug/l</v>
      </c>
      <c r="M1472">
        <v>0.1</v>
      </c>
      <c r="N1472" t="s">
        <v>152</v>
      </c>
      <c r="U1472">
        <v>0.1</v>
      </c>
      <c r="V1472" t="s">
        <v>155</v>
      </c>
      <c r="X1472" t="s">
        <v>149</v>
      </c>
      <c r="Y1472" t="s">
        <v>150</v>
      </c>
      <c r="Z1472">
        <v>34443</v>
      </c>
      <c r="AB1472" t="s">
        <v>154</v>
      </c>
      <c r="AC1472" t="s">
        <v>148</v>
      </c>
      <c r="AD1472" s="2">
        <v>0.29166666666666669</v>
      </c>
      <c r="AG1472" t="s">
        <v>148</v>
      </c>
      <c r="AK1472" t="s">
        <v>156</v>
      </c>
    </row>
    <row r="1473" spans="1:37" x14ac:dyDescent="0.3">
      <c r="A1473" t="s">
        <v>292</v>
      </c>
      <c r="B1473" t="str">
        <f t="shared" si="22"/>
        <v>USGS-1648003-20070628</v>
      </c>
      <c r="C1473">
        <v>1648003</v>
      </c>
      <c r="D1473" t="s">
        <v>151</v>
      </c>
      <c r="E1473" s="1">
        <v>39261</v>
      </c>
      <c r="F1473" s="1" t="s">
        <v>439</v>
      </c>
      <c r="G1473" s="1"/>
      <c r="H1473" t="s">
        <v>153</v>
      </c>
      <c r="I1473" s="1" t="str">
        <f>VLOOKUP(Z1473,lookup!$A$2:$E$18,5,FALSE)</f>
        <v>dissolved</v>
      </c>
      <c r="J1473" s="1" t="str">
        <f>VLOOKUP(Z1473,lookup!$A$2:$E$18,3,FALSE)</f>
        <v>Phenanthrene</v>
      </c>
      <c r="K1473" s="1"/>
      <c r="L1473" t="str">
        <f>VLOOKUP(Z1473,lookup!$A$2:$E$18,4,FALSE)</f>
        <v>ug/l</v>
      </c>
      <c r="M1473">
        <v>0.08</v>
      </c>
      <c r="N1473" t="s">
        <v>152</v>
      </c>
      <c r="U1473">
        <v>0.08</v>
      </c>
      <c r="V1473" t="s">
        <v>159</v>
      </c>
      <c r="X1473" t="s">
        <v>149</v>
      </c>
      <c r="Y1473" t="s">
        <v>150</v>
      </c>
      <c r="Z1473">
        <v>34462</v>
      </c>
      <c r="AB1473" t="s">
        <v>154</v>
      </c>
      <c r="AC1473" t="s">
        <v>148</v>
      </c>
      <c r="AD1473" s="2">
        <v>0.29166666666666669</v>
      </c>
      <c r="AG1473" t="s">
        <v>148</v>
      </c>
      <c r="AK1473" t="s">
        <v>156</v>
      </c>
    </row>
    <row r="1474" spans="1:37" x14ac:dyDescent="0.3">
      <c r="A1474" t="s">
        <v>292</v>
      </c>
      <c r="B1474" t="str">
        <f t="shared" ref="B1474:B1537" si="23">AG1474&amp;"-"&amp;C1474&amp;"-"&amp;TEXT(E1474,"yyyymmdd")</f>
        <v>USGS-1648003-20070628</v>
      </c>
      <c r="C1474">
        <v>1648003</v>
      </c>
      <c r="D1474" t="s">
        <v>151</v>
      </c>
      <c r="E1474" s="1">
        <v>39261</v>
      </c>
      <c r="F1474" s="1" t="s">
        <v>439</v>
      </c>
      <c r="G1474" s="1"/>
      <c r="H1474" t="s">
        <v>153</v>
      </c>
      <c r="I1474" s="1" t="str">
        <f>VLOOKUP(Z1474,lookup!$A$2:$E$18,5,FALSE)</f>
        <v>dissolved</v>
      </c>
      <c r="J1474" s="1" t="str">
        <f>VLOOKUP(Z1474,lookup!$A$2:$E$18,3,FALSE)</f>
        <v>Pyrene</v>
      </c>
      <c r="K1474" s="1"/>
      <c r="L1474" t="str">
        <f>VLOOKUP(Z1474,lookup!$A$2:$E$18,4,FALSE)</f>
        <v>ug/l</v>
      </c>
      <c r="M1474">
        <v>0.08</v>
      </c>
      <c r="N1474" t="s">
        <v>152</v>
      </c>
      <c r="U1474">
        <v>0.08</v>
      </c>
      <c r="V1474" t="s">
        <v>155</v>
      </c>
      <c r="X1474" t="s">
        <v>149</v>
      </c>
      <c r="Y1474" t="s">
        <v>150</v>
      </c>
      <c r="Z1474">
        <v>34470</v>
      </c>
      <c r="AB1474" t="s">
        <v>154</v>
      </c>
      <c r="AC1474" t="s">
        <v>148</v>
      </c>
      <c r="AD1474" s="2">
        <v>0.29166666666666669</v>
      </c>
      <c r="AG1474" t="s">
        <v>148</v>
      </c>
      <c r="AK1474" t="s">
        <v>156</v>
      </c>
    </row>
    <row r="1475" spans="1:37" x14ac:dyDescent="0.3">
      <c r="A1475" t="s">
        <v>292</v>
      </c>
      <c r="B1475" t="str">
        <f t="shared" si="23"/>
        <v>USGS-1648002-20070628</v>
      </c>
      <c r="C1475">
        <v>1648002</v>
      </c>
      <c r="D1475" t="s">
        <v>151</v>
      </c>
      <c r="E1475" s="1">
        <v>39261</v>
      </c>
      <c r="F1475" s="1" t="s">
        <v>437</v>
      </c>
      <c r="G1475" s="1"/>
      <c r="H1475" t="s">
        <v>153</v>
      </c>
      <c r="I1475" s="1" t="str">
        <f>VLOOKUP(Z1475,lookup!$A$2:$E$18,5,FALSE)</f>
        <v>dissolved</v>
      </c>
      <c r="J1475" s="1" t="str">
        <f>VLOOKUP(Z1475,lookup!$A$2:$E$18,3,FALSE)</f>
        <v>Benzo[a]pyrene</v>
      </c>
      <c r="K1475" s="1"/>
      <c r="L1475" t="str">
        <f>VLOOKUP(Z1475,lookup!$A$2:$E$18,4,FALSE)</f>
        <v>ug/l</v>
      </c>
      <c r="M1475">
        <v>0.12</v>
      </c>
      <c r="N1475" t="s">
        <v>152</v>
      </c>
      <c r="U1475">
        <v>0.12</v>
      </c>
      <c r="V1475" t="s">
        <v>155</v>
      </c>
      <c r="X1475" t="s">
        <v>149</v>
      </c>
      <c r="Y1475" t="s">
        <v>150</v>
      </c>
      <c r="Z1475">
        <v>34248</v>
      </c>
      <c r="AB1475" t="s">
        <v>154</v>
      </c>
      <c r="AC1475" t="s">
        <v>148</v>
      </c>
      <c r="AD1475" s="2">
        <v>0.28125</v>
      </c>
      <c r="AG1475" t="s">
        <v>148</v>
      </c>
      <c r="AK1475" t="s">
        <v>156</v>
      </c>
    </row>
    <row r="1476" spans="1:37" x14ac:dyDescent="0.3">
      <c r="A1476" t="s">
        <v>292</v>
      </c>
      <c r="B1476" t="str">
        <f t="shared" si="23"/>
        <v>USGS-1648002-20070628</v>
      </c>
      <c r="C1476">
        <v>1648002</v>
      </c>
      <c r="D1476" t="s">
        <v>151</v>
      </c>
      <c r="E1476" s="1">
        <v>39261</v>
      </c>
      <c r="F1476" s="1" t="s">
        <v>437</v>
      </c>
      <c r="G1476" s="1"/>
      <c r="H1476" t="s">
        <v>153</v>
      </c>
      <c r="I1476" s="1" t="str">
        <f>VLOOKUP(Z1476,lookup!$A$2:$E$18,5,FALSE)</f>
        <v>dissolved</v>
      </c>
      <c r="J1476" s="1" t="str">
        <f>VLOOKUP(Z1476,lookup!$A$2:$E$18,3,FALSE)</f>
        <v>Fluoranthene</v>
      </c>
      <c r="K1476" s="1"/>
      <c r="L1476" t="str">
        <f>VLOOKUP(Z1476,lookup!$A$2:$E$18,4,FALSE)</f>
        <v>ug/l</v>
      </c>
      <c r="M1476">
        <v>0.08</v>
      </c>
      <c r="N1476" t="s">
        <v>152</v>
      </c>
      <c r="U1476">
        <v>0.08</v>
      </c>
      <c r="V1476" t="s">
        <v>159</v>
      </c>
      <c r="X1476" t="s">
        <v>149</v>
      </c>
      <c r="Y1476" t="s">
        <v>150</v>
      </c>
      <c r="Z1476">
        <v>34377</v>
      </c>
      <c r="AB1476" t="s">
        <v>154</v>
      </c>
      <c r="AC1476" t="s">
        <v>148</v>
      </c>
      <c r="AD1476" s="2">
        <v>0.28125</v>
      </c>
      <c r="AG1476" t="s">
        <v>148</v>
      </c>
      <c r="AK1476" t="s">
        <v>156</v>
      </c>
    </row>
    <row r="1477" spans="1:37" x14ac:dyDescent="0.3">
      <c r="A1477" t="s">
        <v>292</v>
      </c>
      <c r="B1477" t="str">
        <f t="shared" si="23"/>
        <v>USGS-1648002-20070628</v>
      </c>
      <c r="C1477">
        <v>1648002</v>
      </c>
      <c r="D1477" t="s">
        <v>151</v>
      </c>
      <c r="E1477" s="1">
        <v>39261</v>
      </c>
      <c r="F1477" s="1" t="s">
        <v>437</v>
      </c>
      <c r="G1477" s="1"/>
      <c r="H1477" t="s">
        <v>153</v>
      </c>
      <c r="I1477" s="1" t="str">
        <f>VLOOKUP(Z1477,lookup!$A$2:$E$18,5,FALSE)</f>
        <v>dissolved</v>
      </c>
      <c r="J1477" s="1" t="str">
        <f>VLOOKUP(Z1477,lookup!$A$2:$E$18,3,FALSE)</f>
        <v>Napthtalene</v>
      </c>
      <c r="K1477" s="1"/>
      <c r="L1477" t="str">
        <f>VLOOKUP(Z1477,lookup!$A$2:$E$18,4,FALSE)</f>
        <v>ug/l</v>
      </c>
      <c r="M1477">
        <v>0.1</v>
      </c>
      <c r="N1477" t="s">
        <v>152</v>
      </c>
      <c r="U1477">
        <v>0.1</v>
      </c>
      <c r="V1477" t="s">
        <v>155</v>
      </c>
      <c r="X1477" t="s">
        <v>149</v>
      </c>
      <c r="Y1477" t="s">
        <v>150</v>
      </c>
      <c r="Z1477">
        <v>34443</v>
      </c>
      <c r="AB1477" t="s">
        <v>154</v>
      </c>
      <c r="AC1477" t="s">
        <v>148</v>
      </c>
      <c r="AD1477" s="2">
        <v>0.28125</v>
      </c>
      <c r="AG1477" t="s">
        <v>148</v>
      </c>
      <c r="AK1477" t="s">
        <v>156</v>
      </c>
    </row>
    <row r="1478" spans="1:37" x14ac:dyDescent="0.3">
      <c r="A1478" t="s">
        <v>292</v>
      </c>
      <c r="B1478" t="str">
        <f t="shared" si="23"/>
        <v>USGS-1648002-20070628</v>
      </c>
      <c r="C1478">
        <v>1648002</v>
      </c>
      <c r="D1478" t="s">
        <v>151</v>
      </c>
      <c r="E1478" s="1">
        <v>39261</v>
      </c>
      <c r="F1478" s="1" t="s">
        <v>437</v>
      </c>
      <c r="G1478" s="1"/>
      <c r="H1478" t="s">
        <v>153</v>
      </c>
      <c r="I1478" s="1" t="str">
        <f>VLOOKUP(Z1478,lookup!$A$2:$E$18,5,FALSE)</f>
        <v>dissolved</v>
      </c>
      <c r="J1478" s="1" t="str">
        <f>VLOOKUP(Z1478,lookup!$A$2:$E$18,3,FALSE)</f>
        <v>Phenanthrene</v>
      </c>
      <c r="K1478" s="1"/>
      <c r="L1478" t="str">
        <f>VLOOKUP(Z1478,lookup!$A$2:$E$18,4,FALSE)</f>
        <v>ug/l</v>
      </c>
      <c r="M1478">
        <v>0.08</v>
      </c>
      <c r="N1478" t="s">
        <v>152</v>
      </c>
      <c r="U1478">
        <v>0.08</v>
      </c>
      <c r="V1478" t="s">
        <v>159</v>
      </c>
      <c r="X1478" t="s">
        <v>149</v>
      </c>
      <c r="Y1478" t="s">
        <v>150</v>
      </c>
      <c r="Z1478">
        <v>34462</v>
      </c>
      <c r="AB1478" t="s">
        <v>154</v>
      </c>
      <c r="AC1478" t="s">
        <v>148</v>
      </c>
      <c r="AD1478" s="2">
        <v>0.28125</v>
      </c>
      <c r="AG1478" t="s">
        <v>148</v>
      </c>
      <c r="AK1478" t="s">
        <v>156</v>
      </c>
    </row>
    <row r="1479" spans="1:37" x14ac:dyDescent="0.3">
      <c r="A1479" t="s">
        <v>292</v>
      </c>
      <c r="B1479" t="str">
        <f t="shared" si="23"/>
        <v>USGS-1648002-20070628</v>
      </c>
      <c r="C1479">
        <v>1648002</v>
      </c>
      <c r="D1479" t="s">
        <v>151</v>
      </c>
      <c r="E1479" s="1">
        <v>39261</v>
      </c>
      <c r="F1479" s="1" t="s">
        <v>437</v>
      </c>
      <c r="G1479" s="1"/>
      <c r="H1479" t="s">
        <v>153</v>
      </c>
      <c r="I1479" s="1" t="str">
        <f>VLOOKUP(Z1479,lookup!$A$2:$E$18,5,FALSE)</f>
        <v>dissolved</v>
      </c>
      <c r="J1479" s="1" t="str">
        <f>VLOOKUP(Z1479,lookup!$A$2:$E$18,3,FALSE)</f>
        <v>Pyrene</v>
      </c>
      <c r="K1479" s="1"/>
      <c r="L1479" t="str">
        <f>VLOOKUP(Z1479,lookup!$A$2:$E$18,4,FALSE)</f>
        <v>ug/l</v>
      </c>
      <c r="M1479">
        <v>0.08</v>
      </c>
      <c r="N1479" t="s">
        <v>152</v>
      </c>
      <c r="U1479">
        <v>0.08</v>
      </c>
      <c r="V1479" t="s">
        <v>155</v>
      </c>
      <c r="X1479" t="s">
        <v>149</v>
      </c>
      <c r="Y1479" t="s">
        <v>150</v>
      </c>
      <c r="Z1479">
        <v>34470</v>
      </c>
      <c r="AB1479" t="s">
        <v>154</v>
      </c>
      <c r="AC1479" t="s">
        <v>148</v>
      </c>
      <c r="AD1479" s="2">
        <v>0.28125</v>
      </c>
      <c r="AG1479" t="s">
        <v>148</v>
      </c>
      <c r="AK1479" t="s">
        <v>156</v>
      </c>
    </row>
    <row r="1480" spans="1:37" x14ac:dyDescent="0.3">
      <c r="A1480" t="s">
        <v>292</v>
      </c>
      <c r="B1480" t="str">
        <f t="shared" si="23"/>
        <v>USGS-164801540-20070628</v>
      </c>
      <c r="C1480">
        <v>164801540</v>
      </c>
      <c r="D1480" t="s">
        <v>151</v>
      </c>
      <c r="E1480" s="1">
        <v>39261</v>
      </c>
      <c r="F1480" s="1" t="s">
        <v>335</v>
      </c>
      <c r="G1480" s="1"/>
      <c r="H1480" t="s">
        <v>153</v>
      </c>
      <c r="I1480" s="1" t="str">
        <f>VLOOKUP(Z1480,lookup!$A$2:$E$18,5,FALSE)</f>
        <v>dissolved</v>
      </c>
      <c r="J1480" s="1" t="str">
        <f>VLOOKUP(Z1480,lookup!$A$2:$E$18,3,FALSE)</f>
        <v>Benzo[a]pyrene</v>
      </c>
      <c r="K1480" s="1"/>
      <c r="L1480" t="str">
        <f>VLOOKUP(Z1480,lookup!$A$2:$E$18,4,FALSE)</f>
        <v>ug/l</v>
      </c>
      <c r="M1480">
        <v>0.12</v>
      </c>
      <c r="N1480" t="s">
        <v>152</v>
      </c>
      <c r="U1480">
        <v>0.12</v>
      </c>
      <c r="V1480" t="s">
        <v>155</v>
      </c>
      <c r="X1480" t="s">
        <v>149</v>
      </c>
      <c r="Y1480" t="s">
        <v>150</v>
      </c>
      <c r="Z1480">
        <v>34248</v>
      </c>
      <c r="AB1480" t="s">
        <v>154</v>
      </c>
      <c r="AC1480" t="s">
        <v>148</v>
      </c>
      <c r="AD1480" s="2">
        <v>0.34375</v>
      </c>
      <c r="AG1480" t="s">
        <v>148</v>
      </c>
      <c r="AK1480" t="s">
        <v>156</v>
      </c>
    </row>
    <row r="1481" spans="1:37" x14ac:dyDescent="0.3">
      <c r="A1481" t="s">
        <v>292</v>
      </c>
      <c r="B1481" t="str">
        <f t="shared" si="23"/>
        <v>USGS-164801540-20070628</v>
      </c>
      <c r="C1481">
        <v>164801540</v>
      </c>
      <c r="D1481" t="s">
        <v>151</v>
      </c>
      <c r="E1481" s="1">
        <v>39261</v>
      </c>
      <c r="F1481" s="1" t="s">
        <v>335</v>
      </c>
      <c r="G1481" s="1"/>
      <c r="H1481" t="s">
        <v>153</v>
      </c>
      <c r="I1481" s="1" t="str">
        <f>VLOOKUP(Z1481,lookup!$A$2:$E$18,5,FALSE)</f>
        <v>dissolved</v>
      </c>
      <c r="J1481" s="1" t="str">
        <f>VLOOKUP(Z1481,lookup!$A$2:$E$18,3,FALSE)</f>
        <v>Fluoranthene</v>
      </c>
      <c r="K1481" s="1"/>
      <c r="L1481" t="str">
        <f>VLOOKUP(Z1481,lookup!$A$2:$E$18,4,FALSE)</f>
        <v>ug/l</v>
      </c>
      <c r="M1481">
        <v>0.08</v>
      </c>
      <c r="N1481" t="s">
        <v>152</v>
      </c>
      <c r="U1481">
        <v>0.08</v>
      </c>
      <c r="V1481" t="s">
        <v>159</v>
      </c>
      <c r="X1481" t="s">
        <v>149</v>
      </c>
      <c r="Y1481" t="s">
        <v>150</v>
      </c>
      <c r="Z1481">
        <v>34377</v>
      </c>
      <c r="AB1481" t="s">
        <v>154</v>
      </c>
      <c r="AC1481" t="s">
        <v>148</v>
      </c>
      <c r="AD1481" s="2">
        <v>0.34375</v>
      </c>
      <c r="AG1481" t="s">
        <v>148</v>
      </c>
      <c r="AK1481" t="s">
        <v>156</v>
      </c>
    </row>
    <row r="1482" spans="1:37" x14ac:dyDescent="0.3">
      <c r="A1482" t="s">
        <v>292</v>
      </c>
      <c r="B1482" t="str">
        <f t="shared" si="23"/>
        <v>USGS-164801540-20070628</v>
      </c>
      <c r="C1482">
        <v>164801540</v>
      </c>
      <c r="D1482" t="s">
        <v>151</v>
      </c>
      <c r="E1482" s="1">
        <v>39261</v>
      </c>
      <c r="F1482" s="1" t="s">
        <v>335</v>
      </c>
      <c r="G1482" s="1"/>
      <c r="H1482" t="s">
        <v>153</v>
      </c>
      <c r="I1482" s="1" t="str">
        <f>VLOOKUP(Z1482,lookup!$A$2:$E$18,5,FALSE)</f>
        <v>dissolved</v>
      </c>
      <c r="J1482" s="1" t="str">
        <f>VLOOKUP(Z1482,lookup!$A$2:$E$18,3,FALSE)</f>
        <v>Napthtalene</v>
      </c>
      <c r="K1482" s="1"/>
      <c r="L1482" t="str">
        <f>VLOOKUP(Z1482,lookup!$A$2:$E$18,4,FALSE)</f>
        <v>ug/l</v>
      </c>
      <c r="M1482">
        <v>0.1</v>
      </c>
      <c r="N1482" t="s">
        <v>152</v>
      </c>
      <c r="U1482">
        <v>0.1</v>
      </c>
      <c r="V1482" t="s">
        <v>155</v>
      </c>
      <c r="X1482" t="s">
        <v>149</v>
      </c>
      <c r="Y1482" t="s">
        <v>150</v>
      </c>
      <c r="Z1482">
        <v>34443</v>
      </c>
      <c r="AB1482" t="s">
        <v>154</v>
      </c>
      <c r="AC1482" t="s">
        <v>148</v>
      </c>
      <c r="AD1482" s="2">
        <v>0.34375</v>
      </c>
      <c r="AG1482" t="s">
        <v>148</v>
      </c>
      <c r="AK1482" t="s">
        <v>156</v>
      </c>
    </row>
    <row r="1483" spans="1:37" x14ac:dyDescent="0.3">
      <c r="A1483" t="s">
        <v>292</v>
      </c>
      <c r="B1483" t="str">
        <f t="shared" si="23"/>
        <v>USGS-164801540-20070628</v>
      </c>
      <c r="C1483">
        <v>164801540</v>
      </c>
      <c r="D1483" t="s">
        <v>151</v>
      </c>
      <c r="E1483" s="1">
        <v>39261</v>
      </c>
      <c r="F1483" s="1" t="s">
        <v>335</v>
      </c>
      <c r="G1483" s="1"/>
      <c r="H1483" t="s">
        <v>153</v>
      </c>
      <c r="I1483" s="1" t="str">
        <f>VLOOKUP(Z1483,lookup!$A$2:$E$18,5,FALSE)</f>
        <v>dissolved</v>
      </c>
      <c r="J1483" s="1" t="str">
        <f>VLOOKUP(Z1483,lookup!$A$2:$E$18,3,FALSE)</f>
        <v>Phenanthrene</v>
      </c>
      <c r="K1483" s="1"/>
      <c r="L1483" t="str">
        <f>VLOOKUP(Z1483,lookup!$A$2:$E$18,4,FALSE)</f>
        <v>ug/l</v>
      </c>
      <c r="M1483">
        <v>0.08</v>
      </c>
      <c r="N1483" t="s">
        <v>152</v>
      </c>
      <c r="U1483">
        <v>0.08</v>
      </c>
      <c r="V1483" t="s">
        <v>159</v>
      </c>
      <c r="X1483" t="s">
        <v>149</v>
      </c>
      <c r="Y1483" t="s">
        <v>150</v>
      </c>
      <c r="Z1483">
        <v>34462</v>
      </c>
      <c r="AB1483" t="s">
        <v>154</v>
      </c>
      <c r="AC1483" t="s">
        <v>148</v>
      </c>
      <c r="AD1483" s="2">
        <v>0.34375</v>
      </c>
      <c r="AG1483" t="s">
        <v>148</v>
      </c>
      <c r="AK1483" t="s">
        <v>156</v>
      </c>
    </row>
    <row r="1484" spans="1:37" x14ac:dyDescent="0.3">
      <c r="A1484" t="s">
        <v>292</v>
      </c>
      <c r="B1484" t="str">
        <f t="shared" si="23"/>
        <v>USGS-164801540-20070628</v>
      </c>
      <c r="C1484">
        <v>164801540</v>
      </c>
      <c r="D1484" t="s">
        <v>151</v>
      </c>
      <c r="E1484" s="1">
        <v>39261</v>
      </c>
      <c r="F1484" s="1" t="s">
        <v>335</v>
      </c>
      <c r="G1484" s="1"/>
      <c r="H1484" t="s">
        <v>153</v>
      </c>
      <c r="I1484" s="1" t="str">
        <f>VLOOKUP(Z1484,lookup!$A$2:$E$18,5,FALSE)</f>
        <v>dissolved</v>
      </c>
      <c r="J1484" s="1" t="str">
        <f>VLOOKUP(Z1484,lookup!$A$2:$E$18,3,FALSE)</f>
        <v>Pyrene</v>
      </c>
      <c r="K1484" s="1"/>
      <c r="L1484" t="str">
        <f>VLOOKUP(Z1484,lookup!$A$2:$E$18,4,FALSE)</f>
        <v>ug/l</v>
      </c>
      <c r="M1484">
        <v>0.08</v>
      </c>
      <c r="N1484" t="s">
        <v>152</v>
      </c>
      <c r="U1484">
        <v>0.08</v>
      </c>
      <c r="V1484" t="s">
        <v>155</v>
      </c>
      <c r="X1484" t="s">
        <v>149</v>
      </c>
      <c r="Y1484" t="s">
        <v>150</v>
      </c>
      <c r="Z1484">
        <v>34470</v>
      </c>
      <c r="AB1484" t="s">
        <v>154</v>
      </c>
      <c r="AC1484" t="s">
        <v>148</v>
      </c>
      <c r="AD1484" s="2">
        <v>0.34375</v>
      </c>
      <c r="AG1484" t="s">
        <v>148</v>
      </c>
      <c r="AK1484" t="s">
        <v>156</v>
      </c>
    </row>
    <row r="1485" spans="1:37" x14ac:dyDescent="0.3">
      <c r="A1485" t="s">
        <v>292</v>
      </c>
      <c r="B1485" t="str">
        <f t="shared" si="23"/>
        <v>USGS-164800550-20070628</v>
      </c>
      <c r="C1485">
        <v>164800550</v>
      </c>
      <c r="D1485" t="s">
        <v>151</v>
      </c>
      <c r="E1485" s="1">
        <v>39261</v>
      </c>
      <c r="F1485" s="1" t="s">
        <v>400</v>
      </c>
      <c r="G1485" s="1"/>
      <c r="H1485" t="s">
        <v>153</v>
      </c>
      <c r="I1485" s="1" t="str">
        <f>VLOOKUP(Z1485,lookup!$A$2:$E$18,5,FALSE)</f>
        <v>dissolved</v>
      </c>
      <c r="J1485" s="1" t="str">
        <f>VLOOKUP(Z1485,lookup!$A$2:$E$18,3,FALSE)</f>
        <v>Benzo[a]pyrene</v>
      </c>
      <c r="K1485" s="1"/>
      <c r="L1485" t="str">
        <f>VLOOKUP(Z1485,lookup!$A$2:$E$18,4,FALSE)</f>
        <v>ug/l</v>
      </c>
      <c r="M1485">
        <v>0.12</v>
      </c>
      <c r="N1485" t="s">
        <v>152</v>
      </c>
      <c r="U1485">
        <v>0.12</v>
      </c>
      <c r="V1485" t="s">
        <v>155</v>
      </c>
      <c r="X1485" t="s">
        <v>149</v>
      </c>
      <c r="Y1485" t="s">
        <v>150</v>
      </c>
      <c r="Z1485">
        <v>34248</v>
      </c>
      <c r="AB1485" t="s">
        <v>154</v>
      </c>
      <c r="AC1485" t="s">
        <v>148</v>
      </c>
      <c r="AD1485" s="2">
        <v>0.33333333333333331</v>
      </c>
      <c r="AG1485" t="s">
        <v>148</v>
      </c>
      <c r="AK1485" t="s">
        <v>156</v>
      </c>
    </row>
    <row r="1486" spans="1:37" x14ac:dyDescent="0.3">
      <c r="A1486" t="s">
        <v>292</v>
      </c>
      <c r="B1486" t="str">
        <f t="shared" si="23"/>
        <v>USGS-164800550-20070628</v>
      </c>
      <c r="C1486">
        <v>164800550</v>
      </c>
      <c r="D1486" t="s">
        <v>151</v>
      </c>
      <c r="E1486" s="1">
        <v>39261</v>
      </c>
      <c r="F1486" s="1" t="s">
        <v>400</v>
      </c>
      <c r="G1486" s="1"/>
      <c r="H1486" t="s">
        <v>153</v>
      </c>
      <c r="I1486" s="1" t="str">
        <f>VLOOKUP(Z1486,lookup!$A$2:$E$18,5,FALSE)</f>
        <v>dissolved</v>
      </c>
      <c r="J1486" s="1" t="str">
        <f>VLOOKUP(Z1486,lookup!$A$2:$E$18,3,FALSE)</f>
        <v>Fluoranthene</v>
      </c>
      <c r="K1486" s="1"/>
      <c r="L1486" t="str">
        <f>VLOOKUP(Z1486,lookup!$A$2:$E$18,4,FALSE)</f>
        <v>ug/l</v>
      </c>
      <c r="M1486">
        <v>1.4999999999999999E-2</v>
      </c>
      <c r="N1486" t="s">
        <v>157</v>
      </c>
      <c r="U1486">
        <v>0.08</v>
      </c>
      <c r="V1486" t="s">
        <v>159</v>
      </c>
      <c r="X1486" t="s">
        <v>149</v>
      </c>
      <c r="Y1486" t="s">
        <v>150</v>
      </c>
      <c r="Z1486">
        <v>34377</v>
      </c>
      <c r="AA1486" t="s">
        <v>158</v>
      </c>
      <c r="AB1486" t="s">
        <v>154</v>
      </c>
      <c r="AC1486" t="s">
        <v>148</v>
      </c>
      <c r="AD1486" s="2">
        <v>0.33333333333333331</v>
      </c>
      <c r="AG1486" t="s">
        <v>148</v>
      </c>
      <c r="AK1486" t="s">
        <v>156</v>
      </c>
    </row>
    <row r="1487" spans="1:37" x14ac:dyDescent="0.3">
      <c r="A1487" t="s">
        <v>292</v>
      </c>
      <c r="B1487" t="str">
        <f t="shared" si="23"/>
        <v>USGS-164800550-20070628</v>
      </c>
      <c r="C1487">
        <v>164800550</v>
      </c>
      <c r="D1487" t="s">
        <v>151</v>
      </c>
      <c r="E1487" s="1">
        <v>39261</v>
      </c>
      <c r="F1487" s="1" t="s">
        <v>400</v>
      </c>
      <c r="G1487" s="1"/>
      <c r="H1487" t="s">
        <v>153</v>
      </c>
      <c r="I1487" s="1" t="str">
        <f>VLOOKUP(Z1487,lookup!$A$2:$E$18,5,FALSE)</f>
        <v>dissolved</v>
      </c>
      <c r="J1487" s="1" t="str">
        <f>VLOOKUP(Z1487,lookup!$A$2:$E$18,3,FALSE)</f>
        <v>Napthtalene</v>
      </c>
      <c r="K1487" s="1"/>
      <c r="L1487" t="str">
        <f>VLOOKUP(Z1487,lookup!$A$2:$E$18,4,FALSE)</f>
        <v>ug/l</v>
      </c>
      <c r="M1487">
        <v>0.1</v>
      </c>
      <c r="N1487" t="s">
        <v>152</v>
      </c>
      <c r="U1487">
        <v>0.1</v>
      </c>
      <c r="V1487" t="s">
        <v>155</v>
      </c>
      <c r="X1487" t="s">
        <v>149</v>
      </c>
      <c r="Y1487" t="s">
        <v>150</v>
      </c>
      <c r="Z1487">
        <v>34443</v>
      </c>
      <c r="AB1487" t="s">
        <v>154</v>
      </c>
      <c r="AC1487" t="s">
        <v>148</v>
      </c>
      <c r="AD1487" s="2">
        <v>0.33333333333333331</v>
      </c>
      <c r="AG1487" t="s">
        <v>148</v>
      </c>
      <c r="AK1487" t="s">
        <v>156</v>
      </c>
    </row>
    <row r="1488" spans="1:37" x14ac:dyDescent="0.3">
      <c r="A1488" t="s">
        <v>292</v>
      </c>
      <c r="B1488" t="str">
        <f t="shared" si="23"/>
        <v>USGS-164800550-20070628</v>
      </c>
      <c r="C1488">
        <v>164800550</v>
      </c>
      <c r="D1488" t="s">
        <v>151</v>
      </c>
      <c r="E1488" s="1">
        <v>39261</v>
      </c>
      <c r="F1488" s="1" t="s">
        <v>400</v>
      </c>
      <c r="G1488" s="1"/>
      <c r="H1488" t="s">
        <v>153</v>
      </c>
      <c r="I1488" s="1" t="str">
        <f>VLOOKUP(Z1488,lookup!$A$2:$E$18,5,FALSE)</f>
        <v>dissolved</v>
      </c>
      <c r="J1488" s="1" t="str">
        <f>VLOOKUP(Z1488,lookup!$A$2:$E$18,3,FALSE)</f>
        <v>Phenanthrene</v>
      </c>
      <c r="K1488" s="1"/>
      <c r="L1488" t="str">
        <f>VLOOKUP(Z1488,lookup!$A$2:$E$18,4,FALSE)</f>
        <v>ug/l</v>
      </c>
      <c r="M1488">
        <v>2.5000000000000001E-2</v>
      </c>
      <c r="N1488" t="s">
        <v>157</v>
      </c>
      <c r="U1488">
        <v>0.08</v>
      </c>
      <c r="V1488" t="s">
        <v>159</v>
      </c>
      <c r="X1488" t="s">
        <v>149</v>
      </c>
      <c r="Y1488" t="s">
        <v>150</v>
      </c>
      <c r="Z1488">
        <v>34462</v>
      </c>
      <c r="AA1488" t="s">
        <v>158</v>
      </c>
      <c r="AB1488" t="s">
        <v>154</v>
      </c>
      <c r="AC1488" t="s">
        <v>148</v>
      </c>
      <c r="AD1488" s="2">
        <v>0.33333333333333331</v>
      </c>
      <c r="AG1488" t="s">
        <v>148</v>
      </c>
      <c r="AK1488" t="s">
        <v>156</v>
      </c>
    </row>
    <row r="1489" spans="1:37" x14ac:dyDescent="0.3">
      <c r="A1489" t="s">
        <v>292</v>
      </c>
      <c r="B1489" t="str">
        <f t="shared" si="23"/>
        <v>USGS-164800550-20070628</v>
      </c>
      <c r="C1489">
        <v>164800550</v>
      </c>
      <c r="D1489" t="s">
        <v>151</v>
      </c>
      <c r="E1489" s="1">
        <v>39261</v>
      </c>
      <c r="F1489" s="1" t="s">
        <v>400</v>
      </c>
      <c r="G1489" s="1"/>
      <c r="H1489" t="s">
        <v>153</v>
      </c>
      <c r="I1489" s="1" t="str">
        <f>VLOOKUP(Z1489,lookup!$A$2:$E$18,5,FALSE)</f>
        <v>dissolved</v>
      </c>
      <c r="J1489" s="1" t="str">
        <f>VLOOKUP(Z1489,lookup!$A$2:$E$18,3,FALSE)</f>
        <v>Pyrene</v>
      </c>
      <c r="K1489" s="1"/>
      <c r="L1489" t="str">
        <f>VLOOKUP(Z1489,lookup!$A$2:$E$18,4,FALSE)</f>
        <v>ug/l</v>
      </c>
      <c r="M1489">
        <v>8.9999999999999993E-3</v>
      </c>
      <c r="N1489" t="s">
        <v>157</v>
      </c>
      <c r="U1489">
        <v>0.08</v>
      </c>
      <c r="V1489" t="s">
        <v>155</v>
      </c>
      <c r="X1489" t="s">
        <v>149</v>
      </c>
      <c r="Y1489" t="s">
        <v>150</v>
      </c>
      <c r="Z1489">
        <v>34470</v>
      </c>
      <c r="AA1489" t="s">
        <v>158</v>
      </c>
      <c r="AB1489" t="s">
        <v>154</v>
      </c>
      <c r="AC1489" t="s">
        <v>148</v>
      </c>
      <c r="AD1489" s="2">
        <v>0.33333333333333331</v>
      </c>
      <c r="AG1489" t="s">
        <v>148</v>
      </c>
      <c r="AK1489" t="s">
        <v>156</v>
      </c>
    </row>
    <row r="1490" spans="1:37" x14ac:dyDescent="0.3">
      <c r="A1490" t="s">
        <v>292</v>
      </c>
      <c r="B1490" t="str">
        <f t="shared" si="23"/>
        <v>USGS-164799789-20070627</v>
      </c>
      <c r="C1490">
        <v>164799789</v>
      </c>
      <c r="D1490" t="s">
        <v>151</v>
      </c>
      <c r="E1490" s="1">
        <v>39260</v>
      </c>
      <c r="F1490" s="1" t="s">
        <v>335</v>
      </c>
      <c r="G1490" s="1"/>
      <c r="H1490" t="s">
        <v>153</v>
      </c>
      <c r="I1490" s="1" t="str">
        <f>VLOOKUP(Z1490,lookup!$A$2:$E$18,5,FALSE)</f>
        <v>dissolved</v>
      </c>
      <c r="J1490" s="1" t="str">
        <f>VLOOKUP(Z1490,lookup!$A$2:$E$18,3,FALSE)</f>
        <v>Benzo[a]pyrene</v>
      </c>
      <c r="K1490" s="1"/>
      <c r="L1490" t="str">
        <f>VLOOKUP(Z1490,lookup!$A$2:$E$18,4,FALSE)</f>
        <v>ug/l</v>
      </c>
      <c r="M1490">
        <v>0.12</v>
      </c>
      <c r="N1490" t="s">
        <v>152</v>
      </c>
      <c r="U1490">
        <v>0.12</v>
      </c>
      <c r="V1490" t="s">
        <v>155</v>
      </c>
      <c r="X1490" t="s">
        <v>149</v>
      </c>
      <c r="Y1490" t="s">
        <v>150</v>
      </c>
      <c r="Z1490">
        <v>34248</v>
      </c>
      <c r="AB1490" t="s">
        <v>154</v>
      </c>
      <c r="AC1490" t="s">
        <v>148</v>
      </c>
      <c r="AD1490" s="2">
        <v>0.34375</v>
      </c>
      <c r="AG1490" t="s">
        <v>148</v>
      </c>
      <c r="AK1490" t="s">
        <v>156</v>
      </c>
    </row>
    <row r="1491" spans="1:37" x14ac:dyDescent="0.3">
      <c r="A1491" t="s">
        <v>292</v>
      </c>
      <c r="B1491" t="str">
        <f t="shared" si="23"/>
        <v>USGS-164799789-20070627</v>
      </c>
      <c r="C1491">
        <v>164799789</v>
      </c>
      <c r="D1491" t="s">
        <v>151</v>
      </c>
      <c r="E1491" s="1">
        <v>39260</v>
      </c>
      <c r="F1491" s="1" t="s">
        <v>335</v>
      </c>
      <c r="G1491" s="1"/>
      <c r="H1491" t="s">
        <v>153</v>
      </c>
      <c r="I1491" s="1" t="str">
        <f>VLOOKUP(Z1491,lookup!$A$2:$E$18,5,FALSE)</f>
        <v>dissolved</v>
      </c>
      <c r="J1491" s="1" t="str">
        <f>VLOOKUP(Z1491,lookup!$A$2:$E$18,3,FALSE)</f>
        <v>Fluoranthene</v>
      </c>
      <c r="K1491" s="1"/>
      <c r="L1491" t="str">
        <f>VLOOKUP(Z1491,lookup!$A$2:$E$18,4,FALSE)</f>
        <v>ug/l</v>
      </c>
      <c r="M1491">
        <v>1.0999999999999999E-2</v>
      </c>
      <c r="N1491" t="s">
        <v>157</v>
      </c>
      <c r="U1491">
        <v>0.08</v>
      </c>
      <c r="V1491" t="s">
        <v>159</v>
      </c>
      <c r="X1491" t="s">
        <v>149</v>
      </c>
      <c r="Y1491" t="s">
        <v>150</v>
      </c>
      <c r="Z1491">
        <v>34377</v>
      </c>
      <c r="AA1491" t="s">
        <v>158</v>
      </c>
      <c r="AB1491" t="s">
        <v>154</v>
      </c>
      <c r="AC1491" t="s">
        <v>148</v>
      </c>
      <c r="AD1491" s="2">
        <v>0.34375</v>
      </c>
      <c r="AG1491" t="s">
        <v>148</v>
      </c>
      <c r="AK1491" t="s">
        <v>156</v>
      </c>
    </row>
    <row r="1492" spans="1:37" x14ac:dyDescent="0.3">
      <c r="A1492" t="s">
        <v>292</v>
      </c>
      <c r="B1492" t="str">
        <f t="shared" si="23"/>
        <v>USGS-164799789-20070627</v>
      </c>
      <c r="C1492">
        <v>164799789</v>
      </c>
      <c r="D1492" t="s">
        <v>151</v>
      </c>
      <c r="E1492" s="1">
        <v>39260</v>
      </c>
      <c r="F1492" s="1" t="s">
        <v>335</v>
      </c>
      <c r="G1492" s="1"/>
      <c r="H1492" t="s">
        <v>153</v>
      </c>
      <c r="I1492" s="1" t="str">
        <f>VLOOKUP(Z1492,lookup!$A$2:$E$18,5,FALSE)</f>
        <v>dissolved</v>
      </c>
      <c r="J1492" s="1" t="str">
        <f>VLOOKUP(Z1492,lookup!$A$2:$E$18,3,FALSE)</f>
        <v>Napthtalene</v>
      </c>
      <c r="K1492" s="1"/>
      <c r="L1492" t="str">
        <f>VLOOKUP(Z1492,lookup!$A$2:$E$18,4,FALSE)</f>
        <v>ug/l</v>
      </c>
      <c r="M1492">
        <v>0.1</v>
      </c>
      <c r="N1492" t="s">
        <v>152</v>
      </c>
      <c r="U1492">
        <v>0.1</v>
      </c>
      <c r="V1492" t="s">
        <v>155</v>
      </c>
      <c r="X1492" t="s">
        <v>149</v>
      </c>
      <c r="Y1492" t="s">
        <v>150</v>
      </c>
      <c r="Z1492">
        <v>34443</v>
      </c>
      <c r="AB1492" t="s">
        <v>154</v>
      </c>
      <c r="AC1492" t="s">
        <v>148</v>
      </c>
      <c r="AD1492" s="2">
        <v>0.34375</v>
      </c>
      <c r="AG1492" t="s">
        <v>148</v>
      </c>
      <c r="AK1492" t="s">
        <v>156</v>
      </c>
    </row>
    <row r="1493" spans="1:37" x14ac:dyDescent="0.3">
      <c r="A1493" t="s">
        <v>292</v>
      </c>
      <c r="B1493" t="str">
        <f t="shared" si="23"/>
        <v>USGS-164799789-20070627</v>
      </c>
      <c r="C1493">
        <v>164799789</v>
      </c>
      <c r="D1493" t="s">
        <v>151</v>
      </c>
      <c r="E1493" s="1">
        <v>39260</v>
      </c>
      <c r="F1493" s="1" t="s">
        <v>335</v>
      </c>
      <c r="G1493" s="1"/>
      <c r="H1493" t="s">
        <v>153</v>
      </c>
      <c r="I1493" s="1" t="str">
        <f>VLOOKUP(Z1493,lookup!$A$2:$E$18,5,FALSE)</f>
        <v>dissolved</v>
      </c>
      <c r="J1493" s="1" t="str">
        <f>VLOOKUP(Z1493,lookup!$A$2:$E$18,3,FALSE)</f>
        <v>Phenanthrene</v>
      </c>
      <c r="K1493" s="1"/>
      <c r="L1493" t="str">
        <f>VLOOKUP(Z1493,lookup!$A$2:$E$18,4,FALSE)</f>
        <v>ug/l</v>
      </c>
      <c r="M1493">
        <v>0.08</v>
      </c>
      <c r="N1493" t="s">
        <v>152</v>
      </c>
      <c r="U1493">
        <v>0.08</v>
      </c>
      <c r="V1493" t="s">
        <v>159</v>
      </c>
      <c r="X1493" t="s">
        <v>149</v>
      </c>
      <c r="Y1493" t="s">
        <v>150</v>
      </c>
      <c r="Z1493">
        <v>34462</v>
      </c>
      <c r="AB1493" t="s">
        <v>154</v>
      </c>
      <c r="AC1493" t="s">
        <v>148</v>
      </c>
      <c r="AD1493" s="2">
        <v>0.34375</v>
      </c>
      <c r="AG1493" t="s">
        <v>148</v>
      </c>
      <c r="AK1493" t="s">
        <v>156</v>
      </c>
    </row>
    <row r="1494" spans="1:37" x14ac:dyDescent="0.3">
      <c r="A1494" t="s">
        <v>292</v>
      </c>
      <c r="B1494" t="str">
        <f t="shared" si="23"/>
        <v>USGS-164799789-20070627</v>
      </c>
      <c r="C1494">
        <v>164799789</v>
      </c>
      <c r="D1494" t="s">
        <v>151</v>
      </c>
      <c r="E1494" s="1">
        <v>39260</v>
      </c>
      <c r="F1494" s="1" t="s">
        <v>335</v>
      </c>
      <c r="G1494" s="1"/>
      <c r="H1494" t="s">
        <v>153</v>
      </c>
      <c r="I1494" s="1" t="str">
        <f>VLOOKUP(Z1494,lookup!$A$2:$E$18,5,FALSE)</f>
        <v>dissolved</v>
      </c>
      <c r="J1494" s="1" t="str">
        <f>VLOOKUP(Z1494,lookup!$A$2:$E$18,3,FALSE)</f>
        <v>Pyrene</v>
      </c>
      <c r="K1494" s="1"/>
      <c r="L1494" t="str">
        <f>VLOOKUP(Z1494,lookup!$A$2:$E$18,4,FALSE)</f>
        <v>ug/l</v>
      </c>
      <c r="M1494">
        <v>0.01</v>
      </c>
      <c r="N1494" t="s">
        <v>157</v>
      </c>
      <c r="U1494">
        <v>0.08</v>
      </c>
      <c r="V1494" t="s">
        <v>155</v>
      </c>
      <c r="X1494" t="s">
        <v>149</v>
      </c>
      <c r="Y1494" t="s">
        <v>150</v>
      </c>
      <c r="Z1494">
        <v>34470</v>
      </c>
      <c r="AA1494" t="s">
        <v>158</v>
      </c>
      <c r="AB1494" t="s">
        <v>154</v>
      </c>
      <c r="AC1494" t="s">
        <v>148</v>
      </c>
      <c r="AD1494" s="2">
        <v>0.34375</v>
      </c>
      <c r="AG1494" t="s">
        <v>148</v>
      </c>
      <c r="AK1494" t="s">
        <v>156</v>
      </c>
    </row>
    <row r="1495" spans="1:37" x14ac:dyDescent="0.3">
      <c r="A1495" t="s">
        <v>292</v>
      </c>
      <c r="B1495" t="str">
        <f t="shared" si="23"/>
        <v>USGS-164799789-20070627</v>
      </c>
      <c r="C1495">
        <v>164799789</v>
      </c>
      <c r="D1495" t="s">
        <v>151</v>
      </c>
      <c r="E1495" s="1">
        <v>39260</v>
      </c>
      <c r="F1495" s="1" t="s">
        <v>366</v>
      </c>
      <c r="G1495" s="1"/>
      <c r="H1495" t="s">
        <v>166</v>
      </c>
      <c r="I1495" s="1" t="str">
        <f>VLOOKUP(Z1495,lookup!$A$2:$E$18,5,FALSE)</f>
        <v>total</v>
      </c>
      <c r="J1495" s="1" t="str">
        <f>VLOOKUP(Z1495,lookup!$A$2:$E$18,3,FALSE)</f>
        <v>Benzo[a]pyrene</v>
      </c>
      <c r="K1495" s="1"/>
      <c r="L1495" t="str">
        <f>VLOOKUP(Z1495,lookup!$A$2:$E$18,4,FALSE)</f>
        <v>ug/l</v>
      </c>
      <c r="M1495">
        <v>0.2</v>
      </c>
      <c r="N1495" t="s">
        <v>152</v>
      </c>
      <c r="U1495">
        <v>0.2</v>
      </c>
      <c r="V1495" t="s">
        <v>159</v>
      </c>
      <c r="X1495" t="s">
        <v>149</v>
      </c>
      <c r="Y1495" t="s">
        <v>150</v>
      </c>
      <c r="Z1495">
        <v>34247</v>
      </c>
      <c r="AB1495" t="s">
        <v>154</v>
      </c>
      <c r="AC1495" t="s">
        <v>148</v>
      </c>
      <c r="AD1495" s="2">
        <v>0.35069444444444442</v>
      </c>
      <c r="AG1495" t="s">
        <v>148</v>
      </c>
      <c r="AK1495" t="s">
        <v>156</v>
      </c>
    </row>
    <row r="1496" spans="1:37" x14ac:dyDescent="0.3">
      <c r="A1496" t="s">
        <v>292</v>
      </c>
      <c r="B1496" t="str">
        <f t="shared" si="23"/>
        <v>USGS-164799789-20070627</v>
      </c>
      <c r="C1496">
        <v>164799789</v>
      </c>
      <c r="D1496" t="s">
        <v>151</v>
      </c>
      <c r="E1496" s="1">
        <v>39260</v>
      </c>
      <c r="F1496" s="1" t="s">
        <v>366</v>
      </c>
      <c r="G1496" s="1"/>
      <c r="H1496" t="s">
        <v>166</v>
      </c>
      <c r="I1496" s="1" t="str">
        <f>VLOOKUP(Z1496,lookup!$A$2:$E$18,5,FALSE)</f>
        <v>total</v>
      </c>
      <c r="J1496" s="1" t="str">
        <f>VLOOKUP(Z1496,lookup!$A$2:$E$18,3,FALSE)</f>
        <v>Fluoranthene</v>
      </c>
      <c r="K1496" s="1"/>
      <c r="L1496" t="str">
        <f>VLOOKUP(Z1496,lookup!$A$2:$E$18,4,FALSE)</f>
        <v>ug/l</v>
      </c>
      <c r="M1496">
        <v>0.2</v>
      </c>
      <c r="N1496" t="s">
        <v>152</v>
      </c>
      <c r="U1496">
        <v>0.2</v>
      </c>
      <c r="V1496" t="s">
        <v>159</v>
      </c>
      <c r="X1496" t="s">
        <v>149</v>
      </c>
      <c r="Y1496" t="s">
        <v>150</v>
      </c>
      <c r="Z1496">
        <v>34376</v>
      </c>
      <c r="AB1496" t="s">
        <v>154</v>
      </c>
      <c r="AC1496" t="s">
        <v>148</v>
      </c>
      <c r="AD1496" s="2">
        <v>0.35069444444444442</v>
      </c>
      <c r="AG1496" t="s">
        <v>148</v>
      </c>
      <c r="AK1496" t="s">
        <v>156</v>
      </c>
    </row>
    <row r="1497" spans="1:37" x14ac:dyDescent="0.3">
      <c r="A1497" t="s">
        <v>292</v>
      </c>
      <c r="B1497" t="str">
        <f t="shared" si="23"/>
        <v>USGS-164799789-20070627</v>
      </c>
      <c r="C1497">
        <v>164799789</v>
      </c>
      <c r="D1497" t="s">
        <v>151</v>
      </c>
      <c r="E1497" s="1">
        <v>39260</v>
      </c>
      <c r="F1497" s="1" t="s">
        <v>366</v>
      </c>
      <c r="G1497" s="1"/>
      <c r="H1497" t="s">
        <v>166</v>
      </c>
      <c r="I1497" s="1" t="str">
        <f>VLOOKUP(Z1497,lookup!$A$2:$E$18,5,FALSE)</f>
        <v>total</v>
      </c>
      <c r="J1497" s="1" t="str">
        <f>VLOOKUP(Z1497,lookup!$A$2:$E$18,3,FALSE)</f>
        <v>Phenanthrene</v>
      </c>
      <c r="K1497" s="1"/>
      <c r="L1497" t="str">
        <f>VLOOKUP(Z1497,lookup!$A$2:$E$18,4,FALSE)</f>
        <v>ug/l</v>
      </c>
      <c r="M1497">
        <v>0.2</v>
      </c>
      <c r="N1497" t="s">
        <v>152</v>
      </c>
      <c r="U1497">
        <v>0.2</v>
      </c>
      <c r="V1497" t="s">
        <v>159</v>
      </c>
      <c r="X1497" t="s">
        <v>149</v>
      </c>
      <c r="Y1497" t="s">
        <v>150</v>
      </c>
      <c r="Z1497">
        <v>34461</v>
      </c>
      <c r="AB1497" t="s">
        <v>154</v>
      </c>
      <c r="AC1497" t="s">
        <v>148</v>
      </c>
      <c r="AD1497" s="2">
        <v>0.35069444444444442</v>
      </c>
      <c r="AG1497" t="s">
        <v>148</v>
      </c>
      <c r="AK1497" t="s">
        <v>156</v>
      </c>
    </row>
    <row r="1498" spans="1:37" x14ac:dyDescent="0.3">
      <c r="A1498" t="s">
        <v>292</v>
      </c>
      <c r="B1498" t="str">
        <f t="shared" si="23"/>
        <v>USGS-164799789-20070627</v>
      </c>
      <c r="C1498">
        <v>164799789</v>
      </c>
      <c r="D1498" t="s">
        <v>151</v>
      </c>
      <c r="E1498" s="1">
        <v>39260</v>
      </c>
      <c r="F1498" s="1" t="s">
        <v>366</v>
      </c>
      <c r="G1498" s="1"/>
      <c r="H1498" t="s">
        <v>166</v>
      </c>
      <c r="I1498" s="1" t="str">
        <f>VLOOKUP(Z1498,lookup!$A$2:$E$18,5,FALSE)</f>
        <v>total</v>
      </c>
      <c r="J1498" s="1" t="str">
        <f>VLOOKUP(Z1498,lookup!$A$2:$E$18,3,FALSE)</f>
        <v>Pyrene</v>
      </c>
      <c r="K1498" s="1"/>
      <c r="L1498" t="str">
        <f>VLOOKUP(Z1498,lookup!$A$2:$E$18,4,FALSE)</f>
        <v>ug/l</v>
      </c>
      <c r="M1498">
        <v>0.2</v>
      </c>
      <c r="N1498" t="s">
        <v>152</v>
      </c>
      <c r="U1498">
        <v>0.2</v>
      </c>
      <c r="V1498" t="s">
        <v>159</v>
      </c>
      <c r="X1498" t="s">
        <v>149</v>
      </c>
      <c r="Y1498" t="s">
        <v>150</v>
      </c>
      <c r="Z1498">
        <v>34469</v>
      </c>
      <c r="AB1498" t="s">
        <v>154</v>
      </c>
      <c r="AC1498" t="s">
        <v>148</v>
      </c>
      <c r="AD1498" s="2">
        <v>0.35069444444444442</v>
      </c>
      <c r="AG1498" t="s">
        <v>148</v>
      </c>
      <c r="AK1498" t="s">
        <v>156</v>
      </c>
    </row>
    <row r="1499" spans="1:37" x14ac:dyDescent="0.3">
      <c r="A1499" t="s">
        <v>292</v>
      </c>
      <c r="B1499" t="str">
        <f t="shared" si="23"/>
        <v>USGS-164799789-20070627</v>
      </c>
      <c r="C1499">
        <v>164799789</v>
      </c>
      <c r="D1499" t="s">
        <v>151</v>
      </c>
      <c r="E1499" s="1">
        <v>39260</v>
      </c>
      <c r="F1499" s="1" t="s">
        <v>366</v>
      </c>
      <c r="G1499" s="1"/>
      <c r="H1499" t="s">
        <v>166</v>
      </c>
      <c r="I1499" s="1" t="str">
        <f>VLOOKUP(Z1499,lookup!$A$2:$E$18,5,FALSE)</f>
        <v>total</v>
      </c>
      <c r="J1499" s="1" t="str">
        <f>VLOOKUP(Z1499,lookup!$A$2:$E$18,3,FALSE)</f>
        <v>Napthtalene</v>
      </c>
      <c r="K1499" s="1"/>
      <c r="L1499" t="str">
        <f>VLOOKUP(Z1499,lookup!$A$2:$E$18,4,FALSE)</f>
        <v>ug/l</v>
      </c>
      <c r="M1499">
        <v>0.2</v>
      </c>
      <c r="N1499" t="s">
        <v>152</v>
      </c>
      <c r="U1499">
        <v>0.2</v>
      </c>
      <c r="V1499" t="s">
        <v>159</v>
      </c>
      <c r="X1499" t="s">
        <v>149</v>
      </c>
      <c r="Y1499" t="s">
        <v>150</v>
      </c>
      <c r="Z1499">
        <v>34696</v>
      </c>
      <c r="AA1499" t="s">
        <v>167</v>
      </c>
      <c r="AB1499" t="s">
        <v>154</v>
      </c>
      <c r="AC1499" t="s">
        <v>148</v>
      </c>
      <c r="AD1499" s="2">
        <v>0.35069444444444442</v>
      </c>
      <c r="AG1499" t="s">
        <v>148</v>
      </c>
      <c r="AK1499" t="s">
        <v>156</v>
      </c>
    </row>
    <row r="1500" spans="1:37" x14ac:dyDescent="0.3">
      <c r="A1500" t="s">
        <v>292</v>
      </c>
      <c r="B1500" t="str">
        <f t="shared" si="23"/>
        <v>USGS-1648011-20070627</v>
      </c>
      <c r="C1500">
        <v>1648011</v>
      </c>
      <c r="D1500" t="s">
        <v>151</v>
      </c>
      <c r="E1500" s="1">
        <v>39260</v>
      </c>
      <c r="F1500" s="1" t="s">
        <v>316</v>
      </c>
      <c r="G1500" s="1"/>
      <c r="H1500" t="s">
        <v>153</v>
      </c>
      <c r="I1500" s="1" t="str">
        <f>VLOOKUP(Z1500,lookup!$A$2:$E$18,5,FALSE)</f>
        <v>dissolved</v>
      </c>
      <c r="J1500" s="1" t="str">
        <f>VLOOKUP(Z1500,lookup!$A$2:$E$18,3,FALSE)</f>
        <v>Benzo[a]pyrene</v>
      </c>
      <c r="K1500" s="1"/>
      <c r="L1500" t="str">
        <f>VLOOKUP(Z1500,lookup!$A$2:$E$18,4,FALSE)</f>
        <v>ug/l</v>
      </c>
      <c r="M1500">
        <v>0.12</v>
      </c>
      <c r="N1500" t="s">
        <v>152</v>
      </c>
      <c r="U1500">
        <v>0.12</v>
      </c>
      <c r="V1500" t="s">
        <v>155</v>
      </c>
      <c r="X1500" t="s">
        <v>149</v>
      </c>
      <c r="Y1500" t="s">
        <v>150</v>
      </c>
      <c r="Z1500">
        <v>34248</v>
      </c>
      <c r="AB1500" t="s">
        <v>154</v>
      </c>
      <c r="AC1500" t="s">
        <v>148</v>
      </c>
      <c r="AD1500" s="2">
        <v>0.40625</v>
      </c>
      <c r="AG1500" t="s">
        <v>148</v>
      </c>
      <c r="AK1500" t="s">
        <v>156</v>
      </c>
    </row>
    <row r="1501" spans="1:37" x14ac:dyDescent="0.3">
      <c r="A1501" t="s">
        <v>292</v>
      </c>
      <c r="B1501" t="str">
        <f t="shared" si="23"/>
        <v>USGS-1648011-20070627</v>
      </c>
      <c r="C1501">
        <v>1648011</v>
      </c>
      <c r="D1501" t="s">
        <v>151</v>
      </c>
      <c r="E1501" s="1">
        <v>39260</v>
      </c>
      <c r="F1501" s="1" t="s">
        <v>316</v>
      </c>
      <c r="G1501" s="1"/>
      <c r="H1501" t="s">
        <v>153</v>
      </c>
      <c r="I1501" s="1" t="str">
        <f>VLOOKUP(Z1501,lookup!$A$2:$E$18,5,FALSE)</f>
        <v>dissolved</v>
      </c>
      <c r="J1501" s="1" t="str">
        <f>VLOOKUP(Z1501,lookup!$A$2:$E$18,3,FALSE)</f>
        <v>Fluoranthene</v>
      </c>
      <c r="K1501" s="1"/>
      <c r="L1501" t="str">
        <f>VLOOKUP(Z1501,lookup!$A$2:$E$18,4,FALSE)</f>
        <v>ug/l</v>
      </c>
      <c r="M1501">
        <v>0.08</v>
      </c>
      <c r="N1501" t="s">
        <v>152</v>
      </c>
      <c r="U1501">
        <v>0.08</v>
      </c>
      <c r="V1501" t="s">
        <v>159</v>
      </c>
      <c r="X1501" t="s">
        <v>149</v>
      </c>
      <c r="Y1501" t="s">
        <v>150</v>
      </c>
      <c r="Z1501">
        <v>34377</v>
      </c>
      <c r="AB1501" t="s">
        <v>154</v>
      </c>
      <c r="AC1501" t="s">
        <v>148</v>
      </c>
      <c r="AD1501" s="2">
        <v>0.40625</v>
      </c>
      <c r="AG1501" t="s">
        <v>148</v>
      </c>
      <c r="AK1501" t="s">
        <v>156</v>
      </c>
    </row>
    <row r="1502" spans="1:37" x14ac:dyDescent="0.3">
      <c r="A1502" t="s">
        <v>292</v>
      </c>
      <c r="B1502" t="str">
        <f t="shared" si="23"/>
        <v>USGS-1648011-20070627</v>
      </c>
      <c r="C1502">
        <v>1648011</v>
      </c>
      <c r="D1502" t="s">
        <v>151</v>
      </c>
      <c r="E1502" s="1">
        <v>39260</v>
      </c>
      <c r="F1502" s="1" t="s">
        <v>316</v>
      </c>
      <c r="G1502" s="1"/>
      <c r="H1502" t="s">
        <v>153</v>
      </c>
      <c r="I1502" s="1" t="str">
        <f>VLOOKUP(Z1502,lookup!$A$2:$E$18,5,FALSE)</f>
        <v>dissolved</v>
      </c>
      <c r="J1502" s="1" t="str">
        <f>VLOOKUP(Z1502,lookup!$A$2:$E$18,3,FALSE)</f>
        <v>Napthtalene</v>
      </c>
      <c r="K1502" s="1"/>
      <c r="L1502" t="str">
        <f>VLOOKUP(Z1502,lookup!$A$2:$E$18,4,FALSE)</f>
        <v>ug/l</v>
      </c>
      <c r="M1502">
        <v>0.1</v>
      </c>
      <c r="N1502" t="s">
        <v>152</v>
      </c>
      <c r="U1502">
        <v>0.1</v>
      </c>
      <c r="V1502" t="s">
        <v>155</v>
      </c>
      <c r="X1502" t="s">
        <v>149</v>
      </c>
      <c r="Y1502" t="s">
        <v>150</v>
      </c>
      <c r="Z1502">
        <v>34443</v>
      </c>
      <c r="AB1502" t="s">
        <v>154</v>
      </c>
      <c r="AC1502" t="s">
        <v>148</v>
      </c>
      <c r="AD1502" s="2">
        <v>0.40625</v>
      </c>
      <c r="AG1502" t="s">
        <v>148</v>
      </c>
      <c r="AK1502" t="s">
        <v>156</v>
      </c>
    </row>
    <row r="1503" spans="1:37" x14ac:dyDescent="0.3">
      <c r="A1503" t="s">
        <v>292</v>
      </c>
      <c r="B1503" t="str">
        <f t="shared" si="23"/>
        <v>USGS-1648011-20070627</v>
      </c>
      <c r="C1503">
        <v>1648011</v>
      </c>
      <c r="D1503" t="s">
        <v>151</v>
      </c>
      <c r="E1503" s="1">
        <v>39260</v>
      </c>
      <c r="F1503" s="1" t="s">
        <v>316</v>
      </c>
      <c r="G1503" s="1"/>
      <c r="H1503" t="s">
        <v>153</v>
      </c>
      <c r="I1503" s="1" t="str">
        <f>VLOOKUP(Z1503,lookup!$A$2:$E$18,5,FALSE)</f>
        <v>dissolved</v>
      </c>
      <c r="J1503" s="1" t="str">
        <f>VLOOKUP(Z1503,lookup!$A$2:$E$18,3,FALSE)</f>
        <v>Phenanthrene</v>
      </c>
      <c r="K1503" s="1"/>
      <c r="L1503" t="str">
        <f>VLOOKUP(Z1503,lookup!$A$2:$E$18,4,FALSE)</f>
        <v>ug/l</v>
      </c>
      <c r="M1503">
        <v>0.08</v>
      </c>
      <c r="N1503" t="s">
        <v>152</v>
      </c>
      <c r="U1503">
        <v>0.08</v>
      </c>
      <c r="V1503" t="s">
        <v>159</v>
      </c>
      <c r="X1503" t="s">
        <v>149</v>
      </c>
      <c r="Y1503" t="s">
        <v>150</v>
      </c>
      <c r="Z1503">
        <v>34462</v>
      </c>
      <c r="AB1503" t="s">
        <v>154</v>
      </c>
      <c r="AC1503" t="s">
        <v>148</v>
      </c>
      <c r="AD1503" s="2">
        <v>0.40625</v>
      </c>
      <c r="AG1503" t="s">
        <v>148</v>
      </c>
      <c r="AK1503" t="s">
        <v>156</v>
      </c>
    </row>
    <row r="1504" spans="1:37" x14ac:dyDescent="0.3">
      <c r="A1504" t="s">
        <v>292</v>
      </c>
      <c r="B1504" t="str">
        <f t="shared" si="23"/>
        <v>USGS-1648011-20070627</v>
      </c>
      <c r="C1504">
        <v>1648011</v>
      </c>
      <c r="D1504" t="s">
        <v>151</v>
      </c>
      <c r="E1504" s="1">
        <v>39260</v>
      </c>
      <c r="F1504" s="1" t="s">
        <v>316</v>
      </c>
      <c r="G1504" s="1"/>
      <c r="H1504" t="s">
        <v>153</v>
      </c>
      <c r="I1504" s="1" t="str">
        <f>VLOOKUP(Z1504,lookup!$A$2:$E$18,5,FALSE)</f>
        <v>dissolved</v>
      </c>
      <c r="J1504" s="1" t="str">
        <f>VLOOKUP(Z1504,lookup!$A$2:$E$18,3,FALSE)</f>
        <v>Pyrene</v>
      </c>
      <c r="K1504" s="1"/>
      <c r="L1504" t="str">
        <f>VLOOKUP(Z1504,lookup!$A$2:$E$18,4,FALSE)</f>
        <v>ug/l</v>
      </c>
      <c r="M1504">
        <v>8.9999999999999993E-3</v>
      </c>
      <c r="N1504" t="s">
        <v>157</v>
      </c>
      <c r="U1504">
        <v>0.08</v>
      </c>
      <c r="V1504" t="s">
        <v>155</v>
      </c>
      <c r="X1504" t="s">
        <v>149</v>
      </c>
      <c r="Y1504" t="s">
        <v>150</v>
      </c>
      <c r="Z1504">
        <v>34470</v>
      </c>
      <c r="AA1504" t="s">
        <v>158</v>
      </c>
      <c r="AB1504" t="s">
        <v>154</v>
      </c>
      <c r="AC1504" t="s">
        <v>148</v>
      </c>
      <c r="AD1504" s="2">
        <v>0.40625</v>
      </c>
      <c r="AG1504" t="s">
        <v>148</v>
      </c>
      <c r="AK1504" t="s">
        <v>156</v>
      </c>
    </row>
    <row r="1505" spans="1:37" x14ac:dyDescent="0.3">
      <c r="A1505" t="s">
        <v>292</v>
      </c>
      <c r="B1505" t="str">
        <f t="shared" si="23"/>
        <v>USGS-1648011-20070627</v>
      </c>
      <c r="C1505">
        <v>1648011</v>
      </c>
      <c r="D1505" t="s">
        <v>151</v>
      </c>
      <c r="E1505" s="1">
        <v>39260</v>
      </c>
      <c r="F1505" s="1" t="s">
        <v>360</v>
      </c>
      <c r="G1505" s="1"/>
      <c r="H1505" t="s">
        <v>166</v>
      </c>
      <c r="I1505" s="1" t="str">
        <f>VLOOKUP(Z1505,lookup!$A$2:$E$18,5,FALSE)</f>
        <v>total</v>
      </c>
      <c r="J1505" s="1" t="str">
        <f>VLOOKUP(Z1505,lookup!$A$2:$E$18,3,FALSE)</f>
        <v>Benzo[a]pyrene</v>
      </c>
      <c r="K1505" s="1"/>
      <c r="L1505" t="str">
        <f>VLOOKUP(Z1505,lookup!$A$2:$E$18,4,FALSE)</f>
        <v>ug/l</v>
      </c>
      <c r="M1505">
        <v>0.2</v>
      </c>
      <c r="N1505" t="s">
        <v>152</v>
      </c>
      <c r="U1505">
        <v>0.2</v>
      </c>
      <c r="V1505" t="s">
        <v>159</v>
      </c>
      <c r="X1505" t="s">
        <v>149</v>
      </c>
      <c r="Y1505" t="s">
        <v>150</v>
      </c>
      <c r="Z1505">
        <v>34247</v>
      </c>
      <c r="AB1505" t="s">
        <v>154</v>
      </c>
      <c r="AC1505" t="s">
        <v>148</v>
      </c>
      <c r="AD1505" s="2">
        <v>0.41319444444444442</v>
      </c>
      <c r="AG1505" t="s">
        <v>148</v>
      </c>
      <c r="AK1505" t="s">
        <v>156</v>
      </c>
    </row>
    <row r="1506" spans="1:37" x14ac:dyDescent="0.3">
      <c r="A1506" t="s">
        <v>292</v>
      </c>
      <c r="B1506" t="str">
        <f t="shared" si="23"/>
        <v>USGS-1648011-20070627</v>
      </c>
      <c r="C1506">
        <v>1648011</v>
      </c>
      <c r="D1506" t="s">
        <v>151</v>
      </c>
      <c r="E1506" s="1">
        <v>39260</v>
      </c>
      <c r="F1506" s="1" t="s">
        <v>360</v>
      </c>
      <c r="G1506" s="1"/>
      <c r="H1506" t="s">
        <v>166</v>
      </c>
      <c r="I1506" s="1" t="str">
        <f>VLOOKUP(Z1506,lookup!$A$2:$E$18,5,FALSE)</f>
        <v>total</v>
      </c>
      <c r="J1506" s="1" t="str">
        <f>VLOOKUP(Z1506,lookup!$A$2:$E$18,3,FALSE)</f>
        <v>Fluoranthene</v>
      </c>
      <c r="K1506" s="1"/>
      <c r="L1506" t="str">
        <f>VLOOKUP(Z1506,lookup!$A$2:$E$18,4,FALSE)</f>
        <v>ug/l</v>
      </c>
      <c r="M1506">
        <v>0.2</v>
      </c>
      <c r="N1506" t="s">
        <v>152</v>
      </c>
      <c r="U1506">
        <v>0.2</v>
      </c>
      <c r="V1506" t="s">
        <v>159</v>
      </c>
      <c r="X1506" t="s">
        <v>149</v>
      </c>
      <c r="Y1506" t="s">
        <v>150</v>
      </c>
      <c r="Z1506">
        <v>34376</v>
      </c>
      <c r="AB1506" t="s">
        <v>154</v>
      </c>
      <c r="AC1506" t="s">
        <v>148</v>
      </c>
      <c r="AD1506" s="2">
        <v>0.41319444444444442</v>
      </c>
      <c r="AG1506" t="s">
        <v>148</v>
      </c>
      <c r="AK1506" t="s">
        <v>156</v>
      </c>
    </row>
    <row r="1507" spans="1:37" x14ac:dyDescent="0.3">
      <c r="A1507" t="s">
        <v>292</v>
      </c>
      <c r="B1507" t="str">
        <f t="shared" si="23"/>
        <v>USGS-1648011-20070627</v>
      </c>
      <c r="C1507">
        <v>1648011</v>
      </c>
      <c r="D1507" t="s">
        <v>151</v>
      </c>
      <c r="E1507" s="1">
        <v>39260</v>
      </c>
      <c r="F1507" s="1" t="s">
        <v>360</v>
      </c>
      <c r="G1507" s="1"/>
      <c r="H1507" t="s">
        <v>166</v>
      </c>
      <c r="I1507" s="1" t="str">
        <f>VLOOKUP(Z1507,lookup!$A$2:$E$18,5,FALSE)</f>
        <v>total</v>
      </c>
      <c r="J1507" s="1" t="str">
        <f>VLOOKUP(Z1507,lookup!$A$2:$E$18,3,FALSE)</f>
        <v>Phenanthrene</v>
      </c>
      <c r="K1507" s="1"/>
      <c r="L1507" t="str">
        <f>VLOOKUP(Z1507,lookup!$A$2:$E$18,4,FALSE)</f>
        <v>ug/l</v>
      </c>
      <c r="M1507">
        <v>0.2</v>
      </c>
      <c r="N1507" t="s">
        <v>152</v>
      </c>
      <c r="U1507">
        <v>0.2</v>
      </c>
      <c r="V1507" t="s">
        <v>159</v>
      </c>
      <c r="X1507" t="s">
        <v>149</v>
      </c>
      <c r="Y1507" t="s">
        <v>150</v>
      </c>
      <c r="Z1507">
        <v>34461</v>
      </c>
      <c r="AB1507" t="s">
        <v>154</v>
      </c>
      <c r="AC1507" t="s">
        <v>148</v>
      </c>
      <c r="AD1507" s="2">
        <v>0.41319444444444442</v>
      </c>
      <c r="AG1507" t="s">
        <v>148</v>
      </c>
      <c r="AK1507" t="s">
        <v>156</v>
      </c>
    </row>
    <row r="1508" spans="1:37" x14ac:dyDescent="0.3">
      <c r="A1508" t="s">
        <v>292</v>
      </c>
      <c r="B1508" t="str">
        <f t="shared" si="23"/>
        <v>USGS-1648011-20070627</v>
      </c>
      <c r="C1508">
        <v>1648011</v>
      </c>
      <c r="D1508" t="s">
        <v>151</v>
      </c>
      <c r="E1508" s="1">
        <v>39260</v>
      </c>
      <c r="F1508" s="1" t="s">
        <v>360</v>
      </c>
      <c r="G1508" s="1"/>
      <c r="H1508" t="s">
        <v>166</v>
      </c>
      <c r="I1508" s="1" t="str">
        <f>VLOOKUP(Z1508,lookup!$A$2:$E$18,5,FALSE)</f>
        <v>total</v>
      </c>
      <c r="J1508" s="1" t="str">
        <f>VLOOKUP(Z1508,lookup!$A$2:$E$18,3,FALSE)</f>
        <v>Pyrene</v>
      </c>
      <c r="K1508" s="1"/>
      <c r="L1508" t="str">
        <f>VLOOKUP(Z1508,lookup!$A$2:$E$18,4,FALSE)</f>
        <v>ug/l</v>
      </c>
      <c r="M1508">
        <v>0.2</v>
      </c>
      <c r="N1508" t="s">
        <v>152</v>
      </c>
      <c r="U1508">
        <v>0.2</v>
      </c>
      <c r="V1508" t="s">
        <v>159</v>
      </c>
      <c r="X1508" t="s">
        <v>149</v>
      </c>
      <c r="Y1508" t="s">
        <v>150</v>
      </c>
      <c r="Z1508">
        <v>34469</v>
      </c>
      <c r="AB1508" t="s">
        <v>154</v>
      </c>
      <c r="AC1508" t="s">
        <v>148</v>
      </c>
      <c r="AD1508" s="2">
        <v>0.41319444444444442</v>
      </c>
      <c r="AG1508" t="s">
        <v>148</v>
      </c>
      <c r="AK1508" t="s">
        <v>156</v>
      </c>
    </row>
    <row r="1509" spans="1:37" x14ac:dyDescent="0.3">
      <c r="A1509" t="s">
        <v>292</v>
      </c>
      <c r="B1509" t="str">
        <f t="shared" si="23"/>
        <v>USGS-1648011-20070627</v>
      </c>
      <c r="C1509">
        <v>1648011</v>
      </c>
      <c r="D1509" t="s">
        <v>151</v>
      </c>
      <c r="E1509" s="1">
        <v>39260</v>
      </c>
      <c r="F1509" s="1" t="s">
        <v>360</v>
      </c>
      <c r="G1509" s="1"/>
      <c r="H1509" t="s">
        <v>166</v>
      </c>
      <c r="I1509" s="1" t="str">
        <f>VLOOKUP(Z1509,lookup!$A$2:$E$18,5,FALSE)</f>
        <v>total</v>
      </c>
      <c r="J1509" s="1" t="str">
        <f>VLOOKUP(Z1509,lookup!$A$2:$E$18,3,FALSE)</f>
        <v>Napthtalene</v>
      </c>
      <c r="K1509" s="1"/>
      <c r="L1509" t="str">
        <f>VLOOKUP(Z1509,lookup!$A$2:$E$18,4,FALSE)</f>
        <v>ug/l</v>
      </c>
      <c r="M1509">
        <v>0.2</v>
      </c>
      <c r="N1509" t="s">
        <v>152</v>
      </c>
      <c r="U1509">
        <v>0.2</v>
      </c>
      <c r="V1509" t="s">
        <v>159</v>
      </c>
      <c r="X1509" t="s">
        <v>149</v>
      </c>
      <c r="Y1509" t="s">
        <v>150</v>
      </c>
      <c r="Z1509">
        <v>34696</v>
      </c>
      <c r="AA1509" t="s">
        <v>167</v>
      </c>
      <c r="AB1509" t="s">
        <v>154</v>
      </c>
      <c r="AC1509" t="s">
        <v>148</v>
      </c>
      <c r="AD1509" s="2">
        <v>0.41319444444444442</v>
      </c>
      <c r="AG1509" t="s">
        <v>148</v>
      </c>
      <c r="AK1509" t="s">
        <v>156</v>
      </c>
    </row>
    <row r="1510" spans="1:37" x14ac:dyDescent="0.3">
      <c r="A1510" t="s">
        <v>292</v>
      </c>
      <c r="B1510" t="str">
        <f t="shared" si="23"/>
        <v>USGS-164799790-20070627</v>
      </c>
      <c r="C1510">
        <v>164799790</v>
      </c>
      <c r="D1510" t="s">
        <v>151</v>
      </c>
      <c r="E1510" s="1">
        <v>39260</v>
      </c>
      <c r="F1510" s="1" t="s">
        <v>323</v>
      </c>
      <c r="G1510" s="1"/>
      <c r="H1510" t="s">
        <v>153</v>
      </c>
      <c r="I1510" s="1" t="str">
        <f>VLOOKUP(Z1510,lookup!$A$2:$E$18,5,FALSE)</f>
        <v>dissolved</v>
      </c>
      <c r="J1510" s="1" t="str">
        <f>VLOOKUP(Z1510,lookup!$A$2:$E$18,3,FALSE)</f>
        <v>Benzo[a]pyrene</v>
      </c>
      <c r="K1510" s="1"/>
      <c r="L1510" t="str">
        <f>VLOOKUP(Z1510,lookup!$A$2:$E$18,4,FALSE)</f>
        <v>ug/l</v>
      </c>
      <c r="M1510">
        <v>0.12</v>
      </c>
      <c r="N1510" t="s">
        <v>152</v>
      </c>
      <c r="U1510">
        <v>0.12</v>
      </c>
      <c r="V1510" t="s">
        <v>155</v>
      </c>
      <c r="X1510" t="s">
        <v>149</v>
      </c>
      <c r="Y1510" t="s">
        <v>150</v>
      </c>
      <c r="Z1510">
        <v>34248</v>
      </c>
      <c r="AB1510" t="s">
        <v>154</v>
      </c>
      <c r="AC1510" t="s">
        <v>148</v>
      </c>
      <c r="AD1510" s="2">
        <v>0.35416666666666669</v>
      </c>
      <c r="AG1510" t="s">
        <v>148</v>
      </c>
      <c r="AK1510" t="s">
        <v>156</v>
      </c>
    </row>
    <row r="1511" spans="1:37" x14ac:dyDescent="0.3">
      <c r="A1511" t="s">
        <v>292</v>
      </c>
      <c r="B1511" t="str">
        <f t="shared" si="23"/>
        <v>USGS-164799790-20070627</v>
      </c>
      <c r="C1511">
        <v>164799790</v>
      </c>
      <c r="D1511" t="s">
        <v>151</v>
      </c>
      <c r="E1511" s="1">
        <v>39260</v>
      </c>
      <c r="F1511" s="1" t="s">
        <v>323</v>
      </c>
      <c r="G1511" s="1"/>
      <c r="H1511" t="s">
        <v>153</v>
      </c>
      <c r="I1511" s="1" t="str">
        <f>VLOOKUP(Z1511,lookup!$A$2:$E$18,5,FALSE)</f>
        <v>dissolved</v>
      </c>
      <c r="J1511" s="1" t="str">
        <f>VLOOKUP(Z1511,lookup!$A$2:$E$18,3,FALSE)</f>
        <v>Fluoranthene</v>
      </c>
      <c r="K1511" s="1"/>
      <c r="L1511" t="str">
        <f>VLOOKUP(Z1511,lookup!$A$2:$E$18,4,FALSE)</f>
        <v>ug/l</v>
      </c>
      <c r="M1511">
        <v>1.0999999999999999E-2</v>
      </c>
      <c r="N1511" t="s">
        <v>157</v>
      </c>
      <c r="U1511">
        <v>0.08</v>
      </c>
      <c r="V1511" t="s">
        <v>159</v>
      </c>
      <c r="X1511" t="s">
        <v>149</v>
      </c>
      <c r="Y1511" t="s">
        <v>150</v>
      </c>
      <c r="Z1511">
        <v>34377</v>
      </c>
      <c r="AA1511" t="s">
        <v>158</v>
      </c>
      <c r="AB1511" t="s">
        <v>154</v>
      </c>
      <c r="AC1511" t="s">
        <v>148</v>
      </c>
      <c r="AD1511" s="2">
        <v>0.35416666666666669</v>
      </c>
      <c r="AG1511" t="s">
        <v>148</v>
      </c>
      <c r="AK1511" t="s">
        <v>156</v>
      </c>
    </row>
    <row r="1512" spans="1:37" x14ac:dyDescent="0.3">
      <c r="A1512" t="s">
        <v>292</v>
      </c>
      <c r="B1512" t="str">
        <f t="shared" si="23"/>
        <v>USGS-164799790-20070627</v>
      </c>
      <c r="C1512">
        <v>164799790</v>
      </c>
      <c r="D1512" t="s">
        <v>151</v>
      </c>
      <c r="E1512" s="1">
        <v>39260</v>
      </c>
      <c r="F1512" s="1" t="s">
        <v>323</v>
      </c>
      <c r="G1512" s="1"/>
      <c r="H1512" t="s">
        <v>153</v>
      </c>
      <c r="I1512" s="1" t="str">
        <f>VLOOKUP(Z1512,lookup!$A$2:$E$18,5,FALSE)</f>
        <v>dissolved</v>
      </c>
      <c r="J1512" s="1" t="str">
        <f>VLOOKUP(Z1512,lookup!$A$2:$E$18,3,FALSE)</f>
        <v>Napthtalene</v>
      </c>
      <c r="K1512" s="1"/>
      <c r="L1512" t="str">
        <f>VLOOKUP(Z1512,lookup!$A$2:$E$18,4,FALSE)</f>
        <v>ug/l</v>
      </c>
      <c r="M1512">
        <v>0.1</v>
      </c>
      <c r="N1512" t="s">
        <v>152</v>
      </c>
      <c r="U1512">
        <v>0.1</v>
      </c>
      <c r="V1512" t="s">
        <v>155</v>
      </c>
      <c r="X1512" t="s">
        <v>149</v>
      </c>
      <c r="Y1512" t="s">
        <v>150</v>
      </c>
      <c r="Z1512">
        <v>34443</v>
      </c>
      <c r="AB1512" t="s">
        <v>154</v>
      </c>
      <c r="AC1512" t="s">
        <v>148</v>
      </c>
      <c r="AD1512" s="2">
        <v>0.35416666666666669</v>
      </c>
      <c r="AG1512" t="s">
        <v>148</v>
      </c>
      <c r="AK1512" t="s">
        <v>156</v>
      </c>
    </row>
    <row r="1513" spans="1:37" x14ac:dyDescent="0.3">
      <c r="A1513" t="s">
        <v>292</v>
      </c>
      <c r="B1513" t="str">
        <f t="shared" si="23"/>
        <v>USGS-164799790-20070627</v>
      </c>
      <c r="C1513">
        <v>164799790</v>
      </c>
      <c r="D1513" t="s">
        <v>151</v>
      </c>
      <c r="E1513" s="1">
        <v>39260</v>
      </c>
      <c r="F1513" s="1" t="s">
        <v>323</v>
      </c>
      <c r="G1513" s="1"/>
      <c r="H1513" t="s">
        <v>153</v>
      </c>
      <c r="I1513" s="1" t="str">
        <f>VLOOKUP(Z1513,lookup!$A$2:$E$18,5,FALSE)</f>
        <v>dissolved</v>
      </c>
      <c r="J1513" s="1" t="str">
        <f>VLOOKUP(Z1513,lookup!$A$2:$E$18,3,FALSE)</f>
        <v>Phenanthrene</v>
      </c>
      <c r="K1513" s="1"/>
      <c r="L1513" t="str">
        <f>VLOOKUP(Z1513,lookup!$A$2:$E$18,4,FALSE)</f>
        <v>ug/l</v>
      </c>
      <c r="M1513">
        <v>0.08</v>
      </c>
      <c r="N1513" t="s">
        <v>152</v>
      </c>
      <c r="U1513">
        <v>0.08</v>
      </c>
      <c r="V1513" t="s">
        <v>159</v>
      </c>
      <c r="X1513" t="s">
        <v>149</v>
      </c>
      <c r="Y1513" t="s">
        <v>150</v>
      </c>
      <c r="Z1513">
        <v>34462</v>
      </c>
      <c r="AB1513" t="s">
        <v>154</v>
      </c>
      <c r="AC1513" t="s">
        <v>148</v>
      </c>
      <c r="AD1513" s="2">
        <v>0.35416666666666669</v>
      </c>
      <c r="AG1513" t="s">
        <v>148</v>
      </c>
      <c r="AK1513" t="s">
        <v>156</v>
      </c>
    </row>
    <row r="1514" spans="1:37" x14ac:dyDescent="0.3">
      <c r="A1514" t="s">
        <v>292</v>
      </c>
      <c r="B1514" t="str">
        <f t="shared" si="23"/>
        <v>USGS-164799790-20070627</v>
      </c>
      <c r="C1514">
        <v>164799790</v>
      </c>
      <c r="D1514" t="s">
        <v>151</v>
      </c>
      <c r="E1514" s="1">
        <v>39260</v>
      </c>
      <c r="F1514" s="1" t="s">
        <v>323</v>
      </c>
      <c r="G1514" s="1"/>
      <c r="H1514" t="s">
        <v>153</v>
      </c>
      <c r="I1514" s="1" t="str">
        <f>VLOOKUP(Z1514,lookup!$A$2:$E$18,5,FALSE)</f>
        <v>dissolved</v>
      </c>
      <c r="J1514" s="1" t="str">
        <f>VLOOKUP(Z1514,lookup!$A$2:$E$18,3,FALSE)</f>
        <v>Pyrene</v>
      </c>
      <c r="K1514" s="1"/>
      <c r="L1514" t="str">
        <f>VLOOKUP(Z1514,lookup!$A$2:$E$18,4,FALSE)</f>
        <v>ug/l</v>
      </c>
      <c r="M1514">
        <v>1.4999999999999999E-2</v>
      </c>
      <c r="N1514" t="s">
        <v>157</v>
      </c>
      <c r="U1514">
        <v>0.08</v>
      </c>
      <c r="V1514" t="s">
        <v>155</v>
      </c>
      <c r="X1514" t="s">
        <v>149</v>
      </c>
      <c r="Y1514" t="s">
        <v>150</v>
      </c>
      <c r="Z1514">
        <v>34470</v>
      </c>
      <c r="AA1514" t="s">
        <v>158</v>
      </c>
      <c r="AB1514" t="s">
        <v>154</v>
      </c>
      <c r="AC1514" t="s">
        <v>148</v>
      </c>
      <c r="AD1514" s="2">
        <v>0.35416666666666669</v>
      </c>
      <c r="AG1514" t="s">
        <v>148</v>
      </c>
      <c r="AK1514" t="s">
        <v>156</v>
      </c>
    </row>
    <row r="1515" spans="1:37" x14ac:dyDescent="0.3">
      <c r="A1515" t="s">
        <v>292</v>
      </c>
      <c r="B1515" t="str">
        <f t="shared" si="23"/>
        <v>USGS-1648001-20070627</v>
      </c>
      <c r="C1515">
        <v>1648001</v>
      </c>
      <c r="D1515" t="s">
        <v>151</v>
      </c>
      <c r="E1515" s="1">
        <v>39260</v>
      </c>
      <c r="F1515" s="1" t="s">
        <v>336</v>
      </c>
      <c r="G1515" s="1"/>
      <c r="H1515" t="s">
        <v>153</v>
      </c>
      <c r="I1515" s="1" t="str">
        <f>VLOOKUP(Z1515,lookup!$A$2:$E$18,5,FALSE)</f>
        <v>dissolved</v>
      </c>
      <c r="J1515" s="1" t="str">
        <f>VLOOKUP(Z1515,lookup!$A$2:$E$18,3,FALSE)</f>
        <v>Benzo[a]pyrene</v>
      </c>
      <c r="K1515" s="1"/>
      <c r="L1515" t="str">
        <f>VLOOKUP(Z1515,lookup!$A$2:$E$18,4,FALSE)</f>
        <v>ug/l</v>
      </c>
      <c r="M1515">
        <v>0.12</v>
      </c>
      <c r="N1515" t="s">
        <v>152</v>
      </c>
      <c r="U1515">
        <v>0.12</v>
      </c>
      <c r="V1515" t="s">
        <v>155</v>
      </c>
      <c r="X1515" t="s">
        <v>149</v>
      </c>
      <c r="Y1515" t="s">
        <v>150</v>
      </c>
      <c r="Z1515">
        <v>34248</v>
      </c>
      <c r="AB1515" t="s">
        <v>154</v>
      </c>
      <c r="AC1515" t="s">
        <v>148</v>
      </c>
      <c r="AD1515" s="2">
        <v>0.36458333333333331</v>
      </c>
      <c r="AG1515" t="s">
        <v>148</v>
      </c>
      <c r="AK1515" t="s">
        <v>156</v>
      </c>
    </row>
    <row r="1516" spans="1:37" x14ac:dyDescent="0.3">
      <c r="A1516" t="s">
        <v>292</v>
      </c>
      <c r="B1516" t="str">
        <f t="shared" si="23"/>
        <v>USGS-1648001-20070627</v>
      </c>
      <c r="C1516">
        <v>1648001</v>
      </c>
      <c r="D1516" t="s">
        <v>151</v>
      </c>
      <c r="E1516" s="1">
        <v>39260</v>
      </c>
      <c r="F1516" s="1" t="s">
        <v>336</v>
      </c>
      <c r="G1516" s="1"/>
      <c r="H1516" t="s">
        <v>153</v>
      </c>
      <c r="I1516" s="1" t="str">
        <f>VLOOKUP(Z1516,lookup!$A$2:$E$18,5,FALSE)</f>
        <v>dissolved</v>
      </c>
      <c r="J1516" s="1" t="str">
        <f>VLOOKUP(Z1516,lookup!$A$2:$E$18,3,FALSE)</f>
        <v>Fluoranthene</v>
      </c>
      <c r="K1516" s="1"/>
      <c r="L1516" t="str">
        <f>VLOOKUP(Z1516,lookup!$A$2:$E$18,4,FALSE)</f>
        <v>ug/l</v>
      </c>
      <c r="M1516">
        <v>0.08</v>
      </c>
      <c r="N1516" t="s">
        <v>152</v>
      </c>
      <c r="U1516">
        <v>0.08</v>
      </c>
      <c r="V1516" t="s">
        <v>159</v>
      </c>
      <c r="X1516" t="s">
        <v>149</v>
      </c>
      <c r="Y1516" t="s">
        <v>150</v>
      </c>
      <c r="Z1516">
        <v>34377</v>
      </c>
      <c r="AB1516" t="s">
        <v>154</v>
      </c>
      <c r="AC1516" t="s">
        <v>148</v>
      </c>
      <c r="AD1516" s="2">
        <v>0.36458333333333331</v>
      </c>
      <c r="AG1516" t="s">
        <v>148</v>
      </c>
      <c r="AK1516" t="s">
        <v>156</v>
      </c>
    </row>
    <row r="1517" spans="1:37" x14ac:dyDescent="0.3">
      <c r="A1517" t="s">
        <v>292</v>
      </c>
      <c r="B1517" t="str">
        <f t="shared" si="23"/>
        <v>USGS-1648001-20070627</v>
      </c>
      <c r="C1517">
        <v>1648001</v>
      </c>
      <c r="D1517" t="s">
        <v>151</v>
      </c>
      <c r="E1517" s="1">
        <v>39260</v>
      </c>
      <c r="F1517" s="1" t="s">
        <v>336</v>
      </c>
      <c r="G1517" s="1"/>
      <c r="H1517" t="s">
        <v>153</v>
      </c>
      <c r="I1517" s="1" t="str">
        <f>VLOOKUP(Z1517,lookup!$A$2:$E$18,5,FALSE)</f>
        <v>dissolved</v>
      </c>
      <c r="J1517" s="1" t="str">
        <f>VLOOKUP(Z1517,lookup!$A$2:$E$18,3,FALSE)</f>
        <v>Napthtalene</v>
      </c>
      <c r="K1517" s="1"/>
      <c r="L1517" t="str">
        <f>VLOOKUP(Z1517,lookup!$A$2:$E$18,4,FALSE)</f>
        <v>ug/l</v>
      </c>
      <c r="M1517">
        <v>0.1</v>
      </c>
      <c r="N1517" t="s">
        <v>152</v>
      </c>
      <c r="U1517">
        <v>0.1</v>
      </c>
      <c r="V1517" t="s">
        <v>155</v>
      </c>
      <c r="X1517" t="s">
        <v>149</v>
      </c>
      <c r="Y1517" t="s">
        <v>150</v>
      </c>
      <c r="Z1517">
        <v>34443</v>
      </c>
      <c r="AB1517" t="s">
        <v>154</v>
      </c>
      <c r="AC1517" t="s">
        <v>148</v>
      </c>
      <c r="AD1517" s="2">
        <v>0.36458333333333331</v>
      </c>
      <c r="AG1517" t="s">
        <v>148</v>
      </c>
      <c r="AK1517" t="s">
        <v>156</v>
      </c>
    </row>
    <row r="1518" spans="1:37" x14ac:dyDescent="0.3">
      <c r="A1518" t="s">
        <v>292</v>
      </c>
      <c r="B1518" t="str">
        <f t="shared" si="23"/>
        <v>USGS-1648001-20070627</v>
      </c>
      <c r="C1518">
        <v>1648001</v>
      </c>
      <c r="D1518" t="s">
        <v>151</v>
      </c>
      <c r="E1518" s="1">
        <v>39260</v>
      </c>
      <c r="F1518" s="1" t="s">
        <v>336</v>
      </c>
      <c r="G1518" s="1"/>
      <c r="H1518" t="s">
        <v>153</v>
      </c>
      <c r="I1518" s="1" t="str">
        <f>VLOOKUP(Z1518,lookup!$A$2:$E$18,5,FALSE)</f>
        <v>dissolved</v>
      </c>
      <c r="J1518" s="1" t="str">
        <f>VLOOKUP(Z1518,lookup!$A$2:$E$18,3,FALSE)</f>
        <v>Phenanthrene</v>
      </c>
      <c r="K1518" s="1"/>
      <c r="L1518" t="str">
        <f>VLOOKUP(Z1518,lookup!$A$2:$E$18,4,FALSE)</f>
        <v>ug/l</v>
      </c>
      <c r="M1518">
        <v>0.08</v>
      </c>
      <c r="N1518" t="s">
        <v>152</v>
      </c>
      <c r="U1518">
        <v>0.08</v>
      </c>
      <c r="V1518" t="s">
        <v>159</v>
      </c>
      <c r="X1518" t="s">
        <v>149</v>
      </c>
      <c r="Y1518" t="s">
        <v>150</v>
      </c>
      <c r="Z1518">
        <v>34462</v>
      </c>
      <c r="AB1518" t="s">
        <v>154</v>
      </c>
      <c r="AC1518" t="s">
        <v>148</v>
      </c>
      <c r="AD1518" s="2">
        <v>0.36458333333333331</v>
      </c>
      <c r="AG1518" t="s">
        <v>148</v>
      </c>
      <c r="AK1518" t="s">
        <v>156</v>
      </c>
    </row>
    <row r="1519" spans="1:37" x14ac:dyDescent="0.3">
      <c r="A1519" t="s">
        <v>292</v>
      </c>
      <c r="B1519" t="str">
        <f t="shared" si="23"/>
        <v>USGS-1648001-20070627</v>
      </c>
      <c r="C1519">
        <v>1648001</v>
      </c>
      <c r="D1519" t="s">
        <v>151</v>
      </c>
      <c r="E1519" s="1">
        <v>39260</v>
      </c>
      <c r="F1519" s="1" t="s">
        <v>336</v>
      </c>
      <c r="G1519" s="1"/>
      <c r="H1519" t="s">
        <v>153</v>
      </c>
      <c r="I1519" s="1" t="str">
        <f>VLOOKUP(Z1519,lookup!$A$2:$E$18,5,FALSE)</f>
        <v>dissolved</v>
      </c>
      <c r="J1519" s="1" t="str">
        <f>VLOOKUP(Z1519,lookup!$A$2:$E$18,3,FALSE)</f>
        <v>Pyrene</v>
      </c>
      <c r="K1519" s="1"/>
      <c r="L1519" t="str">
        <f>VLOOKUP(Z1519,lookup!$A$2:$E$18,4,FALSE)</f>
        <v>ug/l</v>
      </c>
      <c r="M1519">
        <v>0.08</v>
      </c>
      <c r="N1519" t="s">
        <v>152</v>
      </c>
      <c r="U1519">
        <v>0.08</v>
      </c>
      <c r="V1519" t="s">
        <v>155</v>
      </c>
      <c r="X1519" t="s">
        <v>149</v>
      </c>
      <c r="Y1519" t="s">
        <v>150</v>
      </c>
      <c r="Z1519">
        <v>34470</v>
      </c>
      <c r="AB1519" t="s">
        <v>154</v>
      </c>
      <c r="AC1519" t="s">
        <v>148</v>
      </c>
      <c r="AD1519" s="2">
        <v>0.36458333333333331</v>
      </c>
      <c r="AG1519" t="s">
        <v>148</v>
      </c>
      <c r="AK1519" t="s">
        <v>156</v>
      </c>
    </row>
    <row r="1520" spans="1:37" x14ac:dyDescent="0.3">
      <c r="A1520" t="s">
        <v>292</v>
      </c>
      <c r="B1520" t="str">
        <f t="shared" si="23"/>
        <v>USGS-1648001-20070627</v>
      </c>
      <c r="C1520">
        <v>1648001</v>
      </c>
      <c r="D1520" t="s">
        <v>151</v>
      </c>
      <c r="E1520" s="1">
        <v>39260</v>
      </c>
      <c r="F1520" s="1" t="s">
        <v>440</v>
      </c>
      <c r="G1520" s="1"/>
      <c r="H1520" t="s">
        <v>166</v>
      </c>
      <c r="I1520" s="1" t="str">
        <f>VLOOKUP(Z1520,lookup!$A$2:$E$18,5,FALSE)</f>
        <v>total</v>
      </c>
      <c r="J1520" s="1" t="str">
        <f>VLOOKUP(Z1520,lookup!$A$2:$E$18,3,FALSE)</f>
        <v>Benzo[a]pyrene</v>
      </c>
      <c r="K1520" s="1"/>
      <c r="L1520" t="str">
        <f>VLOOKUP(Z1520,lookup!$A$2:$E$18,4,FALSE)</f>
        <v>ug/l</v>
      </c>
      <c r="M1520">
        <v>0.2</v>
      </c>
      <c r="N1520" t="s">
        <v>152</v>
      </c>
      <c r="U1520">
        <v>0.2</v>
      </c>
      <c r="V1520" t="s">
        <v>159</v>
      </c>
      <c r="X1520" t="s">
        <v>149</v>
      </c>
      <c r="Y1520" t="s">
        <v>150</v>
      </c>
      <c r="Z1520">
        <v>34247</v>
      </c>
      <c r="AB1520" t="s">
        <v>154</v>
      </c>
      <c r="AC1520" t="s">
        <v>148</v>
      </c>
      <c r="AD1520" s="2">
        <v>0.37152777777777773</v>
      </c>
      <c r="AG1520" t="s">
        <v>148</v>
      </c>
      <c r="AK1520" t="s">
        <v>156</v>
      </c>
    </row>
    <row r="1521" spans="1:37" x14ac:dyDescent="0.3">
      <c r="A1521" t="s">
        <v>292</v>
      </c>
      <c r="B1521" t="str">
        <f t="shared" si="23"/>
        <v>USGS-1648001-20070627</v>
      </c>
      <c r="C1521">
        <v>1648001</v>
      </c>
      <c r="D1521" t="s">
        <v>151</v>
      </c>
      <c r="E1521" s="1">
        <v>39260</v>
      </c>
      <c r="F1521" s="1" t="s">
        <v>440</v>
      </c>
      <c r="G1521" s="1"/>
      <c r="H1521" t="s">
        <v>166</v>
      </c>
      <c r="I1521" s="1" t="str">
        <f>VLOOKUP(Z1521,lookup!$A$2:$E$18,5,FALSE)</f>
        <v>total</v>
      </c>
      <c r="J1521" s="1" t="str">
        <f>VLOOKUP(Z1521,lookup!$A$2:$E$18,3,FALSE)</f>
        <v>Fluoranthene</v>
      </c>
      <c r="K1521" s="1"/>
      <c r="L1521" t="str">
        <f>VLOOKUP(Z1521,lookup!$A$2:$E$18,4,FALSE)</f>
        <v>ug/l</v>
      </c>
      <c r="M1521">
        <v>0.2</v>
      </c>
      <c r="N1521" t="s">
        <v>152</v>
      </c>
      <c r="U1521">
        <v>0.2</v>
      </c>
      <c r="V1521" t="s">
        <v>159</v>
      </c>
      <c r="X1521" t="s">
        <v>149</v>
      </c>
      <c r="Y1521" t="s">
        <v>150</v>
      </c>
      <c r="Z1521">
        <v>34376</v>
      </c>
      <c r="AB1521" t="s">
        <v>154</v>
      </c>
      <c r="AC1521" t="s">
        <v>148</v>
      </c>
      <c r="AD1521" s="2">
        <v>0.37152777777777773</v>
      </c>
      <c r="AG1521" t="s">
        <v>148</v>
      </c>
      <c r="AK1521" t="s">
        <v>156</v>
      </c>
    </row>
    <row r="1522" spans="1:37" x14ac:dyDescent="0.3">
      <c r="A1522" t="s">
        <v>292</v>
      </c>
      <c r="B1522" t="str">
        <f t="shared" si="23"/>
        <v>USGS-1648001-20070627</v>
      </c>
      <c r="C1522">
        <v>1648001</v>
      </c>
      <c r="D1522" t="s">
        <v>151</v>
      </c>
      <c r="E1522" s="1">
        <v>39260</v>
      </c>
      <c r="F1522" s="1" t="s">
        <v>440</v>
      </c>
      <c r="G1522" s="1"/>
      <c r="H1522" t="s">
        <v>166</v>
      </c>
      <c r="I1522" s="1" t="str">
        <f>VLOOKUP(Z1522,lookup!$A$2:$E$18,5,FALSE)</f>
        <v>total</v>
      </c>
      <c r="J1522" s="1" t="str">
        <f>VLOOKUP(Z1522,lookup!$A$2:$E$18,3,FALSE)</f>
        <v>Phenanthrene</v>
      </c>
      <c r="K1522" s="1"/>
      <c r="L1522" t="str">
        <f>VLOOKUP(Z1522,lookup!$A$2:$E$18,4,FALSE)</f>
        <v>ug/l</v>
      </c>
      <c r="M1522">
        <v>0.2</v>
      </c>
      <c r="N1522" t="s">
        <v>152</v>
      </c>
      <c r="U1522">
        <v>0.2</v>
      </c>
      <c r="V1522" t="s">
        <v>159</v>
      </c>
      <c r="X1522" t="s">
        <v>149</v>
      </c>
      <c r="Y1522" t="s">
        <v>150</v>
      </c>
      <c r="Z1522">
        <v>34461</v>
      </c>
      <c r="AB1522" t="s">
        <v>154</v>
      </c>
      <c r="AC1522" t="s">
        <v>148</v>
      </c>
      <c r="AD1522" s="2">
        <v>0.37152777777777773</v>
      </c>
      <c r="AG1522" t="s">
        <v>148</v>
      </c>
      <c r="AK1522" t="s">
        <v>156</v>
      </c>
    </row>
    <row r="1523" spans="1:37" x14ac:dyDescent="0.3">
      <c r="A1523" t="s">
        <v>292</v>
      </c>
      <c r="B1523" t="str">
        <f t="shared" si="23"/>
        <v>USGS-1648001-20070627</v>
      </c>
      <c r="C1523">
        <v>1648001</v>
      </c>
      <c r="D1523" t="s">
        <v>151</v>
      </c>
      <c r="E1523" s="1">
        <v>39260</v>
      </c>
      <c r="F1523" s="1" t="s">
        <v>440</v>
      </c>
      <c r="G1523" s="1"/>
      <c r="H1523" t="s">
        <v>166</v>
      </c>
      <c r="I1523" s="1" t="str">
        <f>VLOOKUP(Z1523,lookup!$A$2:$E$18,5,FALSE)</f>
        <v>total</v>
      </c>
      <c r="J1523" s="1" t="str">
        <f>VLOOKUP(Z1523,lookup!$A$2:$E$18,3,FALSE)</f>
        <v>Pyrene</v>
      </c>
      <c r="K1523" s="1"/>
      <c r="L1523" t="str">
        <f>VLOOKUP(Z1523,lookup!$A$2:$E$18,4,FALSE)</f>
        <v>ug/l</v>
      </c>
      <c r="M1523">
        <v>0.2</v>
      </c>
      <c r="N1523" t="s">
        <v>152</v>
      </c>
      <c r="U1523">
        <v>0.2</v>
      </c>
      <c r="V1523" t="s">
        <v>159</v>
      </c>
      <c r="X1523" t="s">
        <v>149</v>
      </c>
      <c r="Y1523" t="s">
        <v>150</v>
      </c>
      <c r="Z1523">
        <v>34469</v>
      </c>
      <c r="AB1523" t="s">
        <v>154</v>
      </c>
      <c r="AC1523" t="s">
        <v>148</v>
      </c>
      <c r="AD1523" s="2">
        <v>0.37152777777777773</v>
      </c>
      <c r="AG1523" t="s">
        <v>148</v>
      </c>
      <c r="AK1523" t="s">
        <v>156</v>
      </c>
    </row>
    <row r="1524" spans="1:37" x14ac:dyDescent="0.3">
      <c r="A1524" t="s">
        <v>292</v>
      </c>
      <c r="B1524" t="str">
        <f t="shared" si="23"/>
        <v>USGS-1648001-20070627</v>
      </c>
      <c r="C1524">
        <v>1648001</v>
      </c>
      <c r="D1524" t="s">
        <v>151</v>
      </c>
      <c r="E1524" s="1">
        <v>39260</v>
      </c>
      <c r="F1524" s="1" t="s">
        <v>440</v>
      </c>
      <c r="G1524" s="1"/>
      <c r="H1524" t="s">
        <v>166</v>
      </c>
      <c r="I1524" s="1" t="str">
        <f>VLOOKUP(Z1524,lookup!$A$2:$E$18,5,FALSE)</f>
        <v>total</v>
      </c>
      <c r="J1524" s="1" t="str">
        <f>VLOOKUP(Z1524,lookup!$A$2:$E$18,3,FALSE)</f>
        <v>Napthtalene</v>
      </c>
      <c r="K1524" s="1"/>
      <c r="L1524" t="str">
        <f>VLOOKUP(Z1524,lookup!$A$2:$E$18,4,FALSE)</f>
        <v>ug/l</v>
      </c>
      <c r="M1524">
        <v>0.2</v>
      </c>
      <c r="N1524" t="s">
        <v>152</v>
      </c>
      <c r="U1524">
        <v>0.2</v>
      </c>
      <c r="V1524" t="s">
        <v>159</v>
      </c>
      <c r="X1524" t="s">
        <v>149</v>
      </c>
      <c r="Y1524" t="s">
        <v>150</v>
      </c>
      <c r="Z1524">
        <v>34696</v>
      </c>
      <c r="AA1524" t="s">
        <v>167</v>
      </c>
      <c r="AB1524" t="s">
        <v>154</v>
      </c>
      <c r="AC1524" t="s">
        <v>148</v>
      </c>
      <c r="AD1524" s="2">
        <v>0.37152777777777773</v>
      </c>
      <c r="AG1524" t="s">
        <v>148</v>
      </c>
      <c r="AK1524" t="s">
        <v>156</v>
      </c>
    </row>
    <row r="1525" spans="1:37" x14ac:dyDescent="0.3">
      <c r="A1525" t="s">
        <v>292</v>
      </c>
      <c r="B1525" t="str">
        <f t="shared" si="23"/>
        <v>USGS-1649010-20070627</v>
      </c>
      <c r="C1525">
        <v>1649010</v>
      </c>
      <c r="D1525" t="s">
        <v>151</v>
      </c>
      <c r="E1525" s="1">
        <v>39260</v>
      </c>
      <c r="F1525" s="1" t="s">
        <v>315</v>
      </c>
      <c r="G1525" s="1"/>
      <c r="H1525" t="s">
        <v>153</v>
      </c>
      <c r="I1525" s="1" t="str">
        <f>VLOOKUP(Z1525,lookup!$A$2:$E$18,5,FALSE)</f>
        <v>dissolved</v>
      </c>
      <c r="J1525" s="1" t="str">
        <f>VLOOKUP(Z1525,lookup!$A$2:$E$18,3,FALSE)</f>
        <v>Benzo[a]pyrene</v>
      </c>
      <c r="K1525" s="1"/>
      <c r="L1525" t="str">
        <f>VLOOKUP(Z1525,lookup!$A$2:$E$18,4,FALSE)</f>
        <v>ug/l</v>
      </c>
      <c r="M1525">
        <v>0.12</v>
      </c>
      <c r="N1525" t="s">
        <v>152</v>
      </c>
      <c r="U1525">
        <v>0.12</v>
      </c>
      <c r="V1525" t="s">
        <v>155</v>
      </c>
      <c r="X1525" t="s">
        <v>149</v>
      </c>
      <c r="Y1525" t="s">
        <v>150</v>
      </c>
      <c r="Z1525">
        <v>34248</v>
      </c>
      <c r="AB1525" t="s">
        <v>154</v>
      </c>
      <c r="AC1525" t="s">
        <v>148</v>
      </c>
      <c r="AD1525" s="2">
        <v>0.52083333333333337</v>
      </c>
      <c r="AG1525" t="s">
        <v>148</v>
      </c>
      <c r="AK1525" t="s">
        <v>156</v>
      </c>
    </row>
    <row r="1526" spans="1:37" x14ac:dyDescent="0.3">
      <c r="A1526" t="s">
        <v>292</v>
      </c>
      <c r="B1526" t="str">
        <f t="shared" si="23"/>
        <v>USGS-1649010-20070627</v>
      </c>
      <c r="C1526">
        <v>1649010</v>
      </c>
      <c r="D1526" t="s">
        <v>151</v>
      </c>
      <c r="E1526" s="1">
        <v>39260</v>
      </c>
      <c r="F1526" s="1" t="s">
        <v>315</v>
      </c>
      <c r="G1526" s="1"/>
      <c r="H1526" t="s">
        <v>153</v>
      </c>
      <c r="I1526" s="1" t="str">
        <f>VLOOKUP(Z1526,lookup!$A$2:$E$18,5,FALSE)</f>
        <v>dissolved</v>
      </c>
      <c r="J1526" s="1" t="str">
        <f>VLOOKUP(Z1526,lookup!$A$2:$E$18,3,FALSE)</f>
        <v>Fluoranthene</v>
      </c>
      <c r="K1526" s="1"/>
      <c r="L1526" t="str">
        <f>VLOOKUP(Z1526,lookup!$A$2:$E$18,4,FALSE)</f>
        <v>ug/l</v>
      </c>
      <c r="M1526">
        <v>0.08</v>
      </c>
      <c r="N1526" t="s">
        <v>152</v>
      </c>
      <c r="U1526">
        <v>0.08</v>
      </c>
      <c r="V1526" t="s">
        <v>159</v>
      </c>
      <c r="X1526" t="s">
        <v>149</v>
      </c>
      <c r="Y1526" t="s">
        <v>150</v>
      </c>
      <c r="Z1526">
        <v>34377</v>
      </c>
      <c r="AB1526" t="s">
        <v>154</v>
      </c>
      <c r="AC1526" t="s">
        <v>148</v>
      </c>
      <c r="AD1526" s="2">
        <v>0.52083333333333337</v>
      </c>
      <c r="AG1526" t="s">
        <v>148</v>
      </c>
      <c r="AK1526" t="s">
        <v>156</v>
      </c>
    </row>
    <row r="1527" spans="1:37" x14ac:dyDescent="0.3">
      <c r="A1527" t="s">
        <v>292</v>
      </c>
      <c r="B1527" t="str">
        <f t="shared" si="23"/>
        <v>USGS-1649010-20070627</v>
      </c>
      <c r="C1527">
        <v>1649010</v>
      </c>
      <c r="D1527" t="s">
        <v>151</v>
      </c>
      <c r="E1527" s="1">
        <v>39260</v>
      </c>
      <c r="F1527" s="1" t="s">
        <v>315</v>
      </c>
      <c r="G1527" s="1"/>
      <c r="H1527" t="s">
        <v>153</v>
      </c>
      <c r="I1527" s="1" t="str">
        <f>VLOOKUP(Z1527,lookup!$A$2:$E$18,5,FALSE)</f>
        <v>dissolved</v>
      </c>
      <c r="J1527" s="1" t="str">
        <f>VLOOKUP(Z1527,lookup!$A$2:$E$18,3,FALSE)</f>
        <v>Napthtalene</v>
      </c>
      <c r="K1527" s="1"/>
      <c r="L1527" t="str">
        <f>VLOOKUP(Z1527,lookup!$A$2:$E$18,4,FALSE)</f>
        <v>ug/l</v>
      </c>
      <c r="M1527">
        <v>0.1</v>
      </c>
      <c r="N1527" t="s">
        <v>152</v>
      </c>
      <c r="U1527">
        <v>0.1</v>
      </c>
      <c r="V1527" t="s">
        <v>155</v>
      </c>
      <c r="X1527" t="s">
        <v>149</v>
      </c>
      <c r="Y1527" t="s">
        <v>150</v>
      </c>
      <c r="Z1527">
        <v>34443</v>
      </c>
      <c r="AB1527" t="s">
        <v>154</v>
      </c>
      <c r="AC1527" t="s">
        <v>148</v>
      </c>
      <c r="AD1527" s="2">
        <v>0.52083333333333337</v>
      </c>
      <c r="AG1527" t="s">
        <v>148</v>
      </c>
      <c r="AK1527" t="s">
        <v>156</v>
      </c>
    </row>
    <row r="1528" spans="1:37" x14ac:dyDescent="0.3">
      <c r="A1528" t="s">
        <v>292</v>
      </c>
      <c r="B1528" t="str">
        <f t="shared" si="23"/>
        <v>USGS-1649010-20070627</v>
      </c>
      <c r="C1528">
        <v>1649010</v>
      </c>
      <c r="D1528" t="s">
        <v>151</v>
      </c>
      <c r="E1528" s="1">
        <v>39260</v>
      </c>
      <c r="F1528" s="1" t="s">
        <v>315</v>
      </c>
      <c r="G1528" s="1"/>
      <c r="H1528" t="s">
        <v>153</v>
      </c>
      <c r="I1528" s="1" t="str">
        <f>VLOOKUP(Z1528,lookup!$A$2:$E$18,5,FALSE)</f>
        <v>dissolved</v>
      </c>
      <c r="J1528" s="1" t="str">
        <f>VLOOKUP(Z1528,lookup!$A$2:$E$18,3,FALSE)</f>
        <v>Phenanthrene</v>
      </c>
      <c r="K1528" s="1"/>
      <c r="L1528" t="str">
        <f>VLOOKUP(Z1528,lookup!$A$2:$E$18,4,FALSE)</f>
        <v>ug/l</v>
      </c>
      <c r="M1528">
        <v>0.08</v>
      </c>
      <c r="N1528" t="s">
        <v>152</v>
      </c>
      <c r="U1528">
        <v>0.08</v>
      </c>
      <c r="V1528" t="s">
        <v>159</v>
      </c>
      <c r="X1528" t="s">
        <v>149</v>
      </c>
      <c r="Y1528" t="s">
        <v>150</v>
      </c>
      <c r="Z1528">
        <v>34462</v>
      </c>
      <c r="AB1528" t="s">
        <v>154</v>
      </c>
      <c r="AC1528" t="s">
        <v>148</v>
      </c>
      <c r="AD1528" s="2">
        <v>0.52083333333333337</v>
      </c>
      <c r="AG1528" t="s">
        <v>148</v>
      </c>
      <c r="AK1528" t="s">
        <v>156</v>
      </c>
    </row>
    <row r="1529" spans="1:37" x14ac:dyDescent="0.3">
      <c r="A1529" t="s">
        <v>292</v>
      </c>
      <c r="B1529" t="str">
        <f t="shared" si="23"/>
        <v>USGS-1649010-20070627</v>
      </c>
      <c r="C1529">
        <v>1649010</v>
      </c>
      <c r="D1529" t="s">
        <v>151</v>
      </c>
      <c r="E1529" s="1">
        <v>39260</v>
      </c>
      <c r="F1529" s="1" t="s">
        <v>315</v>
      </c>
      <c r="G1529" s="1"/>
      <c r="H1529" t="s">
        <v>153</v>
      </c>
      <c r="I1529" s="1" t="str">
        <f>VLOOKUP(Z1529,lookup!$A$2:$E$18,5,FALSE)</f>
        <v>dissolved</v>
      </c>
      <c r="J1529" s="1" t="str">
        <f>VLOOKUP(Z1529,lookup!$A$2:$E$18,3,FALSE)</f>
        <v>Pyrene</v>
      </c>
      <c r="K1529" s="1"/>
      <c r="L1529" t="str">
        <f>VLOOKUP(Z1529,lookup!$A$2:$E$18,4,FALSE)</f>
        <v>ug/l</v>
      </c>
      <c r="M1529">
        <v>0.08</v>
      </c>
      <c r="N1529" t="s">
        <v>152</v>
      </c>
      <c r="U1529">
        <v>0.08</v>
      </c>
      <c r="V1529" t="s">
        <v>155</v>
      </c>
      <c r="X1529" t="s">
        <v>149</v>
      </c>
      <c r="Y1529" t="s">
        <v>150</v>
      </c>
      <c r="Z1529">
        <v>34470</v>
      </c>
      <c r="AB1529" t="s">
        <v>154</v>
      </c>
      <c r="AC1529" t="s">
        <v>148</v>
      </c>
      <c r="AD1529" s="2">
        <v>0.52083333333333337</v>
      </c>
      <c r="AG1529" t="s">
        <v>148</v>
      </c>
      <c r="AK1529" t="s">
        <v>156</v>
      </c>
    </row>
    <row r="1530" spans="1:37" x14ac:dyDescent="0.3">
      <c r="A1530" t="s">
        <v>292</v>
      </c>
      <c r="B1530" t="str">
        <f t="shared" si="23"/>
        <v>USGS-1649010-20070627</v>
      </c>
      <c r="C1530">
        <v>1649010</v>
      </c>
      <c r="D1530" t="s">
        <v>151</v>
      </c>
      <c r="E1530" s="1">
        <v>39260</v>
      </c>
      <c r="F1530" s="1" t="s">
        <v>383</v>
      </c>
      <c r="G1530" s="1"/>
      <c r="H1530" t="s">
        <v>166</v>
      </c>
      <c r="I1530" s="1" t="str">
        <f>VLOOKUP(Z1530,lookup!$A$2:$E$18,5,FALSE)</f>
        <v>total</v>
      </c>
      <c r="J1530" s="1" t="str">
        <f>VLOOKUP(Z1530,lookup!$A$2:$E$18,3,FALSE)</f>
        <v>Benzo[a]pyrene</v>
      </c>
      <c r="K1530" s="1"/>
      <c r="L1530" t="str">
        <f>VLOOKUP(Z1530,lookup!$A$2:$E$18,4,FALSE)</f>
        <v>ug/l</v>
      </c>
      <c r="M1530">
        <v>0.2</v>
      </c>
      <c r="N1530" t="s">
        <v>152</v>
      </c>
      <c r="U1530">
        <v>0.2</v>
      </c>
      <c r="V1530" t="s">
        <v>159</v>
      </c>
      <c r="X1530" t="s">
        <v>149</v>
      </c>
      <c r="Y1530" t="s">
        <v>150</v>
      </c>
      <c r="Z1530">
        <v>34247</v>
      </c>
      <c r="AB1530" t="s">
        <v>154</v>
      </c>
      <c r="AC1530" t="s">
        <v>148</v>
      </c>
      <c r="AD1530" s="2">
        <v>0.52777777777777779</v>
      </c>
      <c r="AG1530" t="s">
        <v>148</v>
      </c>
      <c r="AK1530" t="s">
        <v>156</v>
      </c>
    </row>
    <row r="1531" spans="1:37" x14ac:dyDescent="0.3">
      <c r="A1531" t="s">
        <v>292</v>
      </c>
      <c r="B1531" t="str">
        <f t="shared" si="23"/>
        <v>USGS-1649010-20070627</v>
      </c>
      <c r="C1531">
        <v>1649010</v>
      </c>
      <c r="D1531" t="s">
        <v>151</v>
      </c>
      <c r="E1531" s="1">
        <v>39260</v>
      </c>
      <c r="F1531" s="1" t="s">
        <v>383</v>
      </c>
      <c r="G1531" s="1"/>
      <c r="H1531" t="s">
        <v>166</v>
      </c>
      <c r="I1531" s="1" t="str">
        <f>VLOOKUP(Z1531,lookup!$A$2:$E$18,5,FALSE)</f>
        <v>total</v>
      </c>
      <c r="J1531" s="1" t="str">
        <f>VLOOKUP(Z1531,lookup!$A$2:$E$18,3,FALSE)</f>
        <v>Fluoranthene</v>
      </c>
      <c r="K1531" s="1"/>
      <c r="L1531" t="str">
        <f>VLOOKUP(Z1531,lookup!$A$2:$E$18,4,FALSE)</f>
        <v>ug/l</v>
      </c>
      <c r="M1531">
        <v>0.2</v>
      </c>
      <c r="N1531" t="s">
        <v>152</v>
      </c>
      <c r="U1531">
        <v>0.2</v>
      </c>
      <c r="V1531" t="s">
        <v>159</v>
      </c>
      <c r="X1531" t="s">
        <v>149</v>
      </c>
      <c r="Y1531" t="s">
        <v>150</v>
      </c>
      <c r="Z1531">
        <v>34376</v>
      </c>
      <c r="AB1531" t="s">
        <v>154</v>
      </c>
      <c r="AC1531" t="s">
        <v>148</v>
      </c>
      <c r="AD1531" s="2">
        <v>0.52777777777777779</v>
      </c>
      <c r="AG1531" t="s">
        <v>148</v>
      </c>
      <c r="AK1531" t="s">
        <v>156</v>
      </c>
    </row>
    <row r="1532" spans="1:37" x14ac:dyDescent="0.3">
      <c r="A1532" t="s">
        <v>292</v>
      </c>
      <c r="B1532" t="str">
        <f t="shared" si="23"/>
        <v>USGS-1649010-20070627</v>
      </c>
      <c r="C1532">
        <v>1649010</v>
      </c>
      <c r="D1532" t="s">
        <v>151</v>
      </c>
      <c r="E1532" s="1">
        <v>39260</v>
      </c>
      <c r="F1532" s="1" t="s">
        <v>383</v>
      </c>
      <c r="G1532" s="1"/>
      <c r="H1532" t="s">
        <v>166</v>
      </c>
      <c r="I1532" s="1" t="str">
        <f>VLOOKUP(Z1532,lookup!$A$2:$E$18,5,FALSE)</f>
        <v>total</v>
      </c>
      <c r="J1532" s="1" t="str">
        <f>VLOOKUP(Z1532,lookup!$A$2:$E$18,3,FALSE)</f>
        <v>Phenanthrene</v>
      </c>
      <c r="K1532" s="1"/>
      <c r="L1532" t="str">
        <f>VLOOKUP(Z1532,lookup!$A$2:$E$18,4,FALSE)</f>
        <v>ug/l</v>
      </c>
      <c r="M1532">
        <v>0.2</v>
      </c>
      <c r="N1532" t="s">
        <v>152</v>
      </c>
      <c r="U1532">
        <v>0.2</v>
      </c>
      <c r="V1532" t="s">
        <v>159</v>
      </c>
      <c r="X1532" t="s">
        <v>149</v>
      </c>
      <c r="Y1532" t="s">
        <v>150</v>
      </c>
      <c r="Z1532">
        <v>34461</v>
      </c>
      <c r="AB1532" t="s">
        <v>154</v>
      </c>
      <c r="AC1532" t="s">
        <v>148</v>
      </c>
      <c r="AD1532" s="2">
        <v>0.52777777777777779</v>
      </c>
      <c r="AG1532" t="s">
        <v>148</v>
      </c>
      <c r="AK1532" t="s">
        <v>156</v>
      </c>
    </row>
    <row r="1533" spans="1:37" x14ac:dyDescent="0.3">
      <c r="A1533" t="s">
        <v>292</v>
      </c>
      <c r="B1533" t="str">
        <f t="shared" si="23"/>
        <v>USGS-1649010-20070627</v>
      </c>
      <c r="C1533">
        <v>1649010</v>
      </c>
      <c r="D1533" t="s">
        <v>151</v>
      </c>
      <c r="E1533" s="1">
        <v>39260</v>
      </c>
      <c r="F1533" s="1" t="s">
        <v>383</v>
      </c>
      <c r="G1533" s="1"/>
      <c r="H1533" t="s">
        <v>166</v>
      </c>
      <c r="I1533" s="1" t="str">
        <f>VLOOKUP(Z1533,lookup!$A$2:$E$18,5,FALSE)</f>
        <v>total</v>
      </c>
      <c r="J1533" s="1" t="str">
        <f>VLOOKUP(Z1533,lookup!$A$2:$E$18,3,FALSE)</f>
        <v>Pyrene</v>
      </c>
      <c r="K1533" s="1"/>
      <c r="L1533" t="str">
        <f>VLOOKUP(Z1533,lookup!$A$2:$E$18,4,FALSE)</f>
        <v>ug/l</v>
      </c>
      <c r="M1533">
        <v>0.2</v>
      </c>
      <c r="N1533" t="s">
        <v>152</v>
      </c>
      <c r="U1533">
        <v>0.2</v>
      </c>
      <c r="V1533" t="s">
        <v>159</v>
      </c>
      <c r="X1533" t="s">
        <v>149</v>
      </c>
      <c r="Y1533" t="s">
        <v>150</v>
      </c>
      <c r="Z1533">
        <v>34469</v>
      </c>
      <c r="AB1533" t="s">
        <v>154</v>
      </c>
      <c r="AC1533" t="s">
        <v>148</v>
      </c>
      <c r="AD1533" s="2">
        <v>0.52777777777777779</v>
      </c>
      <c r="AG1533" t="s">
        <v>148</v>
      </c>
      <c r="AK1533" t="s">
        <v>156</v>
      </c>
    </row>
    <row r="1534" spans="1:37" x14ac:dyDescent="0.3">
      <c r="A1534" t="s">
        <v>292</v>
      </c>
      <c r="B1534" t="str">
        <f t="shared" si="23"/>
        <v>USGS-1649010-20070627</v>
      </c>
      <c r="C1534">
        <v>1649010</v>
      </c>
      <c r="D1534" t="s">
        <v>151</v>
      </c>
      <c r="E1534" s="1">
        <v>39260</v>
      </c>
      <c r="F1534" s="1" t="s">
        <v>383</v>
      </c>
      <c r="G1534" s="1"/>
      <c r="H1534" t="s">
        <v>166</v>
      </c>
      <c r="I1534" s="1" t="str">
        <f>VLOOKUP(Z1534,lookup!$A$2:$E$18,5,FALSE)</f>
        <v>total</v>
      </c>
      <c r="J1534" s="1" t="str">
        <f>VLOOKUP(Z1534,lookup!$A$2:$E$18,3,FALSE)</f>
        <v>Napthtalene</v>
      </c>
      <c r="K1534" s="1"/>
      <c r="L1534" t="str">
        <f>VLOOKUP(Z1534,lookup!$A$2:$E$18,4,FALSE)</f>
        <v>ug/l</v>
      </c>
      <c r="M1534">
        <v>0.2</v>
      </c>
      <c r="N1534" t="s">
        <v>152</v>
      </c>
      <c r="U1534">
        <v>0.2</v>
      </c>
      <c r="V1534" t="s">
        <v>159</v>
      </c>
      <c r="X1534" t="s">
        <v>149</v>
      </c>
      <c r="Y1534" t="s">
        <v>150</v>
      </c>
      <c r="Z1534">
        <v>34696</v>
      </c>
      <c r="AA1534" t="s">
        <v>167</v>
      </c>
      <c r="AB1534" t="s">
        <v>154</v>
      </c>
      <c r="AC1534" t="s">
        <v>148</v>
      </c>
      <c r="AD1534" s="2">
        <v>0.52777777777777779</v>
      </c>
      <c r="AG1534" t="s">
        <v>148</v>
      </c>
      <c r="AK1534" t="s">
        <v>156</v>
      </c>
    </row>
    <row r="1535" spans="1:37" x14ac:dyDescent="0.3">
      <c r="A1535" t="s">
        <v>292</v>
      </c>
      <c r="B1535" t="str">
        <f t="shared" si="23"/>
        <v>USGS-1648450-20070627</v>
      </c>
      <c r="C1535">
        <v>1648450</v>
      </c>
      <c r="D1535" t="s">
        <v>151</v>
      </c>
      <c r="E1535" s="1">
        <v>39260</v>
      </c>
      <c r="F1535" s="1" t="s">
        <v>302</v>
      </c>
      <c r="G1535" s="1"/>
      <c r="H1535" t="s">
        <v>153</v>
      </c>
      <c r="I1535" s="1" t="str">
        <f>VLOOKUP(Z1535,lookup!$A$2:$E$18,5,FALSE)</f>
        <v>dissolved</v>
      </c>
      <c r="J1535" s="1" t="str">
        <f>VLOOKUP(Z1535,lookup!$A$2:$E$18,3,FALSE)</f>
        <v>Benzo[a]pyrene</v>
      </c>
      <c r="K1535" s="1"/>
      <c r="L1535" t="str">
        <f>VLOOKUP(Z1535,lookup!$A$2:$E$18,4,FALSE)</f>
        <v>ug/l</v>
      </c>
      <c r="M1535">
        <v>0.12</v>
      </c>
      <c r="N1535" t="s">
        <v>152</v>
      </c>
      <c r="U1535">
        <v>0.12</v>
      </c>
      <c r="V1535" t="s">
        <v>155</v>
      </c>
      <c r="X1535" t="s">
        <v>149</v>
      </c>
      <c r="Y1535" t="s">
        <v>150</v>
      </c>
      <c r="Z1535">
        <v>34248</v>
      </c>
      <c r="AB1535" t="s">
        <v>154</v>
      </c>
      <c r="AC1535" t="s">
        <v>148</v>
      </c>
      <c r="AD1535" s="2">
        <v>0.46875</v>
      </c>
      <c r="AG1535" t="s">
        <v>148</v>
      </c>
      <c r="AK1535" t="s">
        <v>156</v>
      </c>
    </row>
    <row r="1536" spans="1:37" x14ac:dyDescent="0.3">
      <c r="A1536" t="s">
        <v>292</v>
      </c>
      <c r="B1536" t="str">
        <f t="shared" si="23"/>
        <v>USGS-1648450-20070627</v>
      </c>
      <c r="C1536">
        <v>1648450</v>
      </c>
      <c r="D1536" t="s">
        <v>151</v>
      </c>
      <c r="E1536" s="1">
        <v>39260</v>
      </c>
      <c r="F1536" s="1" t="s">
        <v>302</v>
      </c>
      <c r="G1536" s="1"/>
      <c r="H1536" t="s">
        <v>153</v>
      </c>
      <c r="I1536" s="1" t="str">
        <f>VLOOKUP(Z1536,lookup!$A$2:$E$18,5,FALSE)</f>
        <v>dissolved</v>
      </c>
      <c r="J1536" s="1" t="str">
        <f>VLOOKUP(Z1536,lookup!$A$2:$E$18,3,FALSE)</f>
        <v>Fluoranthene</v>
      </c>
      <c r="K1536" s="1"/>
      <c r="L1536" t="str">
        <f>VLOOKUP(Z1536,lookup!$A$2:$E$18,4,FALSE)</f>
        <v>ug/l</v>
      </c>
      <c r="M1536">
        <v>0.08</v>
      </c>
      <c r="N1536" t="s">
        <v>152</v>
      </c>
      <c r="U1536">
        <v>0.08</v>
      </c>
      <c r="V1536" t="s">
        <v>159</v>
      </c>
      <c r="X1536" t="s">
        <v>149</v>
      </c>
      <c r="Y1536" t="s">
        <v>150</v>
      </c>
      <c r="Z1536">
        <v>34377</v>
      </c>
      <c r="AB1536" t="s">
        <v>154</v>
      </c>
      <c r="AC1536" t="s">
        <v>148</v>
      </c>
      <c r="AD1536" s="2">
        <v>0.46875</v>
      </c>
      <c r="AG1536" t="s">
        <v>148</v>
      </c>
      <c r="AK1536" t="s">
        <v>156</v>
      </c>
    </row>
    <row r="1537" spans="1:37" x14ac:dyDescent="0.3">
      <c r="A1537" t="s">
        <v>292</v>
      </c>
      <c r="B1537" t="str">
        <f t="shared" si="23"/>
        <v>USGS-1648450-20070627</v>
      </c>
      <c r="C1537">
        <v>1648450</v>
      </c>
      <c r="D1537" t="s">
        <v>151</v>
      </c>
      <c r="E1537" s="1">
        <v>39260</v>
      </c>
      <c r="F1537" s="1" t="s">
        <v>302</v>
      </c>
      <c r="G1537" s="1"/>
      <c r="H1537" t="s">
        <v>153</v>
      </c>
      <c r="I1537" s="1" t="str">
        <f>VLOOKUP(Z1537,lookup!$A$2:$E$18,5,FALSE)</f>
        <v>dissolved</v>
      </c>
      <c r="J1537" s="1" t="str">
        <f>VLOOKUP(Z1537,lookup!$A$2:$E$18,3,FALSE)</f>
        <v>Napthtalene</v>
      </c>
      <c r="K1537" s="1"/>
      <c r="L1537" t="str">
        <f>VLOOKUP(Z1537,lookup!$A$2:$E$18,4,FALSE)</f>
        <v>ug/l</v>
      </c>
      <c r="M1537">
        <v>0.1</v>
      </c>
      <c r="N1537" t="s">
        <v>152</v>
      </c>
      <c r="U1537">
        <v>0.1</v>
      </c>
      <c r="V1537" t="s">
        <v>155</v>
      </c>
      <c r="X1537" t="s">
        <v>149</v>
      </c>
      <c r="Y1537" t="s">
        <v>150</v>
      </c>
      <c r="Z1537">
        <v>34443</v>
      </c>
      <c r="AB1537" t="s">
        <v>154</v>
      </c>
      <c r="AC1537" t="s">
        <v>148</v>
      </c>
      <c r="AD1537" s="2">
        <v>0.46875</v>
      </c>
      <c r="AG1537" t="s">
        <v>148</v>
      </c>
      <c r="AK1537" t="s">
        <v>156</v>
      </c>
    </row>
    <row r="1538" spans="1:37" x14ac:dyDescent="0.3">
      <c r="A1538" t="s">
        <v>292</v>
      </c>
      <c r="B1538" t="str">
        <f t="shared" ref="B1538:B1601" si="24">AG1538&amp;"-"&amp;C1538&amp;"-"&amp;TEXT(E1538,"yyyymmdd")</f>
        <v>USGS-1648450-20070627</v>
      </c>
      <c r="C1538">
        <v>1648450</v>
      </c>
      <c r="D1538" t="s">
        <v>151</v>
      </c>
      <c r="E1538" s="1">
        <v>39260</v>
      </c>
      <c r="F1538" s="1" t="s">
        <v>302</v>
      </c>
      <c r="G1538" s="1"/>
      <c r="H1538" t="s">
        <v>153</v>
      </c>
      <c r="I1538" s="1" t="str">
        <f>VLOOKUP(Z1538,lookup!$A$2:$E$18,5,FALSE)</f>
        <v>dissolved</v>
      </c>
      <c r="J1538" s="1" t="str">
        <f>VLOOKUP(Z1538,lookup!$A$2:$E$18,3,FALSE)</f>
        <v>Phenanthrene</v>
      </c>
      <c r="K1538" s="1"/>
      <c r="L1538" t="str">
        <f>VLOOKUP(Z1538,lookup!$A$2:$E$18,4,FALSE)</f>
        <v>ug/l</v>
      </c>
      <c r="M1538">
        <v>0.08</v>
      </c>
      <c r="N1538" t="s">
        <v>152</v>
      </c>
      <c r="U1538">
        <v>0.08</v>
      </c>
      <c r="V1538" t="s">
        <v>159</v>
      </c>
      <c r="X1538" t="s">
        <v>149</v>
      </c>
      <c r="Y1538" t="s">
        <v>150</v>
      </c>
      <c r="Z1538">
        <v>34462</v>
      </c>
      <c r="AB1538" t="s">
        <v>154</v>
      </c>
      <c r="AC1538" t="s">
        <v>148</v>
      </c>
      <c r="AD1538" s="2">
        <v>0.46875</v>
      </c>
      <c r="AG1538" t="s">
        <v>148</v>
      </c>
      <c r="AK1538" t="s">
        <v>156</v>
      </c>
    </row>
    <row r="1539" spans="1:37" x14ac:dyDescent="0.3">
      <c r="A1539" t="s">
        <v>292</v>
      </c>
      <c r="B1539" t="str">
        <f t="shared" si="24"/>
        <v>USGS-1648450-20070627</v>
      </c>
      <c r="C1539">
        <v>1648450</v>
      </c>
      <c r="D1539" t="s">
        <v>151</v>
      </c>
      <c r="E1539" s="1">
        <v>39260</v>
      </c>
      <c r="F1539" s="1" t="s">
        <v>302</v>
      </c>
      <c r="G1539" s="1"/>
      <c r="H1539" t="s">
        <v>153</v>
      </c>
      <c r="I1539" s="1" t="str">
        <f>VLOOKUP(Z1539,lookup!$A$2:$E$18,5,FALSE)</f>
        <v>dissolved</v>
      </c>
      <c r="J1539" s="1" t="str">
        <f>VLOOKUP(Z1539,lookup!$A$2:$E$18,3,FALSE)</f>
        <v>Pyrene</v>
      </c>
      <c r="K1539" s="1"/>
      <c r="L1539" t="str">
        <f>VLOOKUP(Z1539,lookup!$A$2:$E$18,4,FALSE)</f>
        <v>ug/l</v>
      </c>
      <c r="M1539">
        <v>0.08</v>
      </c>
      <c r="N1539" t="s">
        <v>152</v>
      </c>
      <c r="U1539">
        <v>0.08</v>
      </c>
      <c r="V1539" t="s">
        <v>155</v>
      </c>
      <c r="X1539" t="s">
        <v>149</v>
      </c>
      <c r="Y1539" t="s">
        <v>150</v>
      </c>
      <c r="Z1539">
        <v>34470</v>
      </c>
      <c r="AB1539" t="s">
        <v>154</v>
      </c>
      <c r="AC1539" t="s">
        <v>148</v>
      </c>
      <c r="AD1539" s="2">
        <v>0.46875</v>
      </c>
      <c r="AG1539" t="s">
        <v>148</v>
      </c>
      <c r="AK1539" t="s">
        <v>156</v>
      </c>
    </row>
    <row r="1540" spans="1:37" x14ac:dyDescent="0.3">
      <c r="A1540" t="s">
        <v>292</v>
      </c>
      <c r="B1540" t="str">
        <f t="shared" si="24"/>
        <v>USGS-1648500-20070627</v>
      </c>
      <c r="C1540">
        <v>1648500</v>
      </c>
      <c r="D1540" t="s">
        <v>151</v>
      </c>
      <c r="E1540" s="1">
        <v>39260</v>
      </c>
      <c r="F1540" s="1" t="s">
        <v>304</v>
      </c>
      <c r="G1540" s="1"/>
      <c r="H1540" t="s">
        <v>153</v>
      </c>
      <c r="I1540" s="1" t="str">
        <f>VLOOKUP(Z1540,lookup!$A$2:$E$18,5,FALSE)</f>
        <v>dissolved</v>
      </c>
      <c r="J1540" s="1" t="str">
        <f>VLOOKUP(Z1540,lookup!$A$2:$E$18,3,FALSE)</f>
        <v>Benzo[a]pyrene</v>
      </c>
      <c r="K1540" s="1"/>
      <c r="L1540" t="str">
        <f>VLOOKUP(Z1540,lookup!$A$2:$E$18,4,FALSE)</f>
        <v>ug/l</v>
      </c>
      <c r="M1540">
        <v>0.12</v>
      </c>
      <c r="N1540" t="s">
        <v>152</v>
      </c>
      <c r="U1540">
        <v>0.12</v>
      </c>
      <c r="V1540" t="s">
        <v>155</v>
      </c>
      <c r="X1540" t="s">
        <v>149</v>
      </c>
      <c r="Y1540" t="s">
        <v>150</v>
      </c>
      <c r="Z1540">
        <v>34248</v>
      </c>
      <c r="AB1540" t="s">
        <v>154</v>
      </c>
      <c r="AC1540" t="s">
        <v>148</v>
      </c>
      <c r="AD1540" s="2">
        <v>0.47916666666666669</v>
      </c>
      <c r="AG1540" t="s">
        <v>148</v>
      </c>
      <c r="AK1540" t="s">
        <v>156</v>
      </c>
    </row>
    <row r="1541" spans="1:37" x14ac:dyDescent="0.3">
      <c r="A1541" t="s">
        <v>292</v>
      </c>
      <c r="B1541" t="str">
        <f t="shared" si="24"/>
        <v>USGS-1648500-20070627</v>
      </c>
      <c r="C1541">
        <v>1648500</v>
      </c>
      <c r="D1541" t="s">
        <v>151</v>
      </c>
      <c r="E1541" s="1">
        <v>39260</v>
      </c>
      <c r="F1541" s="1" t="s">
        <v>304</v>
      </c>
      <c r="G1541" s="1"/>
      <c r="H1541" t="s">
        <v>153</v>
      </c>
      <c r="I1541" s="1" t="str">
        <f>VLOOKUP(Z1541,lookup!$A$2:$E$18,5,FALSE)</f>
        <v>dissolved</v>
      </c>
      <c r="J1541" s="1" t="str">
        <f>VLOOKUP(Z1541,lookup!$A$2:$E$18,3,FALSE)</f>
        <v>Fluoranthene</v>
      </c>
      <c r="K1541" s="1"/>
      <c r="L1541" t="str">
        <f>VLOOKUP(Z1541,lookup!$A$2:$E$18,4,FALSE)</f>
        <v>ug/l</v>
      </c>
      <c r="M1541">
        <v>8.0000000000000002E-3</v>
      </c>
      <c r="N1541" t="s">
        <v>157</v>
      </c>
      <c r="U1541">
        <v>0.08</v>
      </c>
      <c r="V1541" t="s">
        <v>159</v>
      </c>
      <c r="X1541" t="s">
        <v>149</v>
      </c>
      <c r="Y1541" t="s">
        <v>150</v>
      </c>
      <c r="Z1541">
        <v>34377</v>
      </c>
      <c r="AA1541" t="s">
        <v>158</v>
      </c>
      <c r="AB1541" t="s">
        <v>154</v>
      </c>
      <c r="AC1541" t="s">
        <v>148</v>
      </c>
      <c r="AD1541" s="2">
        <v>0.47916666666666669</v>
      </c>
      <c r="AG1541" t="s">
        <v>148</v>
      </c>
      <c r="AK1541" t="s">
        <v>156</v>
      </c>
    </row>
    <row r="1542" spans="1:37" x14ac:dyDescent="0.3">
      <c r="A1542" t="s">
        <v>292</v>
      </c>
      <c r="B1542" t="str">
        <f t="shared" si="24"/>
        <v>USGS-1648500-20070627</v>
      </c>
      <c r="C1542">
        <v>1648500</v>
      </c>
      <c r="D1542" t="s">
        <v>151</v>
      </c>
      <c r="E1542" s="1">
        <v>39260</v>
      </c>
      <c r="F1542" s="1" t="s">
        <v>304</v>
      </c>
      <c r="G1542" s="1"/>
      <c r="H1542" t="s">
        <v>153</v>
      </c>
      <c r="I1542" s="1" t="str">
        <f>VLOOKUP(Z1542,lookup!$A$2:$E$18,5,FALSE)</f>
        <v>dissolved</v>
      </c>
      <c r="J1542" s="1" t="str">
        <f>VLOOKUP(Z1542,lookup!$A$2:$E$18,3,FALSE)</f>
        <v>Napthtalene</v>
      </c>
      <c r="K1542" s="1"/>
      <c r="L1542" t="str">
        <f>VLOOKUP(Z1542,lookup!$A$2:$E$18,4,FALSE)</f>
        <v>ug/l</v>
      </c>
      <c r="M1542">
        <v>0.1</v>
      </c>
      <c r="N1542" t="s">
        <v>152</v>
      </c>
      <c r="U1542">
        <v>0.1</v>
      </c>
      <c r="V1542" t="s">
        <v>155</v>
      </c>
      <c r="X1542" t="s">
        <v>149</v>
      </c>
      <c r="Y1542" t="s">
        <v>150</v>
      </c>
      <c r="Z1542">
        <v>34443</v>
      </c>
      <c r="AB1542" t="s">
        <v>154</v>
      </c>
      <c r="AC1542" t="s">
        <v>148</v>
      </c>
      <c r="AD1542" s="2">
        <v>0.47916666666666669</v>
      </c>
      <c r="AG1542" t="s">
        <v>148</v>
      </c>
      <c r="AK1542" t="s">
        <v>156</v>
      </c>
    </row>
    <row r="1543" spans="1:37" x14ac:dyDescent="0.3">
      <c r="A1543" t="s">
        <v>292</v>
      </c>
      <c r="B1543" t="str">
        <f t="shared" si="24"/>
        <v>USGS-1648500-20070627</v>
      </c>
      <c r="C1543">
        <v>1648500</v>
      </c>
      <c r="D1543" t="s">
        <v>151</v>
      </c>
      <c r="E1543" s="1">
        <v>39260</v>
      </c>
      <c r="F1543" s="1" t="s">
        <v>304</v>
      </c>
      <c r="G1543" s="1"/>
      <c r="H1543" t="s">
        <v>153</v>
      </c>
      <c r="I1543" s="1" t="str">
        <f>VLOOKUP(Z1543,lookup!$A$2:$E$18,5,FALSE)</f>
        <v>dissolved</v>
      </c>
      <c r="J1543" s="1" t="str">
        <f>VLOOKUP(Z1543,lookup!$A$2:$E$18,3,FALSE)</f>
        <v>Phenanthrene</v>
      </c>
      <c r="K1543" s="1"/>
      <c r="L1543" t="str">
        <f>VLOOKUP(Z1543,lookup!$A$2:$E$18,4,FALSE)</f>
        <v>ug/l</v>
      </c>
      <c r="M1543">
        <v>0.08</v>
      </c>
      <c r="N1543" t="s">
        <v>152</v>
      </c>
      <c r="U1543">
        <v>0.08</v>
      </c>
      <c r="V1543" t="s">
        <v>159</v>
      </c>
      <c r="X1543" t="s">
        <v>149</v>
      </c>
      <c r="Y1543" t="s">
        <v>150</v>
      </c>
      <c r="Z1543">
        <v>34462</v>
      </c>
      <c r="AB1543" t="s">
        <v>154</v>
      </c>
      <c r="AC1543" t="s">
        <v>148</v>
      </c>
      <c r="AD1543" s="2">
        <v>0.47916666666666669</v>
      </c>
      <c r="AG1543" t="s">
        <v>148</v>
      </c>
      <c r="AK1543" t="s">
        <v>156</v>
      </c>
    </row>
    <row r="1544" spans="1:37" x14ac:dyDescent="0.3">
      <c r="A1544" t="s">
        <v>292</v>
      </c>
      <c r="B1544" t="str">
        <f t="shared" si="24"/>
        <v>USGS-1648500-20070627</v>
      </c>
      <c r="C1544">
        <v>1648500</v>
      </c>
      <c r="D1544" t="s">
        <v>151</v>
      </c>
      <c r="E1544" s="1">
        <v>39260</v>
      </c>
      <c r="F1544" s="1" t="s">
        <v>304</v>
      </c>
      <c r="G1544" s="1"/>
      <c r="H1544" t="s">
        <v>153</v>
      </c>
      <c r="I1544" s="1" t="str">
        <f>VLOOKUP(Z1544,lookup!$A$2:$E$18,5,FALSE)</f>
        <v>dissolved</v>
      </c>
      <c r="J1544" s="1" t="str">
        <f>VLOOKUP(Z1544,lookup!$A$2:$E$18,3,FALSE)</f>
        <v>Pyrene</v>
      </c>
      <c r="K1544" s="1"/>
      <c r="L1544" t="str">
        <f>VLOOKUP(Z1544,lookup!$A$2:$E$18,4,FALSE)</f>
        <v>ug/l</v>
      </c>
      <c r="M1544">
        <v>8.0000000000000002E-3</v>
      </c>
      <c r="N1544" t="s">
        <v>157</v>
      </c>
      <c r="U1544">
        <v>0.08</v>
      </c>
      <c r="V1544" t="s">
        <v>155</v>
      </c>
      <c r="X1544" t="s">
        <v>149</v>
      </c>
      <c r="Y1544" t="s">
        <v>150</v>
      </c>
      <c r="Z1544">
        <v>34470</v>
      </c>
      <c r="AA1544" t="s">
        <v>158</v>
      </c>
      <c r="AB1544" t="s">
        <v>154</v>
      </c>
      <c r="AC1544" t="s">
        <v>148</v>
      </c>
      <c r="AD1544" s="2">
        <v>0.47916666666666669</v>
      </c>
      <c r="AG1544" t="s">
        <v>148</v>
      </c>
      <c r="AK1544" t="s">
        <v>156</v>
      </c>
    </row>
    <row r="1545" spans="1:37" x14ac:dyDescent="0.3">
      <c r="A1545" t="s">
        <v>292</v>
      </c>
      <c r="B1545" t="str">
        <f t="shared" si="24"/>
        <v>USGS-1648390-20070627</v>
      </c>
      <c r="C1545">
        <v>1648390</v>
      </c>
      <c r="D1545" t="s">
        <v>151</v>
      </c>
      <c r="E1545" s="1">
        <v>39260</v>
      </c>
      <c r="F1545" s="1" t="s">
        <v>326</v>
      </c>
      <c r="G1545" s="1"/>
      <c r="H1545" t="s">
        <v>153</v>
      </c>
      <c r="I1545" s="1" t="str">
        <f>VLOOKUP(Z1545,lookup!$A$2:$E$18,5,FALSE)</f>
        <v>dissolved</v>
      </c>
      <c r="J1545" s="1" t="str">
        <f>VLOOKUP(Z1545,lookup!$A$2:$E$18,3,FALSE)</f>
        <v>Benzo[a]pyrene</v>
      </c>
      <c r="K1545" s="1"/>
      <c r="L1545" t="str">
        <f>VLOOKUP(Z1545,lookup!$A$2:$E$18,4,FALSE)</f>
        <v>ug/l</v>
      </c>
      <c r="M1545">
        <v>0.12</v>
      </c>
      <c r="N1545" t="s">
        <v>152</v>
      </c>
      <c r="U1545">
        <v>0.12</v>
      </c>
      <c r="V1545" t="s">
        <v>155</v>
      </c>
      <c r="X1545" t="s">
        <v>149</v>
      </c>
      <c r="Y1545" t="s">
        <v>150</v>
      </c>
      <c r="Z1545">
        <v>34248</v>
      </c>
      <c r="AB1545" t="s">
        <v>154</v>
      </c>
      <c r="AC1545" t="s">
        <v>148</v>
      </c>
      <c r="AD1545" s="2">
        <v>0.55208333333333337</v>
      </c>
      <c r="AG1545" t="s">
        <v>148</v>
      </c>
      <c r="AK1545" t="s">
        <v>156</v>
      </c>
    </row>
    <row r="1546" spans="1:37" x14ac:dyDescent="0.3">
      <c r="A1546" t="s">
        <v>292</v>
      </c>
      <c r="B1546" t="str">
        <f t="shared" si="24"/>
        <v>USGS-1648390-20070627</v>
      </c>
      <c r="C1546">
        <v>1648390</v>
      </c>
      <c r="D1546" t="s">
        <v>151</v>
      </c>
      <c r="E1546" s="1">
        <v>39260</v>
      </c>
      <c r="F1546" s="1" t="s">
        <v>326</v>
      </c>
      <c r="G1546" s="1"/>
      <c r="H1546" t="s">
        <v>153</v>
      </c>
      <c r="I1546" s="1" t="str">
        <f>VLOOKUP(Z1546,lookup!$A$2:$E$18,5,FALSE)</f>
        <v>dissolved</v>
      </c>
      <c r="J1546" s="1" t="str">
        <f>VLOOKUP(Z1546,lookup!$A$2:$E$18,3,FALSE)</f>
        <v>Fluoranthene</v>
      </c>
      <c r="K1546" s="1"/>
      <c r="L1546" t="str">
        <f>VLOOKUP(Z1546,lookup!$A$2:$E$18,4,FALSE)</f>
        <v>ug/l</v>
      </c>
      <c r="M1546">
        <v>0.08</v>
      </c>
      <c r="N1546" t="s">
        <v>152</v>
      </c>
      <c r="U1546">
        <v>0.08</v>
      </c>
      <c r="V1546" t="s">
        <v>159</v>
      </c>
      <c r="X1546" t="s">
        <v>149</v>
      </c>
      <c r="Y1546" t="s">
        <v>150</v>
      </c>
      <c r="Z1546">
        <v>34377</v>
      </c>
      <c r="AB1546" t="s">
        <v>154</v>
      </c>
      <c r="AC1546" t="s">
        <v>148</v>
      </c>
      <c r="AD1546" s="2">
        <v>0.55208333333333337</v>
      </c>
      <c r="AG1546" t="s">
        <v>148</v>
      </c>
      <c r="AK1546" t="s">
        <v>156</v>
      </c>
    </row>
    <row r="1547" spans="1:37" x14ac:dyDescent="0.3">
      <c r="A1547" t="s">
        <v>292</v>
      </c>
      <c r="B1547" t="str">
        <f t="shared" si="24"/>
        <v>USGS-1648390-20070627</v>
      </c>
      <c r="C1547">
        <v>1648390</v>
      </c>
      <c r="D1547" t="s">
        <v>151</v>
      </c>
      <c r="E1547" s="1">
        <v>39260</v>
      </c>
      <c r="F1547" s="1" t="s">
        <v>326</v>
      </c>
      <c r="G1547" s="1"/>
      <c r="H1547" t="s">
        <v>153</v>
      </c>
      <c r="I1547" s="1" t="str">
        <f>VLOOKUP(Z1547,lookup!$A$2:$E$18,5,FALSE)</f>
        <v>dissolved</v>
      </c>
      <c r="J1547" s="1" t="str">
        <f>VLOOKUP(Z1547,lookup!$A$2:$E$18,3,FALSE)</f>
        <v>Napthtalene</v>
      </c>
      <c r="K1547" s="1"/>
      <c r="L1547" t="str">
        <f>VLOOKUP(Z1547,lookup!$A$2:$E$18,4,FALSE)</f>
        <v>ug/l</v>
      </c>
      <c r="M1547">
        <v>0.1</v>
      </c>
      <c r="N1547" t="s">
        <v>152</v>
      </c>
      <c r="U1547">
        <v>0.1</v>
      </c>
      <c r="V1547" t="s">
        <v>155</v>
      </c>
      <c r="X1547" t="s">
        <v>149</v>
      </c>
      <c r="Y1547" t="s">
        <v>150</v>
      </c>
      <c r="Z1547">
        <v>34443</v>
      </c>
      <c r="AB1547" t="s">
        <v>154</v>
      </c>
      <c r="AC1547" t="s">
        <v>148</v>
      </c>
      <c r="AD1547" s="2">
        <v>0.55208333333333337</v>
      </c>
      <c r="AG1547" t="s">
        <v>148</v>
      </c>
      <c r="AK1547" t="s">
        <v>156</v>
      </c>
    </row>
    <row r="1548" spans="1:37" x14ac:dyDescent="0.3">
      <c r="A1548" t="s">
        <v>292</v>
      </c>
      <c r="B1548" t="str">
        <f t="shared" si="24"/>
        <v>USGS-1648390-20070627</v>
      </c>
      <c r="C1548">
        <v>1648390</v>
      </c>
      <c r="D1548" t="s">
        <v>151</v>
      </c>
      <c r="E1548" s="1">
        <v>39260</v>
      </c>
      <c r="F1548" s="1" t="s">
        <v>326</v>
      </c>
      <c r="G1548" s="1"/>
      <c r="H1548" t="s">
        <v>153</v>
      </c>
      <c r="I1548" s="1" t="str">
        <f>VLOOKUP(Z1548,lookup!$A$2:$E$18,5,FALSE)</f>
        <v>dissolved</v>
      </c>
      <c r="J1548" s="1" t="str">
        <f>VLOOKUP(Z1548,lookup!$A$2:$E$18,3,FALSE)</f>
        <v>Phenanthrene</v>
      </c>
      <c r="K1548" s="1"/>
      <c r="L1548" t="str">
        <f>VLOOKUP(Z1548,lookup!$A$2:$E$18,4,FALSE)</f>
        <v>ug/l</v>
      </c>
      <c r="M1548">
        <v>0.08</v>
      </c>
      <c r="N1548" t="s">
        <v>152</v>
      </c>
      <c r="U1548">
        <v>0.08</v>
      </c>
      <c r="V1548" t="s">
        <v>159</v>
      </c>
      <c r="X1548" t="s">
        <v>149</v>
      </c>
      <c r="Y1548" t="s">
        <v>150</v>
      </c>
      <c r="Z1548">
        <v>34462</v>
      </c>
      <c r="AB1548" t="s">
        <v>154</v>
      </c>
      <c r="AC1548" t="s">
        <v>148</v>
      </c>
      <c r="AD1548" s="2">
        <v>0.55208333333333337</v>
      </c>
      <c r="AG1548" t="s">
        <v>148</v>
      </c>
      <c r="AK1548" t="s">
        <v>156</v>
      </c>
    </row>
    <row r="1549" spans="1:37" x14ac:dyDescent="0.3">
      <c r="A1549" t="s">
        <v>292</v>
      </c>
      <c r="B1549" t="str">
        <f t="shared" si="24"/>
        <v>USGS-1648390-20070627</v>
      </c>
      <c r="C1549">
        <v>1648390</v>
      </c>
      <c r="D1549" t="s">
        <v>151</v>
      </c>
      <c r="E1549" s="1">
        <v>39260</v>
      </c>
      <c r="F1549" s="1" t="s">
        <v>326</v>
      </c>
      <c r="G1549" s="1"/>
      <c r="H1549" t="s">
        <v>153</v>
      </c>
      <c r="I1549" s="1" t="str">
        <f>VLOOKUP(Z1549,lookup!$A$2:$E$18,5,FALSE)</f>
        <v>dissolved</v>
      </c>
      <c r="J1549" s="1" t="str">
        <f>VLOOKUP(Z1549,lookup!$A$2:$E$18,3,FALSE)</f>
        <v>Pyrene</v>
      </c>
      <c r="K1549" s="1"/>
      <c r="L1549" t="str">
        <f>VLOOKUP(Z1549,lookup!$A$2:$E$18,4,FALSE)</f>
        <v>ug/l</v>
      </c>
      <c r="M1549">
        <v>0.08</v>
      </c>
      <c r="N1549" t="s">
        <v>152</v>
      </c>
      <c r="U1549">
        <v>0.08</v>
      </c>
      <c r="V1549" t="s">
        <v>155</v>
      </c>
      <c r="X1549" t="s">
        <v>149</v>
      </c>
      <c r="Y1549" t="s">
        <v>150</v>
      </c>
      <c r="Z1549">
        <v>34470</v>
      </c>
      <c r="AB1549" t="s">
        <v>154</v>
      </c>
      <c r="AC1549" t="s">
        <v>148</v>
      </c>
      <c r="AD1549" s="2">
        <v>0.55208333333333337</v>
      </c>
      <c r="AG1549" t="s">
        <v>148</v>
      </c>
      <c r="AK1549" t="s">
        <v>156</v>
      </c>
    </row>
    <row r="1550" spans="1:37" x14ac:dyDescent="0.3">
      <c r="A1550" t="s">
        <v>292</v>
      </c>
      <c r="B1550" t="str">
        <f t="shared" si="24"/>
        <v>USGS-1649003-20070627</v>
      </c>
      <c r="C1550">
        <v>1649003</v>
      </c>
      <c r="D1550" t="s">
        <v>151</v>
      </c>
      <c r="E1550" s="1">
        <v>39260</v>
      </c>
      <c r="F1550" s="1" t="s">
        <v>312</v>
      </c>
      <c r="G1550" s="1"/>
      <c r="H1550" t="s">
        <v>153</v>
      </c>
      <c r="I1550" s="1" t="str">
        <f>VLOOKUP(Z1550,lookup!$A$2:$E$18,5,FALSE)</f>
        <v>dissolved</v>
      </c>
      <c r="J1550" s="1" t="str">
        <f>VLOOKUP(Z1550,lookup!$A$2:$E$18,3,FALSE)</f>
        <v>Benzo[a]pyrene</v>
      </c>
      <c r="K1550" s="1"/>
      <c r="L1550" t="str">
        <f>VLOOKUP(Z1550,lookup!$A$2:$E$18,4,FALSE)</f>
        <v>ug/l</v>
      </c>
      <c r="M1550">
        <v>0.12</v>
      </c>
      <c r="N1550" t="s">
        <v>152</v>
      </c>
      <c r="U1550">
        <v>0.12</v>
      </c>
      <c r="V1550" t="s">
        <v>155</v>
      </c>
      <c r="X1550" t="s">
        <v>149</v>
      </c>
      <c r="Y1550" t="s">
        <v>150</v>
      </c>
      <c r="Z1550">
        <v>34248</v>
      </c>
      <c r="AB1550" t="s">
        <v>154</v>
      </c>
      <c r="AC1550" t="s">
        <v>148</v>
      </c>
      <c r="AD1550" s="2">
        <v>0.5</v>
      </c>
      <c r="AG1550" t="s">
        <v>148</v>
      </c>
      <c r="AK1550" t="s">
        <v>156</v>
      </c>
    </row>
    <row r="1551" spans="1:37" x14ac:dyDescent="0.3">
      <c r="A1551" t="s">
        <v>292</v>
      </c>
      <c r="B1551" t="str">
        <f t="shared" si="24"/>
        <v>USGS-1649003-20070627</v>
      </c>
      <c r="C1551">
        <v>1649003</v>
      </c>
      <c r="D1551" t="s">
        <v>151</v>
      </c>
      <c r="E1551" s="1">
        <v>39260</v>
      </c>
      <c r="F1551" s="1" t="s">
        <v>312</v>
      </c>
      <c r="G1551" s="1"/>
      <c r="H1551" t="s">
        <v>153</v>
      </c>
      <c r="I1551" s="1" t="str">
        <f>VLOOKUP(Z1551,lookup!$A$2:$E$18,5,FALSE)</f>
        <v>dissolved</v>
      </c>
      <c r="J1551" s="1" t="str">
        <f>VLOOKUP(Z1551,lookup!$A$2:$E$18,3,FALSE)</f>
        <v>Fluoranthene</v>
      </c>
      <c r="K1551" s="1"/>
      <c r="L1551" t="str">
        <f>VLOOKUP(Z1551,lookup!$A$2:$E$18,4,FALSE)</f>
        <v>ug/l</v>
      </c>
      <c r="M1551">
        <v>0.08</v>
      </c>
      <c r="N1551" t="s">
        <v>152</v>
      </c>
      <c r="U1551">
        <v>0.08</v>
      </c>
      <c r="V1551" t="s">
        <v>159</v>
      </c>
      <c r="X1551" t="s">
        <v>149</v>
      </c>
      <c r="Y1551" t="s">
        <v>150</v>
      </c>
      <c r="Z1551">
        <v>34377</v>
      </c>
      <c r="AB1551" t="s">
        <v>154</v>
      </c>
      <c r="AC1551" t="s">
        <v>148</v>
      </c>
      <c r="AD1551" s="2">
        <v>0.5</v>
      </c>
      <c r="AG1551" t="s">
        <v>148</v>
      </c>
      <c r="AK1551" t="s">
        <v>156</v>
      </c>
    </row>
    <row r="1552" spans="1:37" x14ac:dyDescent="0.3">
      <c r="A1552" t="s">
        <v>292</v>
      </c>
      <c r="B1552" t="str">
        <f t="shared" si="24"/>
        <v>USGS-1649003-20070627</v>
      </c>
      <c r="C1552">
        <v>1649003</v>
      </c>
      <c r="D1552" t="s">
        <v>151</v>
      </c>
      <c r="E1552" s="1">
        <v>39260</v>
      </c>
      <c r="F1552" s="1" t="s">
        <v>312</v>
      </c>
      <c r="G1552" s="1"/>
      <c r="H1552" t="s">
        <v>153</v>
      </c>
      <c r="I1552" s="1" t="str">
        <f>VLOOKUP(Z1552,lookup!$A$2:$E$18,5,FALSE)</f>
        <v>dissolved</v>
      </c>
      <c r="J1552" s="1" t="str">
        <f>VLOOKUP(Z1552,lookup!$A$2:$E$18,3,FALSE)</f>
        <v>Napthtalene</v>
      </c>
      <c r="K1552" s="1"/>
      <c r="L1552" t="str">
        <f>VLOOKUP(Z1552,lookup!$A$2:$E$18,4,FALSE)</f>
        <v>ug/l</v>
      </c>
      <c r="M1552">
        <v>0.1</v>
      </c>
      <c r="N1552" t="s">
        <v>152</v>
      </c>
      <c r="U1552">
        <v>0.1</v>
      </c>
      <c r="V1552" t="s">
        <v>155</v>
      </c>
      <c r="X1552" t="s">
        <v>149</v>
      </c>
      <c r="Y1552" t="s">
        <v>150</v>
      </c>
      <c r="Z1552">
        <v>34443</v>
      </c>
      <c r="AB1552" t="s">
        <v>154</v>
      </c>
      <c r="AC1552" t="s">
        <v>148</v>
      </c>
      <c r="AD1552" s="2">
        <v>0.5</v>
      </c>
      <c r="AG1552" t="s">
        <v>148</v>
      </c>
      <c r="AK1552" t="s">
        <v>156</v>
      </c>
    </row>
    <row r="1553" spans="1:37" x14ac:dyDescent="0.3">
      <c r="A1553" t="s">
        <v>292</v>
      </c>
      <c r="B1553" t="str">
        <f t="shared" si="24"/>
        <v>USGS-1649003-20070627</v>
      </c>
      <c r="C1553">
        <v>1649003</v>
      </c>
      <c r="D1553" t="s">
        <v>151</v>
      </c>
      <c r="E1553" s="1">
        <v>39260</v>
      </c>
      <c r="F1553" s="1" t="s">
        <v>312</v>
      </c>
      <c r="G1553" s="1"/>
      <c r="H1553" t="s">
        <v>153</v>
      </c>
      <c r="I1553" s="1" t="str">
        <f>VLOOKUP(Z1553,lookup!$A$2:$E$18,5,FALSE)</f>
        <v>dissolved</v>
      </c>
      <c r="J1553" s="1" t="str">
        <f>VLOOKUP(Z1553,lookup!$A$2:$E$18,3,FALSE)</f>
        <v>Phenanthrene</v>
      </c>
      <c r="K1553" s="1"/>
      <c r="L1553" t="str">
        <f>VLOOKUP(Z1553,lookup!$A$2:$E$18,4,FALSE)</f>
        <v>ug/l</v>
      </c>
      <c r="M1553">
        <v>5.3999999999999999E-2</v>
      </c>
      <c r="N1553" t="s">
        <v>157</v>
      </c>
      <c r="U1553">
        <v>0.08</v>
      </c>
      <c r="V1553" t="s">
        <v>159</v>
      </c>
      <c r="X1553" t="s">
        <v>149</v>
      </c>
      <c r="Y1553" t="s">
        <v>150</v>
      </c>
      <c r="Z1553">
        <v>34462</v>
      </c>
      <c r="AA1553" t="s">
        <v>158</v>
      </c>
      <c r="AB1553" t="s">
        <v>154</v>
      </c>
      <c r="AC1553" t="s">
        <v>148</v>
      </c>
      <c r="AD1553" s="2">
        <v>0.5</v>
      </c>
      <c r="AG1553" t="s">
        <v>148</v>
      </c>
      <c r="AK1553" t="s">
        <v>156</v>
      </c>
    </row>
    <row r="1554" spans="1:37" x14ac:dyDescent="0.3">
      <c r="A1554" t="s">
        <v>292</v>
      </c>
      <c r="B1554" t="str">
        <f t="shared" si="24"/>
        <v>USGS-1649003-20070627</v>
      </c>
      <c r="C1554">
        <v>1649003</v>
      </c>
      <c r="D1554" t="s">
        <v>151</v>
      </c>
      <c r="E1554" s="1">
        <v>39260</v>
      </c>
      <c r="F1554" s="1" t="s">
        <v>312</v>
      </c>
      <c r="G1554" s="1"/>
      <c r="H1554" t="s">
        <v>153</v>
      </c>
      <c r="I1554" s="1" t="str">
        <f>VLOOKUP(Z1554,lookup!$A$2:$E$18,5,FALSE)</f>
        <v>dissolved</v>
      </c>
      <c r="J1554" s="1" t="str">
        <f>VLOOKUP(Z1554,lookup!$A$2:$E$18,3,FALSE)</f>
        <v>Pyrene</v>
      </c>
      <c r="K1554" s="1"/>
      <c r="L1554" t="str">
        <f>VLOOKUP(Z1554,lookup!$A$2:$E$18,4,FALSE)</f>
        <v>ug/l</v>
      </c>
      <c r="M1554">
        <v>0.08</v>
      </c>
      <c r="N1554" t="s">
        <v>152</v>
      </c>
      <c r="U1554">
        <v>0.08</v>
      </c>
      <c r="V1554" t="s">
        <v>155</v>
      </c>
      <c r="X1554" t="s">
        <v>149</v>
      </c>
      <c r="Y1554" t="s">
        <v>150</v>
      </c>
      <c r="Z1554">
        <v>34470</v>
      </c>
      <c r="AB1554" t="s">
        <v>154</v>
      </c>
      <c r="AC1554" t="s">
        <v>148</v>
      </c>
      <c r="AD1554" s="2">
        <v>0.5</v>
      </c>
      <c r="AG1554" t="s">
        <v>148</v>
      </c>
      <c r="AK1554" t="s">
        <v>156</v>
      </c>
    </row>
    <row r="1555" spans="1:37" x14ac:dyDescent="0.3">
      <c r="A1555" t="s">
        <v>292</v>
      </c>
      <c r="B1555" t="str">
        <f t="shared" si="24"/>
        <v>USGS-1651770-20140325</v>
      </c>
      <c r="C1555">
        <v>1651770</v>
      </c>
      <c r="D1555" t="s">
        <v>151</v>
      </c>
      <c r="E1555" s="1">
        <v>41723</v>
      </c>
      <c r="F1555" s="1" t="s">
        <v>312</v>
      </c>
      <c r="G1555" s="1"/>
      <c r="H1555" t="s">
        <v>172</v>
      </c>
      <c r="I1555" s="1" t="str">
        <f>VLOOKUP(Z1555,lookup!$A$2:$E$18,5,FALSE)</f>
        <v>dissolved</v>
      </c>
      <c r="J1555" s="1" t="str">
        <f>VLOOKUP(Z1555,lookup!$A$2:$E$18,3,FALSE)</f>
        <v>Copper</v>
      </c>
      <c r="K1555" s="1"/>
      <c r="L1555" t="str">
        <f>VLOOKUP(Z1555,lookup!$A$2:$E$18,4,FALSE)</f>
        <v>ug/l</v>
      </c>
      <c r="M1555">
        <v>11.4</v>
      </c>
      <c r="U1555">
        <v>0.8</v>
      </c>
      <c r="V1555" t="s">
        <v>171</v>
      </c>
      <c r="X1555" t="s">
        <v>149</v>
      </c>
      <c r="Y1555" t="s">
        <v>150</v>
      </c>
      <c r="Z1555">
        <v>1040</v>
      </c>
      <c r="AA1555" t="s">
        <v>174</v>
      </c>
      <c r="AB1555" t="s">
        <v>154</v>
      </c>
      <c r="AC1555" t="s">
        <v>148</v>
      </c>
      <c r="AD1555" s="2">
        <v>0.5</v>
      </c>
      <c r="AG1555" t="s">
        <v>148</v>
      </c>
      <c r="AK1555" t="s">
        <v>156</v>
      </c>
    </row>
    <row r="1556" spans="1:37" x14ac:dyDescent="0.3">
      <c r="A1556" t="s">
        <v>292</v>
      </c>
      <c r="B1556" t="str">
        <f t="shared" si="24"/>
        <v>USGS-1651770-20140325</v>
      </c>
      <c r="C1556">
        <v>1651770</v>
      </c>
      <c r="D1556" t="s">
        <v>151</v>
      </c>
      <c r="E1556" s="1">
        <v>41723</v>
      </c>
      <c r="F1556" s="1" t="s">
        <v>312</v>
      </c>
      <c r="G1556" s="1"/>
      <c r="H1556" t="s">
        <v>170</v>
      </c>
      <c r="I1556" s="1" t="str">
        <f>VLOOKUP(Z1556,lookup!$A$2:$E$18,5,FALSE)</f>
        <v>dissolved</v>
      </c>
      <c r="J1556" s="1" t="str">
        <f>VLOOKUP(Z1556,lookup!$A$2:$E$18,3,FALSE)</f>
        <v>Lead</v>
      </c>
      <c r="K1556" s="1"/>
      <c r="L1556" t="str">
        <f>VLOOKUP(Z1556,lookup!$A$2:$E$18,4,FALSE)</f>
        <v>ug/l</v>
      </c>
      <c r="M1556">
        <v>0.877</v>
      </c>
      <c r="U1556">
        <v>0.04</v>
      </c>
      <c r="V1556" t="s">
        <v>171</v>
      </c>
      <c r="X1556" t="s">
        <v>149</v>
      </c>
      <c r="Y1556" t="s">
        <v>150</v>
      </c>
      <c r="Z1556">
        <v>1049</v>
      </c>
      <c r="AA1556" t="s">
        <v>174</v>
      </c>
      <c r="AB1556" t="s">
        <v>154</v>
      </c>
      <c r="AC1556" t="s">
        <v>148</v>
      </c>
      <c r="AD1556" s="2">
        <v>0.5</v>
      </c>
      <c r="AG1556" t="s">
        <v>148</v>
      </c>
      <c r="AK1556" t="s">
        <v>156</v>
      </c>
    </row>
    <row r="1557" spans="1:37" x14ac:dyDescent="0.3">
      <c r="A1557" t="s">
        <v>292</v>
      </c>
      <c r="B1557" t="str">
        <f t="shared" si="24"/>
        <v>USGS-1651770-20140325</v>
      </c>
      <c r="C1557">
        <v>1651770</v>
      </c>
      <c r="D1557" t="s">
        <v>151</v>
      </c>
      <c r="E1557" s="1">
        <v>41723</v>
      </c>
      <c r="F1557" s="1" t="s">
        <v>312</v>
      </c>
      <c r="G1557" s="1"/>
      <c r="H1557" t="s">
        <v>172</v>
      </c>
      <c r="I1557" s="1" t="str">
        <f>VLOOKUP(Z1557,lookup!$A$2:$E$18,5,FALSE)</f>
        <v>dissolved</v>
      </c>
      <c r="J1557" s="1" t="str">
        <f>VLOOKUP(Z1557,lookup!$A$2:$E$18,3,FALSE)</f>
        <v>Zinc</v>
      </c>
      <c r="K1557" s="1"/>
      <c r="L1557" t="str">
        <f>VLOOKUP(Z1557,lookup!$A$2:$E$18,4,FALSE)</f>
        <v>ug/l</v>
      </c>
      <c r="M1557">
        <v>33.9</v>
      </c>
      <c r="U1557">
        <v>2</v>
      </c>
      <c r="V1557" t="s">
        <v>171</v>
      </c>
      <c r="X1557" t="s">
        <v>149</v>
      </c>
      <c r="Y1557" t="s">
        <v>150</v>
      </c>
      <c r="Z1557">
        <v>1090</v>
      </c>
      <c r="AA1557" t="s">
        <v>174</v>
      </c>
      <c r="AB1557" t="s">
        <v>154</v>
      </c>
      <c r="AC1557" t="s">
        <v>148</v>
      </c>
      <c r="AD1557" s="2">
        <v>0.5</v>
      </c>
      <c r="AG1557" t="s">
        <v>148</v>
      </c>
      <c r="AK1557" t="s">
        <v>156</v>
      </c>
    </row>
    <row r="1558" spans="1:37" x14ac:dyDescent="0.3">
      <c r="A1558" t="s">
        <v>292</v>
      </c>
      <c r="B1558" t="str">
        <f t="shared" si="24"/>
        <v>USGS-1651770-20140327</v>
      </c>
      <c r="C1558">
        <v>1651770</v>
      </c>
      <c r="D1558" t="s">
        <v>151</v>
      </c>
      <c r="E1558" s="1">
        <v>41725</v>
      </c>
      <c r="F1558" s="1" t="s">
        <v>315</v>
      </c>
      <c r="G1558" s="1"/>
      <c r="H1558" t="s">
        <v>172</v>
      </c>
      <c r="I1558" s="1" t="str">
        <f>VLOOKUP(Z1558,lookup!$A$2:$E$18,5,FALSE)</f>
        <v>dissolved</v>
      </c>
      <c r="J1558" s="1" t="str">
        <f>VLOOKUP(Z1558,lookup!$A$2:$E$18,3,FALSE)</f>
        <v>Copper</v>
      </c>
      <c r="K1558" s="1"/>
      <c r="L1558" t="str">
        <f>VLOOKUP(Z1558,lookup!$A$2:$E$18,4,FALSE)</f>
        <v>ug/l</v>
      </c>
      <c r="M1558">
        <v>1.5</v>
      </c>
      <c r="U1558">
        <v>0.8</v>
      </c>
      <c r="V1558" t="s">
        <v>171</v>
      </c>
      <c r="X1558" t="s">
        <v>149</v>
      </c>
      <c r="Y1558" t="s">
        <v>150</v>
      </c>
      <c r="Z1558">
        <v>1040</v>
      </c>
      <c r="AA1558" t="s">
        <v>168</v>
      </c>
      <c r="AB1558" t="s">
        <v>154</v>
      </c>
      <c r="AC1558" t="s">
        <v>148</v>
      </c>
      <c r="AD1558" s="2">
        <v>0.52083333333333337</v>
      </c>
      <c r="AG1558" t="s">
        <v>148</v>
      </c>
      <c r="AK1558" t="s">
        <v>156</v>
      </c>
    </row>
    <row r="1559" spans="1:37" x14ac:dyDescent="0.3">
      <c r="A1559" t="s">
        <v>292</v>
      </c>
      <c r="B1559" t="str">
        <f t="shared" si="24"/>
        <v>USGS-1651770-20140327</v>
      </c>
      <c r="C1559">
        <v>1651770</v>
      </c>
      <c r="D1559" t="s">
        <v>151</v>
      </c>
      <c r="E1559" s="1">
        <v>41725</v>
      </c>
      <c r="F1559" s="1" t="s">
        <v>315</v>
      </c>
      <c r="G1559" s="1"/>
      <c r="H1559" t="s">
        <v>170</v>
      </c>
      <c r="I1559" s="1" t="str">
        <f>VLOOKUP(Z1559,lookup!$A$2:$E$18,5,FALSE)</f>
        <v>dissolved</v>
      </c>
      <c r="J1559" s="1" t="str">
        <f>VLOOKUP(Z1559,lookup!$A$2:$E$18,3,FALSE)</f>
        <v>Lead</v>
      </c>
      <c r="K1559" s="1"/>
      <c r="L1559" t="str">
        <f>VLOOKUP(Z1559,lookup!$A$2:$E$18,4,FALSE)</f>
        <v>ug/l</v>
      </c>
      <c r="M1559">
        <v>9.6000000000000002E-2</v>
      </c>
      <c r="U1559">
        <v>0.04</v>
      </c>
      <c r="V1559" t="s">
        <v>171</v>
      </c>
      <c r="X1559" t="s">
        <v>149</v>
      </c>
      <c r="Y1559" t="s">
        <v>150</v>
      </c>
      <c r="Z1559">
        <v>1049</v>
      </c>
      <c r="AB1559" t="s">
        <v>154</v>
      </c>
      <c r="AC1559" t="s">
        <v>148</v>
      </c>
      <c r="AD1559" s="2">
        <v>0.52083333333333337</v>
      </c>
      <c r="AG1559" t="s">
        <v>148</v>
      </c>
      <c r="AK1559" t="s">
        <v>156</v>
      </c>
    </row>
    <row r="1560" spans="1:37" x14ac:dyDescent="0.3">
      <c r="A1560" t="s">
        <v>292</v>
      </c>
      <c r="B1560" t="str">
        <f t="shared" si="24"/>
        <v>USGS-1651770-20140327</v>
      </c>
      <c r="C1560">
        <v>1651770</v>
      </c>
      <c r="D1560" t="s">
        <v>151</v>
      </c>
      <c r="E1560" s="1">
        <v>41725</v>
      </c>
      <c r="F1560" s="1" t="s">
        <v>315</v>
      </c>
      <c r="G1560" s="1"/>
      <c r="H1560" t="s">
        <v>172</v>
      </c>
      <c r="I1560" s="1" t="str">
        <f>VLOOKUP(Z1560,lookup!$A$2:$E$18,5,FALSE)</f>
        <v>dissolved</v>
      </c>
      <c r="J1560" s="1" t="str">
        <f>VLOOKUP(Z1560,lookup!$A$2:$E$18,3,FALSE)</f>
        <v>Zinc</v>
      </c>
      <c r="K1560" s="1"/>
      <c r="L1560" t="str">
        <f>VLOOKUP(Z1560,lookup!$A$2:$E$18,4,FALSE)</f>
        <v>ug/l</v>
      </c>
      <c r="M1560">
        <v>7.3</v>
      </c>
      <c r="U1560">
        <v>2</v>
      </c>
      <c r="V1560" t="s">
        <v>171</v>
      </c>
      <c r="X1560" t="s">
        <v>149</v>
      </c>
      <c r="Y1560" t="s">
        <v>150</v>
      </c>
      <c r="Z1560">
        <v>1090</v>
      </c>
      <c r="AB1560" t="s">
        <v>154</v>
      </c>
      <c r="AC1560" t="s">
        <v>148</v>
      </c>
      <c r="AD1560" s="2">
        <v>0.52083333333333337</v>
      </c>
      <c r="AG1560" t="s">
        <v>148</v>
      </c>
      <c r="AK1560" t="s">
        <v>156</v>
      </c>
    </row>
    <row r="1561" spans="1:37" x14ac:dyDescent="0.3">
      <c r="A1561" t="s">
        <v>292</v>
      </c>
      <c r="B1561" t="str">
        <f t="shared" si="24"/>
        <v>USGS-WRD-1651770-20140329</v>
      </c>
      <c r="C1561">
        <v>1651770</v>
      </c>
      <c r="D1561" t="s">
        <v>151</v>
      </c>
      <c r="E1561" s="1">
        <v>41727</v>
      </c>
      <c r="F1561" s="1" t="s">
        <v>329</v>
      </c>
      <c r="G1561" s="1"/>
      <c r="H1561" t="s">
        <v>172</v>
      </c>
      <c r="I1561" s="1" t="str">
        <f>VLOOKUP(Z1561,lookup!$A$2:$E$18,5,FALSE)</f>
        <v>dissolved</v>
      </c>
      <c r="J1561" s="1" t="str">
        <f>VLOOKUP(Z1561,lookup!$A$2:$E$18,3,FALSE)</f>
        <v>Copper</v>
      </c>
      <c r="K1561" s="1"/>
      <c r="L1561" t="str">
        <f>VLOOKUP(Z1561,lookup!$A$2:$E$18,4,FALSE)</f>
        <v>ug/l</v>
      </c>
      <c r="M1561">
        <v>5.2</v>
      </c>
      <c r="U1561">
        <v>0.8</v>
      </c>
      <c r="V1561" t="s">
        <v>171</v>
      </c>
      <c r="X1561" t="s">
        <v>149</v>
      </c>
      <c r="Y1561" t="s">
        <v>150</v>
      </c>
      <c r="Z1561">
        <v>1040</v>
      </c>
      <c r="AA1561" t="s">
        <v>174</v>
      </c>
      <c r="AB1561" t="s">
        <v>154</v>
      </c>
      <c r="AC1561" t="s">
        <v>148</v>
      </c>
      <c r="AD1561" s="2">
        <v>0.5625</v>
      </c>
      <c r="AG1561" t="s">
        <v>161</v>
      </c>
      <c r="AK1561" t="s">
        <v>156</v>
      </c>
    </row>
    <row r="1562" spans="1:37" x14ac:dyDescent="0.3">
      <c r="A1562" t="s">
        <v>292</v>
      </c>
      <c r="B1562" t="str">
        <f t="shared" si="24"/>
        <v>USGS-WRD-1651770-20140329</v>
      </c>
      <c r="C1562">
        <v>1651770</v>
      </c>
      <c r="D1562" t="s">
        <v>151</v>
      </c>
      <c r="E1562" s="1">
        <v>41727</v>
      </c>
      <c r="F1562" s="1" t="s">
        <v>329</v>
      </c>
      <c r="G1562" s="1"/>
      <c r="H1562" t="s">
        <v>170</v>
      </c>
      <c r="I1562" s="1" t="str">
        <f>VLOOKUP(Z1562,lookup!$A$2:$E$18,5,FALSE)</f>
        <v>dissolved</v>
      </c>
      <c r="J1562" s="1" t="str">
        <f>VLOOKUP(Z1562,lookup!$A$2:$E$18,3,FALSE)</f>
        <v>Lead</v>
      </c>
      <c r="K1562" s="1"/>
      <c r="L1562" t="str">
        <f>VLOOKUP(Z1562,lookup!$A$2:$E$18,4,FALSE)</f>
        <v>ug/l</v>
      </c>
      <c r="M1562">
        <v>0.77300000000000002</v>
      </c>
      <c r="U1562">
        <v>0.04</v>
      </c>
      <c r="V1562" t="s">
        <v>171</v>
      </c>
      <c r="X1562" t="s">
        <v>149</v>
      </c>
      <c r="Y1562" t="s">
        <v>150</v>
      </c>
      <c r="Z1562">
        <v>1049</v>
      </c>
      <c r="AA1562" t="s">
        <v>174</v>
      </c>
      <c r="AB1562" t="s">
        <v>154</v>
      </c>
      <c r="AC1562" t="s">
        <v>148</v>
      </c>
      <c r="AD1562" s="2">
        <v>0.5625</v>
      </c>
      <c r="AG1562" t="s">
        <v>161</v>
      </c>
      <c r="AK1562" t="s">
        <v>156</v>
      </c>
    </row>
    <row r="1563" spans="1:37" x14ac:dyDescent="0.3">
      <c r="A1563" t="s">
        <v>292</v>
      </c>
      <c r="B1563" t="str">
        <f t="shared" si="24"/>
        <v>USGS-WRD-1651770-20140329</v>
      </c>
      <c r="C1563">
        <v>1651770</v>
      </c>
      <c r="D1563" t="s">
        <v>151</v>
      </c>
      <c r="E1563" s="1">
        <v>41727</v>
      </c>
      <c r="F1563" s="1" t="s">
        <v>329</v>
      </c>
      <c r="G1563" s="1"/>
      <c r="H1563" t="s">
        <v>172</v>
      </c>
      <c r="I1563" s="1" t="str">
        <f>VLOOKUP(Z1563,lookup!$A$2:$E$18,5,FALSE)</f>
        <v>dissolved</v>
      </c>
      <c r="J1563" s="1" t="str">
        <f>VLOOKUP(Z1563,lookup!$A$2:$E$18,3,FALSE)</f>
        <v>Zinc</v>
      </c>
      <c r="K1563" s="1"/>
      <c r="L1563" t="str">
        <f>VLOOKUP(Z1563,lookup!$A$2:$E$18,4,FALSE)</f>
        <v>ug/l</v>
      </c>
      <c r="M1563">
        <v>23.6</v>
      </c>
      <c r="U1563">
        <v>2</v>
      </c>
      <c r="V1563" t="s">
        <v>171</v>
      </c>
      <c r="X1563" t="s">
        <v>149</v>
      </c>
      <c r="Y1563" t="s">
        <v>150</v>
      </c>
      <c r="Z1563">
        <v>1090</v>
      </c>
      <c r="AA1563" t="s">
        <v>174</v>
      </c>
      <c r="AB1563" t="s">
        <v>154</v>
      </c>
      <c r="AC1563" t="s">
        <v>148</v>
      </c>
      <c r="AD1563" s="2">
        <v>0.5625</v>
      </c>
      <c r="AG1563" t="s">
        <v>161</v>
      </c>
      <c r="AK1563" t="s">
        <v>156</v>
      </c>
    </row>
    <row r="1564" spans="1:37" x14ac:dyDescent="0.3">
      <c r="A1564" t="s">
        <v>292</v>
      </c>
      <c r="B1564" t="str">
        <f t="shared" si="24"/>
        <v>USGS-WRD-1651770-20140330</v>
      </c>
      <c r="C1564">
        <v>1651770</v>
      </c>
      <c r="D1564" t="s">
        <v>151</v>
      </c>
      <c r="E1564" s="1">
        <v>41728</v>
      </c>
      <c r="F1564" s="1" t="s">
        <v>328</v>
      </c>
      <c r="G1564" s="1"/>
      <c r="H1564" t="s">
        <v>172</v>
      </c>
      <c r="I1564" s="1" t="str">
        <f>VLOOKUP(Z1564,lookup!$A$2:$E$18,5,FALSE)</f>
        <v>dissolved</v>
      </c>
      <c r="J1564" s="1" t="str">
        <f>VLOOKUP(Z1564,lookup!$A$2:$E$18,3,FALSE)</f>
        <v>Copper</v>
      </c>
      <c r="K1564" s="1"/>
      <c r="L1564" t="str">
        <f>VLOOKUP(Z1564,lookup!$A$2:$E$18,4,FALSE)</f>
        <v>ug/l</v>
      </c>
      <c r="M1564">
        <v>3.2</v>
      </c>
      <c r="U1564">
        <v>0.8</v>
      </c>
      <c r="V1564" t="s">
        <v>171</v>
      </c>
      <c r="X1564" t="s">
        <v>149</v>
      </c>
      <c r="Y1564" t="s">
        <v>150</v>
      </c>
      <c r="Z1564">
        <v>1040</v>
      </c>
      <c r="AB1564" t="s">
        <v>154</v>
      </c>
      <c r="AC1564" t="s">
        <v>148</v>
      </c>
      <c r="AD1564" s="2">
        <v>0.38541666666666669</v>
      </c>
      <c r="AG1564" t="s">
        <v>161</v>
      </c>
      <c r="AK1564" t="s">
        <v>156</v>
      </c>
    </row>
    <row r="1565" spans="1:37" x14ac:dyDescent="0.3">
      <c r="A1565" t="s">
        <v>292</v>
      </c>
      <c r="B1565" t="str">
        <f t="shared" si="24"/>
        <v>USGS-WRD-1651770-20140330</v>
      </c>
      <c r="C1565">
        <v>1651770</v>
      </c>
      <c r="D1565" t="s">
        <v>151</v>
      </c>
      <c r="E1565" s="1">
        <v>41728</v>
      </c>
      <c r="F1565" s="1" t="s">
        <v>328</v>
      </c>
      <c r="G1565" s="1"/>
      <c r="H1565" t="s">
        <v>170</v>
      </c>
      <c r="I1565" s="1" t="str">
        <f>VLOOKUP(Z1565,lookup!$A$2:$E$18,5,FALSE)</f>
        <v>dissolved</v>
      </c>
      <c r="J1565" s="1" t="str">
        <f>VLOOKUP(Z1565,lookup!$A$2:$E$18,3,FALSE)</f>
        <v>Lead</v>
      </c>
      <c r="K1565" s="1"/>
      <c r="L1565" t="str">
        <f>VLOOKUP(Z1565,lookup!$A$2:$E$18,4,FALSE)</f>
        <v>ug/l</v>
      </c>
      <c r="M1565">
        <v>0.70299999999999996</v>
      </c>
      <c r="U1565">
        <v>0.04</v>
      </c>
      <c r="V1565" t="s">
        <v>171</v>
      </c>
      <c r="X1565" t="s">
        <v>149</v>
      </c>
      <c r="Y1565" t="s">
        <v>150</v>
      </c>
      <c r="Z1565">
        <v>1049</v>
      </c>
      <c r="AB1565" t="s">
        <v>154</v>
      </c>
      <c r="AC1565" t="s">
        <v>148</v>
      </c>
      <c r="AD1565" s="2">
        <v>0.38541666666666669</v>
      </c>
      <c r="AG1565" t="s">
        <v>161</v>
      </c>
      <c r="AK1565" t="s">
        <v>156</v>
      </c>
    </row>
    <row r="1566" spans="1:37" x14ac:dyDescent="0.3">
      <c r="A1566" t="s">
        <v>292</v>
      </c>
      <c r="B1566" t="str">
        <f t="shared" si="24"/>
        <v>USGS-WRD-1651770-20140330</v>
      </c>
      <c r="C1566">
        <v>1651770</v>
      </c>
      <c r="D1566" t="s">
        <v>151</v>
      </c>
      <c r="E1566" s="1">
        <v>41728</v>
      </c>
      <c r="F1566" s="1" t="s">
        <v>328</v>
      </c>
      <c r="G1566" s="1"/>
      <c r="H1566" t="s">
        <v>172</v>
      </c>
      <c r="I1566" s="1" t="str">
        <f>VLOOKUP(Z1566,lookup!$A$2:$E$18,5,FALSE)</f>
        <v>dissolved</v>
      </c>
      <c r="J1566" s="1" t="str">
        <f>VLOOKUP(Z1566,lookup!$A$2:$E$18,3,FALSE)</f>
        <v>Zinc</v>
      </c>
      <c r="K1566" s="1"/>
      <c r="L1566" t="str">
        <f>VLOOKUP(Z1566,lookup!$A$2:$E$18,4,FALSE)</f>
        <v>ug/l</v>
      </c>
      <c r="M1566">
        <v>11.1</v>
      </c>
      <c r="U1566">
        <v>2</v>
      </c>
      <c r="V1566" t="s">
        <v>171</v>
      </c>
      <c r="X1566" t="s">
        <v>149</v>
      </c>
      <c r="Y1566" t="s">
        <v>150</v>
      </c>
      <c r="Z1566">
        <v>1090</v>
      </c>
      <c r="AB1566" t="s">
        <v>154</v>
      </c>
      <c r="AC1566" t="s">
        <v>148</v>
      </c>
      <c r="AD1566" s="2">
        <v>0.38541666666666669</v>
      </c>
      <c r="AG1566" t="s">
        <v>161</v>
      </c>
      <c r="AK1566" t="s">
        <v>156</v>
      </c>
    </row>
    <row r="1567" spans="1:37" x14ac:dyDescent="0.3">
      <c r="A1567" t="s">
        <v>292</v>
      </c>
      <c r="B1567" t="str">
        <f t="shared" si="24"/>
        <v>USGS-1651770-20140407</v>
      </c>
      <c r="C1567">
        <v>1651770</v>
      </c>
      <c r="D1567" t="s">
        <v>151</v>
      </c>
      <c r="E1567" s="1">
        <v>41736</v>
      </c>
      <c r="F1567" s="1" t="s">
        <v>331</v>
      </c>
      <c r="G1567" s="1"/>
      <c r="H1567" t="s">
        <v>172</v>
      </c>
      <c r="I1567" s="1" t="str">
        <f>VLOOKUP(Z1567,lookup!$A$2:$E$18,5,FALSE)</f>
        <v>dissolved</v>
      </c>
      <c r="J1567" s="1" t="str">
        <f>VLOOKUP(Z1567,lookup!$A$2:$E$18,3,FALSE)</f>
        <v>Copper</v>
      </c>
      <c r="K1567" s="1"/>
      <c r="L1567" t="str">
        <f>VLOOKUP(Z1567,lookup!$A$2:$E$18,4,FALSE)</f>
        <v>ug/l</v>
      </c>
      <c r="M1567">
        <v>10.1</v>
      </c>
      <c r="U1567">
        <v>0.8</v>
      </c>
      <c r="V1567" t="s">
        <v>171</v>
      </c>
      <c r="X1567" t="s">
        <v>149</v>
      </c>
      <c r="Y1567" t="s">
        <v>150</v>
      </c>
      <c r="Z1567">
        <v>1040</v>
      </c>
      <c r="AB1567" t="s">
        <v>154</v>
      </c>
      <c r="AC1567" t="s">
        <v>148</v>
      </c>
      <c r="AD1567" s="2">
        <v>0.4375</v>
      </c>
      <c r="AG1567" t="s">
        <v>148</v>
      </c>
      <c r="AK1567" t="s">
        <v>156</v>
      </c>
    </row>
    <row r="1568" spans="1:37" x14ac:dyDescent="0.3">
      <c r="A1568" t="s">
        <v>292</v>
      </c>
      <c r="B1568" t="str">
        <f t="shared" si="24"/>
        <v>USGS-1651770-20140407</v>
      </c>
      <c r="C1568">
        <v>1651770</v>
      </c>
      <c r="D1568" t="s">
        <v>151</v>
      </c>
      <c r="E1568" s="1">
        <v>41736</v>
      </c>
      <c r="F1568" s="1" t="s">
        <v>331</v>
      </c>
      <c r="G1568" s="1"/>
      <c r="H1568" t="s">
        <v>170</v>
      </c>
      <c r="I1568" s="1" t="str">
        <f>VLOOKUP(Z1568,lookup!$A$2:$E$18,5,FALSE)</f>
        <v>dissolved</v>
      </c>
      <c r="J1568" s="1" t="str">
        <f>VLOOKUP(Z1568,lookup!$A$2:$E$18,3,FALSE)</f>
        <v>Lead</v>
      </c>
      <c r="K1568" s="1"/>
      <c r="L1568" t="str">
        <f>VLOOKUP(Z1568,lookup!$A$2:$E$18,4,FALSE)</f>
        <v>ug/l</v>
      </c>
      <c r="M1568">
        <v>0.85199999999999998</v>
      </c>
      <c r="U1568">
        <v>0.04</v>
      </c>
      <c r="V1568" t="s">
        <v>171</v>
      </c>
      <c r="X1568" t="s">
        <v>149</v>
      </c>
      <c r="Y1568" t="s">
        <v>150</v>
      </c>
      <c r="Z1568">
        <v>1049</v>
      </c>
      <c r="AB1568" t="s">
        <v>154</v>
      </c>
      <c r="AC1568" t="s">
        <v>148</v>
      </c>
      <c r="AD1568" s="2">
        <v>0.4375</v>
      </c>
      <c r="AG1568" t="s">
        <v>148</v>
      </c>
      <c r="AK1568" t="s">
        <v>156</v>
      </c>
    </row>
    <row r="1569" spans="1:37" x14ac:dyDescent="0.3">
      <c r="A1569" t="s">
        <v>292</v>
      </c>
      <c r="B1569" t="str">
        <f t="shared" si="24"/>
        <v>USGS-1651770-20140407</v>
      </c>
      <c r="C1569">
        <v>1651770</v>
      </c>
      <c r="D1569" t="s">
        <v>151</v>
      </c>
      <c r="E1569" s="1">
        <v>41736</v>
      </c>
      <c r="F1569" s="1" t="s">
        <v>331</v>
      </c>
      <c r="G1569" s="1"/>
      <c r="H1569" t="s">
        <v>172</v>
      </c>
      <c r="I1569" s="1" t="str">
        <f>VLOOKUP(Z1569,lookup!$A$2:$E$18,5,FALSE)</f>
        <v>dissolved</v>
      </c>
      <c r="J1569" s="1" t="str">
        <f>VLOOKUP(Z1569,lookup!$A$2:$E$18,3,FALSE)</f>
        <v>Zinc</v>
      </c>
      <c r="K1569" s="1"/>
      <c r="L1569" t="str">
        <f>VLOOKUP(Z1569,lookup!$A$2:$E$18,4,FALSE)</f>
        <v>ug/l</v>
      </c>
      <c r="M1569">
        <v>27.1</v>
      </c>
      <c r="U1569">
        <v>2</v>
      </c>
      <c r="V1569" t="s">
        <v>171</v>
      </c>
      <c r="X1569" t="s">
        <v>149</v>
      </c>
      <c r="Y1569" t="s">
        <v>150</v>
      </c>
      <c r="Z1569">
        <v>1090</v>
      </c>
      <c r="AB1569" t="s">
        <v>154</v>
      </c>
      <c r="AC1569" t="s">
        <v>148</v>
      </c>
      <c r="AD1569" s="2">
        <v>0.4375</v>
      </c>
      <c r="AG1569" t="s">
        <v>148</v>
      </c>
      <c r="AK1569" t="s">
        <v>156</v>
      </c>
    </row>
    <row r="1570" spans="1:37" x14ac:dyDescent="0.3">
      <c r="A1570" t="s">
        <v>292</v>
      </c>
      <c r="B1570" t="str">
        <f t="shared" si="24"/>
        <v>USGS-1651770-20140429</v>
      </c>
      <c r="C1570">
        <v>1651770</v>
      </c>
      <c r="D1570" t="s">
        <v>151</v>
      </c>
      <c r="E1570" s="1">
        <v>41758</v>
      </c>
      <c r="F1570" s="1" t="s">
        <v>306</v>
      </c>
      <c r="G1570" s="1"/>
      <c r="H1570" t="s">
        <v>172</v>
      </c>
      <c r="I1570" s="1" t="str">
        <f>VLOOKUP(Z1570,lookup!$A$2:$E$18,5,FALSE)</f>
        <v>dissolved</v>
      </c>
      <c r="J1570" s="1" t="str">
        <f>VLOOKUP(Z1570,lookup!$A$2:$E$18,3,FALSE)</f>
        <v>Copper</v>
      </c>
      <c r="K1570" s="1"/>
      <c r="L1570" t="str">
        <f>VLOOKUP(Z1570,lookup!$A$2:$E$18,4,FALSE)</f>
        <v>ug/l</v>
      </c>
      <c r="M1570">
        <v>8.8000000000000007</v>
      </c>
      <c r="U1570">
        <v>0.8</v>
      </c>
      <c r="V1570" t="s">
        <v>171</v>
      </c>
      <c r="X1570" t="s">
        <v>149</v>
      </c>
      <c r="Y1570" t="s">
        <v>150</v>
      </c>
      <c r="Z1570">
        <v>1040</v>
      </c>
      <c r="AB1570" t="s">
        <v>154</v>
      </c>
      <c r="AC1570" t="s">
        <v>148</v>
      </c>
      <c r="AD1570" s="2">
        <v>0.45833333333333331</v>
      </c>
      <c r="AG1570" t="s">
        <v>148</v>
      </c>
      <c r="AK1570" t="s">
        <v>156</v>
      </c>
    </row>
    <row r="1571" spans="1:37" x14ac:dyDescent="0.3">
      <c r="A1571" t="s">
        <v>292</v>
      </c>
      <c r="B1571" t="str">
        <f t="shared" si="24"/>
        <v>USGS-1651770-20140429</v>
      </c>
      <c r="C1571">
        <v>1651770</v>
      </c>
      <c r="D1571" t="s">
        <v>151</v>
      </c>
      <c r="E1571" s="1">
        <v>41758</v>
      </c>
      <c r="F1571" s="1" t="s">
        <v>306</v>
      </c>
      <c r="G1571" s="1"/>
      <c r="H1571" t="s">
        <v>170</v>
      </c>
      <c r="I1571" s="1" t="str">
        <f>VLOOKUP(Z1571,lookup!$A$2:$E$18,5,FALSE)</f>
        <v>dissolved</v>
      </c>
      <c r="J1571" s="1" t="str">
        <f>VLOOKUP(Z1571,lookup!$A$2:$E$18,3,FALSE)</f>
        <v>Lead</v>
      </c>
      <c r="K1571" s="1"/>
      <c r="L1571" t="str">
        <f>VLOOKUP(Z1571,lookup!$A$2:$E$18,4,FALSE)</f>
        <v>ug/l</v>
      </c>
      <c r="M1571">
        <v>1.29</v>
      </c>
      <c r="U1571">
        <v>0.04</v>
      </c>
      <c r="V1571" t="s">
        <v>171</v>
      </c>
      <c r="X1571" t="s">
        <v>149</v>
      </c>
      <c r="Y1571" t="s">
        <v>150</v>
      </c>
      <c r="Z1571">
        <v>1049</v>
      </c>
      <c r="AB1571" t="s">
        <v>154</v>
      </c>
      <c r="AC1571" t="s">
        <v>148</v>
      </c>
      <c r="AD1571" s="2">
        <v>0.45833333333333331</v>
      </c>
      <c r="AG1571" t="s">
        <v>148</v>
      </c>
      <c r="AK1571" t="s">
        <v>156</v>
      </c>
    </row>
    <row r="1572" spans="1:37" x14ac:dyDescent="0.3">
      <c r="A1572" t="s">
        <v>292</v>
      </c>
      <c r="B1572" t="str">
        <f t="shared" si="24"/>
        <v>USGS-1651770-20140429</v>
      </c>
      <c r="C1572">
        <v>1651770</v>
      </c>
      <c r="D1572" t="s">
        <v>151</v>
      </c>
      <c r="E1572" s="1">
        <v>41758</v>
      </c>
      <c r="F1572" s="1" t="s">
        <v>306</v>
      </c>
      <c r="G1572" s="1"/>
      <c r="H1572" t="s">
        <v>172</v>
      </c>
      <c r="I1572" s="1" t="str">
        <f>VLOOKUP(Z1572,lookup!$A$2:$E$18,5,FALSE)</f>
        <v>dissolved</v>
      </c>
      <c r="J1572" s="1" t="str">
        <f>VLOOKUP(Z1572,lookup!$A$2:$E$18,3,FALSE)</f>
        <v>Zinc</v>
      </c>
      <c r="K1572" s="1"/>
      <c r="L1572" t="str">
        <f>VLOOKUP(Z1572,lookup!$A$2:$E$18,4,FALSE)</f>
        <v>ug/l</v>
      </c>
      <c r="M1572">
        <v>20.5</v>
      </c>
      <c r="U1572">
        <v>2</v>
      </c>
      <c r="V1572" t="s">
        <v>171</v>
      </c>
      <c r="X1572" t="s">
        <v>149</v>
      </c>
      <c r="Y1572" t="s">
        <v>150</v>
      </c>
      <c r="Z1572">
        <v>1090</v>
      </c>
      <c r="AB1572" t="s">
        <v>154</v>
      </c>
      <c r="AC1572" t="s">
        <v>148</v>
      </c>
      <c r="AD1572" s="2">
        <v>0.45833333333333331</v>
      </c>
      <c r="AG1572" t="s">
        <v>148</v>
      </c>
      <c r="AK1572" t="s">
        <v>156</v>
      </c>
    </row>
    <row r="1573" spans="1:37" x14ac:dyDescent="0.3">
      <c r="A1573" t="s">
        <v>292</v>
      </c>
      <c r="B1573" t="str">
        <f t="shared" si="24"/>
        <v>USGS-WRD-1651770-20140528</v>
      </c>
      <c r="C1573">
        <v>1651770</v>
      </c>
      <c r="D1573" t="s">
        <v>151</v>
      </c>
      <c r="E1573" s="1">
        <v>41787</v>
      </c>
      <c r="F1573" s="1" t="s">
        <v>306</v>
      </c>
      <c r="G1573" s="1"/>
      <c r="H1573" t="s">
        <v>172</v>
      </c>
      <c r="I1573" s="1" t="str">
        <f>VLOOKUP(Z1573,lookup!$A$2:$E$18,5,FALSE)</f>
        <v>dissolved</v>
      </c>
      <c r="J1573" s="1" t="str">
        <f>VLOOKUP(Z1573,lookup!$A$2:$E$18,3,FALSE)</f>
        <v>Copper</v>
      </c>
      <c r="K1573" s="1"/>
      <c r="L1573" t="str">
        <f>VLOOKUP(Z1573,lookup!$A$2:$E$18,4,FALSE)</f>
        <v>ug/l</v>
      </c>
      <c r="M1573">
        <v>3.9</v>
      </c>
      <c r="U1573">
        <v>0.8</v>
      </c>
      <c r="V1573" t="s">
        <v>171</v>
      </c>
      <c r="X1573" t="s">
        <v>149</v>
      </c>
      <c r="Y1573" t="s">
        <v>150</v>
      </c>
      <c r="Z1573">
        <v>1040</v>
      </c>
      <c r="AB1573" t="s">
        <v>154</v>
      </c>
      <c r="AC1573" t="s">
        <v>148</v>
      </c>
      <c r="AD1573" s="2">
        <v>0.45833333333333331</v>
      </c>
      <c r="AG1573" t="s">
        <v>161</v>
      </c>
      <c r="AK1573" t="s">
        <v>156</v>
      </c>
    </row>
    <row r="1574" spans="1:37" x14ac:dyDescent="0.3">
      <c r="A1574" t="s">
        <v>292</v>
      </c>
      <c r="B1574" t="str">
        <f t="shared" si="24"/>
        <v>USGS-WRD-1651770-20140528</v>
      </c>
      <c r="C1574">
        <v>1651770</v>
      </c>
      <c r="D1574" t="s">
        <v>151</v>
      </c>
      <c r="E1574" s="1">
        <v>41787</v>
      </c>
      <c r="F1574" s="1" t="s">
        <v>306</v>
      </c>
      <c r="G1574" s="1"/>
      <c r="H1574" t="s">
        <v>170</v>
      </c>
      <c r="I1574" s="1" t="str">
        <f>VLOOKUP(Z1574,lookup!$A$2:$E$18,5,FALSE)</f>
        <v>dissolved</v>
      </c>
      <c r="J1574" s="1" t="str">
        <f>VLOOKUP(Z1574,lookup!$A$2:$E$18,3,FALSE)</f>
        <v>Lead</v>
      </c>
      <c r="K1574" s="1"/>
      <c r="L1574" t="str">
        <f>VLOOKUP(Z1574,lookup!$A$2:$E$18,4,FALSE)</f>
        <v>ug/l</v>
      </c>
      <c r="M1574">
        <v>0.13700000000000001</v>
      </c>
      <c r="U1574">
        <v>0.04</v>
      </c>
      <c r="V1574" t="s">
        <v>171</v>
      </c>
      <c r="X1574" t="s">
        <v>149</v>
      </c>
      <c r="Y1574" t="s">
        <v>150</v>
      </c>
      <c r="Z1574">
        <v>1049</v>
      </c>
      <c r="AB1574" t="s">
        <v>154</v>
      </c>
      <c r="AC1574" t="s">
        <v>148</v>
      </c>
      <c r="AD1574" s="2">
        <v>0.45833333333333331</v>
      </c>
      <c r="AG1574" t="s">
        <v>161</v>
      </c>
      <c r="AK1574" t="s">
        <v>156</v>
      </c>
    </row>
    <row r="1575" spans="1:37" x14ac:dyDescent="0.3">
      <c r="A1575" t="s">
        <v>292</v>
      </c>
      <c r="B1575" t="str">
        <f t="shared" si="24"/>
        <v>USGS-WRD-1651770-20140528</v>
      </c>
      <c r="C1575">
        <v>1651770</v>
      </c>
      <c r="D1575" t="s">
        <v>151</v>
      </c>
      <c r="E1575" s="1">
        <v>41787</v>
      </c>
      <c r="F1575" s="1" t="s">
        <v>306</v>
      </c>
      <c r="G1575" s="1"/>
      <c r="H1575" t="s">
        <v>172</v>
      </c>
      <c r="I1575" s="1" t="str">
        <f>VLOOKUP(Z1575,lookup!$A$2:$E$18,5,FALSE)</f>
        <v>dissolved</v>
      </c>
      <c r="J1575" s="1" t="str">
        <f>VLOOKUP(Z1575,lookup!$A$2:$E$18,3,FALSE)</f>
        <v>Zinc</v>
      </c>
      <c r="K1575" s="1"/>
      <c r="L1575" t="str">
        <f>VLOOKUP(Z1575,lookup!$A$2:$E$18,4,FALSE)</f>
        <v>ug/l</v>
      </c>
      <c r="M1575">
        <v>10.9</v>
      </c>
      <c r="U1575">
        <v>2</v>
      </c>
      <c r="V1575" t="s">
        <v>171</v>
      </c>
      <c r="X1575" t="s">
        <v>149</v>
      </c>
      <c r="Y1575" t="s">
        <v>150</v>
      </c>
      <c r="Z1575">
        <v>1090</v>
      </c>
      <c r="AB1575" t="s">
        <v>154</v>
      </c>
      <c r="AC1575" t="s">
        <v>148</v>
      </c>
      <c r="AD1575" s="2">
        <v>0.45833333333333331</v>
      </c>
      <c r="AG1575" t="s">
        <v>161</v>
      </c>
      <c r="AK1575" t="s">
        <v>156</v>
      </c>
    </row>
    <row r="1576" spans="1:37" x14ac:dyDescent="0.3">
      <c r="A1576" t="s">
        <v>292</v>
      </c>
      <c r="B1576" t="str">
        <f t="shared" si="24"/>
        <v>USGS-WRD-1651770-20140624</v>
      </c>
      <c r="C1576">
        <v>1651770</v>
      </c>
      <c r="D1576" t="s">
        <v>151</v>
      </c>
      <c r="E1576" s="1">
        <v>41814</v>
      </c>
      <c r="F1576" s="1" t="s">
        <v>312</v>
      </c>
      <c r="G1576" s="1"/>
      <c r="H1576" t="s">
        <v>172</v>
      </c>
      <c r="I1576" s="1" t="str">
        <f>VLOOKUP(Z1576,lookup!$A$2:$E$18,5,FALSE)</f>
        <v>dissolved</v>
      </c>
      <c r="J1576" s="1" t="str">
        <f>VLOOKUP(Z1576,lookup!$A$2:$E$18,3,FALSE)</f>
        <v>Copper</v>
      </c>
      <c r="K1576" s="1"/>
      <c r="L1576" t="str">
        <f>VLOOKUP(Z1576,lookup!$A$2:$E$18,4,FALSE)</f>
        <v>ug/l</v>
      </c>
      <c r="M1576">
        <v>3.2</v>
      </c>
      <c r="U1576">
        <v>0.8</v>
      </c>
      <c r="V1576" t="s">
        <v>171</v>
      </c>
      <c r="X1576" t="s">
        <v>149</v>
      </c>
      <c r="Y1576" t="s">
        <v>150</v>
      </c>
      <c r="Z1576">
        <v>1040</v>
      </c>
      <c r="AA1576" t="s">
        <v>174</v>
      </c>
      <c r="AB1576" t="s">
        <v>154</v>
      </c>
      <c r="AC1576" t="s">
        <v>148</v>
      </c>
      <c r="AD1576" s="2">
        <v>0.5</v>
      </c>
      <c r="AG1576" t="s">
        <v>161</v>
      </c>
      <c r="AK1576" t="s">
        <v>156</v>
      </c>
    </row>
    <row r="1577" spans="1:37" x14ac:dyDescent="0.3">
      <c r="A1577" t="s">
        <v>292</v>
      </c>
      <c r="B1577" t="str">
        <f t="shared" si="24"/>
        <v>USGS-WRD-1651770-20140624</v>
      </c>
      <c r="C1577">
        <v>1651770</v>
      </c>
      <c r="D1577" t="s">
        <v>151</v>
      </c>
      <c r="E1577" s="1">
        <v>41814</v>
      </c>
      <c r="F1577" s="1" t="s">
        <v>312</v>
      </c>
      <c r="G1577" s="1"/>
      <c r="H1577" t="s">
        <v>170</v>
      </c>
      <c r="I1577" s="1" t="str">
        <f>VLOOKUP(Z1577,lookup!$A$2:$E$18,5,FALSE)</f>
        <v>dissolved</v>
      </c>
      <c r="J1577" s="1" t="str">
        <f>VLOOKUP(Z1577,lookup!$A$2:$E$18,3,FALSE)</f>
        <v>Lead</v>
      </c>
      <c r="K1577" s="1"/>
      <c r="L1577" t="str">
        <f>VLOOKUP(Z1577,lookup!$A$2:$E$18,4,FALSE)</f>
        <v>ug/l</v>
      </c>
      <c r="M1577">
        <v>0.25900000000000001</v>
      </c>
      <c r="U1577">
        <v>0.04</v>
      </c>
      <c r="V1577" t="s">
        <v>171</v>
      </c>
      <c r="X1577" t="s">
        <v>149</v>
      </c>
      <c r="Y1577" t="s">
        <v>150</v>
      </c>
      <c r="Z1577">
        <v>1049</v>
      </c>
      <c r="AA1577" t="s">
        <v>174</v>
      </c>
      <c r="AB1577" t="s">
        <v>154</v>
      </c>
      <c r="AC1577" t="s">
        <v>148</v>
      </c>
      <c r="AD1577" s="2">
        <v>0.5</v>
      </c>
      <c r="AG1577" t="s">
        <v>161</v>
      </c>
      <c r="AK1577" t="s">
        <v>156</v>
      </c>
    </row>
    <row r="1578" spans="1:37" x14ac:dyDescent="0.3">
      <c r="A1578" t="s">
        <v>292</v>
      </c>
      <c r="B1578" t="str">
        <f t="shared" si="24"/>
        <v>USGS-WRD-1651770-20140624</v>
      </c>
      <c r="C1578">
        <v>1651770</v>
      </c>
      <c r="D1578" t="s">
        <v>151</v>
      </c>
      <c r="E1578" s="1">
        <v>41814</v>
      </c>
      <c r="F1578" s="1" t="s">
        <v>312</v>
      </c>
      <c r="G1578" s="1"/>
      <c r="H1578" t="s">
        <v>172</v>
      </c>
      <c r="I1578" s="1" t="str">
        <f>VLOOKUP(Z1578,lookup!$A$2:$E$18,5,FALSE)</f>
        <v>dissolved</v>
      </c>
      <c r="J1578" s="1" t="str">
        <f>VLOOKUP(Z1578,lookup!$A$2:$E$18,3,FALSE)</f>
        <v>Zinc</v>
      </c>
      <c r="K1578" s="1"/>
      <c r="L1578" t="str">
        <f>VLOOKUP(Z1578,lookup!$A$2:$E$18,4,FALSE)</f>
        <v>ug/l</v>
      </c>
      <c r="M1578">
        <v>9.4</v>
      </c>
      <c r="U1578">
        <v>2</v>
      </c>
      <c r="V1578" t="s">
        <v>171</v>
      </c>
      <c r="X1578" t="s">
        <v>149</v>
      </c>
      <c r="Y1578" t="s">
        <v>150</v>
      </c>
      <c r="Z1578">
        <v>1090</v>
      </c>
      <c r="AA1578" t="s">
        <v>174</v>
      </c>
      <c r="AB1578" t="s">
        <v>154</v>
      </c>
      <c r="AC1578" t="s">
        <v>148</v>
      </c>
      <c r="AD1578" s="2">
        <v>0.5</v>
      </c>
      <c r="AG1578" t="s">
        <v>161</v>
      </c>
      <c r="AK1578" t="s">
        <v>156</v>
      </c>
    </row>
    <row r="1579" spans="1:37" x14ac:dyDescent="0.3">
      <c r="A1579" t="s">
        <v>292</v>
      </c>
      <c r="B1579" t="str">
        <f t="shared" si="24"/>
        <v>USGS-WRD-1651770-20140729</v>
      </c>
      <c r="C1579">
        <v>1651770</v>
      </c>
      <c r="D1579" t="s">
        <v>151</v>
      </c>
      <c r="E1579" s="1">
        <v>41849</v>
      </c>
      <c r="F1579" s="1" t="s">
        <v>329</v>
      </c>
      <c r="G1579" s="1"/>
      <c r="H1579" t="s">
        <v>172</v>
      </c>
      <c r="I1579" s="1" t="str">
        <f>VLOOKUP(Z1579,lookup!$A$2:$E$18,5,FALSE)</f>
        <v>dissolved</v>
      </c>
      <c r="J1579" s="1" t="str">
        <f>VLOOKUP(Z1579,lookup!$A$2:$E$18,3,FALSE)</f>
        <v>Copper</v>
      </c>
      <c r="K1579" s="1"/>
      <c r="L1579" t="str">
        <f>VLOOKUP(Z1579,lookup!$A$2:$E$18,4,FALSE)</f>
        <v>ug/l</v>
      </c>
      <c r="M1579">
        <v>1.2</v>
      </c>
      <c r="U1579">
        <v>0.8</v>
      </c>
      <c r="V1579" t="s">
        <v>171</v>
      </c>
      <c r="X1579" t="s">
        <v>149</v>
      </c>
      <c r="Y1579" t="s">
        <v>150</v>
      </c>
      <c r="Z1579">
        <v>1040</v>
      </c>
      <c r="AA1579" t="s">
        <v>168</v>
      </c>
      <c r="AB1579" t="s">
        <v>154</v>
      </c>
      <c r="AC1579" t="s">
        <v>148</v>
      </c>
      <c r="AD1579" s="2">
        <v>0.5625</v>
      </c>
      <c r="AG1579" t="s">
        <v>161</v>
      </c>
      <c r="AK1579" t="s">
        <v>156</v>
      </c>
    </row>
    <row r="1580" spans="1:37" x14ac:dyDescent="0.3">
      <c r="A1580" t="s">
        <v>292</v>
      </c>
      <c r="B1580" t="str">
        <f t="shared" si="24"/>
        <v>USGS-WRD-1651770-20140729</v>
      </c>
      <c r="C1580">
        <v>1651770</v>
      </c>
      <c r="D1580" t="s">
        <v>151</v>
      </c>
      <c r="E1580" s="1">
        <v>41849</v>
      </c>
      <c r="F1580" s="1" t="s">
        <v>329</v>
      </c>
      <c r="G1580" s="1"/>
      <c r="H1580" t="s">
        <v>170</v>
      </c>
      <c r="I1580" s="1" t="str">
        <f>VLOOKUP(Z1580,lookup!$A$2:$E$18,5,FALSE)</f>
        <v>dissolved</v>
      </c>
      <c r="J1580" s="1" t="str">
        <f>VLOOKUP(Z1580,lookup!$A$2:$E$18,3,FALSE)</f>
        <v>Lead</v>
      </c>
      <c r="K1580" s="1"/>
      <c r="L1580" t="str">
        <f>VLOOKUP(Z1580,lookup!$A$2:$E$18,4,FALSE)</f>
        <v>ug/l</v>
      </c>
      <c r="M1580">
        <v>5.0999999999999997E-2</v>
      </c>
      <c r="U1580">
        <v>0.04</v>
      </c>
      <c r="V1580" t="s">
        <v>171</v>
      </c>
      <c r="X1580" t="s">
        <v>149</v>
      </c>
      <c r="Y1580" t="s">
        <v>150</v>
      </c>
      <c r="Z1580">
        <v>1049</v>
      </c>
      <c r="AA1580" t="s">
        <v>168</v>
      </c>
      <c r="AB1580" t="s">
        <v>154</v>
      </c>
      <c r="AC1580" t="s">
        <v>148</v>
      </c>
      <c r="AD1580" s="2">
        <v>0.5625</v>
      </c>
      <c r="AG1580" t="s">
        <v>161</v>
      </c>
      <c r="AK1580" t="s">
        <v>156</v>
      </c>
    </row>
    <row r="1581" spans="1:37" x14ac:dyDescent="0.3">
      <c r="A1581" t="s">
        <v>292</v>
      </c>
      <c r="B1581" t="str">
        <f t="shared" si="24"/>
        <v>USGS-WRD-1651770-20140729</v>
      </c>
      <c r="C1581">
        <v>1651770</v>
      </c>
      <c r="D1581" t="s">
        <v>151</v>
      </c>
      <c r="E1581" s="1">
        <v>41849</v>
      </c>
      <c r="F1581" s="1" t="s">
        <v>329</v>
      </c>
      <c r="G1581" s="1"/>
      <c r="H1581" t="s">
        <v>172</v>
      </c>
      <c r="I1581" s="1" t="str">
        <f>VLOOKUP(Z1581,lookup!$A$2:$E$18,5,FALSE)</f>
        <v>dissolved</v>
      </c>
      <c r="J1581" s="1" t="str">
        <f>VLOOKUP(Z1581,lookup!$A$2:$E$18,3,FALSE)</f>
        <v>Zinc</v>
      </c>
      <c r="K1581" s="1"/>
      <c r="L1581" t="str">
        <f>VLOOKUP(Z1581,lookup!$A$2:$E$18,4,FALSE)</f>
        <v>ug/l</v>
      </c>
      <c r="M1581">
        <v>2</v>
      </c>
      <c r="N1581" t="s">
        <v>152</v>
      </c>
      <c r="U1581">
        <v>2</v>
      </c>
      <c r="V1581" t="s">
        <v>171</v>
      </c>
      <c r="X1581" t="s">
        <v>149</v>
      </c>
      <c r="Y1581" t="s">
        <v>150</v>
      </c>
      <c r="Z1581">
        <v>1090</v>
      </c>
      <c r="AB1581" t="s">
        <v>154</v>
      </c>
      <c r="AC1581" t="s">
        <v>148</v>
      </c>
      <c r="AD1581" s="2">
        <v>0.5625</v>
      </c>
      <c r="AG1581" t="s">
        <v>161</v>
      </c>
      <c r="AK1581" t="s">
        <v>156</v>
      </c>
    </row>
    <row r="1582" spans="1:37" x14ac:dyDescent="0.3">
      <c r="A1582" t="s">
        <v>292</v>
      </c>
      <c r="B1582" t="str">
        <f t="shared" si="24"/>
        <v>USGS-WRD-1651770-20140812</v>
      </c>
      <c r="C1582">
        <v>1651770</v>
      </c>
      <c r="D1582" t="s">
        <v>151</v>
      </c>
      <c r="E1582" s="1">
        <v>41863</v>
      </c>
      <c r="F1582" s="1" t="s">
        <v>441</v>
      </c>
      <c r="G1582" s="1"/>
      <c r="H1582" t="s">
        <v>172</v>
      </c>
      <c r="I1582" s="1" t="str">
        <f>VLOOKUP(Z1582,lookup!$A$2:$E$18,5,FALSE)</f>
        <v>dissolved</v>
      </c>
      <c r="J1582" s="1" t="str">
        <f>VLOOKUP(Z1582,lookup!$A$2:$E$18,3,FALSE)</f>
        <v>Copper</v>
      </c>
      <c r="K1582" s="1"/>
      <c r="L1582" t="str">
        <f>VLOOKUP(Z1582,lookup!$A$2:$E$18,4,FALSE)</f>
        <v>ug/l</v>
      </c>
      <c r="M1582">
        <v>4.5</v>
      </c>
      <c r="U1582">
        <v>0.8</v>
      </c>
      <c r="V1582" t="s">
        <v>171</v>
      </c>
      <c r="X1582" t="s">
        <v>149</v>
      </c>
      <c r="Y1582" t="s">
        <v>150</v>
      </c>
      <c r="Z1582">
        <v>1040</v>
      </c>
      <c r="AB1582" t="s">
        <v>154</v>
      </c>
      <c r="AC1582" t="s">
        <v>148</v>
      </c>
      <c r="AD1582" s="2">
        <v>0.44861111111111113</v>
      </c>
      <c r="AG1582" t="s">
        <v>161</v>
      </c>
      <c r="AK1582" t="s">
        <v>156</v>
      </c>
    </row>
    <row r="1583" spans="1:37" x14ac:dyDescent="0.3">
      <c r="A1583" t="s">
        <v>292</v>
      </c>
      <c r="B1583" t="str">
        <f t="shared" si="24"/>
        <v>USGS-WRD-1651770-20140812</v>
      </c>
      <c r="C1583">
        <v>1651770</v>
      </c>
      <c r="D1583" t="s">
        <v>151</v>
      </c>
      <c r="E1583" s="1">
        <v>41863</v>
      </c>
      <c r="F1583" s="1" t="s">
        <v>441</v>
      </c>
      <c r="G1583" s="1"/>
      <c r="H1583" t="s">
        <v>170</v>
      </c>
      <c r="I1583" s="1" t="str">
        <f>VLOOKUP(Z1583,lookup!$A$2:$E$18,5,FALSE)</f>
        <v>dissolved</v>
      </c>
      <c r="J1583" s="1" t="str">
        <f>VLOOKUP(Z1583,lookup!$A$2:$E$18,3,FALSE)</f>
        <v>Lead</v>
      </c>
      <c r="K1583" s="1"/>
      <c r="L1583" t="str">
        <f>VLOOKUP(Z1583,lookup!$A$2:$E$18,4,FALSE)</f>
        <v>ug/l</v>
      </c>
      <c r="M1583">
        <v>0.89100000000000001</v>
      </c>
      <c r="U1583">
        <v>0.04</v>
      </c>
      <c r="V1583" t="s">
        <v>171</v>
      </c>
      <c r="X1583" t="s">
        <v>149</v>
      </c>
      <c r="Y1583" t="s">
        <v>150</v>
      </c>
      <c r="Z1583">
        <v>1049</v>
      </c>
      <c r="AB1583" t="s">
        <v>154</v>
      </c>
      <c r="AC1583" t="s">
        <v>148</v>
      </c>
      <c r="AD1583" s="2">
        <v>0.44861111111111113</v>
      </c>
      <c r="AG1583" t="s">
        <v>161</v>
      </c>
      <c r="AK1583" t="s">
        <v>156</v>
      </c>
    </row>
    <row r="1584" spans="1:37" x14ac:dyDescent="0.3">
      <c r="A1584" t="s">
        <v>292</v>
      </c>
      <c r="B1584" t="str">
        <f t="shared" si="24"/>
        <v>USGS-WRD-1651770-20140812</v>
      </c>
      <c r="C1584">
        <v>1651770</v>
      </c>
      <c r="D1584" t="s">
        <v>151</v>
      </c>
      <c r="E1584" s="1">
        <v>41863</v>
      </c>
      <c r="F1584" s="1" t="s">
        <v>441</v>
      </c>
      <c r="G1584" s="1"/>
      <c r="H1584" t="s">
        <v>172</v>
      </c>
      <c r="I1584" s="1" t="str">
        <f>VLOOKUP(Z1584,lookup!$A$2:$E$18,5,FALSE)</f>
        <v>dissolved</v>
      </c>
      <c r="J1584" s="1" t="str">
        <f>VLOOKUP(Z1584,lookup!$A$2:$E$18,3,FALSE)</f>
        <v>Zinc</v>
      </c>
      <c r="K1584" s="1"/>
      <c r="L1584" t="str">
        <f>VLOOKUP(Z1584,lookup!$A$2:$E$18,4,FALSE)</f>
        <v>ug/l</v>
      </c>
      <c r="M1584">
        <v>9.1</v>
      </c>
      <c r="U1584">
        <v>2</v>
      </c>
      <c r="V1584" t="s">
        <v>171</v>
      </c>
      <c r="X1584" t="s">
        <v>149</v>
      </c>
      <c r="Y1584" t="s">
        <v>150</v>
      </c>
      <c r="Z1584">
        <v>1090</v>
      </c>
      <c r="AB1584" t="s">
        <v>154</v>
      </c>
      <c r="AC1584" t="s">
        <v>148</v>
      </c>
      <c r="AD1584" s="2">
        <v>0.44861111111111113</v>
      </c>
      <c r="AG1584" t="s">
        <v>161</v>
      </c>
      <c r="AK1584" t="s">
        <v>156</v>
      </c>
    </row>
    <row r="1585" spans="1:37" x14ac:dyDescent="0.3">
      <c r="A1585" t="s">
        <v>292</v>
      </c>
      <c r="B1585" t="str">
        <f t="shared" si="24"/>
        <v>USGS-WRD-1651770-20140826</v>
      </c>
      <c r="C1585">
        <v>1651770</v>
      </c>
      <c r="D1585" t="s">
        <v>151</v>
      </c>
      <c r="E1585" s="1">
        <v>41877</v>
      </c>
      <c r="F1585" s="1" t="s">
        <v>315</v>
      </c>
      <c r="G1585" s="1"/>
      <c r="H1585" t="s">
        <v>172</v>
      </c>
      <c r="I1585" s="1" t="str">
        <f>VLOOKUP(Z1585,lookup!$A$2:$E$18,5,FALSE)</f>
        <v>dissolved</v>
      </c>
      <c r="J1585" s="1" t="str">
        <f>VLOOKUP(Z1585,lookup!$A$2:$E$18,3,FALSE)</f>
        <v>Copper</v>
      </c>
      <c r="K1585" s="1"/>
      <c r="L1585" t="str">
        <f>VLOOKUP(Z1585,lookup!$A$2:$E$18,4,FALSE)</f>
        <v>ug/l</v>
      </c>
      <c r="M1585">
        <v>1.8</v>
      </c>
      <c r="U1585">
        <v>0.8</v>
      </c>
      <c r="V1585" t="s">
        <v>171</v>
      </c>
      <c r="X1585" t="s">
        <v>149</v>
      </c>
      <c r="Y1585" t="s">
        <v>150</v>
      </c>
      <c r="Z1585">
        <v>1040</v>
      </c>
      <c r="AB1585" t="s">
        <v>154</v>
      </c>
      <c r="AC1585" t="s">
        <v>148</v>
      </c>
      <c r="AD1585" s="2">
        <v>0.52083333333333337</v>
      </c>
      <c r="AG1585" t="s">
        <v>161</v>
      </c>
      <c r="AK1585" t="s">
        <v>156</v>
      </c>
    </row>
    <row r="1586" spans="1:37" x14ac:dyDescent="0.3">
      <c r="A1586" t="s">
        <v>292</v>
      </c>
      <c r="B1586" t="str">
        <f t="shared" si="24"/>
        <v>USGS-WRD-1651770-20140826</v>
      </c>
      <c r="C1586">
        <v>1651770</v>
      </c>
      <c r="D1586" t="s">
        <v>151</v>
      </c>
      <c r="E1586" s="1">
        <v>41877</v>
      </c>
      <c r="F1586" s="1" t="s">
        <v>315</v>
      </c>
      <c r="G1586" s="1"/>
      <c r="H1586" t="s">
        <v>170</v>
      </c>
      <c r="I1586" s="1" t="str">
        <f>VLOOKUP(Z1586,lookup!$A$2:$E$18,5,FALSE)</f>
        <v>dissolved</v>
      </c>
      <c r="J1586" s="1" t="str">
        <f>VLOOKUP(Z1586,lookup!$A$2:$E$18,3,FALSE)</f>
        <v>Lead</v>
      </c>
      <c r="K1586" s="1"/>
      <c r="L1586" t="str">
        <f>VLOOKUP(Z1586,lookup!$A$2:$E$18,4,FALSE)</f>
        <v>ug/l</v>
      </c>
      <c r="M1586">
        <v>7.1999999999999995E-2</v>
      </c>
      <c r="U1586">
        <v>0.04</v>
      </c>
      <c r="V1586" t="s">
        <v>171</v>
      </c>
      <c r="X1586" t="s">
        <v>149</v>
      </c>
      <c r="Y1586" t="s">
        <v>150</v>
      </c>
      <c r="Z1586">
        <v>1049</v>
      </c>
      <c r="AA1586" t="s">
        <v>168</v>
      </c>
      <c r="AB1586" t="s">
        <v>154</v>
      </c>
      <c r="AC1586" t="s">
        <v>148</v>
      </c>
      <c r="AD1586" s="2">
        <v>0.52083333333333337</v>
      </c>
      <c r="AG1586" t="s">
        <v>161</v>
      </c>
      <c r="AK1586" t="s">
        <v>156</v>
      </c>
    </row>
    <row r="1587" spans="1:37" x14ac:dyDescent="0.3">
      <c r="A1587" t="s">
        <v>292</v>
      </c>
      <c r="B1587" t="str">
        <f t="shared" si="24"/>
        <v>USGS-WRD-1651770-20140826</v>
      </c>
      <c r="C1587">
        <v>1651770</v>
      </c>
      <c r="D1587" t="s">
        <v>151</v>
      </c>
      <c r="E1587" s="1">
        <v>41877</v>
      </c>
      <c r="F1587" s="1" t="s">
        <v>315</v>
      </c>
      <c r="G1587" s="1"/>
      <c r="H1587" t="s">
        <v>172</v>
      </c>
      <c r="I1587" s="1" t="str">
        <f>VLOOKUP(Z1587,lookup!$A$2:$E$18,5,FALSE)</f>
        <v>dissolved</v>
      </c>
      <c r="J1587" s="1" t="str">
        <f>VLOOKUP(Z1587,lookup!$A$2:$E$18,3,FALSE)</f>
        <v>Zinc</v>
      </c>
      <c r="K1587" s="1"/>
      <c r="L1587" t="str">
        <f>VLOOKUP(Z1587,lookup!$A$2:$E$18,4,FALSE)</f>
        <v>ug/l</v>
      </c>
      <c r="M1587">
        <v>3.6</v>
      </c>
      <c r="U1587">
        <v>2</v>
      </c>
      <c r="V1587" t="s">
        <v>171</v>
      </c>
      <c r="X1587" t="s">
        <v>149</v>
      </c>
      <c r="Y1587" t="s">
        <v>150</v>
      </c>
      <c r="Z1587">
        <v>1090</v>
      </c>
      <c r="AA1587" t="s">
        <v>168</v>
      </c>
      <c r="AB1587" t="s">
        <v>154</v>
      </c>
      <c r="AC1587" t="s">
        <v>148</v>
      </c>
      <c r="AD1587" s="2">
        <v>0.52083333333333337</v>
      </c>
      <c r="AG1587" t="s">
        <v>161</v>
      </c>
      <c r="AK1587" t="s">
        <v>156</v>
      </c>
    </row>
    <row r="1588" spans="1:37" x14ac:dyDescent="0.3">
      <c r="A1588" t="s">
        <v>292</v>
      </c>
      <c r="B1588" t="str">
        <f t="shared" si="24"/>
        <v>USGS-WRD-1651770-20140924</v>
      </c>
      <c r="C1588">
        <v>1651770</v>
      </c>
      <c r="D1588" t="s">
        <v>151</v>
      </c>
      <c r="E1588" s="1">
        <v>41906</v>
      </c>
      <c r="F1588" s="1" t="s">
        <v>442</v>
      </c>
      <c r="G1588" s="1"/>
      <c r="H1588" t="s">
        <v>172</v>
      </c>
      <c r="I1588" s="1" t="str">
        <f>VLOOKUP(Z1588,lookup!$A$2:$E$18,5,FALSE)</f>
        <v>dissolved</v>
      </c>
      <c r="J1588" s="1" t="str">
        <f>VLOOKUP(Z1588,lookup!$A$2:$E$18,3,FALSE)</f>
        <v>Copper</v>
      </c>
      <c r="K1588" s="1"/>
      <c r="L1588" t="str">
        <f>VLOOKUP(Z1588,lookup!$A$2:$E$18,4,FALSE)</f>
        <v>ug/l</v>
      </c>
      <c r="M1588">
        <v>2.6</v>
      </c>
      <c r="U1588">
        <v>0.8</v>
      </c>
      <c r="V1588" t="s">
        <v>171</v>
      </c>
      <c r="X1588" t="s">
        <v>149</v>
      </c>
      <c r="Y1588" t="s">
        <v>150</v>
      </c>
      <c r="Z1588">
        <v>1040</v>
      </c>
      <c r="AB1588" t="s">
        <v>154</v>
      </c>
      <c r="AC1588" t="s">
        <v>148</v>
      </c>
      <c r="AD1588" s="2">
        <v>0.49027777777777781</v>
      </c>
      <c r="AG1588" t="s">
        <v>161</v>
      </c>
      <c r="AK1588" t="s">
        <v>156</v>
      </c>
    </row>
    <row r="1589" spans="1:37" x14ac:dyDescent="0.3">
      <c r="A1589" t="s">
        <v>292</v>
      </c>
      <c r="B1589" t="str">
        <f t="shared" si="24"/>
        <v>USGS-WRD-1651770-20140924</v>
      </c>
      <c r="C1589">
        <v>1651770</v>
      </c>
      <c r="D1589" t="s">
        <v>151</v>
      </c>
      <c r="E1589" s="1">
        <v>41906</v>
      </c>
      <c r="F1589" s="1" t="s">
        <v>442</v>
      </c>
      <c r="G1589" s="1"/>
      <c r="H1589" t="s">
        <v>170</v>
      </c>
      <c r="I1589" s="1" t="str">
        <f>VLOOKUP(Z1589,lookup!$A$2:$E$18,5,FALSE)</f>
        <v>dissolved</v>
      </c>
      <c r="J1589" s="1" t="str">
        <f>VLOOKUP(Z1589,lookup!$A$2:$E$18,3,FALSE)</f>
        <v>Lead</v>
      </c>
      <c r="K1589" s="1"/>
      <c r="L1589" t="str">
        <f>VLOOKUP(Z1589,lookup!$A$2:$E$18,4,FALSE)</f>
        <v>ug/l</v>
      </c>
      <c r="M1589">
        <v>7.5999999999999998E-2</v>
      </c>
      <c r="U1589">
        <v>0.04</v>
      </c>
      <c r="V1589" t="s">
        <v>171</v>
      </c>
      <c r="X1589" t="s">
        <v>149</v>
      </c>
      <c r="Y1589" t="s">
        <v>150</v>
      </c>
      <c r="Z1589">
        <v>1049</v>
      </c>
      <c r="AA1589" t="s">
        <v>168</v>
      </c>
      <c r="AB1589" t="s">
        <v>154</v>
      </c>
      <c r="AC1589" t="s">
        <v>148</v>
      </c>
      <c r="AD1589" s="2">
        <v>0.49027777777777781</v>
      </c>
      <c r="AG1589" t="s">
        <v>161</v>
      </c>
      <c r="AK1589" t="s">
        <v>156</v>
      </c>
    </row>
    <row r="1590" spans="1:37" x14ac:dyDescent="0.3">
      <c r="A1590" t="s">
        <v>292</v>
      </c>
      <c r="B1590" t="str">
        <f t="shared" si="24"/>
        <v>USGS-WRD-1651770-20140924</v>
      </c>
      <c r="C1590">
        <v>1651770</v>
      </c>
      <c r="D1590" t="s">
        <v>151</v>
      </c>
      <c r="E1590" s="1">
        <v>41906</v>
      </c>
      <c r="F1590" s="1" t="s">
        <v>442</v>
      </c>
      <c r="G1590" s="1"/>
      <c r="H1590" t="s">
        <v>172</v>
      </c>
      <c r="I1590" s="1" t="str">
        <f>VLOOKUP(Z1590,lookup!$A$2:$E$18,5,FALSE)</f>
        <v>dissolved</v>
      </c>
      <c r="J1590" s="1" t="str">
        <f>VLOOKUP(Z1590,lookup!$A$2:$E$18,3,FALSE)</f>
        <v>Zinc</v>
      </c>
      <c r="K1590" s="1"/>
      <c r="L1590" t="str">
        <f>VLOOKUP(Z1590,lookup!$A$2:$E$18,4,FALSE)</f>
        <v>ug/l</v>
      </c>
      <c r="M1590">
        <v>7.1</v>
      </c>
      <c r="U1590">
        <v>2</v>
      </c>
      <c r="V1590" t="s">
        <v>171</v>
      </c>
      <c r="X1590" t="s">
        <v>149</v>
      </c>
      <c r="Y1590" t="s">
        <v>150</v>
      </c>
      <c r="Z1590">
        <v>1090</v>
      </c>
      <c r="AB1590" t="s">
        <v>154</v>
      </c>
      <c r="AC1590" t="s">
        <v>148</v>
      </c>
      <c r="AD1590" s="2">
        <v>0.49027777777777781</v>
      </c>
      <c r="AG1590" t="s">
        <v>161</v>
      </c>
      <c r="AK1590" t="s">
        <v>156</v>
      </c>
    </row>
    <row r="1591" spans="1:37" x14ac:dyDescent="0.3">
      <c r="A1591" t="s">
        <v>292</v>
      </c>
      <c r="B1591" t="str">
        <f t="shared" si="24"/>
        <v>USGS-WRD-1651770-20141015</v>
      </c>
      <c r="C1591">
        <v>1651770</v>
      </c>
      <c r="D1591" t="s">
        <v>151</v>
      </c>
      <c r="E1591" s="1">
        <v>41927</v>
      </c>
      <c r="F1591" s="1" t="s">
        <v>443</v>
      </c>
      <c r="G1591" s="1"/>
      <c r="H1591" t="s">
        <v>172</v>
      </c>
      <c r="I1591" s="1" t="str">
        <f>VLOOKUP(Z1591,lookup!$A$2:$E$18,5,FALSE)</f>
        <v>dissolved</v>
      </c>
      <c r="J1591" s="1" t="str">
        <f>VLOOKUP(Z1591,lookup!$A$2:$E$18,3,FALSE)</f>
        <v>Copper</v>
      </c>
      <c r="K1591" s="1"/>
      <c r="L1591" t="str">
        <f>VLOOKUP(Z1591,lookup!$A$2:$E$18,4,FALSE)</f>
        <v>ug/l</v>
      </c>
      <c r="M1591">
        <v>4.5</v>
      </c>
      <c r="U1591">
        <v>0.8</v>
      </c>
      <c r="V1591" t="s">
        <v>173</v>
      </c>
      <c r="X1591" t="s">
        <v>149</v>
      </c>
      <c r="Y1591" t="s">
        <v>150</v>
      </c>
      <c r="Z1591">
        <v>1040</v>
      </c>
      <c r="AB1591" t="s">
        <v>154</v>
      </c>
      <c r="AC1591" t="s">
        <v>148</v>
      </c>
      <c r="AD1591" s="2">
        <v>0.51111111111111118</v>
      </c>
      <c r="AG1591" t="s">
        <v>161</v>
      </c>
      <c r="AK1591" t="s">
        <v>156</v>
      </c>
    </row>
    <row r="1592" spans="1:37" x14ac:dyDescent="0.3">
      <c r="A1592" t="s">
        <v>292</v>
      </c>
      <c r="B1592" t="str">
        <f t="shared" si="24"/>
        <v>USGS-WRD-1651770-20141015</v>
      </c>
      <c r="C1592">
        <v>1651770</v>
      </c>
      <c r="D1592" t="s">
        <v>151</v>
      </c>
      <c r="E1592" s="1">
        <v>41927</v>
      </c>
      <c r="F1592" s="1" t="s">
        <v>443</v>
      </c>
      <c r="G1592" s="1"/>
      <c r="H1592" t="s">
        <v>170</v>
      </c>
      <c r="I1592" s="1" t="str">
        <f>VLOOKUP(Z1592,lookup!$A$2:$E$18,5,FALSE)</f>
        <v>dissolved</v>
      </c>
      <c r="J1592" s="1" t="str">
        <f>VLOOKUP(Z1592,lookup!$A$2:$E$18,3,FALSE)</f>
        <v>Lead</v>
      </c>
      <c r="K1592" s="1"/>
      <c r="L1592" t="str">
        <f>VLOOKUP(Z1592,lookup!$A$2:$E$18,4,FALSE)</f>
        <v>ug/l</v>
      </c>
      <c r="M1592">
        <v>1.01</v>
      </c>
      <c r="U1592">
        <v>0.04</v>
      </c>
      <c r="V1592" t="s">
        <v>173</v>
      </c>
      <c r="X1592" t="s">
        <v>149</v>
      </c>
      <c r="Y1592" t="s">
        <v>150</v>
      </c>
      <c r="Z1592">
        <v>1049</v>
      </c>
      <c r="AB1592" t="s">
        <v>154</v>
      </c>
      <c r="AC1592" t="s">
        <v>148</v>
      </c>
      <c r="AD1592" s="2">
        <v>0.51111111111111118</v>
      </c>
      <c r="AG1592" t="s">
        <v>161</v>
      </c>
      <c r="AK1592" t="s">
        <v>156</v>
      </c>
    </row>
    <row r="1593" spans="1:37" x14ac:dyDescent="0.3">
      <c r="A1593" t="s">
        <v>292</v>
      </c>
      <c r="B1593" t="str">
        <f t="shared" si="24"/>
        <v>USGS-WRD-1651770-20141015</v>
      </c>
      <c r="C1593">
        <v>1651770</v>
      </c>
      <c r="D1593" t="s">
        <v>151</v>
      </c>
      <c r="E1593" s="1">
        <v>41927</v>
      </c>
      <c r="F1593" s="1" t="s">
        <v>443</v>
      </c>
      <c r="G1593" s="1"/>
      <c r="H1593" t="s">
        <v>172</v>
      </c>
      <c r="I1593" s="1" t="str">
        <f>VLOOKUP(Z1593,lookup!$A$2:$E$18,5,FALSE)</f>
        <v>dissolved</v>
      </c>
      <c r="J1593" s="1" t="str">
        <f>VLOOKUP(Z1593,lookup!$A$2:$E$18,3,FALSE)</f>
        <v>Zinc</v>
      </c>
      <c r="K1593" s="1"/>
      <c r="L1593" t="str">
        <f>VLOOKUP(Z1593,lookup!$A$2:$E$18,4,FALSE)</f>
        <v>ug/l</v>
      </c>
      <c r="M1593">
        <v>9.3000000000000007</v>
      </c>
      <c r="U1593">
        <v>2</v>
      </c>
      <c r="V1593" t="s">
        <v>173</v>
      </c>
      <c r="X1593" t="s">
        <v>149</v>
      </c>
      <c r="Y1593" t="s">
        <v>150</v>
      </c>
      <c r="Z1593">
        <v>1090</v>
      </c>
      <c r="AB1593" t="s">
        <v>154</v>
      </c>
      <c r="AC1593" t="s">
        <v>148</v>
      </c>
      <c r="AD1593" s="2">
        <v>0.51111111111111118</v>
      </c>
      <c r="AG1593" t="s">
        <v>161</v>
      </c>
      <c r="AK1593" t="s">
        <v>156</v>
      </c>
    </row>
    <row r="1594" spans="1:37" x14ac:dyDescent="0.3">
      <c r="A1594" t="s">
        <v>292</v>
      </c>
      <c r="B1594" t="str">
        <f t="shared" si="24"/>
        <v>USGS-WRD-1651770-20141022</v>
      </c>
      <c r="C1594">
        <v>1651770</v>
      </c>
      <c r="D1594" t="s">
        <v>151</v>
      </c>
      <c r="E1594" s="1">
        <v>41934</v>
      </c>
      <c r="F1594" s="1" t="s">
        <v>313</v>
      </c>
      <c r="G1594" s="1"/>
      <c r="H1594" t="s">
        <v>172</v>
      </c>
      <c r="I1594" s="1" t="str">
        <f>VLOOKUP(Z1594,lookup!$A$2:$E$18,5,FALSE)</f>
        <v>dissolved</v>
      </c>
      <c r="J1594" s="1" t="str">
        <f>VLOOKUP(Z1594,lookup!$A$2:$E$18,3,FALSE)</f>
        <v>Copper</v>
      </c>
      <c r="K1594" s="1"/>
      <c r="L1594" t="str">
        <f>VLOOKUP(Z1594,lookup!$A$2:$E$18,4,FALSE)</f>
        <v>ug/l</v>
      </c>
      <c r="M1594">
        <v>4.9000000000000004</v>
      </c>
      <c r="U1594">
        <v>0.8</v>
      </c>
      <c r="V1594" t="s">
        <v>173</v>
      </c>
      <c r="X1594" t="s">
        <v>149</v>
      </c>
      <c r="Y1594" t="s">
        <v>150</v>
      </c>
      <c r="Z1594">
        <v>1040</v>
      </c>
      <c r="AB1594" t="s">
        <v>154</v>
      </c>
      <c r="AC1594" t="s">
        <v>148</v>
      </c>
      <c r="AD1594" s="2">
        <v>0.41666666666666669</v>
      </c>
      <c r="AG1594" t="s">
        <v>161</v>
      </c>
      <c r="AK1594" t="s">
        <v>156</v>
      </c>
    </row>
    <row r="1595" spans="1:37" x14ac:dyDescent="0.3">
      <c r="A1595" t="s">
        <v>292</v>
      </c>
      <c r="B1595" t="str">
        <f t="shared" si="24"/>
        <v>USGS-WRD-1651770-20141022</v>
      </c>
      <c r="C1595">
        <v>1651770</v>
      </c>
      <c r="D1595" t="s">
        <v>151</v>
      </c>
      <c r="E1595" s="1">
        <v>41934</v>
      </c>
      <c r="F1595" s="1" t="s">
        <v>313</v>
      </c>
      <c r="G1595" s="1"/>
      <c r="H1595" t="s">
        <v>170</v>
      </c>
      <c r="I1595" s="1" t="str">
        <f>VLOOKUP(Z1595,lookup!$A$2:$E$18,5,FALSE)</f>
        <v>dissolved</v>
      </c>
      <c r="J1595" s="1" t="str">
        <f>VLOOKUP(Z1595,lookup!$A$2:$E$18,3,FALSE)</f>
        <v>Lead</v>
      </c>
      <c r="K1595" s="1"/>
      <c r="L1595" t="str">
        <f>VLOOKUP(Z1595,lookup!$A$2:$E$18,4,FALSE)</f>
        <v>ug/l</v>
      </c>
      <c r="M1595">
        <v>0.84099999999999997</v>
      </c>
      <c r="U1595">
        <v>0.04</v>
      </c>
      <c r="V1595" t="s">
        <v>173</v>
      </c>
      <c r="X1595" t="s">
        <v>149</v>
      </c>
      <c r="Y1595" t="s">
        <v>150</v>
      </c>
      <c r="Z1595">
        <v>1049</v>
      </c>
      <c r="AB1595" t="s">
        <v>154</v>
      </c>
      <c r="AC1595" t="s">
        <v>148</v>
      </c>
      <c r="AD1595" s="2">
        <v>0.41666666666666669</v>
      </c>
      <c r="AG1595" t="s">
        <v>161</v>
      </c>
      <c r="AK1595" t="s">
        <v>156</v>
      </c>
    </row>
    <row r="1596" spans="1:37" x14ac:dyDescent="0.3">
      <c r="A1596" t="s">
        <v>292</v>
      </c>
      <c r="B1596" t="str">
        <f t="shared" si="24"/>
        <v>USGS-WRD-1651770-20141022</v>
      </c>
      <c r="C1596">
        <v>1651770</v>
      </c>
      <c r="D1596" t="s">
        <v>151</v>
      </c>
      <c r="E1596" s="1">
        <v>41934</v>
      </c>
      <c r="F1596" s="1" t="s">
        <v>313</v>
      </c>
      <c r="G1596" s="1"/>
      <c r="H1596" t="s">
        <v>172</v>
      </c>
      <c r="I1596" s="1" t="str">
        <f>VLOOKUP(Z1596,lookup!$A$2:$E$18,5,FALSE)</f>
        <v>dissolved</v>
      </c>
      <c r="J1596" s="1" t="str">
        <f>VLOOKUP(Z1596,lookup!$A$2:$E$18,3,FALSE)</f>
        <v>Zinc</v>
      </c>
      <c r="K1596" s="1"/>
      <c r="L1596" t="str">
        <f>VLOOKUP(Z1596,lookup!$A$2:$E$18,4,FALSE)</f>
        <v>ug/l</v>
      </c>
      <c r="M1596">
        <v>13.3</v>
      </c>
      <c r="U1596">
        <v>2</v>
      </c>
      <c r="V1596" t="s">
        <v>173</v>
      </c>
      <c r="X1596" t="s">
        <v>149</v>
      </c>
      <c r="Y1596" t="s">
        <v>150</v>
      </c>
      <c r="Z1596">
        <v>1090</v>
      </c>
      <c r="AB1596" t="s">
        <v>154</v>
      </c>
      <c r="AC1596" t="s">
        <v>148</v>
      </c>
      <c r="AD1596" s="2">
        <v>0.41666666666666669</v>
      </c>
      <c r="AG1596" t="s">
        <v>161</v>
      </c>
      <c r="AK1596" t="s">
        <v>156</v>
      </c>
    </row>
    <row r="1597" spans="1:37" x14ac:dyDescent="0.3">
      <c r="A1597" t="s">
        <v>292</v>
      </c>
      <c r="B1597" t="str">
        <f t="shared" si="24"/>
        <v>USGS-WRD-1651770-20141104</v>
      </c>
      <c r="C1597">
        <v>1651770</v>
      </c>
      <c r="D1597" t="s">
        <v>151</v>
      </c>
      <c r="E1597" s="1">
        <v>41947</v>
      </c>
      <c r="F1597" s="1" t="s">
        <v>315</v>
      </c>
      <c r="G1597" s="1"/>
      <c r="H1597" t="s">
        <v>172</v>
      </c>
      <c r="I1597" s="1" t="str">
        <f>VLOOKUP(Z1597,lookup!$A$2:$E$18,5,FALSE)</f>
        <v>dissolved</v>
      </c>
      <c r="J1597" s="1" t="str">
        <f>VLOOKUP(Z1597,lookup!$A$2:$E$18,3,FALSE)</f>
        <v>Copper</v>
      </c>
      <c r="K1597" s="1"/>
      <c r="L1597" t="str">
        <f>VLOOKUP(Z1597,lookup!$A$2:$E$18,4,FALSE)</f>
        <v>ug/l</v>
      </c>
      <c r="M1597">
        <v>2.9</v>
      </c>
      <c r="U1597">
        <v>0.8</v>
      </c>
      <c r="V1597" t="s">
        <v>173</v>
      </c>
      <c r="X1597" t="s">
        <v>149</v>
      </c>
      <c r="Y1597" t="s">
        <v>150</v>
      </c>
      <c r="Z1597">
        <v>1040</v>
      </c>
      <c r="AB1597" t="s">
        <v>154</v>
      </c>
      <c r="AC1597" t="s">
        <v>148</v>
      </c>
      <c r="AD1597" s="2">
        <v>0.52083333333333337</v>
      </c>
      <c r="AG1597" t="s">
        <v>161</v>
      </c>
      <c r="AK1597" t="s">
        <v>156</v>
      </c>
    </row>
    <row r="1598" spans="1:37" x14ac:dyDescent="0.3">
      <c r="A1598" t="s">
        <v>292</v>
      </c>
      <c r="B1598" t="str">
        <f t="shared" si="24"/>
        <v>USGS-WRD-1651770-20141104</v>
      </c>
      <c r="C1598">
        <v>1651770</v>
      </c>
      <c r="D1598" t="s">
        <v>151</v>
      </c>
      <c r="E1598" s="1">
        <v>41947</v>
      </c>
      <c r="F1598" s="1" t="s">
        <v>315</v>
      </c>
      <c r="G1598" s="1"/>
      <c r="H1598" t="s">
        <v>170</v>
      </c>
      <c r="I1598" s="1" t="str">
        <f>VLOOKUP(Z1598,lookup!$A$2:$E$18,5,FALSE)</f>
        <v>dissolved</v>
      </c>
      <c r="J1598" s="1" t="str">
        <f>VLOOKUP(Z1598,lookup!$A$2:$E$18,3,FALSE)</f>
        <v>Lead</v>
      </c>
      <c r="K1598" s="1"/>
      <c r="L1598" t="str">
        <f>VLOOKUP(Z1598,lookup!$A$2:$E$18,4,FALSE)</f>
        <v>ug/l</v>
      </c>
      <c r="M1598">
        <v>5.2999999999999999E-2</v>
      </c>
      <c r="U1598">
        <v>0.04</v>
      </c>
      <c r="V1598" t="s">
        <v>173</v>
      </c>
      <c r="X1598" t="s">
        <v>149</v>
      </c>
      <c r="Y1598" t="s">
        <v>150</v>
      </c>
      <c r="Z1598">
        <v>1049</v>
      </c>
      <c r="AA1598" t="s">
        <v>168</v>
      </c>
      <c r="AB1598" t="s">
        <v>154</v>
      </c>
      <c r="AC1598" t="s">
        <v>148</v>
      </c>
      <c r="AD1598" s="2">
        <v>0.52083333333333337</v>
      </c>
      <c r="AG1598" t="s">
        <v>161</v>
      </c>
      <c r="AK1598" t="s">
        <v>156</v>
      </c>
    </row>
    <row r="1599" spans="1:37" x14ac:dyDescent="0.3">
      <c r="A1599" t="s">
        <v>292</v>
      </c>
      <c r="B1599" t="str">
        <f t="shared" si="24"/>
        <v>USGS-WRD-1651770-20141104</v>
      </c>
      <c r="C1599">
        <v>1651770</v>
      </c>
      <c r="D1599" t="s">
        <v>151</v>
      </c>
      <c r="E1599" s="1">
        <v>41947</v>
      </c>
      <c r="F1599" s="1" t="s">
        <v>315</v>
      </c>
      <c r="G1599" s="1"/>
      <c r="H1599" t="s">
        <v>172</v>
      </c>
      <c r="I1599" s="1" t="str">
        <f>VLOOKUP(Z1599,lookup!$A$2:$E$18,5,FALSE)</f>
        <v>dissolved</v>
      </c>
      <c r="J1599" s="1" t="str">
        <f>VLOOKUP(Z1599,lookup!$A$2:$E$18,3,FALSE)</f>
        <v>Zinc</v>
      </c>
      <c r="K1599" s="1"/>
      <c r="L1599" t="str">
        <f>VLOOKUP(Z1599,lookup!$A$2:$E$18,4,FALSE)</f>
        <v>ug/l</v>
      </c>
      <c r="M1599">
        <v>2</v>
      </c>
      <c r="N1599" t="s">
        <v>152</v>
      </c>
      <c r="U1599">
        <v>2</v>
      </c>
      <c r="V1599" t="s">
        <v>173</v>
      </c>
      <c r="X1599" t="s">
        <v>149</v>
      </c>
      <c r="Y1599" t="s">
        <v>150</v>
      </c>
      <c r="Z1599">
        <v>1090</v>
      </c>
      <c r="AB1599" t="s">
        <v>154</v>
      </c>
      <c r="AC1599" t="s">
        <v>148</v>
      </c>
      <c r="AD1599" s="2">
        <v>0.52083333333333337</v>
      </c>
      <c r="AG1599" t="s">
        <v>161</v>
      </c>
      <c r="AK1599" t="s">
        <v>156</v>
      </c>
    </row>
    <row r="1600" spans="1:37" x14ac:dyDescent="0.3">
      <c r="A1600" t="s">
        <v>292</v>
      </c>
      <c r="B1600" t="str">
        <f t="shared" si="24"/>
        <v>USGS-WRD-1651770-20141117</v>
      </c>
      <c r="C1600">
        <v>1651770</v>
      </c>
      <c r="D1600" t="s">
        <v>151</v>
      </c>
      <c r="E1600" s="1">
        <v>41960</v>
      </c>
      <c r="F1600" s="1" t="s">
        <v>315</v>
      </c>
      <c r="G1600" s="1"/>
      <c r="H1600" t="s">
        <v>172</v>
      </c>
      <c r="I1600" s="1" t="str">
        <f>VLOOKUP(Z1600,lookup!$A$2:$E$18,5,FALSE)</f>
        <v>dissolved</v>
      </c>
      <c r="J1600" s="1" t="str">
        <f>VLOOKUP(Z1600,lookup!$A$2:$E$18,3,FALSE)</f>
        <v>Copper</v>
      </c>
      <c r="K1600" s="1"/>
      <c r="L1600" t="str">
        <f>VLOOKUP(Z1600,lookup!$A$2:$E$18,4,FALSE)</f>
        <v>ug/l</v>
      </c>
      <c r="M1600">
        <v>2.8</v>
      </c>
      <c r="U1600">
        <v>0.8</v>
      </c>
      <c r="V1600" t="s">
        <v>173</v>
      </c>
      <c r="X1600" t="s">
        <v>149</v>
      </c>
      <c r="Y1600" t="s">
        <v>150</v>
      </c>
      <c r="Z1600">
        <v>1040</v>
      </c>
      <c r="AB1600" t="s">
        <v>154</v>
      </c>
      <c r="AC1600" t="s">
        <v>148</v>
      </c>
      <c r="AD1600" s="2">
        <v>0.52083333333333337</v>
      </c>
      <c r="AG1600" t="s">
        <v>161</v>
      </c>
      <c r="AK1600" t="s">
        <v>156</v>
      </c>
    </row>
    <row r="1601" spans="1:37" x14ac:dyDescent="0.3">
      <c r="A1601" t="s">
        <v>292</v>
      </c>
      <c r="B1601" t="str">
        <f t="shared" si="24"/>
        <v>USGS-WRD-1651770-20141117</v>
      </c>
      <c r="C1601">
        <v>1651770</v>
      </c>
      <c r="D1601" t="s">
        <v>151</v>
      </c>
      <c r="E1601" s="1">
        <v>41960</v>
      </c>
      <c r="F1601" s="1" t="s">
        <v>315</v>
      </c>
      <c r="G1601" s="1"/>
      <c r="H1601" t="s">
        <v>170</v>
      </c>
      <c r="I1601" s="1" t="str">
        <f>VLOOKUP(Z1601,lookup!$A$2:$E$18,5,FALSE)</f>
        <v>dissolved</v>
      </c>
      <c r="J1601" s="1" t="str">
        <f>VLOOKUP(Z1601,lookup!$A$2:$E$18,3,FALSE)</f>
        <v>Lead</v>
      </c>
      <c r="K1601" s="1"/>
      <c r="L1601" t="str">
        <f>VLOOKUP(Z1601,lookup!$A$2:$E$18,4,FALSE)</f>
        <v>ug/l</v>
      </c>
      <c r="M1601">
        <v>1.1399999999999999</v>
      </c>
      <c r="U1601">
        <v>0.04</v>
      </c>
      <c r="V1601" t="s">
        <v>173</v>
      </c>
      <c r="X1601" t="s">
        <v>149</v>
      </c>
      <c r="Y1601" t="s">
        <v>150</v>
      </c>
      <c r="Z1601">
        <v>1049</v>
      </c>
      <c r="AB1601" t="s">
        <v>154</v>
      </c>
      <c r="AC1601" t="s">
        <v>148</v>
      </c>
      <c r="AD1601" s="2">
        <v>0.52083333333333337</v>
      </c>
      <c r="AG1601" t="s">
        <v>161</v>
      </c>
      <c r="AK1601" t="s">
        <v>156</v>
      </c>
    </row>
    <row r="1602" spans="1:37" x14ac:dyDescent="0.3">
      <c r="A1602" t="s">
        <v>292</v>
      </c>
      <c r="B1602" t="str">
        <f t="shared" ref="B1602:B1665" si="25">AG1602&amp;"-"&amp;C1602&amp;"-"&amp;TEXT(E1602,"yyyymmdd")</f>
        <v>USGS-WRD-1651770-20141117</v>
      </c>
      <c r="C1602">
        <v>1651770</v>
      </c>
      <c r="D1602" t="s">
        <v>151</v>
      </c>
      <c r="E1602" s="1">
        <v>41960</v>
      </c>
      <c r="F1602" s="1" t="s">
        <v>315</v>
      </c>
      <c r="G1602" s="1"/>
      <c r="H1602" t="s">
        <v>172</v>
      </c>
      <c r="I1602" s="1" t="str">
        <f>VLOOKUP(Z1602,lookup!$A$2:$E$18,5,FALSE)</f>
        <v>dissolved</v>
      </c>
      <c r="J1602" s="1" t="str">
        <f>VLOOKUP(Z1602,lookup!$A$2:$E$18,3,FALSE)</f>
        <v>Zinc</v>
      </c>
      <c r="K1602" s="1"/>
      <c r="L1602" t="str">
        <f>VLOOKUP(Z1602,lookup!$A$2:$E$18,4,FALSE)</f>
        <v>ug/l</v>
      </c>
      <c r="M1602">
        <v>7.9</v>
      </c>
      <c r="U1602">
        <v>2</v>
      </c>
      <c r="V1602" t="s">
        <v>173</v>
      </c>
      <c r="X1602" t="s">
        <v>149</v>
      </c>
      <c r="Y1602" t="s">
        <v>150</v>
      </c>
      <c r="Z1602">
        <v>1090</v>
      </c>
      <c r="AB1602" t="s">
        <v>154</v>
      </c>
      <c r="AC1602" t="s">
        <v>148</v>
      </c>
      <c r="AD1602" s="2">
        <v>0.52083333333333337</v>
      </c>
      <c r="AG1602" t="s">
        <v>161</v>
      </c>
      <c r="AK1602" t="s">
        <v>156</v>
      </c>
    </row>
    <row r="1603" spans="1:37" x14ac:dyDescent="0.3">
      <c r="A1603" t="s">
        <v>292</v>
      </c>
      <c r="B1603" t="str">
        <f t="shared" si="25"/>
        <v>USGS-WRD-1651770-20141125</v>
      </c>
      <c r="C1603">
        <v>1651770</v>
      </c>
      <c r="D1603" t="s">
        <v>151</v>
      </c>
      <c r="E1603" s="1">
        <v>41968</v>
      </c>
      <c r="F1603" s="1" t="s">
        <v>329</v>
      </c>
      <c r="G1603" s="1"/>
      <c r="H1603" t="s">
        <v>172</v>
      </c>
      <c r="I1603" s="1" t="str">
        <f>VLOOKUP(Z1603,lookup!$A$2:$E$18,5,FALSE)</f>
        <v>dissolved</v>
      </c>
      <c r="J1603" s="1" t="str">
        <f>VLOOKUP(Z1603,lookup!$A$2:$E$18,3,FALSE)</f>
        <v>Copper</v>
      </c>
      <c r="K1603" s="1"/>
      <c r="L1603" t="str">
        <f>VLOOKUP(Z1603,lookup!$A$2:$E$18,4,FALSE)</f>
        <v>ug/l</v>
      </c>
      <c r="M1603">
        <v>2.7</v>
      </c>
      <c r="U1603">
        <v>0.8</v>
      </c>
      <c r="V1603" t="s">
        <v>173</v>
      </c>
      <c r="X1603" t="s">
        <v>149</v>
      </c>
      <c r="Y1603" t="s">
        <v>150</v>
      </c>
      <c r="Z1603">
        <v>1040</v>
      </c>
      <c r="AB1603" t="s">
        <v>154</v>
      </c>
      <c r="AC1603" t="s">
        <v>148</v>
      </c>
      <c r="AD1603" s="2">
        <v>0.5625</v>
      </c>
      <c r="AG1603" t="s">
        <v>161</v>
      </c>
      <c r="AK1603" t="s">
        <v>156</v>
      </c>
    </row>
    <row r="1604" spans="1:37" x14ac:dyDescent="0.3">
      <c r="A1604" t="s">
        <v>292</v>
      </c>
      <c r="B1604" t="str">
        <f t="shared" si="25"/>
        <v>USGS-WRD-1651770-20141125</v>
      </c>
      <c r="C1604">
        <v>1651770</v>
      </c>
      <c r="D1604" t="s">
        <v>151</v>
      </c>
      <c r="E1604" s="1">
        <v>41968</v>
      </c>
      <c r="F1604" s="1" t="s">
        <v>329</v>
      </c>
      <c r="G1604" s="1"/>
      <c r="H1604" t="s">
        <v>170</v>
      </c>
      <c r="I1604" s="1" t="str">
        <f>VLOOKUP(Z1604,lookup!$A$2:$E$18,5,FALSE)</f>
        <v>dissolved</v>
      </c>
      <c r="J1604" s="1" t="str">
        <f>VLOOKUP(Z1604,lookup!$A$2:$E$18,3,FALSE)</f>
        <v>Lead</v>
      </c>
      <c r="K1604" s="1"/>
      <c r="L1604" t="str">
        <f>VLOOKUP(Z1604,lookup!$A$2:$E$18,4,FALSE)</f>
        <v>ug/l</v>
      </c>
      <c r="M1604">
        <v>0.16500000000000001</v>
      </c>
      <c r="U1604">
        <v>0.04</v>
      </c>
      <c r="V1604" t="s">
        <v>173</v>
      </c>
      <c r="X1604" t="s">
        <v>149</v>
      </c>
      <c r="Y1604" t="s">
        <v>150</v>
      </c>
      <c r="Z1604">
        <v>1049</v>
      </c>
      <c r="AB1604" t="s">
        <v>154</v>
      </c>
      <c r="AC1604" t="s">
        <v>148</v>
      </c>
      <c r="AD1604" s="2">
        <v>0.5625</v>
      </c>
      <c r="AG1604" t="s">
        <v>161</v>
      </c>
      <c r="AK1604" t="s">
        <v>156</v>
      </c>
    </row>
    <row r="1605" spans="1:37" x14ac:dyDescent="0.3">
      <c r="A1605" t="s">
        <v>292</v>
      </c>
      <c r="B1605" t="str">
        <f t="shared" si="25"/>
        <v>USGS-WRD-1651770-20141125</v>
      </c>
      <c r="C1605">
        <v>1651770</v>
      </c>
      <c r="D1605" t="s">
        <v>151</v>
      </c>
      <c r="E1605" s="1">
        <v>41968</v>
      </c>
      <c r="F1605" s="1" t="s">
        <v>329</v>
      </c>
      <c r="G1605" s="1"/>
      <c r="H1605" t="s">
        <v>172</v>
      </c>
      <c r="I1605" s="1" t="str">
        <f>VLOOKUP(Z1605,lookup!$A$2:$E$18,5,FALSE)</f>
        <v>dissolved</v>
      </c>
      <c r="J1605" s="1" t="str">
        <f>VLOOKUP(Z1605,lookup!$A$2:$E$18,3,FALSE)</f>
        <v>Zinc</v>
      </c>
      <c r="K1605" s="1"/>
      <c r="L1605" t="str">
        <f>VLOOKUP(Z1605,lookup!$A$2:$E$18,4,FALSE)</f>
        <v>ug/l</v>
      </c>
      <c r="M1605">
        <v>6</v>
      </c>
      <c r="U1605">
        <v>2</v>
      </c>
      <c r="V1605" t="s">
        <v>173</v>
      </c>
      <c r="X1605" t="s">
        <v>149</v>
      </c>
      <c r="Y1605" t="s">
        <v>150</v>
      </c>
      <c r="Z1605">
        <v>1090</v>
      </c>
      <c r="AB1605" t="s">
        <v>154</v>
      </c>
      <c r="AC1605" t="s">
        <v>148</v>
      </c>
      <c r="AD1605" s="2">
        <v>0.5625</v>
      </c>
      <c r="AG1605" t="s">
        <v>161</v>
      </c>
      <c r="AK1605" t="s">
        <v>156</v>
      </c>
    </row>
    <row r="1606" spans="1:37" x14ac:dyDescent="0.3">
      <c r="A1606" t="s">
        <v>292</v>
      </c>
      <c r="B1606" t="str">
        <f t="shared" si="25"/>
        <v>USGS-WRD-1651770-20141206</v>
      </c>
      <c r="C1606">
        <v>1651770</v>
      </c>
      <c r="D1606" t="s">
        <v>151</v>
      </c>
      <c r="E1606" s="1">
        <v>41979</v>
      </c>
      <c r="F1606" s="1" t="s">
        <v>340</v>
      </c>
      <c r="G1606" s="1"/>
      <c r="H1606" t="s">
        <v>172</v>
      </c>
      <c r="I1606" s="1" t="str">
        <f>VLOOKUP(Z1606,lookup!$A$2:$E$18,5,FALSE)</f>
        <v>dissolved</v>
      </c>
      <c r="J1606" s="1" t="str">
        <f>VLOOKUP(Z1606,lookup!$A$2:$E$18,3,FALSE)</f>
        <v>Copper</v>
      </c>
      <c r="K1606" s="1"/>
      <c r="L1606" t="str">
        <f>VLOOKUP(Z1606,lookup!$A$2:$E$18,4,FALSE)</f>
        <v>ug/l</v>
      </c>
      <c r="M1606">
        <v>6.8</v>
      </c>
      <c r="U1606">
        <v>0.8</v>
      </c>
      <c r="V1606" t="s">
        <v>173</v>
      </c>
      <c r="X1606" t="s">
        <v>149</v>
      </c>
      <c r="Y1606" t="s">
        <v>150</v>
      </c>
      <c r="Z1606">
        <v>1040</v>
      </c>
      <c r="AB1606" t="s">
        <v>154</v>
      </c>
      <c r="AC1606" t="s">
        <v>148</v>
      </c>
      <c r="AD1606" s="2">
        <v>0.625</v>
      </c>
      <c r="AG1606" t="s">
        <v>161</v>
      </c>
      <c r="AK1606" t="s">
        <v>156</v>
      </c>
    </row>
    <row r="1607" spans="1:37" x14ac:dyDescent="0.3">
      <c r="A1607" t="s">
        <v>292</v>
      </c>
      <c r="B1607" t="str">
        <f t="shared" si="25"/>
        <v>USGS-WRD-1651770-20141206</v>
      </c>
      <c r="C1607">
        <v>1651770</v>
      </c>
      <c r="D1607" t="s">
        <v>151</v>
      </c>
      <c r="E1607" s="1">
        <v>41979</v>
      </c>
      <c r="F1607" s="1" t="s">
        <v>340</v>
      </c>
      <c r="G1607" s="1"/>
      <c r="H1607" t="s">
        <v>170</v>
      </c>
      <c r="I1607" s="1" t="str">
        <f>VLOOKUP(Z1607,lookup!$A$2:$E$18,5,FALSE)</f>
        <v>dissolved</v>
      </c>
      <c r="J1607" s="1" t="str">
        <f>VLOOKUP(Z1607,lookup!$A$2:$E$18,3,FALSE)</f>
        <v>Lead</v>
      </c>
      <c r="K1607" s="1"/>
      <c r="L1607" t="str">
        <f>VLOOKUP(Z1607,lookup!$A$2:$E$18,4,FALSE)</f>
        <v>ug/l</v>
      </c>
      <c r="M1607">
        <v>0.84699999999999998</v>
      </c>
      <c r="U1607">
        <v>0.04</v>
      </c>
      <c r="V1607" t="s">
        <v>173</v>
      </c>
      <c r="X1607" t="s">
        <v>149</v>
      </c>
      <c r="Y1607" t="s">
        <v>150</v>
      </c>
      <c r="Z1607">
        <v>1049</v>
      </c>
      <c r="AB1607" t="s">
        <v>154</v>
      </c>
      <c r="AC1607" t="s">
        <v>148</v>
      </c>
      <c r="AD1607" s="2">
        <v>0.625</v>
      </c>
      <c r="AG1607" t="s">
        <v>161</v>
      </c>
      <c r="AK1607" t="s">
        <v>156</v>
      </c>
    </row>
    <row r="1608" spans="1:37" x14ac:dyDescent="0.3">
      <c r="A1608" t="s">
        <v>292</v>
      </c>
      <c r="B1608" t="str">
        <f t="shared" si="25"/>
        <v>USGS-WRD-1651770-20141206</v>
      </c>
      <c r="C1608">
        <v>1651770</v>
      </c>
      <c r="D1608" t="s">
        <v>151</v>
      </c>
      <c r="E1608" s="1">
        <v>41979</v>
      </c>
      <c r="F1608" s="1" t="s">
        <v>340</v>
      </c>
      <c r="G1608" s="1"/>
      <c r="H1608" t="s">
        <v>172</v>
      </c>
      <c r="I1608" s="1" t="str">
        <f>VLOOKUP(Z1608,lookup!$A$2:$E$18,5,FALSE)</f>
        <v>dissolved</v>
      </c>
      <c r="J1608" s="1" t="str">
        <f>VLOOKUP(Z1608,lookup!$A$2:$E$18,3,FALSE)</f>
        <v>Zinc</v>
      </c>
      <c r="K1608" s="1"/>
      <c r="L1608" t="str">
        <f>VLOOKUP(Z1608,lookup!$A$2:$E$18,4,FALSE)</f>
        <v>ug/l</v>
      </c>
      <c r="M1608">
        <v>19</v>
      </c>
      <c r="U1608">
        <v>2</v>
      </c>
      <c r="V1608" t="s">
        <v>173</v>
      </c>
      <c r="X1608" t="s">
        <v>149</v>
      </c>
      <c r="Y1608" t="s">
        <v>150</v>
      </c>
      <c r="Z1608">
        <v>1090</v>
      </c>
      <c r="AB1608" t="s">
        <v>154</v>
      </c>
      <c r="AC1608" t="s">
        <v>148</v>
      </c>
      <c r="AD1608" s="2">
        <v>0.625</v>
      </c>
      <c r="AG1608" t="s">
        <v>161</v>
      </c>
      <c r="AK1608" t="s">
        <v>156</v>
      </c>
    </row>
    <row r="1609" spans="1:37" x14ac:dyDescent="0.3">
      <c r="A1609" t="s">
        <v>292</v>
      </c>
      <c r="B1609" t="str">
        <f t="shared" si="25"/>
        <v>USGS-WRD-1651770-20141223</v>
      </c>
      <c r="C1609">
        <v>1651770</v>
      </c>
      <c r="D1609" t="s">
        <v>151</v>
      </c>
      <c r="E1609" s="1">
        <v>41996</v>
      </c>
      <c r="F1609" s="1" t="s">
        <v>313</v>
      </c>
      <c r="G1609" s="1"/>
      <c r="H1609" t="s">
        <v>172</v>
      </c>
      <c r="I1609" s="1" t="str">
        <f>VLOOKUP(Z1609,lookup!$A$2:$E$18,5,FALSE)</f>
        <v>dissolved</v>
      </c>
      <c r="J1609" s="1" t="str">
        <f>VLOOKUP(Z1609,lookup!$A$2:$E$18,3,FALSE)</f>
        <v>Copper</v>
      </c>
      <c r="K1609" s="1"/>
      <c r="L1609" t="str">
        <f>VLOOKUP(Z1609,lookup!$A$2:$E$18,4,FALSE)</f>
        <v>ug/l</v>
      </c>
      <c r="M1609">
        <v>4.3</v>
      </c>
      <c r="U1609">
        <v>0.8</v>
      </c>
      <c r="V1609" t="s">
        <v>173</v>
      </c>
      <c r="X1609" t="s">
        <v>149</v>
      </c>
      <c r="Y1609" t="s">
        <v>150</v>
      </c>
      <c r="Z1609">
        <v>1040</v>
      </c>
      <c r="AB1609" t="s">
        <v>154</v>
      </c>
      <c r="AC1609" t="s">
        <v>148</v>
      </c>
      <c r="AD1609" s="2">
        <v>0.41666666666666669</v>
      </c>
      <c r="AG1609" t="s">
        <v>161</v>
      </c>
      <c r="AK1609" t="s">
        <v>156</v>
      </c>
    </row>
    <row r="1610" spans="1:37" x14ac:dyDescent="0.3">
      <c r="A1610" t="s">
        <v>292</v>
      </c>
      <c r="B1610" t="str">
        <f t="shared" si="25"/>
        <v>USGS-WRD-1651770-20141223</v>
      </c>
      <c r="C1610">
        <v>1651770</v>
      </c>
      <c r="D1610" t="s">
        <v>151</v>
      </c>
      <c r="E1610" s="1">
        <v>41996</v>
      </c>
      <c r="F1610" s="1" t="s">
        <v>313</v>
      </c>
      <c r="G1610" s="1"/>
      <c r="H1610" t="s">
        <v>170</v>
      </c>
      <c r="I1610" s="1" t="str">
        <f>VLOOKUP(Z1610,lookup!$A$2:$E$18,5,FALSE)</f>
        <v>dissolved</v>
      </c>
      <c r="J1610" s="1" t="str">
        <f>VLOOKUP(Z1610,lookup!$A$2:$E$18,3,FALSE)</f>
        <v>Lead</v>
      </c>
      <c r="K1610" s="1"/>
      <c r="L1610" t="str">
        <f>VLOOKUP(Z1610,lookup!$A$2:$E$18,4,FALSE)</f>
        <v>ug/l</v>
      </c>
      <c r="M1610">
        <v>0.22900000000000001</v>
      </c>
      <c r="U1610">
        <v>0.04</v>
      </c>
      <c r="V1610" t="s">
        <v>173</v>
      </c>
      <c r="X1610" t="s">
        <v>149</v>
      </c>
      <c r="Y1610" t="s">
        <v>150</v>
      </c>
      <c r="Z1610">
        <v>1049</v>
      </c>
      <c r="AB1610" t="s">
        <v>154</v>
      </c>
      <c r="AC1610" t="s">
        <v>148</v>
      </c>
      <c r="AD1610" s="2">
        <v>0.41666666666666669</v>
      </c>
      <c r="AG1610" t="s">
        <v>161</v>
      </c>
      <c r="AK1610" t="s">
        <v>156</v>
      </c>
    </row>
    <row r="1611" spans="1:37" x14ac:dyDescent="0.3">
      <c r="A1611" t="s">
        <v>292</v>
      </c>
      <c r="B1611" t="str">
        <f t="shared" si="25"/>
        <v>USGS-WRD-1651770-20141223</v>
      </c>
      <c r="C1611">
        <v>1651770</v>
      </c>
      <c r="D1611" t="s">
        <v>151</v>
      </c>
      <c r="E1611" s="1">
        <v>41996</v>
      </c>
      <c r="F1611" s="1" t="s">
        <v>313</v>
      </c>
      <c r="G1611" s="1"/>
      <c r="H1611" t="s">
        <v>172</v>
      </c>
      <c r="I1611" s="1" t="str">
        <f>VLOOKUP(Z1611,lookup!$A$2:$E$18,5,FALSE)</f>
        <v>dissolved</v>
      </c>
      <c r="J1611" s="1" t="str">
        <f>VLOOKUP(Z1611,lookup!$A$2:$E$18,3,FALSE)</f>
        <v>Zinc</v>
      </c>
      <c r="K1611" s="1"/>
      <c r="L1611" t="str">
        <f>VLOOKUP(Z1611,lookup!$A$2:$E$18,4,FALSE)</f>
        <v>ug/l</v>
      </c>
      <c r="M1611">
        <v>15</v>
      </c>
      <c r="U1611">
        <v>2</v>
      </c>
      <c r="V1611" t="s">
        <v>173</v>
      </c>
      <c r="X1611" t="s">
        <v>149</v>
      </c>
      <c r="Y1611" t="s">
        <v>150</v>
      </c>
      <c r="Z1611">
        <v>1090</v>
      </c>
      <c r="AB1611" t="s">
        <v>154</v>
      </c>
      <c r="AC1611" t="s">
        <v>148</v>
      </c>
      <c r="AD1611" s="2">
        <v>0.41666666666666669</v>
      </c>
      <c r="AG1611" t="s">
        <v>161</v>
      </c>
      <c r="AK1611" t="s">
        <v>156</v>
      </c>
    </row>
    <row r="1612" spans="1:37" x14ac:dyDescent="0.3">
      <c r="A1612" t="s">
        <v>292</v>
      </c>
      <c r="B1612" t="str">
        <f t="shared" si="25"/>
        <v>USGS-WRD-1651770-20150126</v>
      </c>
      <c r="C1612">
        <v>1651770</v>
      </c>
      <c r="D1612" t="s">
        <v>151</v>
      </c>
      <c r="E1612" s="1">
        <v>42030</v>
      </c>
      <c r="F1612" s="1" t="s">
        <v>312</v>
      </c>
      <c r="G1612" s="1"/>
      <c r="H1612" t="s">
        <v>172</v>
      </c>
      <c r="I1612" s="1" t="str">
        <f>VLOOKUP(Z1612,lookup!$A$2:$E$18,5,FALSE)</f>
        <v>dissolved</v>
      </c>
      <c r="J1612" s="1" t="str">
        <f>VLOOKUP(Z1612,lookup!$A$2:$E$18,3,FALSE)</f>
        <v>Copper</v>
      </c>
      <c r="K1612" s="1"/>
      <c r="L1612" t="str">
        <f>VLOOKUP(Z1612,lookup!$A$2:$E$18,4,FALSE)</f>
        <v>ug/l</v>
      </c>
      <c r="M1612">
        <v>7</v>
      </c>
      <c r="U1612">
        <v>0.8</v>
      </c>
      <c r="V1612" t="s">
        <v>173</v>
      </c>
      <c r="X1612" t="s">
        <v>149</v>
      </c>
      <c r="Y1612" t="s">
        <v>150</v>
      </c>
      <c r="Z1612">
        <v>1040</v>
      </c>
      <c r="AA1612" t="s">
        <v>174</v>
      </c>
      <c r="AB1612" t="s">
        <v>154</v>
      </c>
      <c r="AC1612" t="s">
        <v>148</v>
      </c>
      <c r="AD1612" s="2">
        <v>0.5</v>
      </c>
      <c r="AG1612" t="s">
        <v>161</v>
      </c>
      <c r="AK1612" t="s">
        <v>156</v>
      </c>
    </row>
    <row r="1613" spans="1:37" x14ac:dyDescent="0.3">
      <c r="A1613" t="s">
        <v>292</v>
      </c>
      <c r="B1613" t="str">
        <f t="shared" si="25"/>
        <v>USGS-WRD-1651770-20150126</v>
      </c>
      <c r="C1613">
        <v>1651770</v>
      </c>
      <c r="D1613" t="s">
        <v>151</v>
      </c>
      <c r="E1613" s="1">
        <v>42030</v>
      </c>
      <c r="F1613" s="1" t="s">
        <v>312</v>
      </c>
      <c r="G1613" s="1"/>
      <c r="H1613" t="s">
        <v>170</v>
      </c>
      <c r="I1613" s="1" t="str">
        <f>VLOOKUP(Z1613,lookup!$A$2:$E$18,5,FALSE)</f>
        <v>dissolved</v>
      </c>
      <c r="J1613" s="1" t="str">
        <f>VLOOKUP(Z1613,lookup!$A$2:$E$18,3,FALSE)</f>
        <v>Lead</v>
      </c>
      <c r="K1613" s="1"/>
      <c r="L1613" t="str">
        <f>VLOOKUP(Z1613,lookup!$A$2:$E$18,4,FALSE)</f>
        <v>ug/l</v>
      </c>
      <c r="M1613">
        <v>0.65500000000000003</v>
      </c>
      <c r="U1613">
        <v>0.04</v>
      </c>
      <c r="V1613" t="s">
        <v>173</v>
      </c>
      <c r="X1613" t="s">
        <v>149</v>
      </c>
      <c r="Y1613" t="s">
        <v>150</v>
      </c>
      <c r="Z1613">
        <v>1049</v>
      </c>
      <c r="AA1613" t="s">
        <v>174</v>
      </c>
      <c r="AB1613" t="s">
        <v>154</v>
      </c>
      <c r="AC1613" t="s">
        <v>148</v>
      </c>
      <c r="AD1613" s="2">
        <v>0.5</v>
      </c>
      <c r="AG1613" t="s">
        <v>161</v>
      </c>
      <c r="AK1613" t="s">
        <v>156</v>
      </c>
    </row>
    <row r="1614" spans="1:37" x14ac:dyDescent="0.3">
      <c r="A1614" t="s">
        <v>292</v>
      </c>
      <c r="B1614" t="str">
        <f t="shared" si="25"/>
        <v>USGS-WRD-1651770-20150126</v>
      </c>
      <c r="C1614">
        <v>1651770</v>
      </c>
      <c r="D1614" t="s">
        <v>151</v>
      </c>
      <c r="E1614" s="1">
        <v>42030</v>
      </c>
      <c r="F1614" s="1" t="s">
        <v>312</v>
      </c>
      <c r="G1614" s="1"/>
      <c r="H1614" t="s">
        <v>172</v>
      </c>
      <c r="I1614" s="1" t="str">
        <f>VLOOKUP(Z1614,lookup!$A$2:$E$18,5,FALSE)</f>
        <v>dissolved</v>
      </c>
      <c r="J1614" s="1" t="str">
        <f>VLOOKUP(Z1614,lookup!$A$2:$E$18,3,FALSE)</f>
        <v>Zinc</v>
      </c>
      <c r="K1614" s="1"/>
      <c r="L1614" t="str">
        <f>VLOOKUP(Z1614,lookup!$A$2:$E$18,4,FALSE)</f>
        <v>ug/l</v>
      </c>
      <c r="M1614">
        <v>22.1</v>
      </c>
      <c r="U1614">
        <v>2</v>
      </c>
      <c r="V1614" t="s">
        <v>173</v>
      </c>
      <c r="X1614" t="s">
        <v>149</v>
      </c>
      <c r="Y1614" t="s">
        <v>150</v>
      </c>
      <c r="Z1614">
        <v>1090</v>
      </c>
      <c r="AA1614" t="s">
        <v>174</v>
      </c>
      <c r="AB1614" t="s">
        <v>154</v>
      </c>
      <c r="AC1614" t="s">
        <v>148</v>
      </c>
      <c r="AD1614" s="2">
        <v>0.5</v>
      </c>
      <c r="AG1614" t="s">
        <v>161</v>
      </c>
      <c r="AK1614" t="s">
        <v>156</v>
      </c>
    </row>
    <row r="1615" spans="1:37" x14ac:dyDescent="0.3">
      <c r="A1615" t="s">
        <v>292</v>
      </c>
      <c r="B1615" t="str">
        <f t="shared" si="25"/>
        <v>USGS-WRD-1651770-20150224</v>
      </c>
      <c r="C1615">
        <v>1651770</v>
      </c>
      <c r="D1615" t="s">
        <v>151</v>
      </c>
      <c r="E1615" s="1">
        <v>42059</v>
      </c>
      <c r="F1615" s="1" t="s">
        <v>313</v>
      </c>
      <c r="G1615" s="1"/>
      <c r="H1615" t="s">
        <v>172</v>
      </c>
      <c r="I1615" s="1" t="str">
        <f>VLOOKUP(Z1615,lookup!$A$2:$E$18,5,FALSE)</f>
        <v>dissolved</v>
      </c>
      <c r="J1615" s="1" t="str">
        <f>VLOOKUP(Z1615,lookup!$A$2:$E$18,3,FALSE)</f>
        <v>Copper</v>
      </c>
      <c r="K1615" s="1"/>
      <c r="L1615" t="str">
        <f>VLOOKUP(Z1615,lookup!$A$2:$E$18,4,FALSE)</f>
        <v>ug/l</v>
      </c>
      <c r="M1615">
        <v>2.7</v>
      </c>
      <c r="U1615">
        <v>0.8</v>
      </c>
      <c r="V1615" t="s">
        <v>173</v>
      </c>
      <c r="X1615" t="s">
        <v>149</v>
      </c>
      <c r="Y1615" t="s">
        <v>150</v>
      </c>
      <c r="Z1615">
        <v>1040</v>
      </c>
      <c r="AB1615" t="s">
        <v>154</v>
      </c>
      <c r="AC1615" t="s">
        <v>148</v>
      </c>
      <c r="AD1615" s="2">
        <v>0.41666666666666669</v>
      </c>
      <c r="AG1615" t="s">
        <v>161</v>
      </c>
      <c r="AK1615" t="s">
        <v>156</v>
      </c>
    </row>
    <row r="1616" spans="1:37" x14ac:dyDescent="0.3">
      <c r="A1616" t="s">
        <v>292</v>
      </c>
      <c r="B1616" t="str">
        <f t="shared" si="25"/>
        <v>USGS-WRD-1651770-20150224</v>
      </c>
      <c r="C1616">
        <v>1651770</v>
      </c>
      <c r="D1616" t="s">
        <v>151</v>
      </c>
      <c r="E1616" s="1">
        <v>42059</v>
      </c>
      <c r="F1616" s="1" t="s">
        <v>313</v>
      </c>
      <c r="G1616" s="1"/>
      <c r="H1616" t="s">
        <v>170</v>
      </c>
      <c r="I1616" s="1" t="str">
        <f>VLOOKUP(Z1616,lookup!$A$2:$E$18,5,FALSE)</f>
        <v>dissolved</v>
      </c>
      <c r="J1616" s="1" t="str">
        <f>VLOOKUP(Z1616,lookup!$A$2:$E$18,3,FALSE)</f>
        <v>Lead</v>
      </c>
      <c r="K1616" s="1"/>
      <c r="L1616" t="str">
        <f>VLOOKUP(Z1616,lookup!$A$2:$E$18,4,FALSE)</f>
        <v>ug/l</v>
      </c>
      <c r="M1616">
        <v>0.129</v>
      </c>
      <c r="U1616">
        <v>0.04</v>
      </c>
      <c r="V1616" t="s">
        <v>173</v>
      </c>
      <c r="X1616" t="s">
        <v>149</v>
      </c>
      <c r="Y1616" t="s">
        <v>150</v>
      </c>
      <c r="Z1616">
        <v>1049</v>
      </c>
      <c r="AB1616" t="s">
        <v>154</v>
      </c>
      <c r="AC1616" t="s">
        <v>148</v>
      </c>
      <c r="AD1616" s="2">
        <v>0.41666666666666669</v>
      </c>
      <c r="AG1616" t="s">
        <v>161</v>
      </c>
      <c r="AK1616" t="s">
        <v>156</v>
      </c>
    </row>
    <row r="1617" spans="1:37" x14ac:dyDescent="0.3">
      <c r="A1617" t="s">
        <v>292</v>
      </c>
      <c r="B1617" t="str">
        <f t="shared" si="25"/>
        <v>USGS-WRD-1651770-20150224</v>
      </c>
      <c r="C1617">
        <v>1651770</v>
      </c>
      <c r="D1617" t="s">
        <v>151</v>
      </c>
      <c r="E1617" s="1">
        <v>42059</v>
      </c>
      <c r="F1617" s="1" t="s">
        <v>313</v>
      </c>
      <c r="G1617" s="1"/>
      <c r="H1617" t="s">
        <v>172</v>
      </c>
      <c r="I1617" s="1" t="str">
        <f>VLOOKUP(Z1617,lookup!$A$2:$E$18,5,FALSE)</f>
        <v>dissolved</v>
      </c>
      <c r="J1617" s="1" t="str">
        <f>VLOOKUP(Z1617,lookup!$A$2:$E$18,3,FALSE)</f>
        <v>Zinc</v>
      </c>
      <c r="K1617" s="1"/>
      <c r="L1617" t="str">
        <f>VLOOKUP(Z1617,lookup!$A$2:$E$18,4,FALSE)</f>
        <v>ug/l</v>
      </c>
      <c r="M1617">
        <v>3.4</v>
      </c>
      <c r="U1617">
        <v>2</v>
      </c>
      <c r="V1617" t="s">
        <v>173</v>
      </c>
      <c r="X1617" t="s">
        <v>149</v>
      </c>
      <c r="Y1617" t="s">
        <v>150</v>
      </c>
      <c r="Z1617">
        <v>1090</v>
      </c>
      <c r="AA1617" t="s">
        <v>168</v>
      </c>
      <c r="AB1617" t="s">
        <v>154</v>
      </c>
      <c r="AC1617" t="s">
        <v>148</v>
      </c>
      <c r="AD1617" s="2">
        <v>0.41666666666666669</v>
      </c>
      <c r="AG1617" t="s">
        <v>161</v>
      </c>
      <c r="AK1617" t="s">
        <v>156</v>
      </c>
    </row>
    <row r="1618" spans="1:37" x14ac:dyDescent="0.3">
      <c r="A1618" t="s">
        <v>292</v>
      </c>
      <c r="B1618" t="str">
        <f t="shared" si="25"/>
        <v>USGS-WRD-1651770-20150314</v>
      </c>
      <c r="C1618">
        <v>1651770</v>
      </c>
      <c r="D1618" t="s">
        <v>151</v>
      </c>
      <c r="E1618" s="1">
        <v>42077</v>
      </c>
      <c r="F1618" s="1" t="s">
        <v>444</v>
      </c>
      <c r="G1618" s="1"/>
      <c r="H1618" t="s">
        <v>172</v>
      </c>
      <c r="I1618" s="1" t="str">
        <f>VLOOKUP(Z1618,lookup!$A$2:$E$18,5,FALSE)</f>
        <v>dissolved</v>
      </c>
      <c r="J1618" s="1" t="str">
        <f>VLOOKUP(Z1618,lookup!$A$2:$E$18,3,FALSE)</f>
        <v>Copper</v>
      </c>
      <c r="K1618" s="1"/>
      <c r="L1618" t="str">
        <f>VLOOKUP(Z1618,lookup!$A$2:$E$18,4,FALSE)</f>
        <v>ug/l</v>
      </c>
      <c r="M1618">
        <v>6.1</v>
      </c>
      <c r="U1618">
        <v>0.8</v>
      </c>
      <c r="V1618" t="s">
        <v>173</v>
      </c>
      <c r="X1618" t="s">
        <v>149</v>
      </c>
      <c r="Y1618" t="s">
        <v>150</v>
      </c>
      <c r="Z1618">
        <v>1040</v>
      </c>
      <c r="AB1618" t="s">
        <v>154</v>
      </c>
      <c r="AC1618" t="s">
        <v>148</v>
      </c>
      <c r="AD1618" s="2">
        <v>0.32361111111111113</v>
      </c>
      <c r="AG1618" t="s">
        <v>161</v>
      </c>
      <c r="AK1618" t="s">
        <v>156</v>
      </c>
    </row>
    <row r="1619" spans="1:37" x14ac:dyDescent="0.3">
      <c r="A1619" t="s">
        <v>292</v>
      </c>
      <c r="B1619" t="str">
        <f t="shared" si="25"/>
        <v>USGS-WRD-1651770-20150314</v>
      </c>
      <c r="C1619">
        <v>1651770</v>
      </c>
      <c r="D1619" t="s">
        <v>151</v>
      </c>
      <c r="E1619" s="1">
        <v>42077</v>
      </c>
      <c r="F1619" s="1" t="s">
        <v>444</v>
      </c>
      <c r="G1619" s="1"/>
      <c r="H1619" t="s">
        <v>170</v>
      </c>
      <c r="I1619" s="1" t="str">
        <f>VLOOKUP(Z1619,lookup!$A$2:$E$18,5,FALSE)</f>
        <v>dissolved</v>
      </c>
      <c r="J1619" s="1" t="str">
        <f>VLOOKUP(Z1619,lookup!$A$2:$E$18,3,FALSE)</f>
        <v>Lead</v>
      </c>
      <c r="K1619" s="1"/>
      <c r="L1619" t="str">
        <f>VLOOKUP(Z1619,lookup!$A$2:$E$18,4,FALSE)</f>
        <v>ug/l</v>
      </c>
      <c r="M1619">
        <v>0.84899999999999998</v>
      </c>
      <c r="U1619">
        <v>0.04</v>
      </c>
      <c r="V1619" t="s">
        <v>173</v>
      </c>
      <c r="X1619" t="s">
        <v>149</v>
      </c>
      <c r="Y1619" t="s">
        <v>150</v>
      </c>
      <c r="Z1619">
        <v>1049</v>
      </c>
      <c r="AB1619" t="s">
        <v>154</v>
      </c>
      <c r="AC1619" t="s">
        <v>148</v>
      </c>
      <c r="AD1619" s="2">
        <v>0.32361111111111113</v>
      </c>
      <c r="AG1619" t="s">
        <v>161</v>
      </c>
      <c r="AK1619" t="s">
        <v>156</v>
      </c>
    </row>
    <row r="1620" spans="1:37" x14ac:dyDescent="0.3">
      <c r="A1620" t="s">
        <v>292</v>
      </c>
      <c r="B1620" t="str">
        <f t="shared" si="25"/>
        <v>USGS-WRD-1651770-20150314</v>
      </c>
      <c r="C1620">
        <v>1651770</v>
      </c>
      <c r="D1620" t="s">
        <v>151</v>
      </c>
      <c r="E1620" s="1">
        <v>42077</v>
      </c>
      <c r="F1620" s="1" t="s">
        <v>444</v>
      </c>
      <c r="G1620" s="1"/>
      <c r="H1620" t="s">
        <v>172</v>
      </c>
      <c r="I1620" s="1" t="str">
        <f>VLOOKUP(Z1620,lookup!$A$2:$E$18,5,FALSE)</f>
        <v>dissolved</v>
      </c>
      <c r="J1620" s="1" t="str">
        <f>VLOOKUP(Z1620,lookup!$A$2:$E$18,3,FALSE)</f>
        <v>Zinc</v>
      </c>
      <c r="K1620" s="1"/>
      <c r="L1620" t="str">
        <f>VLOOKUP(Z1620,lookup!$A$2:$E$18,4,FALSE)</f>
        <v>ug/l</v>
      </c>
      <c r="M1620">
        <v>16.899999999999999</v>
      </c>
      <c r="U1620">
        <v>2</v>
      </c>
      <c r="V1620" t="s">
        <v>173</v>
      </c>
      <c r="X1620" t="s">
        <v>149</v>
      </c>
      <c r="Y1620" t="s">
        <v>150</v>
      </c>
      <c r="Z1620">
        <v>1090</v>
      </c>
      <c r="AB1620" t="s">
        <v>154</v>
      </c>
      <c r="AC1620" t="s">
        <v>148</v>
      </c>
      <c r="AD1620" s="2">
        <v>0.32361111111111113</v>
      </c>
      <c r="AG1620" t="s">
        <v>161</v>
      </c>
      <c r="AK1620" t="s">
        <v>156</v>
      </c>
    </row>
    <row r="1621" spans="1:37" x14ac:dyDescent="0.3">
      <c r="A1621" t="s">
        <v>292</v>
      </c>
      <c r="B1621" t="str">
        <f t="shared" si="25"/>
        <v>USGS-WRD-1651770-20150324</v>
      </c>
      <c r="C1621">
        <v>1651770</v>
      </c>
      <c r="D1621" t="s">
        <v>151</v>
      </c>
      <c r="E1621" s="1">
        <v>42087</v>
      </c>
      <c r="F1621" s="1" t="s">
        <v>441</v>
      </c>
      <c r="G1621" s="1"/>
      <c r="H1621" t="s">
        <v>172</v>
      </c>
      <c r="I1621" s="1" t="str">
        <f>VLOOKUP(Z1621,lookup!$A$2:$E$18,5,FALSE)</f>
        <v>dissolved</v>
      </c>
      <c r="J1621" s="1" t="str">
        <f>VLOOKUP(Z1621,lookup!$A$2:$E$18,3,FALSE)</f>
        <v>Copper</v>
      </c>
      <c r="K1621" s="1"/>
      <c r="L1621" t="str">
        <f>VLOOKUP(Z1621,lookup!$A$2:$E$18,4,FALSE)</f>
        <v>ug/l</v>
      </c>
      <c r="M1621">
        <v>1.6</v>
      </c>
      <c r="N1621" t="s">
        <v>152</v>
      </c>
      <c r="U1621">
        <v>0.8</v>
      </c>
      <c r="V1621" t="s">
        <v>173</v>
      </c>
      <c r="X1621" t="s">
        <v>149</v>
      </c>
      <c r="Y1621" t="s">
        <v>150</v>
      </c>
      <c r="Z1621">
        <v>1040</v>
      </c>
      <c r="AA1621" t="s">
        <v>174</v>
      </c>
      <c r="AB1621" t="s">
        <v>154</v>
      </c>
      <c r="AC1621" t="s">
        <v>148</v>
      </c>
      <c r="AD1621" s="2">
        <v>0.44861111111111113</v>
      </c>
      <c r="AG1621" t="s">
        <v>161</v>
      </c>
      <c r="AK1621" t="s">
        <v>156</v>
      </c>
    </row>
    <row r="1622" spans="1:37" x14ac:dyDescent="0.3">
      <c r="A1622" t="s">
        <v>292</v>
      </c>
      <c r="B1622" t="str">
        <f t="shared" si="25"/>
        <v>USGS-WRD-1651770-20150324</v>
      </c>
      <c r="C1622">
        <v>1651770</v>
      </c>
      <c r="D1622" t="s">
        <v>151</v>
      </c>
      <c r="E1622" s="1">
        <v>42087</v>
      </c>
      <c r="F1622" s="1" t="s">
        <v>441</v>
      </c>
      <c r="G1622" s="1"/>
      <c r="H1622" t="s">
        <v>170</v>
      </c>
      <c r="I1622" s="1" t="str">
        <f>VLOOKUP(Z1622,lookup!$A$2:$E$18,5,FALSE)</f>
        <v>dissolved</v>
      </c>
      <c r="J1622" s="1" t="str">
        <f>VLOOKUP(Z1622,lookup!$A$2:$E$18,3,FALSE)</f>
        <v>Lead</v>
      </c>
      <c r="K1622" s="1"/>
      <c r="L1622" t="str">
        <f>VLOOKUP(Z1622,lookup!$A$2:$E$18,4,FALSE)</f>
        <v>ug/l</v>
      </c>
      <c r="M1622">
        <v>0.08</v>
      </c>
      <c r="N1622" t="s">
        <v>152</v>
      </c>
      <c r="U1622">
        <v>0.04</v>
      </c>
      <c r="V1622" t="s">
        <v>173</v>
      </c>
      <c r="X1622" t="s">
        <v>149</v>
      </c>
      <c r="Y1622" t="s">
        <v>150</v>
      </c>
      <c r="Z1622">
        <v>1049</v>
      </c>
      <c r="AA1622" t="s">
        <v>174</v>
      </c>
      <c r="AB1622" t="s">
        <v>154</v>
      </c>
      <c r="AC1622" t="s">
        <v>148</v>
      </c>
      <c r="AD1622" s="2">
        <v>0.44861111111111113</v>
      </c>
      <c r="AG1622" t="s">
        <v>161</v>
      </c>
      <c r="AK1622" t="s">
        <v>156</v>
      </c>
    </row>
    <row r="1623" spans="1:37" x14ac:dyDescent="0.3">
      <c r="A1623" t="s">
        <v>292</v>
      </c>
      <c r="B1623" t="str">
        <f t="shared" si="25"/>
        <v>USGS-WRD-1651770-20150324</v>
      </c>
      <c r="C1623">
        <v>1651770</v>
      </c>
      <c r="D1623" t="s">
        <v>151</v>
      </c>
      <c r="E1623" s="1">
        <v>42087</v>
      </c>
      <c r="F1623" s="1" t="s">
        <v>441</v>
      </c>
      <c r="G1623" s="1"/>
      <c r="H1623" t="s">
        <v>172</v>
      </c>
      <c r="I1623" s="1" t="str">
        <f>VLOOKUP(Z1623,lookup!$A$2:$E$18,5,FALSE)</f>
        <v>dissolved</v>
      </c>
      <c r="J1623" s="1" t="str">
        <f>VLOOKUP(Z1623,lookup!$A$2:$E$18,3,FALSE)</f>
        <v>Zinc</v>
      </c>
      <c r="K1623" s="1"/>
      <c r="L1623" t="str">
        <f>VLOOKUP(Z1623,lookup!$A$2:$E$18,4,FALSE)</f>
        <v>ug/l</v>
      </c>
      <c r="M1623">
        <v>4</v>
      </c>
      <c r="N1623" t="s">
        <v>152</v>
      </c>
      <c r="U1623">
        <v>2</v>
      </c>
      <c r="V1623" t="s">
        <v>173</v>
      </c>
      <c r="X1623" t="s">
        <v>149</v>
      </c>
      <c r="Y1623" t="s">
        <v>150</v>
      </c>
      <c r="Z1623">
        <v>1090</v>
      </c>
      <c r="AA1623" t="s">
        <v>174</v>
      </c>
      <c r="AB1623" t="s">
        <v>154</v>
      </c>
      <c r="AC1623" t="s">
        <v>148</v>
      </c>
      <c r="AD1623" s="2">
        <v>0.44861111111111113</v>
      </c>
      <c r="AG1623" t="s">
        <v>161</v>
      </c>
      <c r="AK1623" t="s">
        <v>156</v>
      </c>
    </row>
    <row r="1624" spans="1:37" x14ac:dyDescent="0.3">
      <c r="A1624" t="s">
        <v>292</v>
      </c>
      <c r="B1624" t="str">
        <f t="shared" si="25"/>
        <v>USGS-WRD-1651770-20150414</v>
      </c>
      <c r="C1624">
        <v>1651770</v>
      </c>
      <c r="D1624" t="s">
        <v>151</v>
      </c>
      <c r="E1624" s="1">
        <v>42108</v>
      </c>
      <c r="F1624" s="1" t="s">
        <v>323</v>
      </c>
      <c r="G1624" s="1"/>
      <c r="H1624" t="s">
        <v>172</v>
      </c>
      <c r="I1624" s="1" t="str">
        <f>VLOOKUP(Z1624,lookup!$A$2:$E$18,5,FALSE)</f>
        <v>dissolved</v>
      </c>
      <c r="J1624" s="1" t="str">
        <f>VLOOKUP(Z1624,lookup!$A$2:$E$18,3,FALSE)</f>
        <v>Copper</v>
      </c>
      <c r="K1624" s="1"/>
      <c r="L1624" t="str">
        <f>VLOOKUP(Z1624,lookup!$A$2:$E$18,4,FALSE)</f>
        <v>ug/l</v>
      </c>
      <c r="M1624">
        <v>8.9</v>
      </c>
      <c r="U1624">
        <v>0.8</v>
      </c>
      <c r="V1624" t="s">
        <v>173</v>
      </c>
      <c r="X1624" t="s">
        <v>149</v>
      </c>
      <c r="Y1624" t="s">
        <v>150</v>
      </c>
      <c r="Z1624">
        <v>1040</v>
      </c>
      <c r="AB1624" t="s">
        <v>154</v>
      </c>
      <c r="AC1624" t="s">
        <v>148</v>
      </c>
      <c r="AD1624" s="2">
        <v>0.35416666666666669</v>
      </c>
      <c r="AG1624" t="s">
        <v>161</v>
      </c>
      <c r="AK1624" t="s">
        <v>156</v>
      </c>
    </row>
    <row r="1625" spans="1:37" x14ac:dyDescent="0.3">
      <c r="A1625" t="s">
        <v>292</v>
      </c>
      <c r="B1625" t="str">
        <f t="shared" si="25"/>
        <v>USGS-WRD-1651770-20150414</v>
      </c>
      <c r="C1625">
        <v>1651770</v>
      </c>
      <c r="D1625" t="s">
        <v>151</v>
      </c>
      <c r="E1625" s="1">
        <v>42108</v>
      </c>
      <c r="F1625" s="1" t="s">
        <v>323</v>
      </c>
      <c r="G1625" s="1"/>
      <c r="H1625" t="s">
        <v>170</v>
      </c>
      <c r="I1625" s="1" t="str">
        <f>VLOOKUP(Z1625,lookup!$A$2:$E$18,5,FALSE)</f>
        <v>dissolved</v>
      </c>
      <c r="J1625" s="1" t="str">
        <f>VLOOKUP(Z1625,lookup!$A$2:$E$18,3,FALSE)</f>
        <v>Lead</v>
      </c>
      <c r="K1625" s="1"/>
      <c r="L1625" t="str">
        <f>VLOOKUP(Z1625,lookup!$A$2:$E$18,4,FALSE)</f>
        <v>ug/l</v>
      </c>
      <c r="M1625">
        <v>1.25</v>
      </c>
      <c r="U1625">
        <v>0.04</v>
      </c>
      <c r="V1625" t="s">
        <v>173</v>
      </c>
      <c r="X1625" t="s">
        <v>149</v>
      </c>
      <c r="Y1625" t="s">
        <v>150</v>
      </c>
      <c r="Z1625">
        <v>1049</v>
      </c>
      <c r="AB1625" t="s">
        <v>154</v>
      </c>
      <c r="AC1625" t="s">
        <v>148</v>
      </c>
      <c r="AD1625" s="2">
        <v>0.35416666666666669</v>
      </c>
      <c r="AG1625" t="s">
        <v>161</v>
      </c>
      <c r="AK1625" t="s">
        <v>156</v>
      </c>
    </row>
    <row r="1626" spans="1:37" x14ac:dyDescent="0.3">
      <c r="A1626" t="s">
        <v>292</v>
      </c>
      <c r="B1626" t="str">
        <f t="shared" si="25"/>
        <v>USGS-WRD-1651770-20150414</v>
      </c>
      <c r="C1626">
        <v>1651770</v>
      </c>
      <c r="D1626" t="s">
        <v>151</v>
      </c>
      <c r="E1626" s="1">
        <v>42108</v>
      </c>
      <c r="F1626" s="1" t="s">
        <v>323</v>
      </c>
      <c r="G1626" s="1"/>
      <c r="H1626" t="s">
        <v>172</v>
      </c>
      <c r="I1626" s="1" t="str">
        <f>VLOOKUP(Z1626,lookup!$A$2:$E$18,5,FALSE)</f>
        <v>dissolved</v>
      </c>
      <c r="J1626" s="1" t="str">
        <f>VLOOKUP(Z1626,lookup!$A$2:$E$18,3,FALSE)</f>
        <v>Zinc</v>
      </c>
      <c r="K1626" s="1"/>
      <c r="L1626" t="str">
        <f>VLOOKUP(Z1626,lookup!$A$2:$E$18,4,FALSE)</f>
        <v>ug/l</v>
      </c>
      <c r="M1626">
        <v>27.6</v>
      </c>
      <c r="U1626">
        <v>2</v>
      </c>
      <c r="V1626" t="s">
        <v>173</v>
      </c>
      <c r="X1626" t="s">
        <v>149</v>
      </c>
      <c r="Y1626" t="s">
        <v>150</v>
      </c>
      <c r="Z1626">
        <v>1090</v>
      </c>
      <c r="AB1626" t="s">
        <v>154</v>
      </c>
      <c r="AC1626" t="s">
        <v>148</v>
      </c>
      <c r="AD1626" s="2">
        <v>0.35416666666666669</v>
      </c>
      <c r="AG1626" t="s">
        <v>161</v>
      </c>
      <c r="AK1626" t="s">
        <v>156</v>
      </c>
    </row>
    <row r="1627" spans="1:37" x14ac:dyDescent="0.3">
      <c r="A1627" t="s">
        <v>292</v>
      </c>
      <c r="B1627" t="str">
        <f t="shared" si="25"/>
        <v>USGS-WRD-1651770-20150429</v>
      </c>
      <c r="C1627">
        <v>1651770</v>
      </c>
      <c r="D1627" t="s">
        <v>151</v>
      </c>
      <c r="E1627" s="1">
        <v>42123</v>
      </c>
      <c r="F1627" s="1" t="s">
        <v>442</v>
      </c>
      <c r="G1627" s="1"/>
      <c r="H1627" t="s">
        <v>172</v>
      </c>
      <c r="I1627" s="1" t="str">
        <f>VLOOKUP(Z1627,lookup!$A$2:$E$18,5,FALSE)</f>
        <v>dissolved</v>
      </c>
      <c r="J1627" s="1" t="str">
        <f>VLOOKUP(Z1627,lookup!$A$2:$E$18,3,FALSE)</f>
        <v>Copper</v>
      </c>
      <c r="K1627" s="1"/>
      <c r="L1627" t="str">
        <f>VLOOKUP(Z1627,lookup!$A$2:$E$18,4,FALSE)</f>
        <v>ug/l</v>
      </c>
      <c r="M1627">
        <v>1.5</v>
      </c>
      <c r="U1627">
        <v>0.8</v>
      </c>
      <c r="V1627" t="s">
        <v>173</v>
      </c>
      <c r="X1627" t="s">
        <v>149</v>
      </c>
      <c r="Y1627" t="s">
        <v>150</v>
      </c>
      <c r="Z1627">
        <v>1040</v>
      </c>
      <c r="AA1627" t="s">
        <v>168</v>
      </c>
      <c r="AB1627" t="s">
        <v>154</v>
      </c>
      <c r="AC1627" t="s">
        <v>148</v>
      </c>
      <c r="AD1627" s="2">
        <v>0.49027777777777781</v>
      </c>
      <c r="AG1627" t="s">
        <v>161</v>
      </c>
      <c r="AK1627" t="s">
        <v>156</v>
      </c>
    </row>
    <row r="1628" spans="1:37" x14ac:dyDescent="0.3">
      <c r="A1628" t="s">
        <v>292</v>
      </c>
      <c r="B1628" t="str">
        <f t="shared" si="25"/>
        <v>USGS-WRD-1651770-20150429</v>
      </c>
      <c r="C1628">
        <v>1651770</v>
      </c>
      <c r="D1628" t="s">
        <v>151</v>
      </c>
      <c r="E1628" s="1">
        <v>42123</v>
      </c>
      <c r="F1628" s="1" t="s">
        <v>442</v>
      </c>
      <c r="G1628" s="1"/>
      <c r="H1628" t="s">
        <v>170</v>
      </c>
      <c r="I1628" s="1" t="str">
        <f>VLOOKUP(Z1628,lookup!$A$2:$E$18,5,FALSE)</f>
        <v>dissolved</v>
      </c>
      <c r="J1628" s="1" t="str">
        <f>VLOOKUP(Z1628,lookup!$A$2:$E$18,3,FALSE)</f>
        <v>Lead</v>
      </c>
      <c r="K1628" s="1"/>
      <c r="L1628" t="str">
        <f>VLOOKUP(Z1628,lookup!$A$2:$E$18,4,FALSE)</f>
        <v>ug/l</v>
      </c>
      <c r="M1628">
        <v>0.106</v>
      </c>
      <c r="U1628">
        <v>0.04</v>
      </c>
      <c r="V1628" t="s">
        <v>173</v>
      </c>
      <c r="X1628" t="s">
        <v>149</v>
      </c>
      <c r="Y1628" t="s">
        <v>150</v>
      </c>
      <c r="Z1628">
        <v>1049</v>
      </c>
      <c r="AB1628" t="s">
        <v>154</v>
      </c>
      <c r="AC1628" t="s">
        <v>148</v>
      </c>
      <c r="AD1628" s="2">
        <v>0.49027777777777781</v>
      </c>
      <c r="AG1628" t="s">
        <v>161</v>
      </c>
      <c r="AK1628" t="s">
        <v>156</v>
      </c>
    </row>
    <row r="1629" spans="1:37" x14ac:dyDescent="0.3">
      <c r="A1629" t="s">
        <v>292</v>
      </c>
      <c r="B1629" t="str">
        <f t="shared" si="25"/>
        <v>USGS-WRD-1651770-20150429</v>
      </c>
      <c r="C1629">
        <v>1651770</v>
      </c>
      <c r="D1629" t="s">
        <v>151</v>
      </c>
      <c r="E1629" s="1">
        <v>42123</v>
      </c>
      <c r="F1629" s="1" t="s">
        <v>442</v>
      </c>
      <c r="G1629" s="1"/>
      <c r="H1629" t="s">
        <v>172</v>
      </c>
      <c r="I1629" s="1" t="str">
        <f>VLOOKUP(Z1629,lookup!$A$2:$E$18,5,FALSE)</f>
        <v>dissolved</v>
      </c>
      <c r="J1629" s="1" t="str">
        <f>VLOOKUP(Z1629,lookup!$A$2:$E$18,3,FALSE)</f>
        <v>Zinc</v>
      </c>
      <c r="K1629" s="1"/>
      <c r="L1629" t="str">
        <f>VLOOKUP(Z1629,lookup!$A$2:$E$18,4,FALSE)</f>
        <v>ug/l</v>
      </c>
      <c r="M1629">
        <v>4.8</v>
      </c>
      <c r="U1629">
        <v>2</v>
      </c>
      <c r="V1629" t="s">
        <v>173</v>
      </c>
      <c r="X1629" t="s">
        <v>149</v>
      </c>
      <c r="Y1629" t="s">
        <v>150</v>
      </c>
      <c r="Z1629">
        <v>1090</v>
      </c>
      <c r="AB1629" t="s">
        <v>154</v>
      </c>
      <c r="AC1629" t="s">
        <v>148</v>
      </c>
      <c r="AD1629" s="2">
        <v>0.49027777777777781</v>
      </c>
      <c r="AG1629" t="s">
        <v>161</v>
      </c>
      <c r="AK1629" t="s">
        <v>156</v>
      </c>
    </row>
    <row r="1630" spans="1:37" x14ac:dyDescent="0.3">
      <c r="A1630" t="s">
        <v>292</v>
      </c>
      <c r="B1630" t="str">
        <f t="shared" si="25"/>
        <v>USGS-WRD-1651770-20150526</v>
      </c>
      <c r="C1630">
        <v>1651770</v>
      </c>
      <c r="D1630" t="s">
        <v>151</v>
      </c>
      <c r="E1630" s="1">
        <v>42150</v>
      </c>
      <c r="F1630" s="1" t="s">
        <v>304</v>
      </c>
      <c r="G1630" s="1"/>
      <c r="H1630" t="s">
        <v>172</v>
      </c>
      <c r="I1630" s="1" t="str">
        <f>VLOOKUP(Z1630,lookup!$A$2:$E$18,5,FALSE)</f>
        <v>dissolved</v>
      </c>
      <c r="J1630" s="1" t="str">
        <f>VLOOKUP(Z1630,lookup!$A$2:$E$18,3,FALSE)</f>
        <v>Copper</v>
      </c>
      <c r="K1630" s="1"/>
      <c r="L1630" t="str">
        <f>VLOOKUP(Z1630,lookup!$A$2:$E$18,4,FALSE)</f>
        <v>ug/l</v>
      </c>
      <c r="M1630">
        <v>3.5</v>
      </c>
      <c r="U1630">
        <v>0.8</v>
      </c>
      <c r="V1630" t="s">
        <v>173</v>
      </c>
      <c r="X1630" t="s">
        <v>149</v>
      </c>
      <c r="Y1630" t="s">
        <v>150</v>
      </c>
      <c r="Z1630">
        <v>1040</v>
      </c>
      <c r="AB1630" t="s">
        <v>154</v>
      </c>
      <c r="AC1630" t="s">
        <v>148</v>
      </c>
      <c r="AD1630" s="2">
        <v>0.47916666666666669</v>
      </c>
      <c r="AG1630" t="s">
        <v>161</v>
      </c>
      <c r="AK1630" t="s">
        <v>156</v>
      </c>
    </row>
    <row r="1631" spans="1:37" x14ac:dyDescent="0.3">
      <c r="A1631" t="s">
        <v>292</v>
      </c>
      <c r="B1631" t="str">
        <f t="shared" si="25"/>
        <v>USGS-WRD-1651770-20150526</v>
      </c>
      <c r="C1631">
        <v>1651770</v>
      </c>
      <c r="D1631" t="s">
        <v>151</v>
      </c>
      <c r="E1631" s="1">
        <v>42150</v>
      </c>
      <c r="F1631" s="1" t="s">
        <v>304</v>
      </c>
      <c r="G1631" s="1"/>
      <c r="H1631" t="s">
        <v>170</v>
      </c>
      <c r="I1631" s="1" t="str">
        <f>VLOOKUP(Z1631,lookup!$A$2:$E$18,5,FALSE)</f>
        <v>dissolved</v>
      </c>
      <c r="J1631" s="1" t="str">
        <f>VLOOKUP(Z1631,lookup!$A$2:$E$18,3,FALSE)</f>
        <v>Lead</v>
      </c>
      <c r="K1631" s="1"/>
      <c r="L1631" t="str">
        <f>VLOOKUP(Z1631,lookup!$A$2:$E$18,4,FALSE)</f>
        <v>ug/l</v>
      </c>
      <c r="M1631">
        <v>8.5000000000000006E-2</v>
      </c>
      <c r="U1631">
        <v>0.04</v>
      </c>
      <c r="V1631" t="s">
        <v>173</v>
      </c>
      <c r="X1631" t="s">
        <v>149</v>
      </c>
      <c r="Y1631" t="s">
        <v>150</v>
      </c>
      <c r="Z1631">
        <v>1049</v>
      </c>
      <c r="AB1631" t="s">
        <v>154</v>
      </c>
      <c r="AC1631" t="s">
        <v>148</v>
      </c>
      <c r="AD1631" s="2">
        <v>0.47916666666666669</v>
      </c>
      <c r="AG1631" t="s">
        <v>161</v>
      </c>
      <c r="AK1631" t="s">
        <v>156</v>
      </c>
    </row>
    <row r="1632" spans="1:37" x14ac:dyDescent="0.3">
      <c r="A1632" t="s">
        <v>292</v>
      </c>
      <c r="B1632" t="str">
        <f t="shared" si="25"/>
        <v>USGS-WRD-1651770-20150526</v>
      </c>
      <c r="C1632">
        <v>1651770</v>
      </c>
      <c r="D1632" t="s">
        <v>151</v>
      </c>
      <c r="E1632" s="1">
        <v>42150</v>
      </c>
      <c r="F1632" s="1" t="s">
        <v>304</v>
      </c>
      <c r="G1632" s="1"/>
      <c r="H1632" t="s">
        <v>172</v>
      </c>
      <c r="I1632" s="1" t="str">
        <f>VLOOKUP(Z1632,lookup!$A$2:$E$18,5,FALSE)</f>
        <v>dissolved</v>
      </c>
      <c r="J1632" s="1" t="str">
        <f>VLOOKUP(Z1632,lookup!$A$2:$E$18,3,FALSE)</f>
        <v>Zinc</v>
      </c>
      <c r="K1632" s="1"/>
      <c r="L1632" t="str">
        <f>VLOOKUP(Z1632,lookup!$A$2:$E$18,4,FALSE)</f>
        <v>ug/l</v>
      </c>
      <c r="M1632">
        <v>4.3</v>
      </c>
      <c r="U1632">
        <v>2</v>
      </c>
      <c r="V1632" t="s">
        <v>173</v>
      </c>
      <c r="X1632" t="s">
        <v>149</v>
      </c>
      <c r="Y1632" t="s">
        <v>150</v>
      </c>
      <c r="Z1632">
        <v>1090</v>
      </c>
      <c r="AB1632" t="s">
        <v>154</v>
      </c>
      <c r="AC1632" t="s">
        <v>148</v>
      </c>
      <c r="AD1632" s="2">
        <v>0.47916666666666669</v>
      </c>
      <c r="AG1632" t="s">
        <v>161</v>
      </c>
      <c r="AK1632" t="s">
        <v>156</v>
      </c>
    </row>
    <row r="1633" spans="1:37" x14ac:dyDescent="0.3">
      <c r="A1633" t="s">
        <v>292</v>
      </c>
      <c r="B1633" t="str">
        <f t="shared" si="25"/>
        <v>USGS-WRD-1651770-20150620</v>
      </c>
      <c r="C1633">
        <v>1651770</v>
      </c>
      <c r="D1633" t="s">
        <v>151</v>
      </c>
      <c r="E1633" s="1">
        <v>42175</v>
      </c>
      <c r="F1633" s="1" t="s">
        <v>445</v>
      </c>
      <c r="G1633" s="1"/>
      <c r="H1633" t="s">
        <v>172</v>
      </c>
      <c r="I1633" s="1" t="str">
        <f>VLOOKUP(Z1633,lookup!$A$2:$E$18,5,FALSE)</f>
        <v>dissolved</v>
      </c>
      <c r="J1633" s="1" t="str">
        <f>VLOOKUP(Z1633,lookup!$A$2:$E$18,3,FALSE)</f>
        <v>Copper</v>
      </c>
      <c r="K1633" s="1"/>
      <c r="L1633" t="str">
        <f>VLOOKUP(Z1633,lookup!$A$2:$E$18,4,FALSE)</f>
        <v>ug/l</v>
      </c>
      <c r="M1633">
        <v>3.1</v>
      </c>
      <c r="U1633">
        <v>0.8</v>
      </c>
      <c r="V1633" t="s">
        <v>173</v>
      </c>
      <c r="X1633" t="s">
        <v>149</v>
      </c>
      <c r="Y1633" t="s">
        <v>150</v>
      </c>
      <c r="Z1633">
        <v>1040</v>
      </c>
      <c r="AB1633" t="s">
        <v>154</v>
      </c>
      <c r="AC1633" t="s">
        <v>148</v>
      </c>
      <c r="AD1633" s="2">
        <v>0.82777777777777783</v>
      </c>
      <c r="AG1633" t="s">
        <v>161</v>
      </c>
      <c r="AK1633" t="s">
        <v>156</v>
      </c>
    </row>
    <row r="1634" spans="1:37" x14ac:dyDescent="0.3">
      <c r="A1634" t="s">
        <v>292</v>
      </c>
      <c r="B1634" t="str">
        <f t="shared" si="25"/>
        <v>USGS-WRD-1651770-20150620</v>
      </c>
      <c r="C1634">
        <v>1651770</v>
      </c>
      <c r="D1634" t="s">
        <v>151</v>
      </c>
      <c r="E1634" s="1">
        <v>42175</v>
      </c>
      <c r="F1634" s="1" t="s">
        <v>445</v>
      </c>
      <c r="G1634" s="1"/>
      <c r="H1634" t="s">
        <v>170</v>
      </c>
      <c r="I1634" s="1" t="str">
        <f>VLOOKUP(Z1634,lookup!$A$2:$E$18,5,FALSE)</f>
        <v>dissolved</v>
      </c>
      <c r="J1634" s="1" t="str">
        <f>VLOOKUP(Z1634,lookup!$A$2:$E$18,3,FALSE)</f>
        <v>Lead</v>
      </c>
      <c r="K1634" s="1"/>
      <c r="L1634" t="str">
        <f>VLOOKUP(Z1634,lookup!$A$2:$E$18,4,FALSE)</f>
        <v>ug/l</v>
      </c>
      <c r="M1634">
        <v>1.24</v>
      </c>
      <c r="U1634">
        <v>0.04</v>
      </c>
      <c r="V1634" t="s">
        <v>173</v>
      </c>
      <c r="X1634" t="s">
        <v>149</v>
      </c>
      <c r="Y1634" t="s">
        <v>150</v>
      </c>
      <c r="Z1634">
        <v>1049</v>
      </c>
      <c r="AB1634" t="s">
        <v>154</v>
      </c>
      <c r="AC1634" t="s">
        <v>148</v>
      </c>
      <c r="AD1634" s="2">
        <v>0.82777777777777783</v>
      </c>
      <c r="AG1634" t="s">
        <v>161</v>
      </c>
      <c r="AK1634" t="s">
        <v>156</v>
      </c>
    </row>
    <row r="1635" spans="1:37" x14ac:dyDescent="0.3">
      <c r="A1635" t="s">
        <v>292</v>
      </c>
      <c r="B1635" t="str">
        <f t="shared" si="25"/>
        <v>USGS-WRD-1651770-20150620</v>
      </c>
      <c r="C1635">
        <v>1651770</v>
      </c>
      <c r="D1635" t="s">
        <v>151</v>
      </c>
      <c r="E1635" s="1">
        <v>42175</v>
      </c>
      <c r="F1635" s="1" t="s">
        <v>445</v>
      </c>
      <c r="G1635" s="1"/>
      <c r="H1635" t="s">
        <v>172</v>
      </c>
      <c r="I1635" s="1" t="str">
        <f>VLOOKUP(Z1635,lookup!$A$2:$E$18,5,FALSE)</f>
        <v>dissolved</v>
      </c>
      <c r="J1635" s="1" t="str">
        <f>VLOOKUP(Z1635,lookup!$A$2:$E$18,3,FALSE)</f>
        <v>Zinc</v>
      </c>
      <c r="K1635" s="1"/>
      <c r="L1635" t="str">
        <f>VLOOKUP(Z1635,lookup!$A$2:$E$18,4,FALSE)</f>
        <v>ug/l</v>
      </c>
      <c r="M1635">
        <v>7.2</v>
      </c>
      <c r="U1635">
        <v>2</v>
      </c>
      <c r="V1635" t="s">
        <v>173</v>
      </c>
      <c r="X1635" t="s">
        <v>149</v>
      </c>
      <c r="Y1635" t="s">
        <v>150</v>
      </c>
      <c r="Z1635">
        <v>1090</v>
      </c>
      <c r="AB1635" t="s">
        <v>154</v>
      </c>
      <c r="AC1635" t="s">
        <v>148</v>
      </c>
      <c r="AD1635" s="2">
        <v>0.82777777777777783</v>
      </c>
      <c r="AG1635" t="s">
        <v>161</v>
      </c>
      <c r="AK1635" t="s">
        <v>156</v>
      </c>
    </row>
    <row r="1636" spans="1:37" x14ac:dyDescent="0.3">
      <c r="A1636" t="s">
        <v>292</v>
      </c>
      <c r="B1636" t="str">
        <f t="shared" si="25"/>
        <v>USGS-WRD-1651770-20150623</v>
      </c>
      <c r="C1636">
        <v>1651770</v>
      </c>
      <c r="D1636" t="s">
        <v>151</v>
      </c>
      <c r="E1636" s="1">
        <v>42178</v>
      </c>
      <c r="F1636" s="1" t="s">
        <v>358</v>
      </c>
      <c r="G1636" s="1"/>
      <c r="H1636" t="s">
        <v>172</v>
      </c>
      <c r="I1636" s="1" t="str">
        <f>VLOOKUP(Z1636,lookup!$A$2:$E$18,5,FALSE)</f>
        <v>dissolved</v>
      </c>
      <c r="J1636" s="1" t="str">
        <f>VLOOKUP(Z1636,lookup!$A$2:$E$18,3,FALSE)</f>
        <v>Copper</v>
      </c>
      <c r="K1636" s="1"/>
      <c r="L1636" t="str">
        <f>VLOOKUP(Z1636,lookup!$A$2:$E$18,4,FALSE)</f>
        <v>ug/l</v>
      </c>
      <c r="M1636">
        <v>2.8</v>
      </c>
      <c r="U1636">
        <v>0.8</v>
      </c>
      <c r="V1636" t="s">
        <v>173</v>
      </c>
      <c r="X1636" t="s">
        <v>149</v>
      </c>
      <c r="Y1636" t="s">
        <v>150</v>
      </c>
      <c r="Z1636">
        <v>1040</v>
      </c>
      <c r="AB1636" t="s">
        <v>154</v>
      </c>
      <c r="AC1636" t="s">
        <v>148</v>
      </c>
      <c r="AD1636" s="2">
        <v>0.36805555555555558</v>
      </c>
      <c r="AG1636" t="s">
        <v>161</v>
      </c>
      <c r="AK1636" t="s">
        <v>156</v>
      </c>
    </row>
    <row r="1637" spans="1:37" x14ac:dyDescent="0.3">
      <c r="A1637" t="s">
        <v>292</v>
      </c>
      <c r="B1637" t="str">
        <f t="shared" si="25"/>
        <v>USGS-WRD-1651770-20150623</v>
      </c>
      <c r="C1637">
        <v>1651770</v>
      </c>
      <c r="D1637" t="s">
        <v>151</v>
      </c>
      <c r="E1637" s="1">
        <v>42178</v>
      </c>
      <c r="F1637" s="1" t="s">
        <v>358</v>
      </c>
      <c r="G1637" s="1"/>
      <c r="H1637" t="s">
        <v>170</v>
      </c>
      <c r="I1637" s="1" t="str">
        <f>VLOOKUP(Z1637,lookup!$A$2:$E$18,5,FALSE)</f>
        <v>dissolved</v>
      </c>
      <c r="J1637" s="1" t="str">
        <f>VLOOKUP(Z1637,lookup!$A$2:$E$18,3,FALSE)</f>
        <v>Lead</v>
      </c>
      <c r="K1637" s="1"/>
      <c r="L1637" t="str">
        <f>VLOOKUP(Z1637,lookup!$A$2:$E$18,4,FALSE)</f>
        <v>ug/l</v>
      </c>
      <c r="M1637">
        <v>0.105</v>
      </c>
      <c r="U1637">
        <v>0.04</v>
      </c>
      <c r="V1637" t="s">
        <v>173</v>
      </c>
      <c r="X1637" t="s">
        <v>149</v>
      </c>
      <c r="Y1637" t="s">
        <v>150</v>
      </c>
      <c r="Z1637">
        <v>1049</v>
      </c>
      <c r="AB1637" t="s">
        <v>154</v>
      </c>
      <c r="AC1637" t="s">
        <v>148</v>
      </c>
      <c r="AD1637" s="2">
        <v>0.36805555555555558</v>
      </c>
      <c r="AG1637" t="s">
        <v>161</v>
      </c>
      <c r="AK1637" t="s">
        <v>156</v>
      </c>
    </row>
    <row r="1638" spans="1:37" x14ac:dyDescent="0.3">
      <c r="A1638" t="s">
        <v>292</v>
      </c>
      <c r="B1638" t="str">
        <f t="shared" si="25"/>
        <v>USGS-WRD-1651770-20150623</v>
      </c>
      <c r="C1638">
        <v>1651770</v>
      </c>
      <c r="D1638" t="s">
        <v>151</v>
      </c>
      <c r="E1638" s="1">
        <v>42178</v>
      </c>
      <c r="F1638" s="1" t="s">
        <v>358</v>
      </c>
      <c r="G1638" s="1"/>
      <c r="H1638" t="s">
        <v>172</v>
      </c>
      <c r="I1638" s="1" t="str">
        <f>VLOOKUP(Z1638,lookup!$A$2:$E$18,5,FALSE)</f>
        <v>dissolved</v>
      </c>
      <c r="J1638" s="1" t="str">
        <f>VLOOKUP(Z1638,lookup!$A$2:$E$18,3,FALSE)</f>
        <v>Zinc</v>
      </c>
      <c r="K1638" s="1"/>
      <c r="L1638" t="str">
        <f>VLOOKUP(Z1638,lookup!$A$2:$E$18,4,FALSE)</f>
        <v>ug/l</v>
      </c>
      <c r="M1638">
        <v>5.5</v>
      </c>
      <c r="U1638">
        <v>2</v>
      </c>
      <c r="V1638" t="s">
        <v>173</v>
      </c>
      <c r="X1638" t="s">
        <v>149</v>
      </c>
      <c r="Y1638" t="s">
        <v>150</v>
      </c>
      <c r="Z1638">
        <v>1090</v>
      </c>
      <c r="AB1638" t="s">
        <v>154</v>
      </c>
      <c r="AC1638" t="s">
        <v>148</v>
      </c>
      <c r="AD1638" s="2">
        <v>0.36805555555555558</v>
      </c>
      <c r="AG1638" t="s">
        <v>161</v>
      </c>
      <c r="AK1638" t="s">
        <v>156</v>
      </c>
    </row>
    <row r="1639" spans="1:37" x14ac:dyDescent="0.3">
      <c r="A1639" t="s">
        <v>292</v>
      </c>
      <c r="B1639" t="str">
        <f t="shared" si="25"/>
        <v>USGS-WRD-1651770-20150627</v>
      </c>
      <c r="C1639">
        <v>1651770</v>
      </c>
      <c r="D1639" t="s">
        <v>151</v>
      </c>
      <c r="E1639" s="1">
        <v>42182</v>
      </c>
      <c r="F1639" s="1" t="s">
        <v>446</v>
      </c>
      <c r="G1639" s="1"/>
      <c r="H1639" t="s">
        <v>172</v>
      </c>
      <c r="I1639" s="1" t="str">
        <f>VLOOKUP(Z1639,lookup!$A$2:$E$18,5,FALSE)</f>
        <v>dissolved</v>
      </c>
      <c r="J1639" s="1" t="str">
        <f>VLOOKUP(Z1639,lookup!$A$2:$E$18,3,FALSE)</f>
        <v>Copper</v>
      </c>
      <c r="K1639" s="1"/>
      <c r="L1639" t="str">
        <f>VLOOKUP(Z1639,lookup!$A$2:$E$18,4,FALSE)</f>
        <v>ug/l</v>
      </c>
      <c r="M1639">
        <v>6.9</v>
      </c>
      <c r="U1639">
        <v>0.8</v>
      </c>
      <c r="V1639" t="s">
        <v>173</v>
      </c>
      <c r="X1639" t="s">
        <v>149</v>
      </c>
      <c r="Y1639" t="s">
        <v>150</v>
      </c>
      <c r="Z1639">
        <v>1040</v>
      </c>
      <c r="AB1639" t="s">
        <v>154</v>
      </c>
      <c r="AC1639" t="s">
        <v>148</v>
      </c>
      <c r="AD1639" s="2">
        <v>0.27499999999999997</v>
      </c>
      <c r="AG1639" t="s">
        <v>161</v>
      </c>
      <c r="AK1639" t="s">
        <v>156</v>
      </c>
    </row>
    <row r="1640" spans="1:37" x14ac:dyDescent="0.3">
      <c r="A1640" t="s">
        <v>292</v>
      </c>
      <c r="B1640" t="str">
        <f t="shared" si="25"/>
        <v>USGS-WRD-1651770-20150627</v>
      </c>
      <c r="C1640">
        <v>1651770</v>
      </c>
      <c r="D1640" t="s">
        <v>151</v>
      </c>
      <c r="E1640" s="1">
        <v>42182</v>
      </c>
      <c r="F1640" s="1" t="s">
        <v>446</v>
      </c>
      <c r="G1640" s="1"/>
      <c r="H1640" t="s">
        <v>170</v>
      </c>
      <c r="I1640" s="1" t="str">
        <f>VLOOKUP(Z1640,lookup!$A$2:$E$18,5,FALSE)</f>
        <v>dissolved</v>
      </c>
      <c r="J1640" s="1" t="str">
        <f>VLOOKUP(Z1640,lookup!$A$2:$E$18,3,FALSE)</f>
        <v>Lead</v>
      </c>
      <c r="K1640" s="1"/>
      <c r="L1640" t="str">
        <f>VLOOKUP(Z1640,lookup!$A$2:$E$18,4,FALSE)</f>
        <v>ug/l</v>
      </c>
      <c r="M1640">
        <v>1.08</v>
      </c>
      <c r="U1640">
        <v>0.04</v>
      </c>
      <c r="V1640" t="s">
        <v>173</v>
      </c>
      <c r="X1640" t="s">
        <v>149</v>
      </c>
      <c r="Y1640" t="s">
        <v>150</v>
      </c>
      <c r="Z1640">
        <v>1049</v>
      </c>
      <c r="AB1640" t="s">
        <v>154</v>
      </c>
      <c r="AC1640" t="s">
        <v>148</v>
      </c>
      <c r="AD1640" s="2">
        <v>0.27499999999999997</v>
      </c>
      <c r="AG1640" t="s">
        <v>161</v>
      </c>
      <c r="AK1640" t="s">
        <v>156</v>
      </c>
    </row>
    <row r="1641" spans="1:37" x14ac:dyDescent="0.3">
      <c r="A1641" t="s">
        <v>292</v>
      </c>
      <c r="B1641" t="str">
        <f t="shared" si="25"/>
        <v>USGS-WRD-1651770-20150627</v>
      </c>
      <c r="C1641">
        <v>1651770</v>
      </c>
      <c r="D1641" t="s">
        <v>151</v>
      </c>
      <c r="E1641" s="1">
        <v>42182</v>
      </c>
      <c r="F1641" s="1" t="s">
        <v>446</v>
      </c>
      <c r="G1641" s="1"/>
      <c r="H1641" t="s">
        <v>172</v>
      </c>
      <c r="I1641" s="1" t="str">
        <f>VLOOKUP(Z1641,lookup!$A$2:$E$18,5,FALSE)</f>
        <v>dissolved</v>
      </c>
      <c r="J1641" s="1" t="str">
        <f>VLOOKUP(Z1641,lookup!$A$2:$E$18,3,FALSE)</f>
        <v>Zinc</v>
      </c>
      <c r="K1641" s="1"/>
      <c r="L1641" t="str">
        <f>VLOOKUP(Z1641,lookup!$A$2:$E$18,4,FALSE)</f>
        <v>ug/l</v>
      </c>
      <c r="M1641">
        <v>18.100000000000001</v>
      </c>
      <c r="U1641">
        <v>2</v>
      </c>
      <c r="V1641" t="s">
        <v>173</v>
      </c>
      <c r="X1641" t="s">
        <v>149</v>
      </c>
      <c r="Y1641" t="s">
        <v>150</v>
      </c>
      <c r="Z1641">
        <v>1090</v>
      </c>
      <c r="AB1641" t="s">
        <v>154</v>
      </c>
      <c r="AC1641" t="s">
        <v>148</v>
      </c>
      <c r="AD1641" s="2">
        <v>0.27499999999999997</v>
      </c>
      <c r="AG1641" t="s">
        <v>161</v>
      </c>
      <c r="AK1641" t="s">
        <v>156</v>
      </c>
    </row>
    <row r="1642" spans="1:37" x14ac:dyDescent="0.3">
      <c r="A1642" t="s">
        <v>292</v>
      </c>
      <c r="B1642" t="str">
        <f t="shared" si="25"/>
        <v>USGS-WRD-1651770-20150728</v>
      </c>
      <c r="C1642">
        <v>1651770</v>
      </c>
      <c r="D1642" t="s">
        <v>151</v>
      </c>
      <c r="E1642" s="1">
        <v>42213</v>
      </c>
      <c r="F1642" s="1" t="s">
        <v>447</v>
      </c>
      <c r="G1642" s="1"/>
      <c r="H1642" t="s">
        <v>172</v>
      </c>
      <c r="I1642" s="1" t="str">
        <f>VLOOKUP(Z1642,lookup!$A$2:$E$18,5,FALSE)</f>
        <v>dissolved</v>
      </c>
      <c r="J1642" s="1" t="str">
        <f>VLOOKUP(Z1642,lookup!$A$2:$E$18,3,FALSE)</f>
        <v>Copper</v>
      </c>
      <c r="K1642" s="1"/>
      <c r="L1642" t="str">
        <f>VLOOKUP(Z1642,lookup!$A$2:$E$18,4,FALSE)</f>
        <v>ug/l</v>
      </c>
      <c r="M1642">
        <v>3.3</v>
      </c>
      <c r="U1642">
        <v>0.8</v>
      </c>
      <c r="V1642" t="s">
        <v>173</v>
      </c>
      <c r="X1642" t="s">
        <v>149</v>
      </c>
      <c r="Y1642" t="s">
        <v>150</v>
      </c>
      <c r="Z1642">
        <v>1040</v>
      </c>
      <c r="AB1642" t="s">
        <v>154</v>
      </c>
      <c r="AC1642" t="s">
        <v>148</v>
      </c>
      <c r="AD1642" s="2">
        <v>0.35138888888888892</v>
      </c>
      <c r="AG1642" t="s">
        <v>161</v>
      </c>
      <c r="AK1642" t="s">
        <v>156</v>
      </c>
    </row>
    <row r="1643" spans="1:37" x14ac:dyDescent="0.3">
      <c r="A1643" t="s">
        <v>292</v>
      </c>
      <c r="B1643" t="str">
        <f t="shared" si="25"/>
        <v>USGS-WRD-1651770-20150728</v>
      </c>
      <c r="C1643">
        <v>1651770</v>
      </c>
      <c r="D1643" t="s">
        <v>151</v>
      </c>
      <c r="E1643" s="1">
        <v>42213</v>
      </c>
      <c r="F1643" s="1" t="s">
        <v>447</v>
      </c>
      <c r="G1643" s="1"/>
      <c r="H1643" t="s">
        <v>170</v>
      </c>
      <c r="I1643" s="1" t="str">
        <f>VLOOKUP(Z1643,lookup!$A$2:$E$18,5,FALSE)</f>
        <v>dissolved</v>
      </c>
      <c r="J1643" s="1" t="str">
        <f>VLOOKUP(Z1643,lookup!$A$2:$E$18,3,FALSE)</f>
        <v>Lead</v>
      </c>
      <c r="K1643" s="1"/>
      <c r="L1643" t="str">
        <f>VLOOKUP(Z1643,lookup!$A$2:$E$18,4,FALSE)</f>
        <v>ug/l</v>
      </c>
      <c r="M1643">
        <v>0.156</v>
      </c>
      <c r="U1643">
        <v>0.04</v>
      </c>
      <c r="V1643" t="s">
        <v>173</v>
      </c>
      <c r="X1643" t="s">
        <v>149</v>
      </c>
      <c r="Y1643" t="s">
        <v>150</v>
      </c>
      <c r="Z1643">
        <v>1049</v>
      </c>
      <c r="AB1643" t="s">
        <v>154</v>
      </c>
      <c r="AC1643" t="s">
        <v>148</v>
      </c>
      <c r="AD1643" s="2">
        <v>0.35138888888888892</v>
      </c>
      <c r="AG1643" t="s">
        <v>161</v>
      </c>
      <c r="AK1643" t="s">
        <v>156</v>
      </c>
    </row>
    <row r="1644" spans="1:37" x14ac:dyDescent="0.3">
      <c r="A1644" t="s">
        <v>292</v>
      </c>
      <c r="B1644" t="str">
        <f t="shared" si="25"/>
        <v>USGS-WRD-1651770-20150728</v>
      </c>
      <c r="C1644">
        <v>1651770</v>
      </c>
      <c r="D1644" t="s">
        <v>151</v>
      </c>
      <c r="E1644" s="1">
        <v>42213</v>
      </c>
      <c r="F1644" s="1" t="s">
        <v>447</v>
      </c>
      <c r="G1644" s="1"/>
      <c r="H1644" t="s">
        <v>172</v>
      </c>
      <c r="I1644" s="1" t="str">
        <f>VLOOKUP(Z1644,lookup!$A$2:$E$18,5,FALSE)</f>
        <v>dissolved</v>
      </c>
      <c r="J1644" s="1" t="str">
        <f>VLOOKUP(Z1644,lookup!$A$2:$E$18,3,FALSE)</f>
        <v>Zinc</v>
      </c>
      <c r="K1644" s="1"/>
      <c r="L1644" t="str">
        <f>VLOOKUP(Z1644,lookup!$A$2:$E$18,4,FALSE)</f>
        <v>ug/l</v>
      </c>
      <c r="M1644">
        <v>7.1</v>
      </c>
      <c r="U1644">
        <v>2</v>
      </c>
      <c r="V1644" t="s">
        <v>173</v>
      </c>
      <c r="X1644" t="s">
        <v>149</v>
      </c>
      <c r="Y1644" t="s">
        <v>150</v>
      </c>
      <c r="Z1644">
        <v>1090</v>
      </c>
      <c r="AB1644" t="s">
        <v>154</v>
      </c>
      <c r="AC1644" t="s">
        <v>148</v>
      </c>
      <c r="AD1644" s="2">
        <v>0.35138888888888892</v>
      </c>
      <c r="AG1644" t="s">
        <v>161</v>
      </c>
      <c r="AK1644" t="s">
        <v>156</v>
      </c>
    </row>
    <row r="1645" spans="1:37" x14ac:dyDescent="0.3">
      <c r="A1645" t="s">
        <v>292</v>
      </c>
      <c r="B1645" t="str">
        <f t="shared" si="25"/>
        <v>USGS-WRD-1651770-20150929</v>
      </c>
      <c r="C1645">
        <v>1651770</v>
      </c>
      <c r="D1645" t="s">
        <v>151</v>
      </c>
      <c r="E1645" s="1">
        <v>42276</v>
      </c>
      <c r="F1645" s="1" t="s">
        <v>306</v>
      </c>
      <c r="G1645" s="1"/>
      <c r="H1645" t="s">
        <v>172</v>
      </c>
      <c r="I1645" s="1" t="str">
        <f>VLOOKUP(Z1645,lookup!$A$2:$E$18,5,FALSE)</f>
        <v>dissolved</v>
      </c>
      <c r="J1645" s="1" t="str">
        <f>VLOOKUP(Z1645,lookup!$A$2:$E$18,3,FALSE)</f>
        <v>Copper</v>
      </c>
      <c r="K1645" s="1"/>
      <c r="L1645" t="str">
        <f>VLOOKUP(Z1645,lookup!$A$2:$E$18,4,FALSE)</f>
        <v>ug/l</v>
      </c>
      <c r="M1645">
        <v>1.8</v>
      </c>
      <c r="U1645">
        <v>0.8</v>
      </c>
      <c r="V1645" t="s">
        <v>173</v>
      </c>
      <c r="X1645" t="s">
        <v>149</v>
      </c>
      <c r="Y1645" t="s">
        <v>150</v>
      </c>
      <c r="Z1645">
        <v>1040</v>
      </c>
      <c r="AB1645" t="s">
        <v>154</v>
      </c>
      <c r="AC1645" t="s">
        <v>148</v>
      </c>
      <c r="AD1645" s="2">
        <v>0.45833333333333331</v>
      </c>
      <c r="AG1645" t="s">
        <v>161</v>
      </c>
      <c r="AK1645" t="s">
        <v>156</v>
      </c>
    </row>
    <row r="1646" spans="1:37" x14ac:dyDescent="0.3">
      <c r="A1646" t="s">
        <v>292</v>
      </c>
      <c r="B1646" t="str">
        <f t="shared" si="25"/>
        <v>USGS-WRD-1651770-20150929</v>
      </c>
      <c r="C1646">
        <v>1651770</v>
      </c>
      <c r="D1646" t="s">
        <v>151</v>
      </c>
      <c r="E1646" s="1">
        <v>42276</v>
      </c>
      <c r="F1646" s="1" t="s">
        <v>306</v>
      </c>
      <c r="G1646" s="1"/>
      <c r="H1646" t="s">
        <v>170</v>
      </c>
      <c r="I1646" s="1" t="str">
        <f>VLOOKUP(Z1646,lookup!$A$2:$E$18,5,FALSE)</f>
        <v>dissolved</v>
      </c>
      <c r="J1646" s="1" t="str">
        <f>VLOOKUP(Z1646,lookup!$A$2:$E$18,3,FALSE)</f>
        <v>Lead</v>
      </c>
      <c r="K1646" s="1"/>
      <c r="L1646" t="str">
        <f>VLOOKUP(Z1646,lookup!$A$2:$E$18,4,FALSE)</f>
        <v>ug/l</v>
      </c>
      <c r="M1646">
        <v>0.10199999999999999</v>
      </c>
      <c r="U1646">
        <v>0.04</v>
      </c>
      <c r="V1646" t="s">
        <v>173</v>
      </c>
      <c r="X1646" t="s">
        <v>149</v>
      </c>
      <c r="Y1646" t="s">
        <v>150</v>
      </c>
      <c r="Z1646">
        <v>1049</v>
      </c>
      <c r="AB1646" t="s">
        <v>154</v>
      </c>
      <c r="AC1646" t="s">
        <v>148</v>
      </c>
      <c r="AD1646" s="2">
        <v>0.45833333333333331</v>
      </c>
      <c r="AG1646" t="s">
        <v>161</v>
      </c>
      <c r="AK1646" t="s">
        <v>156</v>
      </c>
    </row>
    <row r="1647" spans="1:37" x14ac:dyDescent="0.3">
      <c r="A1647" t="s">
        <v>292</v>
      </c>
      <c r="B1647" t="str">
        <f t="shared" si="25"/>
        <v>USGS-WRD-1651770-20150929</v>
      </c>
      <c r="C1647">
        <v>1651770</v>
      </c>
      <c r="D1647" t="s">
        <v>151</v>
      </c>
      <c r="E1647" s="1">
        <v>42276</v>
      </c>
      <c r="F1647" s="1" t="s">
        <v>306</v>
      </c>
      <c r="G1647" s="1"/>
      <c r="H1647" t="s">
        <v>172</v>
      </c>
      <c r="I1647" s="1" t="str">
        <f>VLOOKUP(Z1647,lookup!$A$2:$E$18,5,FALSE)</f>
        <v>dissolved</v>
      </c>
      <c r="J1647" s="1" t="str">
        <f>VLOOKUP(Z1647,lookup!$A$2:$E$18,3,FALSE)</f>
        <v>Zinc</v>
      </c>
      <c r="K1647" s="1"/>
      <c r="L1647" t="str">
        <f>VLOOKUP(Z1647,lookup!$A$2:$E$18,4,FALSE)</f>
        <v>ug/l</v>
      </c>
      <c r="M1647">
        <v>4.7</v>
      </c>
      <c r="U1647">
        <v>2</v>
      </c>
      <c r="V1647" t="s">
        <v>173</v>
      </c>
      <c r="X1647" t="s">
        <v>149</v>
      </c>
      <c r="Y1647" t="s">
        <v>150</v>
      </c>
      <c r="Z1647">
        <v>1090</v>
      </c>
      <c r="AB1647" t="s">
        <v>154</v>
      </c>
      <c r="AC1647" t="s">
        <v>148</v>
      </c>
      <c r="AD1647" s="2">
        <v>0.45833333333333331</v>
      </c>
      <c r="AG1647" t="s">
        <v>161</v>
      </c>
      <c r="AK1647" t="s">
        <v>156</v>
      </c>
    </row>
    <row r="1648" spans="1:37" x14ac:dyDescent="0.3">
      <c r="A1648" t="s">
        <v>292</v>
      </c>
      <c r="B1648" t="str">
        <f t="shared" si="25"/>
        <v>USGS-WRD-1651770-20151028</v>
      </c>
      <c r="C1648">
        <v>1651770</v>
      </c>
      <c r="D1648" t="s">
        <v>151</v>
      </c>
      <c r="E1648" s="1">
        <v>42305</v>
      </c>
      <c r="F1648" s="1" t="s">
        <v>448</v>
      </c>
      <c r="G1648" s="1"/>
      <c r="H1648" t="s">
        <v>172</v>
      </c>
      <c r="I1648" s="1" t="str">
        <f>VLOOKUP(Z1648,lookup!$A$2:$E$18,5,FALSE)</f>
        <v>dissolved</v>
      </c>
      <c r="J1648" s="1" t="str">
        <f>VLOOKUP(Z1648,lookup!$A$2:$E$18,3,FALSE)</f>
        <v>Copper</v>
      </c>
      <c r="K1648" s="1"/>
      <c r="L1648" t="str">
        <f>VLOOKUP(Z1648,lookup!$A$2:$E$18,4,FALSE)</f>
        <v>ug/l</v>
      </c>
      <c r="M1648">
        <v>10.4</v>
      </c>
      <c r="U1648">
        <v>0.8</v>
      </c>
      <c r="V1648" t="s">
        <v>173</v>
      </c>
      <c r="X1648" t="s">
        <v>149</v>
      </c>
      <c r="Y1648" t="s">
        <v>150</v>
      </c>
      <c r="Z1648">
        <v>1040</v>
      </c>
      <c r="AB1648" t="s">
        <v>154</v>
      </c>
      <c r="AC1648" t="s">
        <v>148</v>
      </c>
      <c r="AD1648" s="2">
        <v>0.45694444444444443</v>
      </c>
      <c r="AG1648" t="s">
        <v>161</v>
      </c>
      <c r="AK1648" t="s">
        <v>156</v>
      </c>
    </row>
    <row r="1649" spans="1:37" x14ac:dyDescent="0.3">
      <c r="A1649" t="s">
        <v>292</v>
      </c>
      <c r="B1649" t="str">
        <f t="shared" si="25"/>
        <v>USGS-WRD-1651770-20151028</v>
      </c>
      <c r="C1649">
        <v>1651770</v>
      </c>
      <c r="D1649" t="s">
        <v>151</v>
      </c>
      <c r="E1649" s="1">
        <v>42305</v>
      </c>
      <c r="F1649" s="1" t="s">
        <v>448</v>
      </c>
      <c r="G1649" s="1"/>
      <c r="H1649" t="s">
        <v>170</v>
      </c>
      <c r="I1649" s="1" t="str">
        <f>VLOOKUP(Z1649,lookup!$A$2:$E$18,5,FALSE)</f>
        <v>dissolved</v>
      </c>
      <c r="J1649" s="1" t="str">
        <f>VLOOKUP(Z1649,lookup!$A$2:$E$18,3,FALSE)</f>
        <v>Lead</v>
      </c>
      <c r="K1649" s="1"/>
      <c r="L1649" t="str">
        <f>VLOOKUP(Z1649,lookup!$A$2:$E$18,4,FALSE)</f>
        <v>ug/l</v>
      </c>
      <c r="M1649">
        <v>2.0099999999999998</v>
      </c>
      <c r="U1649">
        <v>0.04</v>
      </c>
      <c r="V1649" t="s">
        <v>173</v>
      </c>
      <c r="X1649" t="s">
        <v>149</v>
      </c>
      <c r="Y1649" t="s">
        <v>150</v>
      </c>
      <c r="Z1649">
        <v>1049</v>
      </c>
      <c r="AB1649" t="s">
        <v>154</v>
      </c>
      <c r="AC1649" t="s">
        <v>148</v>
      </c>
      <c r="AD1649" s="2">
        <v>0.45694444444444443</v>
      </c>
      <c r="AG1649" t="s">
        <v>161</v>
      </c>
      <c r="AK1649" t="s">
        <v>156</v>
      </c>
    </row>
    <row r="1650" spans="1:37" x14ac:dyDescent="0.3">
      <c r="A1650" t="s">
        <v>292</v>
      </c>
      <c r="B1650" t="str">
        <f t="shared" si="25"/>
        <v>USGS-WRD-1651770-20151028</v>
      </c>
      <c r="C1650">
        <v>1651770</v>
      </c>
      <c r="D1650" t="s">
        <v>151</v>
      </c>
      <c r="E1650" s="1">
        <v>42305</v>
      </c>
      <c r="F1650" s="1" t="s">
        <v>448</v>
      </c>
      <c r="G1650" s="1"/>
      <c r="H1650" t="s">
        <v>172</v>
      </c>
      <c r="I1650" s="1" t="str">
        <f>VLOOKUP(Z1650,lookup!$A$2:$E$18,5,FALSE)</f>
        <v>dissolved</v>
      </c>
      <c r="J1650" s="1" t="str">
        <f>VLOOKUP(Z1650,lookup!$A$2:$E$18,3,FALSE)</f>
        <v>Zinc</v>
      </c>
      <c r="K1650" s="1"/>
      <c r="L1650" t="str">
        <f>VLOOKUP(Z1650,lookup!$A$2:$E$18,4,FALSE)</f>
        <v>ug/l</v>
      </c>
      <c r="M1650">
        <v>31.1</v>
      </c>
      <c r="U1650">
        <v>2</v>
      </c>
      <c r="V1650" t="s">
        <v>173</v>
      </c>
      <c r="X1650" t="s">
        <v>149</v>
      </c>
      <c r="Y1650" t="s">
        <v>150</v>
      </c>
      <c r="Z1650">
        <v>1090</v>
      </c>
      <c r="AB1650" t="s">
        <v>154</v>
      </c>
      <c r="AC1650" t="s">
        <v>148</v>
      </c>
      <c r="AD1650" s="2">
        <v>0.45694444444444443</v>
      </c>
      <c r="AG1650" t="s">
        <v>161</v>
      </c>
      <c r="AK1650" t="s">
        <v>156</v>
      </c>
    </row>
    <row r="1651" spans="1:37" x14ac:dyDescent="0.3">
      <c r="A1651" t="s">
        <v>292</v>
      </c>
      <c r="B1651" t="str">
        <f t="shared" si="25"/>
        <v>USGS-WRD-1651770-20151029</v>
      </c>
      <c r="C1651">
        <v>1651770</v>
      </c>
      <c r="D1651" t="s">
        <v>151</v>
      </c>
      <c r="E1651" s="1">
        <v>42306</v>
      </c>
      <c r="F1651" s="1" t="s">
        <v>304</v>
      </c>
      <c r="G1651" s="1"/>
      <c r="H1651" t="s">
        <v>172</v>
      </c>
      <c r="I1651" s="1" t="str">
        <f>VLOOKUP(Z1651,lookup!$A$2:$E$18,5,FALSE)</f>
        <v>dissolved</v>
      </c>
      <c r="J1651" s="1" t="str">
        <f>VLOOKUP(Z1651,lookup!$A$2:$E$18,3,FALSE)</f>
        <v>Copper</v>
      </c>
      <c r="K1651" s="1"/>
      <c r="L1651" t="str">
        <f>VLOOKUP(Z1651,lookup!$A$2:$E$18,4,FALSE)</f>
        <v>ug/l</v>
      </c>
      <c r="M1651">
        <v>7</v>
      </c>
      <c r="U1651">
        <v>0.8</v>
      </c>
      <c r="V1651" t="s">
        <v>173</v>
      </c>
      <c r="X1651" t="s">
        <v>149</v>
      </c>
      <c r="Y1651" t="s">
        <v>150</v>
      </c>
      <c r="Z1651">
        <v>1040</v>
      </c>
      <c r="AB1651" t="s">
        <v>154</v>
      </c>
      <c r="AC1651" t="s">
        <v>148</v>
      </c>
      <c r="AD1651" s="2">
        <v>0.47916666666666669</v>
      </c>
      <c r="AG1651" t="s">
        <v>161</v>
      </c>
      <c r="AK1651" t="s">
        <v>156</v>
      </c>
    </row>
    <row r="1652" spans="1:37" x14ac:dyDescent="0.3">
      <c r="A1652" t="s">
        <v>292</v>
      </c>
      <c r="B1652" t="str">
        <f t="shared" si="25"/>
        <v>USGS-WRD-1651770-20151029</v>
      </c>
      <c r="C1652">
        <v>1651770</v>
      </c>
      <c r="D1652" t="s">
        <v>151</v>
      </c>
      <c r="E1652" s="1">
        <v>42306</v>
      </c>
      <c r="F1652" s="1" t="s">
        <v>304</v>
      </c>
      <c r="G1652" s="1"/>
      <c r="H1652" t="s">
        <v>170</v>
      </c>
      <c r="I1652" s="1" t="str">
        <f>VLOOKUP(Z1652,lookup!$A$2:$E$18,5,FALSE)</f>
        <v>dissolved</v>
      </c>
      <c r="J1652" s="1" t="str">
        <f>VLOOKUP(Z1652,lookup!$A$2:$E$18,3,FALSE)</f>
        <v>Lead</v>
      </c>
      <c r="K1652" s="1"/>
      <c r="L1652" t="str">
        <f>VLOOKUP(Z1652,lookup!$A$2:$E$18,4,FALSE)</f>
        <v>ug/l</v>
      </c>
      <c r="M1652">
        <v>0.45900000000000002</v>
      </c>
      <c r="U1652">
        <v>0.04</v>
      </c>
      <c r="V1652" t="s">
        <v>173</v>
      </c>
      <c r="X1652" t="s">
        <v>149</v>
      </c>
      <c r="Y1652" t="s">
        <v>150</v>
      </c>
      <c r="Z1652">
        <v>1049</v>
      </c>
      <c r="AB1652" t="s">
        <v>154</v>
      </c>
      <c r="AC1652" t="s">
        <v>148</v>
      </c>
      <c r="AD1652" s="2">
        <v>0.47916666666666669</v>
      </c>
      <c r="AG1652" t="s">
        <v>161</v>
      </c>
      <c r="AK1652" t="s">
        <v>156</v>
      </c>
    </row>
    <row r="1653" spans="1:37" x14ac:dyDescent="0.3">
      <c r="A1653" t="s">
        <v>292</v>
      </c>
      <c r="B1653" t="str">
        <f t="shared" si="25"/>
        <v>USGS-WRD-1651770-20151029</v>
      </c>
      <c r="C1653">
        <v>1651770</v>
      </c>
      <c r="D1653" t="s">
        <v>151</v>
      </c>
      <c r="E1653" s="1">
        <v>42306</v>
      </c>
      <c r="F1653" s="1" t="s">
        <v>304</v>
      </c>
      <c r="G1653" s="1"/>
      <c r="H1653" t="s">
        <v>172</v>
      </c>
      <c r="I1653" s="1" t="str">
        <f>VLOOKUP(Z1653,lookup!$A$2:$E$18,5,FALSE)</f>
        <v>dissolved</v>
      </c>
      <c r="J1653" s="1" t="str">
        <f>VLOOKUP(Z1653,lookup!$A$2:$E$18,3,FALSE)</f>
        <v>Zinc</v>
      </c>
      <c r="K1653" s="1"/>
      <c r="L1653" t="str">
        <f>VLOOKUP(Z1653,lookup!$A$2:$E$18,4,FALSE)</f>
        <v>ug/l</v>
      </c>
      <c r="M1653">
        <v>5.4</v>
      </c>
      <c r="U1653">
        <v>2</v>
      </c>
      <c r="V1653" t="s">
        <v>173</v>
      </c>
      <c r="X1653" t="s">
        <v>149</v>
      </c>
      <c r="Y1653" t="s">
        <v>150</v>
      </c>
      <c r="Z1653">
        <v>1090</v>
      </c>
      <c r="AB1653" t="s">
        <v>154</v>
      </c>
      <c r="AC1653" t="s">
        <v>148</v>
      </c>
      <c r="AD1653" s="2">
        <v>0.47916666666666669</v>
      </c>
      <c r="AG1653" t="s">
        <v>161</v>
      </c>
      <c r="AK1653" t="s">
        <v>156</v>
      </c>
    </row>
    <row r="1654" spans="1:37" x14ac:dyDescent="0.3">
      <c r="A1654" t="s">
        <v>292</v>
      </c>
      <c r="B1654" t="str">
        <f t="shared" si="25"/>
        <v>USGSMDWC-1651770-20151124</v>
      </c>
      <c r="C1654">
        <v>1651770</v>
      </c>
      <c r="D1654" t="s">
        <v>151</v>
      </c>
      <c r="E1654" s="1">
        <v>42332</v>
      </c>
      <c r="F1654" s="1" t="s">
        <v>449</v>
      </c>
      <c r="G1654" s="1"/>
      <c r="H1654" t="s">
        <v>172</v>
      </c>
      <c r="I1654" s="1" t="str">
        <f>VLOOKUP(Z1654,lookup!$A$2:$E$18,5,FALSE)</f>
        <v>dissolved</v>
      </c>
      <c r="J1654" s="1" t="str">
        <f>VLOOKUP(Z1654,lookup!$A$2:$E$18,3,FALSE)</f>
        <v>Copper</v>
      </c>
      <c r="K1654" s="1"/>
      <c r="L1654" t="str">
        <f>VLOOKUP(Z1654,lookup!$A$2:$E$18,4,FALSE)</f>
        <v>ug/l</v>
      </c>
      <c r="M1654">
        <v>2.8</v>
      </c>
      <c r="U1654">
        <v>0.8</v>
      </c>
      <c r="V1654" t="s">
        <v>173</v>
      </c>
      <c r="X1654" t="s">
        <v>149</v>
      </c>
      <c r="Y1654" t="s">
        <v>150</v>
      </c>
      <c r="Z1654">
        <v>1040</v>
      </c>
      <c r="AB1654" t="s">
        <v>154</v>
      </c>
      <c r="AC1654" t="s">
        <v>148</v>
      </c>
      <c r="AD1654" s="2">
        <v>0.52916666666666667</v>
      </c>
      <c r="AG1654" t="s">
        <v>169</v>
      </c>
      <c r="AK1654" t="s">
        <v>156</v>
      </c>
    </row>
    <row r="1655" spans="1:37" x14ac:dyDescent="0.3">
      <c r="A1655" t="s">
        <v>292</v>
      </c>
      <c r="B1655" t="str">
        <f t="shared" si="25"/>
        <v>USGSMDWC-1651770-20151124</v>
      </c>
      <c r="C1655">
        <v>1651770</v>
      </c>
      <c r="D1655" t="s">
        <v>151</v>
      </c>
      <c r="E1655" s="1">
        <v>42332</v>
      </c>
      <c r="F1655" s="1" t="s">
        <v>449</v>
      </c>
      <c r="G1655" s="1"/>
      <c r="H1655" t="s">
        <v>170</v>
      </c>
      <c r="I1655" s="1" t="str">
        <f>VLOOKUP(Z1655,lookup!$A$2:$E$18,5,FALSE)</f>
        <v>dissolved</v>
      </c>
      <c r="J1655" s="1" t="str">
        <f>VLOOKUP(Z1655,lookup!$A$2:$E$18,3,FALSE)</f>
        <v>Lead</v>
      </c>
      <c r="K1655" s="1"/>
      <c r="L1655" t="str">
        <f>VLOOKUP(Z1655,lookup!$A$2:$E$18,4,FALSE)</f>
        <v>ug/l</v>
      </c>
      <c r="M1655">
        <v>9.7000000000000003E-2</v>
      </c>
      <c r="U1655">
        <v>0.04</v>
      </c>
      <c r="V1655" t="s">
        <v>173</v>
      </c>
      <c r="X1655" t="s">
        <v>149</v>
      </c>
      <c r="Y1655" t="s">
        <v>150</v>
      </c>
      <c r="Z1655">
        <v>1049</v>
      </c>
      <c r="AB1655" t="s">
        <v>154</v>
      </c>
      <c r="AC1655" t="s">
        <v>148</v>
      </c>
      <c r="AD1655" s="2">
        <v>0.52916666666666667</v>
      </c>
      <c r="AG1655" t="s">
        <v>169</v>
      </c>
      <c r="AK1655" t="s">
        <v>156</v>
      </c>
    </row>
    <row r="1656" spans="1:37" x14ac:dyDescent="0.3">
      <c r="A1656" t="s">
        <v>292</v>
      </c>
      <c r="B1656" t="str">
        <f t="shared" si="25"/>
        <v>USGSMDWC-1651770-20151124</v>
      </c>
      <c r="C1656">
        <v>1651770</v>
      </c>
      <c r="D1656" t="s">
        <v>151</v>
      </c>
      <c r="E1656" s="1">
        <v>42332</v>
      </c>
      <c r="F1656" s="1" t="s">
        <v>449</v>
      </c>
      <c r="G1656" s="1"/>
      <c r="H1656" t="s">
        <v>172</v>
      </c>
      <c r="I1656" s="1" t="str">
        <f>VLOOKUP(Z1656,lookup!$A$2:$E$18,5,FALSE)</f>
        <v>dissolved</v>
      </c>
      <c r="J1656" s="1" t="str">
        <f>VLOOKUP(Z1656,lookup!$A$2:$E$18,3,FALSE)</f>
        <v>Zinc</v>
      </c>
      <c r="K1656" s="1"/>
      <c r="L1656" t="str">
        <f>VLOOKUP(Z1656,lookup!$A$2:$E$18,4,FALSE)</f>
        <v>ug/l</v>
      </c>
      <c r="M1656">
        <v>4.2</v>
      </c>
      <c r="U1656">
        <v>2</v>
      </c>
      <c r="V1656" t="s">
        <v>173</v>
      </c>
      <c r="X1656" t="s">
        <v>149</v>
      </c>
      <c r="Y1656" t="s">
        <v>150</v>
      </c>
      <c r="Z1656">
        <v>1090</v>
      </c>
      <c r="AB1656" t="s">
        <v>154</v>
      </c>
      <c r="AC1656" t="s">
        <v>148</v>
      </c>
      <c r="AD1656" s="2">
        <v>0.52916666666666667</v>
      </c>
      <c r="AG1656" t="s">
        <v>169</v>
      </c>
      <c r="AK1656" t="s">
        <v>156</v>
      </c>
    </row>
    <row r="1657" spans="1:37" x14ac:dyDescent="0.3">
      <c r="A1657" t="s">
        <v>292</v>
      </c>
      <c r="B1657" t="str">
        <f t="shared" si="25"/>
        <v>USGS-WRD-1651770-20151201</v>
      </c>
      <c r="C1657">
        <v>1651770</v>
      </c>
      <c r="D1657" t="s">
        <v>151</v>
      </c>
      <c r="E1657" s="1">
        <v>42339</v>
      </c>
      <c r="F1657" s="1" t="s">
        <v>388</v>
      </c>
      <c r="G1657" s="1"/>
      <c r="H1657" t="s">
        <v>172</v>
      </c>
      <c r="I1657" s="1" t="str">
        <f>VLOOKUP(Z1657,lookup!$A$2:$E$18,5,FALSE)</f>
        <v>dissolved</v>
      </c>
      <c r="J1657" s="1" t="str">
        <f>VLOOKUP(Z1657,lookup!$A$2:$E$18,3,FALSE)</f>
        <v>Copper</v>
      </c>
      <c r="K1657" s="1"/>
      <c r="L1657" t="str">
        <f>VLOOKUP(Z1657,lookup!$A$2:$E$18,4,FALSE)</f>
        <v>ug/l</v>
      </c>
      <c r="M1657">
        <v>3.8</v>
      </c>
      <c r="U1657">
        <v>0.8</v>
      </c>
      <c r="V1657" t="s">
        <v>173</v>
      </c>
      <c r="X1657" t="s">
        <v>149</v>
      </c>
      <c r="Y1657" t="s">
        <v>150</v>
      </c>
      <c r="Z1657">
        <v>1040</v>
      </c>
      <c r="AB1657" t="s">
        <v>154</v>
      </c>
      <c r="AC1657" t="s">
        <v>148</v>
      </c>
      <c r="AD1657" s="2">
        <v>0.42777777777777781</v>
      </c>
      <c r="AG1657" t="s">
        <v>161</v>
      </c>
      <c r="AK1657" t="s">
        <v>156</v>
      </c>
    </row>
    <row r="1658" spans="1:37" x14ac:dyDescent="0.3">
      <c r="A1658" t="s">
        <v>292</v>
      </c>
      <c r="B1658" t="str">
        <f t="shared" si="25"/>
        <v>USGS-WRD-1651770-20151201</v>
      </c>
      <c r="C1658">
        <v>1651770</v>
      </c>
      <c r="D1658" t="s">
        <v>151</v>
      </c>
      <c r="E1658" s="1">
        <v>42339</v>
      </c>
      <c r="F1658" s="1" t="s">
        <v>388</v>
      </c>
      <c r="G1658" s="1"/>
      <c r="H1658" t="s">
        <v>170</v>
      </c>
      <c r="I1658" s="1" t="str">
        <f>VLOOKUP(Z1658,lookup!$A$2:$E$18,5,FALSE)</f>
        <v>dissolved</v>
      </c>
      <c r="J1658" s="1" t="str">
        <f>VLOOKUP(Z1658,lookup!$A$2:$E$18,3,FALSE)</f>
        <v>Lead</v>
      </c>
      <c r="K1658" s="1"/>
      <c r="L1658" t="str">
        <f>VLOOKUP(Z1658,lookup!$A$2:$E$18,4,FALSE)</f>
        <v>ug/l</v>
      </c>
      <c r="M1658">
        <v>1.04</v>
      </c>
      <c r="U1658">
        <v>0.04</v>
      </c>
      <c r="V1658" t="s">
        <v>173</v>
      </c>
      <c r="X1658" t="s">
        <v>149</v>
      </c>
      <c r="Y1658" t="s">
        <v>150</v>
      </c>
      <c r="Z1658">
        <v>1049</v>
      </c>
      <c r="AB1658" t="s">
        <v>154</v>
      </c>
      <c r="AC1658" t="s">
        <v>148</v>
      </c>
      <c r="AD1658" s="2">
        <v>0.42777777777777781</v>
      </c>
      <c r="AG1658" t="s">
        <v>161</v>
      </c>
      <c r="AK1658" t="s">
        <v>156</v>
      </c>
    </row>
    <row r="1659" spans="1:37" x14ac:dyDescent="0.3">
      <c r="A1659" t="s">
        <v>292</v>
      </c>
      <c r="B1659" t="str">
        <f t="shared" si="25"/>
        <v>USGS-WRD-1651770-20151201</v>
      </c>
      <c r="C1659">
        <v>1651770</v>
      </c>
      <c r="D1659" t="s">
        <v>151</v>
      </c>
      <c r="E1659" s="1">
        <v>42339</v>
      </c>
      <c r="F1659" s="1" t="s">
        <v>388</v>
      </c>
      <c r="G1659" s="1"/>
      <c r="H1659" t="s">
        <v>172</v>
      </c>
      <c r="I1659" s="1" t="str">
        <f>VLOOKUP(Z1659,lookup!$A$2:$E$18,5,FALSE)</f>
        <v>dissolved</v>
      </c>
      <c r="J1659" s="1" t="str">
        <f>VLOOKUP(Z1659,lookup!$A$2:$E$18,3,FALSE)</f>
        <v>Zinc</v>
      </c>
      <c r="K1659" s="1"/>
      <c r="L1659" t="str">
        <f>VLOOKUP(Z1659,lookup!$A$2:$E$18,4,FALSE)</f>
        <v>ug/l</v>
      </c>
      <c r="M1659">
        <v>13</v>
      </c>
      <c r="U1659">
        <v>2</v>
      </c>
      <c r="V1659" t="s">
        <v>173</v>
      </c>
      <c r="X1659" t="s">
        <v>149</v>
      </c>
      <c r="Y1659" t="s">
        <v>150</v>
      </c>
      <c r="Z1659">
        <v>1090</v>
      </c>
      <c r="AB1659" t="s">
        <v>154</v>
      </c>
      <c r="AC1659" t="s">
        <v>148</v>
      </c>
      <c r="AD1659" s="2">
        <v>0.42777777777777781</v>
      </c>
      <c r="AG1659" t="s">
        <v>161</v>
      </c>
      <c r="AK1659" t="s">
        <v>156</v>
      </c>
    </row>
    <row r="1660" spans="1:37" x14ac:dyDescent="0.3">
      <c r="A1660" t="s">
        <v>292</v>
      </c>
      <c r="B1660" t="str">
        <f t="shared" si="25"/>
        <v>USGS-WRD-1651770-20151202</v>
      </c>
      <c r="C1660">
        <v>1651770</v>
      </c>
      <c r="D1660" t="s">
        <v>151</v>
      </c>
      <c r="E1660" s="1">
        <v>42340</v>
      </c>
      <c r="F1660" s="1" t="s">
        <v>402</v>
      </c>
      <c r="G1660" s="1"/>
      <c r="H1660" t="s">
        <v>172</v>
      </c>
      <c r="I1660" s="1" t="str">
        <f>VLOOKUP(Z1660,lookup!$A$2:$E$18,5,FALSE)</f>
        <v>dissolved</v>
      </c>
      <c r="J1660" s="1" t="str">
        <f>VLOOKUP(Z1660,lookup!$A$2:$E$18,3,FALSE)</f>
        <v>Copper</v>
      </c>
      <c r="K1660" s="1"/>
      <c r="L1660" t="str">
        <f>VLOOKUP(Z1660,lookup!$A$2:$E$18,4,FALSE)</f>
        <v>ug/l</v>
      </c>
      <c r="M1660">
        <v>5</v>
      </c>
      <c r="U1660">
        <v>0.8</v>
      </c>
      <c r="V1660" t="s">
        <v>173</v>
      </c>
      <c r="X1660" t="s">
        <v>149</v>
      </c>
      <c r="Y1660" t="s">
        <v>150</v>
      </c>
      <c r="Z1660">
        <v>1040</v>
      </c>
      <c r="AB1660" t="s">
        <v>154</v>
      </c>
      <c r="AC1660" t="s">
        <v>148</v>
      </c>
      <c r="AD1660" s="2">
        <v>0.53472222222222221</v>
      </c>
      <c r="AG1660" t="s">
        <v>161</v>
      </c>
      <c r="AK1660" t="s">
        <v>156</v>
      </c>
    </row>
    <row r="1661" spans="1:37" x14ac:dyDescent="0.3">
      <c r="A1661" t="s">
        <v>292</v>
      </c>
      <c r="B1661" t="str">
        <f t="shared" si="25"/>
        <v>USGS-WRD-1651770-20151202</v>
      </c>
      <c r="C1661">
        <v>1651770</v>
      </c>
      <c r="D1661" t="s">
        <v>151</v>
      </c>
      <c r="E1661" s="1">
        <v>42340</v>
      </c>
      <c r="F1661" s="1" t="s">
        <v>402</v>
      </c>
      <c r="G1661" s="1"/>
      <c r="H1661" t="s">
        <v>170</v>
      </c>
      <c r="I1661" s="1" t="str">
        <f>VLOOKUP(Z1661,lookup!$A$2:$E$18,5,FALSE)</f>
        <v>dissolved</v>
      </c>
      <c r="J1661" s="1" t="str">
        <f>VLOOKUP(Z1661,lookup!$A$2:$E$18,3,FALSE)</f>
        <v>Lead</v>
      </c>
      <c r="K1661" s="1"/>
      <c r="L1661" t="str">
        <f>VLOOKUP(Z1661,lookup!$A$2:$E$18,4,FALSE)</f>
        <v>ug/l</v>
      </c>
      <c r="M1661">
        <v>0.78100000000000003</v>
      </c>
      <c r="U1661">
        <v>0.04</v>
      </c>
      <c r="V1661" t="s">
        <v>173</v>
      </c>
      <c r="X1661" t="s">
        <v>149</v>
      </c>
      <c r="Y1661" t="s">
        <v>150</v>
      </c>
      <c r="Z1661">
        <v>1049</v>
      </c>
      <c r="AB1661" t="s">
        <v>154</v>
      </c>
      <c r="AC1661" t="s">
        <v>148</v>
      </c>
      <c r="AD1661" s="2">
        <v>0.53472222222222221</v>
      </c>
      <c r="AG1661" t="s">
        <v>161</v>
      </c>
      <c r="AK1661" t="s">
        <v>156</v>
      </c>
    </row>
    <row r="1662" spans="1:37" x14ac:dyDescent="0.3">
      <c r="A1662" t="s">
        <v>292</v>
      </c>
      <c r="B1662" t="str">
        <f t="shared" si="25"/>
        <v>USGS-WRD-1651770-20151202</v>
      </c>
      <c r="C1662">
        <v>1651770</v>
      </c>
      <c r="D1662" t="s">
        <v>151</v>
      </c>
      <c r="E1662" s="1">
        <v>42340</v>
      </c>
      <c r="F1662" s="1" t="s">
        <v>402</v>
      </c>
      <c r="G1662" s="1"/>
      <c r="H1662" t="s">
        <v>172</v>
      </c>
      <c r="I1662" s="1" t="str">
        <f>VLOOKUP(Z1662,lookup!$A$2:$E$18,5,FALSE)</f>
        <v>dissolved</v>
      </c>
      <c r="J1662" s="1" t="str">
        <f>VLOOKUP(Z1662,lookup!$A$2:$E$18,3,FALSE)</f>
        <v>Zinc</v>
      </c>
      <c r="K1662" s="1"/>
      <c r="L1662" t="str">
        <f>VLOOKUP(Z1662,lookup!$A$2:$E$18,4,FALSE)</f>
        <v>ug/l</v>
      </c>
      <c r="M1662">
        <v>13.3</v>
      </c>
      <c r="U1662">
        <v>2</v>
      </c>
      <c r="V1662" t="s">
        <v>173</v>
      </c>
      <c r="X1662" t="s">
        <v>149</v>
      </c>
      <c r="Y1662" t="s">
        <v>150</v>
      </c>
      <c r="Z1662">
        <v>1090</v>
      </c>
      <c r="AB1662" t="s">
        <v>154</v>
      </c>
      <c r="AC1662" t="s">
        <v>148</v>
      </c>
      <c r="AD1662" s="2">
        <v>0.53472222222222221</v>
      </c>
      <c r="AG1662" t="s">
        <v>161</v>
      </c>
      <c r="AK1662" t="s">
        <v>156</v>
      </c>
    </row>
    <row r="1663" spans="1:37" x14ac:dyDescent="0.3">
      <c r="A1663" t="s">
        <v>292</v>
      </c>
      <c r="B1663" t="str">
        <f t="shared" si="25"/>
        <v>USGS-WRD-1651770-20151217</v>
      </c>
      <c r="C1663">
        <v>1651770</v>
      </c>
      <c r="D1663" t="s">
        <v>151</v>
      </c>
      <c r="E1663" s="1">
        <v>42355</v>
      </c>
      <c r="F1663" s="1" t="s">
        <v>304</v>
      </c>
      <c r="G1663" s="1"/>
      <c r="H1663" t="s">
        <v>172</v>
      </c>
      <c r="I1663" s="1" t="str">
        <f>VLOOKUP(Z1663,lookup!$A$2:$E$18,5,FALSE)</f>
        <v>dissolved</v>
      </c>
      <c r="J1663" s="1" t="str">
        <f>VLOOKUP(Z1663,lookup!$A$2:$E$18,3,FALSE)</f>
        <v>Copper</v>
      </c>
      <c r="K1663" s="1"/>
      <c r="L1663" t="str">
        <f>VLOOKUP(Z1663,lookup!$A$2:$E$18,4,FALSE)</f>
        <v>ug/l</v>
      </c>
      <c r="M1663">
        <v>7.9</v>
      </c>
      <c r="U1663">
        <v>0.8</v>
      </c>
      <c r="V1663" t="s">
        <v>173</v>
      </c>
      <c r="X1663" t="s">
        <v>149</v>
      </c>
      <c r="Y1663" t="s">
        <v>150</v>
      </c>
      <c r="Z1663">
        <v>1040</v>
      </c>
      <c r="AB1663" t="s">
        <v>154</v>
      </c>
      <c r="AC1663" t="s">
        <v>148</v>
      </c>
      <c r="AD1663" s="2">
        <v>0.47916666666666669</v>
      </c>
      <c r="AG1663" t="s">
        <v>161</v>
      </c>
      <c r="AK1663" t="s">
        <v>156</v>
      </c>
    </row>
    <row r="1664" spans="1:37" x14ac:dyDescent="0.3">
      <c r="A1664" t="s">
        <v>292</v>
      </c>
      <c r="B1664" t="str">
        <f t="shared" si="25"/>
        <v>USGS-WRD-1651770-20151217</v>
      </c>
      <c r="C1664">
        <v>1651770</v>
      </c>
      <c r="D1664" t="s">
        <v>151</v>
      </c>
      <c r="E1664" s="1">
        <v>42355</v>
      </c>
      <c r="F1664" s="1" t="s">
        <v>304</v>
      </c>
      <c r="G1664" s="1"/>
      <c r="H1664" t="s">
        <v>170</v>
      </c>
      <c r="I1664" s="1" t="str">
        <f>VLOOKUP(Z1664,lookup!$A$2:$E$18,5,FALSE)</f>
        <v>dissolved</v>
      </c>
      <c r="J1664" s="1" t="str">
        <f>VLOOKUP(Z1664,lookup!$A$2:$E$18,3,FALSE)</f>
        <v>Lead</v>
      </c>
      <c r="K1664" s="1"/>
      <c r="L1664" t="str">
        <f>VLOOKUP(Z1664,lookup!$A$2:$E$18,4,FALSE)</f>
        <v>ug/l</v>
      </c>
      <c r="M1664">
        <v>1.51</v>
      </c>
      <c r="U1664">
        <v>0.04</v>
      </c>
      <c r="V1664" t="s">
        <v>173</v>
      </c>
      <c r="X1664" t="s">
        <v>149</v>
      </c>
      <c r="Y1664" t="s">
        <v>150</v>
      </c>
      <c r="Z1664">
        <v>1049</v>
      </c>
      <c r="AB1664" t="s">
        <v>154</v>
      </c>
      <c r="AC1664" t="s">
        <v>148</v>
      </c>
      <c r="AD1664" s="2">
        <v>0.47916666666666669</v>
      </c>
      <c r="AG1664" t="s">
        <v>161</v>
      </c>
      <c r="AK1664" t="s">
        <v>156</v>
      </c>
    </row>
    <row r="1665" spans="1:37" x14ac:dyDescent="0.3">
      <c r="A1665" t="s">
        <v>292</v>
      </c>
      <c r="B1665" t="str">
        <f t="shared" si="25"/>
        <v>USGS-WRD-1651770-20151217</v>
      </c>
      <c r="C1665">
        <v>1651770</v>
      </c>
      <c r="D1665" t="s">
        <v>151</v>
      </c>
      <c r="E1665" s="1">
        <v>42355</v>
      </c>
      <c r="F1665" s="1" t="s">
        <v>304</v>
      </c>
      <c r="G1665" s="1"/>
      <c r="H1665" t="s">
        <v>172</v>
      </c>
      <c r="I1665" s="1" t="str">
        <f>VLOOKUP(Z1665,lookup!$A$2:$E$18,5,FALSE)</f>
        <v>dissolved</v>
      </c>
      <c r="J1665" s="1" t="str">
        <f>VLOOKUP(Z1665,lookup!$A$2:$E$18,3,FALSE)</f>
        <v>Zinc</v>
      </c>
      <c r="K1665" s="1"/>
      <c r="L1665" t="str">
        <f>VLOOKUP(Z1665,lookup!$A$2:$E$18,4,FALSE)</f>
        <v>ug/l</v>
      </c>
      <c r="M1665">
        <v>21.7</v>
      </c>
      <c r="U1665">
        <v>2</v>
      </c>
      <c r="V1665" t="s">
        <v>173</v>
      </c>
      <c r="X1665" t="s">
        <v>149</v>
      </c>
      <c r="Y1665" t="s">
        <v>150</v>
      </c>
      <c r="Z1665">
        <v>1090</v>
      </c>
      <c r="AB1665" t="s">
        <v>154</v>
      </c>
      <c r="AC1665" t="s">
        <v>148</v>
      </c>
      <c r="AD1665" s="2">
        <v>0.47916666666666669</v>
      </c>
      <c r="AG1665" t="s">
        <v>161</v>
      </c>
      <c r="AK1665" t="s">
        <v>156</v>
      </c>
    </row>
    <row r="1666" spans="1:37" x14ac:dyDescent="0.3">
      <c r="A1666" t="s">
        <v>292</v>
      </c>
      <c r="B1666" t="str">
        <f t="shared" ref="B1666:B1729" si="26">AG1666&amp;"-"&amp;C1666&amp;"-"&amp;TEXT(E1666,"yyyymmdd")</f>
        <v>USGS-WRD-1651770-20151228</v>
      </c>
      <c r="C1666">
        <v>1651770</v>
      </c>
      <c r="D1666" t="s">
        <v>151</v>
      </c>
      <c r="E1666" s="1">
        <v>42366</v>
      </c>
      <c r="F1666" s="1" t="s">
        <v>354</v>
      </c>
      <c r="G1666" s="1"/>
      <c r="H1666" t="s">
        <v>172</v>
      </c>
      <c r="I1666" s="1" t="str">
        <f>VLOOKUP(Z1666,lookup!$A$2:$E$18,5,FALSE)</f>
        <v>dissolved</v>
      </c>
      <c r="J1666" s="1" t="str">
        <f>VLOOKUP(Z1666,lookup!$A$2:$E$18,3,FALSE)</f>
        <v>Copper</v>
      </c>
      <c r="K1666" s="1"/>
      <c r="L1666" t="str">
        <f>VLOOKUP(Z1666,lookup!$A$2:$E$18,4,FALSE)</f>
        <v>ug/l</v>
      </c>
      <c r="M1666">
        <v>2.4</v>
      </c>
      <c r="U1666">
        <v>0.8</v>
      </c>
      <c r="V1666" t="s">
        <v>173</v>
      </c>
      <c r="X1666" t="s">
        <v>149</v>
      </c>
      <c r="Y1666" t="s">
        <v>150</v>
      </c>
      <c r="Z1666">
        <v>1040</v>
      </c>
      <c r="AB1666" t="s">
        <v>154</v>
      </c>
      <c r="AC1666" t="s">
        <v>148</v>
      </c>
      <c r="AD1666" s="2">
        <v>0.49305555555555558</v>
      </c>
      <c r="AG1666" t="s">
        <v>161</v>
      </c>
      <c r="AK1666" t="s">
        <v>156</v>
      </c>
    </row>
    <row r="1667" spans="1:37" x14ac:dyDescent="0.3">
      <c r="A1667" t="s">
        <v>292</v>
      </c>
      <c r="B1667" t="str">
        <f t="shared" si="26"/>
        <v>USGS-WRD-1651770-20151228</v>
      </c>
      <c r="C1667">
        <v>1651770</v>
      </c>
      <c r="D1667" t="s">
        <v>151</v>
      </c>
      <c r="E1667" s="1">
        <v>42366</v>
      </c>
      <c r="F1667" s="1" t="s">
        <v>354</v>
      </c>
      <c r="G1667" s="1"/>
      <c r="H1667" t="s">
        <v>170</v>
      </c>
      <c r="I1667" s="1" t="str">
        <f>VLOOKUP(Z1667,lookup!$A$2:$E$18,5,FALSE)</f>
        <v>dissolved</v>
      </c>
      <c r="J1667" s="1" t="str">
        <f>VLOOKUP(Z1667,lookup!$A$2:$E$18,3,FALSE)</f>
        <v>Lead</v>
      </c>
      <c r="K1667" s="1"/>
      <c r="L1667" t="str">
        <f>VLOOKUP(Z1667,lookup!$A$2:$E$18,4,FALSE)</f>
        <v>ug/l</v>
      </c>
      <c r="M1667">
        <v>0.127</v>
      </c>
      <c r="U1667">
        <v>0.04</v>
      </c>
      <c r="V1667" t="s">
        <v>173</v>
      </c>
      <c r="X1667" t="s">
        <v>149</v>
      </c>
      <c r="Y1667" t="s">
        <v>150</v>
      </c>
      <c r="Z1667">
        <v>1049</v>
      </c>
      <c r="AB1667" t="s">
        <v>154</v>
      </c>
      <c r="AC1667" t="s">
        <v>148</v>
      </c>
      <c r="AD1667" s="2">
        <v>0.49305555555555558</v>
      </c>
      <c r="AG1667" t="s">
        <v>161</v>
      </c>
      <c r="AK1667" t="s">
        <v>156</v>
      </c>
    </row>
    <row r="1668" spans="1:37" x14ac:dyDescent="0.3">
      <c r="A1668" t="s">
        <v>292</v>
      </c>
      <c r="B1668" t="str">
        <f t="shared" si="26"/>
        <v>USGS-WRD-1651770-20151228</v>
      </c>
      <c r="C1668">
        <v>1651770</v>
      </c>
      <c r="D1668" t="s">
        <v>151</v>
      </c>
      <c r="E1668" s="1">
        <v>42366</v>
      </c>
      <c r="F1668" s="1" t="s">
        <v>354</v>
      </c>
      <c r="G1668" s="1"/>
      <c r="H1668" t="s">
        <v>172</v>
      </c>
      <c r="I1668" s="1" t="str">
        <f>VLOOKUP(Z1668,lookup!$A$2:$E$18,5,FALSE)</f>
        <v>dissolved</v>
      </c>
      <c r="J1668" s="1" t="str">
        <f>VLOOKUP(Z1668,lookup!$A$2:$E$18,3,FALSE)</f>
        <v>Zinc</v>
      </c>
      <c r="K1668" s="1"/>
      <c r="L1668" t="str">
        <f>VLOOKUP(Z1668,lookup!$A$2:$E$18,4,FALSE)</f>
        <v>ug/l</v>
      </c>
      <c r="M1668">
        <v>5.4</v>
      </c>
      <c r="U1668">
        <v>2</v>
      </c>
      <c r="V1668" t="s">
        <v>173</v>
      </c>
      <c r="X1668" t="s">
        <v>149</v>
      </c>
      <c r="Y1668" t="s">
        <v>150</v>
      </c>
      <c r="Z1668">
        <v>1090</v>
      </c>
      <c r="AB1668" t="s">
        <v>154</v>
      </c>
      <c r="AC1668" t="s">
        <v>148</v>
      </c>
      <c r="AD1668" s="2">
        <v>0.49305555555555558</v>
      </c>
      <c r="AG1668" t="s">
        <v>161</v>
      </c>
      <c r="AK1668" t="s">
        <v>156</v>
      </c>
    </row>
    <row r="1669" spans="1:37" x14ac:dyDescent="0.3">
      <c r="A1669" t="s">
        <v>292</v>
      </c>
      <c r="B1669" t="str">
        <f t="shared" si="26"/>
        <v>USGSMDWC-1651770-20160128</v>
      </c>
      <c r="C1669">
        <v>1651770</v>
      </c>
      <c r="D1669" t="s">
        <v>151</v>
      </c>
      <c r="E1669" s="1">
        <v>42397</v>
      </c>
      <c r="F1669" s="1" t="s">
        <v>332</v>
      </c>
      <c r="G1669" s="1"/>
      <c r="H1669" t="s">
        <v>172</v>
      </c>
      <c r="I1669" s="1" t="str">
        <f>VLOOKUP(Z1669,lookup!$A$2:$E$18,5,FALSE)</f>
        <v>dissolved</v>
      </c>
      <c r="J1669" s="1" t="str">
        <f>VLOOKUP(Z1669,lookup!$A$2:$E$18,3,FALSE)</f>
        <v>Copper</v>
      </c>
      <c r="K1669" s="1"/>
      <c r="L1669" t="str">
        <f>VLOOKUP(Z1669,lookup!$A$2:$E$18,4,FALSE)</f>
        <v>ug/l</v>
      </c>
      <c r="M1669">
        <v>4.5</v>
      </c>
      <c r="U1669">
        <v>0.8</v>
      </c>
      <c r="V1669" t="s">
        <v>173</v>
      </c>
      <c r="X1669" t="s">
        <v>149</v>
      </c>
      <c r="Y1669" t="s">
        <v>150</v>
      </c>
      <c r="Z1669">
        <v>1040</v>
      </c>
      <c r="AA1669" t="s">
        <v>175</v>
      </c>
      <c r="AB1669" t="s">
        <v>154</v>
      </c>
      <c r="AC1669" t="s">
        <v>148</v>
      </c>
      <c r="AD1669" s="2">
        <v>0.51041666666666663</v>
      </c>
      <c r="AG1669" t="s">
        <v>169</v>
      </c>
      <c r="AK1669" t="s">
        <v>156</v>
      </c>
    </row>
    <row r="1670" spans="1:37" x14ac:dyDescent="0.3">
      <c r="A1670" t="s">
        <v>292</v>
      </c>
      <c r="B1670" t="str">
        <f t="shared" si="26"/>
        <v>USGSMDWC-1651770-20160128</v>
      </c>
      <c r="C1670">
        <v>1651770</v>
      </c>
      <c r="D1670" t="s">
        <v>151</v>
      </c>
      <c r="E1670" s="1">
        <v>42397</v>
      </c>
      <c r="F1670" s="1" t="s">
        <v>332</v>
      </c>
      <c r="G1670" s="1"/>
      <c r="H1670" t="s">
        <v>170</v>
      </c>
      <c r="I1670" s="1" t="str">
        <f>VLOOKUP(Z1670,lookup!$A$2:$E$18,5,FALSE)</f>
        <v>dissolved</v>
      </c>
      <c r="J1670" s="1" t="str">
        <f>VLOOKUP(Z1670,lookup!$A$2:$E$18,3,FALSE)</f>
        <v>Lead</v>
      </c>
      <c r="K1670" s="1"/>
      <c r="L1670" t="str">
        <f>VLOOKUP(Z1670,lookup!$A$2:$E$18,4,FALSE)</f>
        <v>ug/l</v>
      </c>
      <c r="M1670">
        <v>0.12</v>
      </c>
      <c r="N1670" t="s">
        <v>152</v>
      </c>
      <c r="U1670">
        <v>0.04</v>
      </c>
      <c r="V1670" t="s">
        <v>173</v>
      </c>
      <c r="X1670" t="s">
        <v>149</v>
      </c>
      <c r="Y1670" t="s">
        <v>150</v>
      </c>
      <c r="Z1670">
        <v>1049</v>
      </c>
      <c r="AA1670" t="s">
        <v>174</v>
      </c>
      <c r="AB1670" t="s">
        <v>154</v>
      </c>
      <c r="AC1670" t="s">
        <v>148</v>
      </c>
      <c r="AD1670" s="2">
        <v>0.51041666666666663</v>
      </c>
      <c r="AG1670" t="s">
        <v>169</v>
      </c>
      <c r="AK1670" t="s">
        <v>156</v>
      </c>
    </row>
    <row r="1671" spans="1:37" x14ac:dyDescent="0.3">
      <c r="A1671" t="s">
        <v>292</v>
      </c>
      <c r="B1671" t="str">
        <f t="shared" si="26"/>
        <v>USGSMDWC-1651770-20160128</v>
      </c>
      <c r="C1671">
        <v>1651770</v>
      </c>
      <c r="D1671" t="s">
        <v>151</v>
      </c>
      <c r="E1671" s="1">
        <v>42397</v>
      </c>
      <c r="F1671" s="1" t="s">
        <v>332</v>
      </c>
      <c r="G1671" s="1"/>
      <c r="H1671" t="s">
        <v>172</v>
      </c>
      <c r="I1671" s="1" t="str">
        <f>VLOOKUP(Z1671,lookup!$A$2:$E$18,5,FALSE)</f>
        <v>dissolved</v>
      </c>
      <c r="J1671" s="1" t="str">
        <f>VLOOKUP(Z1671,lookup!$A$2:$E$18,3,FALSE)</f>
        <v>Zinc</v>
      </c>
      <c r="K1671" s="1"/>
      <c r="L1671" t="str">
        <f>VLOOKUP(Z1671,lookup!$A$2:$E$18,4,FALSE)</f>
        <v>ug/l</v>
      </c>
      <c r="M1671">
        <v>13.2</v>
      </c>
      <c r="U1671">
        <v>2</v>
      </c>
      <c r="V1671" t="s">
        <v>173</v>
      </c>
      <c r="X1671" t="s">
        <v>149</v>
      </c>
      <c r="Y1671" t="s">
        <v>150</v>
      </c>
      <c r="Z1671">
        <v>1090</v>
      </c>
      <c r="AA1671" t="s">
        <v>174</v>
      </c>
      <c r="AB1671" t="s">
        <v>154</v>
      </c>
      <c r="AC1671" t="s">
        <v>148</v>
      </c>
      <c r="AD1671" s="2">
        <v>0.51041666666666663</v>
      </c>
      <c r="AG1671" t="s">
        <v>169</v>
      </c>
      <c r="AK1671" t="s">
        <v>156</v>
      </c>
    </row>
    <row r="1672" spans="1:37" x14ac:dyDescent="0.3">
      <c r="A1672" t="s">
        <v>292</v>
      </c>
      <c r="B1672" t="str">
        <f t="shared" si="26"/>
        <v>USGSMDWC-1651770-20160203</v>
      </c>
      <c r="C1672">
        <v>1651770</v>
      </c>
      <c r="D1672" t="s">
        <v>151</v>
      </c>
      <c r="E1672" s="1">
        <v>42403</v>
      </c>
      <c r="F1672" s="1" t="s">
        <v>450</v>
      </c>
      <c r="G1672" s="1"/>
      <c r="H1672" t="s">
        <v>172</v>
      </c>
      <c r="I1672" s="1" t="str">
        <f>VLOOKUP(Z1672,lookup!$A$2:$E$18,5,FALSE)</f>
        <v>dissolved</v>
      </c>
      <c r="J1672" s="1" t="str">
        <f>VLOOKUP(Z1672,lookup!$A$2:$E$18,3,FALSE)</f>
        <v>Copper</v>
      </c>
      <c r="K1672" s="1"/>
      <c r="L1672" t="str">
        <f>VLOOKUP(Z1672,lookup!$A$2:$E$18,4,FALSE)</f>
        <v>ug/l</v>
      </c>
      <c r="M1672">
        <v>4.5999999999999996</v>
      </c>
      <c r="U1672">
        <v>0.8</v>
      </c>
      <c r="V1672" t="s">
        <v>173</v>
      </c>
      <c r="X1672" t="s">
        <v>149</v>
      </c>
      <c r="Y1672" t="s">
        <v>150</v>
      </c>
      <c r="Z1672">
        <v>1040</v>
      </c>
      <c r="AB1672" t="s">
        <v>154</v>
      </c>
      <c r="AC1672" t="s">
        <v>148</v>
      </c>
      <c r="AD1672" s="2">
        <v>0.59444444444444444</v>
      </c>
      <c r="AG1672" t="s">
        <v>169</v>
      </c>
      <c r="AK1672" t="s">
        <v>156</v>
      </c>
    </row>
    <row r="1673" spans="1:37" x14ac:dyDescent="0.3">
      <c r="A1673" t="s">
        <v>292</v>
      </c>
      <c r="B1673" t="str">
        <f t="shared" si="26"/>
        <v>USGSMDWC-1651770-20160203</v>
      </c>
      <c r="C1673">
        <v>1651770</v>
      </c>
      <c r="D1673" t="s">
        <v>151</v>
      </c>
      <c r="E1673" s="1">
        <v>42403</v>
      </c>
      <c r="F1673" s="1" t="s">
        <v>450</v>
      </c>
      <c r="G1673" s="1"/>
      <c r="H1673" t="s">
        <v>170</v>
      </c>
      <c r="I1673" s="1" t="str">
        <f>VLOOKUP(Z1673,lookup!$A$2:$E$18,5,FALSE)</f>
        <v>dissolved</v>
      </c>
      <c r="J1673" s="1" t="str">
        <f>VLOOKUP(Z1673,lookup!$A$2:$E$18,3,FALSE)</f>
        <v>Lead</v>
      </c>
      <c r="K1673" s="1"/>
      <c r="L1673" t="str">
        <f>VLOOKUP(Z1673,lookup!$A$2:$E$18,4,FALSE)</f>
        <v>ug/l</v>
      </c>
      <c r="M1673">
        <v>0.67</v>
      </c>
      <c r="U1673">
        <v>0.04</v>
      </c>
      <c r="V1673" t="s">
        <v>173</v>
      </c>
      <c r="X1673" t="s">
        <v>149</v>
      </c>
      <c r="Y1673" t="s">
        <v>150</v>
      </c>
      <c r="Z1673">
        <v>1049</v>
      </c>
      <c r="AB1673" t="s">
        <v>154</v>
      </c>
      <c r="AC1673" t="s">
        <v>148</v>
      </c>
      <c r="AD1673" s="2">
        <v>0.59444444444444444</v>
      </c>
      <c r="AG1673" t="s">
        <v>169</v>
      </c>
      <c r="AK1673" t="s">
        <v>156</v>
      </c>
    </row>
    <row r="1674" spans="1:37" x14ac:dyDescent="0.3">
      <c r="A1674" t="s">
        <v>292</v>
      </c>
      <c r="B1674" t="str">
        <f t="shared" si="26"/>
        <v>USGSMDWC-1651770-20160203</v>
      </c>
      <c r="C1674">
        <v>1651770</v>
      </c>
      <c r="D1674" t="s">
        <v>151</v>
      </c>
      <c r="E1674" s="1">
        <v>42403</v>
      </c>
      <c r="F1674" s="1" t="s">
        <v>450</v>
      </c>
      <c r="G1674" s="1"/>
      <c r="H1674" t="s">
        <v>172</v>
      </c>
      <c r="I1674" s="1" t="str">
        <f>VLOOKUP(Z1674,lookup!$A$2:$E$18,5,FALSE)</f>
        <v>dissolved</v>
      </c>
      <c r="J1674" s="1" t="str">
        <f>VLOOKUP(Z1674,lookup!$A$2:$E$18,3,FALSE)</f>
        <v>Zinc</v>
      </c>
      <c r="K1674" s="1"/>
      <c r="L1674" t="str">
        <f>VLOOKUP(Z1674,lookup!$A$2:$E$18,4,FALSE)</f>
        <v>ug/l</v>
      </c>
      <c r="M1674">
        <v>7.5</v>
      </c>
      <c r="U1674">
        <v>2</v>
      </c>
      <c r="V1674" t="s">
        <v>173</v>
      </c>
      <c r="X1674" t="s">
        <v>149</v>
      </c>
      <c r="Y1674" t="s">
        <v>150</v>
      </c>
      <c r="Z1674">
        <v>1090</v>
      </c>
      <c r="AB1674" t="s">
        <v>154</v>
      </c>
      <c r="AC1674" t="s">
        <v>148</v>
      </c>
      <c r="AD1674" s="2">
        <v>0.59444444444444444</v>
      </c>
      <c r="AG1674" t="s">
        <v>169</v>
      </c>
      <c r="AK1674" t="s">
        <v>156</v>
      </c>
    </row>
    <row r="1675" spans="1:37" x14ac:dyDescent="0.3">
      <c r="A1675" t="s">
        <v>292</v>
      </c>
      <c r="B1675" t="str">
        <f t="shared" si="26"/>
        <v>USGS-WRD-1651770-20160216</v>
      </c>
      <c r="C1675">
        <v>1651770</v>
      </c>
      <c r="D1675" t="s">
        <v>151</v>
      </c>
      <c r="E1675" s="1">
        <v>42416</v>
      </c>
      <c r="F1675" s="1" t="s">
        <v>451</v>
      </c>
      <c r="G1675" s="1"/>
      <c r="H1675" t="s">
        <v>172</v>
      </c>
      <c r="I1675" s="1" t="str">
        <f>VLOOKUP(Z1675,lookup!$A$2:$E$18,5,FALSE)</f>
        <v>dissolved</v>
      </c>
      <c r="J1675" s="1" t="str">
        <f>VLOOKUP(Z1675,lookup!$A$2:$E$18,3,FALSE)</f>
        <v>Copper</v>
      </c>
      <c r="K1675" s="1"/>
      <c r="L1675" t="str">
        <f>VLOOKUP(Z1675,lookup!$A$2:$E$18,4,FALSE)</f>
        <v>ug/l</v>
      </c>
      <c r="M1675">
        <v>6.1</v>
      </c>
      <c r="U1675">
        <v>0.8</v>
      </c>
      <c r="V1675" t="s">
        <v>173</v>
      </c>
      <c r="X1675" t="s">
        <v>149</v>
      </c>
      <c r="Y1675" t="s">
        <v>150</v>
      </c>
      <c r="Z1675">
        <v>1040</v>
      </c>
      <c r="AB1675" t="s">
        <v>154</v>
      </c>
      <c r="AC1675" t="s">
        <v>148</v>
      </c>
      <c r="AD1675" s="2">
        <v>0.55555555555555558</v>
      </c>
      <c r="AG1675" t="s">
        <v>161</v>
      </c>
      <c r="AK1675" t="s">
        <v>156</v>
      </c>
    </row>
    <row r="1676" spans="1:37" x14ac:dyDescent="0.3">
      <c r="A1676" t="s">
        <v>292</v>
      </c>
      <c r="B1676" t="str">
        <f t="shared" si="26"/>
        <v>USGS-WRD-1651770-20160216</v>
      </c>
      <c r="C1676">
        <v>1651770</v>
      </c>
      <c r="D1676" t="s">
        <v>151</v>
      </c>
      <c r="E1676" s="1">
        <v>42416</v>
      </c>
      <c r="F1676" s="1" t="s">
        <v>451</v>
      </c>
      <c r="G1676" s="1"/>
      <c r="H1676" t="s">
        <v>170</v>
      </c>
      <c r="I1676" s="1" t="str">
        <f>VLOOKUP(Z1676,lookup!$A$2:$E$18,5,FALSE)</f>
        <v>dissolved</v>
      </c>
      <c r="J1676" s="1" t="str">
        <f>VLOOKUP(Z1676,lookup!$A$2:$E$18,3,FALSE)</f>
        <v>Lead</v>
      </c>
      <c r="K1676" s="1"/>
      <c r="L1676" t="str">
        <f>VLOOKUP(Z1676,lookup!$A$2:$E$18,4,FALSE)</f>
        <v>ug/l</v>
      </c>
      <c r="M1676">
        <v>0.76</v>
      </c>
      <c r="U1676">
        <v>0.04</v>
      </c>
      <c r="V1676" t="s">
        <v>173</v>
      </c>
      <c r="X1676" t="s">
        <v>149</v>
      </c>
      <c r="Y1676" t="s">
        <v>150</v>
      </c>
      <c r="Z1676">
        <v>1049</v>
      </c>
      <c r="AB1676" t="s">
        <v>154</v>
      </c>
      <c r="AC1676" t="s">
        <v>148</v>
      </c>
      <c r="AD1676" s="2">
        <v>0.55555555555555558</v>
      </c>
      <c r="AG1676" t="s">
        <v>161</v>
      </c>
      <c r="AK1676" t="s">
        <v>156</v>
      </c>
    </row>
    <row r="1677" spans="1:37" x14ac:dyDescent="0.3">
      <c r="A1677" t="s">
        <v>292</v>
      </c>
      <c r="B1677" t="str">
        <f t="shared" si="26"/>
        <v>USGS-WRD-1651770-20160216</v>
      </c>
      <c r="C1677">
        <v>1651770</v>
      </c>
      <c r="D1677" t="s">
        <v>151</v>
      </c>
      <c r="E1677" s="1">
        <v>42416</v>
      </c>
      <c r="F1677" s="1" t="s">
        <v>451</v>
      </c>
      <c r="G1677" s="1"/>
      <c r="H1677" t="s">
        <v>172</v>
      </c>
      <c r="I1677" s="1" t="str">
        <f>VLOOKUP(Z1677,lookup!$A$2:$E$18,5,FALSE)</f>
        <v>dissolved</v>
      </c>
      <c r="J1677" s="1" t="str">
        <f>VLOOKUP(Z1677,lookup!$A$2:$E$18,3,FALSE)</f>
        <v>Zinc</v>
      </c>
      <c r="K1677" s="1"/>
      <c r="L1677" t="str">
        <f>VLOOKUP(Z1677,lookup!$A$2:$E$18,4,FALSE)</f>
        <v>ug/l</v>
      </c>
      <c r="M1677">
        <v>15.1</v>
      </c>
      <c r="U1677">
        <v>2</v>
      </c>
      <c r="V1677" t="s">
        <v>173</v>
      </c>
      <c r="X1677" t="s">
        <v>149</v>
      </c>
      <c r="Y1677" t="s">
        <v>150</v>
      </c>
      <c r="Z1677">
        <v>1090</v>
      </c>
      <c r="AB1677" t="s">
        <v>154</v>
      </c>
      <c r="AC1677" t="s">
        <v>148</v>
      </c>
      <c r="AD1677" s="2">
        <v>0.55555555555555558</v>
      </c>
      <c r="AG1677" t="s">
        <v>161</v>
      </c>
      <c r="AK1677" t="s">
        <v>156</v>
      </c>
    </row>
    <row r="1678" spans="1:37" x14ac:dyDescent="0.3">
      <c r="A1678" t="s">
        <v>292</v>
      </c>
      <c r="B1678" t="str">
        <f t="shared" si="26"/>
        <v>USGSMDWC-1651770-20160225</v>
      </c>
      <c r="C1678">
        <v>1651770</v>
      </c>
      <c r="D1678" t="s">
        <v>151</v>
      </c>
      <c r="E1678" s="1">
        <v>42425</v>
      </c>
      <c r="F1678" s="1" t="s">
        <v>351</v>
      </c>
      <c r="G1678" s="1"/>
      <c r="H1678" t="s">
        <v>172</v>
      </c>
      <c r="I1678" s="1" t="str">
        <f>VLOOKUP(Z1678,lookup!$A$2:$E$18,5,FALSE)</f>
        <v>dissolved</v>
      </c>
      <c r="J1678" s="1" t="str">
        <f>VLOOKUP(Z1678,lookup!$A$2:$E$18,3,FALSE)</f>
        <v>Copper</v>
      </c>
      <c r="K1678" s="1"/>
      <c r="L1678" t="str">
        <f>VLOOKUP(Z1678,lookup!$A$2:$E$18,4,FALSE)</f>
        <v>ug/l</v>
      </c>
      <c r="M1678">
        <v>3.7</v>
      </c>
      <c r="U1678">
        <v>0.8</v>
      </c>
      <c r="V1678" t="s">
        <v>173</v>
      </c>
      <c r="X1678" t="s">
        <v>149</v>
      </c>
      <c r="Y1678" t="s">
        <v>150</v>
      </c>
      <c r="Z1678">
        <v>1040</v>
      </c>
      <c r="AB1678" t="s">
        <v>154</v>
      </c>
      <c r="AC1678" t="s">
        <v>148</v>
      </c>
      <c r="AD1678" s="2">
        <v>0.46527777777777773</v>
      </c>
      <c r="AG1678" t="s">
        <v>169</v>
      </c>
      <c r="AK1678" t="s">
        <v>156</v>
      </c>
    </row>
    <row r="1679" spans="1:37" x14ac:dyDescent="0.3">
      <c r="A1679" t="s">
        <v>292</v>
      </c>
      <c r="B1679" t="str">
        <f t="shared" si="26"/>
        <v>USGSMDWC-1651770-20160225</v>
      </c>
      <c r="C1679">
        <v>1651770</v>
      </c>
      <c r="D1679" t="s">
        <v>151</v>
      </c>
      <c r="E1679" s="1">
        <v>42425</v>
      </c>
      <c r="F1679" s="1" t="s">
        <v>351</v>
      </c>
      <c r="G1679" s="1"/>
      <c r="H1679" t="s">
        <v>170</v>
      </c>
      <c r="I1679" s="1" t="str">
        <f>VLOOKUP(Z1679,lookup!$A$2:$E$18,5,FALSE)</f>
        <v>dissolved</v>
      </c>
      <c r="J1679" s="1" t="str">
        <f>VLOOKUP(Z1679,lookup!$A$2:$E$18,3,FALSE)</f>
        <v>Lead</v>
      </c>
      <c r="K1679" s="1"/>
      <c r="L1679" t="str">
        <f>VLOOKUP(Z1679,lookup!$A$2:$E$18,4,FALSE)</f>
        <v>ug/l</v>
      </c>
      <c r="M1679">
        <v>0.27</v>
      </c>
      <c r="U1679">
        <v>0.04</v>
      </c>
      <c r="V1679" t="s">
        <v>173</v>
      </c>
      <c r="X1679" t="s">
        <v>149</v>
      </c>
      <c r="Y1679" t="s">
        <v>150</v>
      </c>
      <c r="Z1679">
        <v>1049</v>
      </c>
      <c r="AB1679" t="s">
        <v>154</v>
      </c>
      <c r="AC1679" t="s">
        <v>148</v>
      </c>
      <c r="AD1679" s="2">
        <v>0.46527777777777773</v>
      </c>
      <c r="AG1679" t="s">
        <v>169</v>
      </c>
      <c r="AK1679" t="s">
        <v>156</v>
      </c>
    </row>
    <row r="1680" spans="1:37" x14ac:dyDescent="0.3">
      <c r="A1680" t="s">
        <v>292</v>
      </c>
      <c r="B1680" t="str">
        <f t="shared" si="26"/>
        <v>USGSMDWC-1651770-20160225</v>
      </c>
      <c r="C1680">
        <v>1651770</v>
      </c>
      <c r="D1680" t="s">
        <v>151</v>
      </c>
      <c r="E1680" s="1">
        <v>42425</v>
      </c>
      <c r="F1680" s="1" t="s">
        <v>351</v>
      </c>
      <c r="G1680" s="1"/>
      <c r="H1680" t="s">
        <v>172</v>
      </c>
      <c r="I1680" s="1" t="str">
        <f>VLOOKUP(Z1680,lookup!$A$2:$E$18,5,FALSE)</f>
        <v>dissolved</v>
      </c>
      <c r="J1680" s="1" t="str">
        <f>VLOOKUP(Z1680,lookup!$A$2:$E$18,3,FALSE)</f>
        <v>Zinc</v>
      </c>
      <c r="K1680" s="1"/>
      <c r="L1680" t="str">
        <f>VLOOKUP(Z1680,lookup!$A$2:$E$18,4,FALSE)</f>
        <v>ug/l</v>
      </c>
      <c r="M1680">
        <v>3.5</v>
      </c>
      <c r="U1680">
        <v>2</v>
      </c>
      <c r="V1680" t="s">
        <v>173</v>
      </c>
      <c r="X1680" t="s">
        <v>149</v>
      </c>
      <c r="Y1680" t="s">
        <v>150</v>
      </c>
      <c r="Z1680">
        <v>1090</v>
      </c>
      <c r="AA1680" t="s">
        <v>168</v>
      </c>
      <c r="AB1680" t="s">
        <v>154</v>
      </c>
      <c r="AC1680" t="s">
        <v>148</v>
      </c>
      <c r="AD1680" s="2">
        <v>0.46527777777777773</v>
      </c>
      <c r="AG1680" t="s">
        <v>169</v>
      </c>
      <c r="AK1680" t="s">
        <v>156</v>
      </c>
    </row>
    <row r="1681" spans="1:37" x14ac:dyDescent="0.3">
      <c r="A1681" t="s">
        <v>292</v>
      </c>
      <c r="B1681" t="str">
        <f t="shared" si="26"/>
        <v>USGS-WRD-1651770-20160329</v>
      </c>
      <c r="C1681">
        <v>1651770</v>
      </c>
      <c r="D1681" t="s">
        <v>151</v>
      </c>
      <c r="E1681" s="1">
        <v>42458</v>
      </c>
      <c r="F1681" s="1" t="s">
        <v>354</v>
      </c>
      <c r="G1681" s="1"/>
      <c r="H1681" t="s">
        <v>172</v>
      </c>
      <c r="I1681" s="1" t="str">
        <f>VLOOKUP(Z1681,lookup!$A$2:$E$18,5,FALSE)</f>
        <v>dissolved</v>
      </c>
      <c r="J1681" s="1" t="str">
        <f>VLOOKUP(Z1681,lookup!$A$2:$E$18,3,FALSE)</f>
        <v>Copper</v>
      </c>
      <c r="K1681" s="1"/>
      <c r="L1681" t="str">
        <f>VLOOKUP(Z1681,lookup!$A$2:$E$18,4,FALSE)</f>
        <v>ug/l</v>
      </c>
      <c r="M1681">
        <v>1.5</v>
      </c>
      <c r="U1681">
        <v>0.8</v>
      </c>
      <c r="V1681" t="s">
        <v>173</v>
      </c>
      <c r="X1681" t="s">
        <v>149</v>
      </c>
      <c r="Y1681" t="s">
        <v>150</v>
      </c>
      <c r="Z1681">
        <v>1040</v>
      </c>
      <c r="AA1681" t="s">
        <v>168</v>
      </c>
      <c r="AB1681" t="s">
        <v>154</v>
      </c>
      <c r="AC1681" t="s">
        <v>148</v>
      </c>
      <c r="AD1681" s="2">
        <v>0.49305555555555558</v>
      </c>
      <c r="AG1681" t="s">
        <v>161</v>
      </c>
      <c r="AK1681" t="s">
        <v>156</v>
      </c>
    </row>
    <row r="1682" spans="1:37" x14ac:dyDescent="0.3">
      <c r="A1682" t="s">
        <v>292</v>
      </c>
      <c r="B1682" t="str">
        <f t="shared" si="26"/>
        <v>USGS-WRD-1651770-20160329</v>
      </c>
      <c r="C1682">
        <v>1651770</v>
      </c>
      <c r="D1682" t="s">
        <v>151</v>
      </c>
      <c r="E1682" s="1">
        <v>42458</v>
      </c>
      <c r="F1682" s="1" t="s">
        <v>354</v>
      </c>
      <c r="G1682" s="1"/>
      <c r="H1682" t="s">
        <v>170</v>
      </c>
      <c r="I1682" s="1" t="str">
        <f>VLOOKUP(Z1682,lookup!$A$2:$E$18,5,FALSE)</f>
        <v>dissolved</v>
      </c>
      <c r="J1682" s="1" t="str">
        <f>VLOOKUP(Z1682,lookup!$A$2:$E$18,3,FALSE)</f>
        <v>Lead</v>
      </c>
      <c r="K1682" s="1"/>
      <c r="L1682" t="str">
        <f>VLOOKUP(Z1682,lookup!$A$2:$E$18,4,FALSE)</f>
        <v>ug/l</v>
      </c>
      <c r="M1682">
        <v>8.7999999999999995E-2</v>
      </c>
      <c r="U1682">
        <v>0.04</v>
      </c>
      <c r="V1682" t="s">
        <v>173</v>
      </c>
      <c r="X1682" t="s">
        <v>149</v>
      </c>
      <c r="Y1682" t="s">
        <v>150</v>
      </c>
      <c r="Z1682">
        <v>1049</v>
      </c>
      <c r="AB1682" t="s">
        <v>154</v>
      </c>
      <c r="AC1682" t="s">
        <v>148</v>
      </c>
      <c r="AD1682" s="2">
        <v>0.49305555555555558</v>
      </c>
      <c r="AG1682" t="s">
        <v>161</v>
      </c>
      <c r="AK1682" t="s">
        <v>156</v>
      </c>
    </row>
    <row r="1683" spans="1:37" x14ac:dyDescent="0.3">
      <c r="A1683" t="s">
        <v>292</v>
      </c>
      <c r="B1683" t="str">
        <f t="shared" si="26"/>
        <v>USGS-WRD-1651770-20160329</v>
      </c>
      <c r="C1683">
        <v>1651770</v>
      </c>
      <c r="D1683" t="s">
        <v>151</v>
      </c>
      <c r="E1683" s="1">
        <v>42458</v>
      </c>
      <c r="F1683" s="1" t="s">
        <v>354</v>
      </c>
      <c r="G1683" s="1"/>
      <c r="H1683" t="s">
        <v>172</v>
      </c>
      <c r="I1683" s="1" t="str">
        <f>VLOOKUP(Z1683,lookup!$A$2:$E$18,5,FALSE)</f>
        <v>dissolved</v>
      </c>
      <c r="J1683" s="1" t="str">
        <f>VLOOKUP(Z1683,lookup!$A$2:$E$18,3,FALSE)</f>
        <v>Zinc</v>
      </c>
      <c r="K1683" s="1"/>
      <c r="L1683" t="str">
        <f>VLOOKUP(Z1683,lookup!$A$2:$E$18,4,FALSE)</f>
        <v>ug/l</v>
      </c>
      <c r="M1683">
        <v>3.7</v>
      </c>
      <c r="U1683">
        <v>2</v>
      </c>
      <c r="V1683" t="s">
        <v>173</v>
      </c>
      <c r="X1683" t="s">
        <v>149</v>
      </c>
      <c r="Y1683" t="s">
        <v>150</v>
      </c>
      <c r="Z1683">
        <v>1090</v>
      </c>
      <c r="AA1683" t="s">
        <v>168</v>
      </c>
      <c r="AB1683" t="s">
        <v>154</v>
      </c>
      <c r="AC1683" t="s">
        <v>148</v>
      </c>
      <c r="AD1683" s="2">
        <v>0.49305555555555558</v>
      </c>
      <c r="AG1683" t="s">
        <v>161</v>
      </c>
      <c r="AK1683" t="s">
        <v>156</v>
      </c>
    </row>
    <row r="1684" spans="1:37" x14ac:dyDescent="0.3">
      <c r="A1684" t="s">
        <v>292</v>
      </c>
      <c r="B1684" t="str">
        <f t="shared" si="26"/>
        <v>USGS-WRD-1651770-20160407</v>
      </c>
      <c r="C1684">
        <v>1651770</v>
      </c>
      <c r="D1684" t="s">
        <v>151</v>
      </c>
      <c r="E1684" s="1">
        <v>42467</v>
      </c>
      <c r="F1684" s="1" t="s">
        <v>410</v>
      </c>
      <c r="G1684" s="1"/>
      <c r="H1684" t="s">
        <v>172</v>
      </c>
      <c r="I1684" s="1" t="str">
        <f>VLOOKUP(Z1684,lookup!$A$2:$E$18,5,FALSE)</f>
        <v>dissolved</v>
      </c>
      <c r="J1684" s="1" t="str">
        <f>VLOOKUP(Z1684,lookup!$A$2:$E$18,3,FALSE)</f>
        <v>Copper</v>
      </c>
      <c r="K1684" s="1"/>
      <c r="L1684" t="str">
        <f>VLOOKUP(Z1684,lookup!$A$2:$E$18,4,FALSE)</f>
        <v>ug/l</v>
      </c>
      <c r="M1684">
        <v>6</v>
      </c>
      <c r="U1684">
        <v>0.8</v>
      </c>
      <c r="V1684" t="s">
        <v>173</v>
      </c>
      <c r="X1684" t="s">
        <v>149</v>
      </c>
      <c r="Y1684" t="s">
        <v>150</v>
      </c>
      <c r="Z1684">
        <v>1040</v>
      </c>
      <c r="AB1684" t="s">
        <v>154</v>
      </c>
      <c r="AC1684" t="s">
        <v>148</v>
      </c>
      <c r="AD1684" s="2">
        <v>0.52361111111111114</v>
      </c>
      <c r="AG1684" t="s">
        <v>161</v>
      </c>
      <c r="AK1684" t="s">
        <v>156</v>
      </c>
    </row>
    <row r="1685" spans="1:37" x14ac:dyDescent="0.3">
      <c r="A1685" t="s">
        <v>292</v>
      </c>
      <c r="B1685" t="str">
        <f t="shared" si="26"/>
        <v>USGS-WRD-1651770-20160407</v>
      </c>
      <c r="C1685">
        <v>1651770</v>
      </c>
      <c r="D1685" t="s">
        <v>151</v>
      </c>
      <c r="E1685" s="1">
        <v>42467</v>
      </c>
      <c r="F1685" s="1" t="s">
        <v>410</v>
      </c>
      <c r="G1685" s="1"/>
      <c r="H1685" t="s">
        <v>170</v>
      </c>
      <c r="I1685" s="1" t="str">
        <f>VLOOKUP(Z1685,lookup!$A$2:$E$18,5,FALSE)</f>
        <v>dissolved</v>
      </c>
      <c r="J1685" s="1" t="str">
        <f>VLOOKUP(Z1685,lookup!$A$2:$E$18,3,FALSE)</f>
        <v>Lead</v>
      </c>
      <c r="K1685" s="1"/>
      <c r="L1685" t="str">
        <f>VLOOKUP(Z1685,lookup!$A$2:$E$18,4,FALSE)</f>
        <v>ug/l</v>
      </c>
      <c r="M1685">
        <v>0.98199999999999998</v>
      </c>
      <c r="U1685">
        <v>0.04</v>
      </c>
      <c r="V1685" t="s">
        <v>173</v>
      </c>
      <c r="X1685" t="s">
        <v>149</v>
      </c>
      <c r="Y1685" t="s">
        <v>150</v>
      </c>
      <c r="Z1685">
        <v>1049</v>
      </c>
      <c r="AB1685" t="s">
        <v>154</v>
      </c>
      <c r="AC1685" t="s">
        <v>148</v>
      </c>
      <c r="AD1685" s="2">
        <v>0.52361111111111114</v>
      </c>
      <c r="AG1685" t="s">
        <v>161</v>
      </c>
      <c r="AK1685" t="s">
        <v>156</v>
      </c>
    </row>
    <row r="1686" spans="1:37" x14ac:dyDescent="0.3">
      <c r="A1686" t="s">
        <v>292</v>
      </c>
      <c r="B1686" t="str">
        <f t="shared" si="26"/>
        <v>USGS-WRD-1651770-20160407</v>
      </c>
      <c r="C1686">
        <v>1651770</v>
      </c>
      <c r="D1686" t="s">
        <v>151</v>
      </c>
      <c r="E1686" s="1">
        <v>42467</v>
      </c>
      <c r="F1686" s="1" t="s">
        <v>410</v>
      </c>
      <c r="G1686" s="1"/>
      <c r="H1686" t="s">
        <v>172</v>
      </c>
      <c r="I1686" s="1" t="str">
        <f>VLOOKUP(Z1686,lookup!$A$2:$E$18,5,FALSE)</f>
        <v>dissolved</v>
      </c>
      <c r="J1686" s="1" t="str">
        <f>VLOOKUP(Z1686,lookup!$A$2:$E$18,3,FALSE)</f>
        <v>Zinc</v>
      </c>
      <c r="K1686" s="1"/>
      <c r="L1686" t="str">
        <f>VLOOKUP(Z1686,lookup!$A$2:$E$18,4,FALSE)</f>
        <v>ug/l</v>
      </c>
      <c r="M1686">
        <v>18</v>
      </c>
      <c r="U1686">
        <v>2</v>
      </c>
      <c r="V1686" t="s">
        <v>173</v>
      </c>
      <c r="X1686" t="s">
        <v>149</v>
      </c>
      <c r="Y1686" t="s">
        <v>150</v>
      </c>
      <c r="Z1686">
        <v>1090</v>
      </c>
      <c r="AB1686" t="s">
        <v>154</v>
      </c>
      <c r="AC1686" t="s">
        <v>148</v>
      </c>
      <c r="AD1686" s="2">
        <v>0.52361111111111114</v>
      </c>
      <c r="AG1686" t="s">
        <v>161</v>
      </c>
      <c r="AK1686" t="s">
        <v>156</v>
      </c>
    </row>
    <row r="1687" spans="1:37" x14ac:dyDescent="0.3">
      <c r="A1687" t="s">
        <v>292</v>
      </c>
      <c r="B1687" t="str">
        <f t="shared" si="26"/>
        <v>USGS-WRD-1651770-20160428</v>
      </c>
      <c r="C1687">
        <v>1651770</v>
      </c>
      <c r="D1687" t="s">
        <v>151</v>
      </c>
      <c r="E1687" s="1">
        <v>42488</v>
      </c>
      <c r="F1687" s="1" t="s">
        <v>452</v>
      </c>
      <c r="G1687" s="1"/>
      <c r="H1687" t="s">
        <v>172</v>
      </c>
      <c r="I1687" s="1" t="str">
        <f>VLOOKUP(Z1687,lookup!$A$2:$E$18,5,FALSE)</f>
        <v>dissolved</v>
      </c>
      <c r="J1687" s="1" t="str">
        <f>VLOOKUP(Z1687,lookup!$A$2:$E$18,3,FALSE)</f>
        <v>Copper</v>
      </c>
      <c r="K1687" s="1"/>
      <c r="L1687" t="str">
        <f>VLOOKUP(Z1687,lookup!$A$2:$E$18,4,FALSE)</f>
        <v>ug/l</v>
      </c>
      <c r="M1687">
        <v>6.9</v>
      </c>
      <c r="U1687">
        <v>0.8</v>
      </c>
      <c r="V1687" t="s">
        <v>173</v>
      </c>
      <c r="X1687" t="s">
        <v>149</v>
      </c>
      <c r="Y1687" t="s">
        <v>150</v>
      </c>
      <c r="Z1687">
        <v>1040</v>
      </c>
      <c r="AB1687" t="s">
        <v>154</v>
      </c>
      <c r="AC1687" t="s">
        <v>148</v>
      </c>
      <c r="AD1687" s="2">
        <v>0.49722222222222223</v>
      </c>
      <c r="AG1687" t="s">
        <v>161</v>
      </c>
      <c r="AK1687" t="s">
        <v>156</v>
      </c>
    </row>
    <row r="1688" spans="1:37" x14ac:dyDescent="0.3">
      <c r="A1688" t="s">
        <v>292</v>
      </c>
      <c r="B1688" t="str">
        <f t="shared" si="26"/>
        <v>USGS-WRD-1651770-20160428</v>
      </c>
      <c r="C1688">
        <v>1651770</v>
      </c>
      <c r="D1688" t="s">
        <v>151</v>
      </c>
      <c r="E1688" s="1">
        <v>42488</v>
      </c>
      <c r="F1688" s="1" t="s">
        <v>452</v>
      </c>
      <c r="G1688" s="1"/>
      <c r="H1688" t="s">
        <v>170</v>
      </c>
      <c r="I1688" s="1" t="str">
        <f>VLOOKUP(Z1688,lookup!$A$2:$E$18,5,FALSE)</f>
        <v>dissolved</v>
      </c>
      <c r="J1688" s="1" t="str">
        <f>VLOOKUP(Z1688,lookup!$A$2:$E$18,3,FALSE)</f>
        <v>Lead</v>
      </c>
      <c r="K1688" s="1"/>
      <c r="L1688" t="str">
        <f>VLOOKUP(Z1688,lookup!$A$2:$E$18,4,FALSE)</f>
        <v>ug/l</v>
      </c>
      <c r="M1688">
        <v>1.1000000000000001</v>
      </c>
      <c r="U1688">
        <v>0.04</v>
      </c>
      <c r="V1688" t="s">
        <v>173</v>
      </c>
      <c r="X1688" t="s">
        <v>149</v>
      </c>
      <c r="Y1688" t="s">
        <v>150</v>
      </c>
      <c r="Z1688">
        <v>1049</v>
      </c>
      <c r="AB1688" t="s">
        <v>154</v>
      </c>
      <c r="AC1688" t="s">
        <v>148</v>
      </c>
      <c r="AD1688" s="2">
        <v>0.49722222222222223</v>
      </c>
      <c r="AG1688" t="s">
        <v>161</v>
      </c>
      <c r="AK1688" t="s">
        <v>156</v>
      </c>
    </row>
    <row r="1689" spans="1:37" x14ac:dyDescent="0.3">
      <c r="A1689" t="s">
        <v>292</v>
      </c>
      <c r="B1689" t="str">
        <f t="shared" si="26"/>
        <v>USGS-WRD-1651770-20160428</v>
      </c>
      <c r="C1689">
        <v>1651770</v>
      </c>
      <c r="D1689" t="s">
        <v>151</v>
      </c>
      <c r="E1689" s="1">
        <v>42488</v>
      </c>
      <c r="F1689" s="1" t="s">
        <v>452</v>
      </c>
      <c r="G1689" s="1"/>
      <c r="H1689" t="s">
        <v>172</v>
      </c>
      <c r="I1689" s="1" t="str">
        <f>VLOOKUP(Z1689,lookup!$A$2:$E$18,5,FALSE)</f>
        <v>dissolved</v>
      </c>
      <c r="J1689" s="1" t="str">
        <f>VLOOKUP(Z1689,lookup!$A$2:$E$18,3,FALSE)</f>
        <v>Zinc</v>
      </c>
      <c r="K1689" s="1"/>
      <c r="L1689" t="str">
        <f>VLOOKUP(Z1689,lookup!$A$2:$E$18,4,FALSE)</f>
        <v>ug/l</v>
      </c>
      <c r="M1689">
        <v>22.2</v>
      </c>
      <c r="U1689">
        <v>2</v>
      </c>
      <c r="V1689" t="s">
        <v>173</v>
      </c>
      <c r="X1689" t="s">
        <v>149</v>
      </c>
      <c r="Y1689" t="s">
        <v>150</v>
      </c>
      <c r="Z1689">
        <v>1090</v>
      </c>
      <c r="AB1689" t="s">
        <v>154</v>
      </c>
      <c r="AC1689" t="s">
        <v>148</v>
      </c>
      <c r="AD1689" s="2">
        <v>0.49722222222222223</v>
      </c>
      <c r="AG1689" t="s">
        <v>161</v>
      </c>
      <c r="AK1689" t="s">
        <v>156</v>
      </c>
    </row>
    <row r="1690" spans="1:37" x14ac:dyDescent="0.3">
      <c r="A1690" t="s">
        <v>292</v>
      </c>
      <c r="B1690" t="str">
        <f t="shared" si="26"/>
        <v>USGS-WRD-1651770-20160525</v>
      </c>
      <c r="C1690">
        <v>1651770</v>
      </c>
      <c r="D1690" t="s">
        <v>151</v>
      </c>
      <c r="E1690" s="1">
        <v>42515</v>
      </c>
      <c r="F1690" s="1" t="s">
        <v>331</v>
      </c>
      <c r="G1690" s="1"/>
      <c r="H1690" t="s">
        <v>172</v>
      </c>
      <c r="I1690" s="1" t="str">
        <f>VLOOKUP(Z1690,lookup!$A$2:$E$18,5,FALSE)</f>
        <v>dissolved</v>
      </c>
      <c r="J1690" s="1" t="str">
        <f>VLOOKUP(Z1690,lookup!$A$2:$E$18,3,FALSE)</f>
        <v>Copper</v>
      </c>
      <c r="K1690" s="1"/>
      <c r="L1690" t="str">
        <f>VLOOKUP(Z1690,lookup!$A$2:$E$18,4,FALSE)</f>
        <v>ug/l</v>
      </c>
      <c r="M1690">
        <v>2</v>
      </c>
      <c r="U1690">
        <v>0.8</v>
      </c>
      <c r="V1690" t="s">
        <v>173</v>
      </c>
      <c r="X1690" t="s">
        <v>149</v>
      </c>
      <c r="Y1690" t="s">
        <v>150</v>
      </c>
      <c r="Z1690">
        <v>1040</v>
      </c>
      <c r="AB1690" t="s">
        <v>154</v>
      </c>
      <c r="AC1690" t="s">
        <v>148</v>
      </c>
      <c r="AD1690" s="2">
        <v>0.4375</v>
      </c>
      <c r="AG1690" t="s">
        <v>161</v>
      </c>
      <c r="AK1690" t="s">
        <v>156</v>
      </c>
    </row>
    <row r="1691" spans="1:37" x14ac:dyDescent="0.3">
      <c r="A1691" t="s">
        <v>292</v>
      </c>
      <c r="B1691" t="str">
        <f t="shared" si="26"/>
        <v>USGS-WRD-1651770-20160525</v>
      </c>
      <c r="C1691">
        <v>1651770</v>
      </c>
      <c r="D1691" t="s">
        <v>151</v>
      </c>
      <c r="E1691" s="1">
        <v>42515</v>
      </c>
      <c r="F1691" s="1" t="s">
        <v>331</v>
      </c>
      <c r="G1691" s="1"/>
      <c r="H1691" t="s">
        <v>170</v>
      </c>
      <c r="I1691" s="1" t="str">
        <f>VLOOKUP(Z1691,lookup!$A$2:$E$18,5,FALSE)</f>
        <v>dissolved</v>
      </c>
      <c r="J1691" s="1" t="str">
        <f>VLOOKUP(Z1691,lookup!$A$2:$E$18,3,FALSE)</f>
        <v>Lead</v>
      </c>
      <c r="K1691" s="1"/>
      <c r="L1691" t="str">
        <f>VLOOKUP(Z1691,lookup!$A$2:$E$18,4,FALSE)</f>
        <v>ug/l</v>
      </c>
      <c r="M1691">
        <v>8.1000000000000003E-2</v>
      </c>
      <c r="U1691">
        <v>0.04</v>
      </c>
      <c r="V1691" t="s">
        <v>173</v>
      </c>
      <c r="X1691" t="s">
        <v>149</v>
      </c>
      <c r="Y1691" t="s">
        <v>150</v>
      </c>
      <c r="Z1691">
        <v>1049</v>
      </c>
      <c r="AB1691" t="s">
        <v>154</v>
      </c>
      <c r="AC1691" t="s">
        <v>148</v>
      </c>
      <c r="AD1691" s="2">
        <v>0.4375</v>
      </c>
      <c r="AG1691" t="s">
        <v>161</v>
      </c>
      <c r="AK1691" t="s">
        <v>156</v>
      </c>
    </row>
    <row r="1692" spans="1:37" x14ac:dyDescent="0.3">
      <c r="A1692" t="s">
        <v>292</v>
      </c>
      <c r="B1692" t="str">
        <f t="shared" si="26"/>
        <v>USGS-WRD-1651770-20160525</v>
      </c>
      <c r="C1692">
        <v>1651770</v>
      </c>
      <c r="D1692" t="s">
        <v>151</v>
      </c>
      <c r="E1692" s="1">
        <v>42515</v>
      </c>
      <c r="F1692" s="1" t="s">
        <v>331</v>
      </c>
      <c r="G1692" s="1"/>
      <c r="H1692" t="s">
        <v>172</v>
      </c>
      <c r="I1692" s="1" t="str">
        <f>VLOOKUP(Z1692,lookup!$A$2:$E$18,5,FALSE)</f>
        <v>dissolved</v>
      </c>
      <c r="J1692" s="1" t="str">
        <f>VLOOKUP(Z1692,lookup!$A$2:$E$18,3,FALSE)</f>
        <v>Zinc</v>
      </c>
      <c r="K1692" s="1"/>
      <c r="L1692" t="str">
        <f>VLOOKUP(Z1692,lookup!$A$2:$E$18,4,FALSE)</f>
        <v>ug/l</v>
      </c>
      <c r="M1692">
        <v>4.5999999999999996</v>
      </c>
      <c r="U1692">
        <v>2</v>
      </c>
      <c r="V1692" t="s">
        <v>173</v>
      </c>
      <c r="X1692" t="s">
        <v>149</v>
      </c>
      <c r="Y1692" t="s">
        <v>150</v>
      </c>
      <c r="Z1692">
        <v>1090</v>
      </c>
      <c r="AB1692" t="s">
        <v>154</v>
      </c>
      <c r="AC1692" t="s">
        <v>148</v>
      </c>
      <c r="AD1692" s="2">
        <v>0.4375</v>
      </c>
      <c r="AG1692" t="s">
        <v>161</v>
      </c>
      <c r="AK1692" t="s">
        <v>156</v>
      </c>
    </row>
    <row r="1693" spans="1:37" x14ac:dyDescent="0.3">
      <c r="A1693" t="s">
        <v>292</v>
      </c>
      <c r="B1693" t="str">
        <f t="shared" si="26"/>
        <v>USGS-WRD-1651770-20160623</v>
      </c>
      <c r="C1693">
        <v>1651770</v>
      </c>
      <c r="D1693" t="s">
        <v>151</v>
      </c>
      <c r="E1693" s="1">
        <v>42544</v>
      </c>
      <c r="F1693" s="1" t="s">
        <v>453</v>
      </c>
      <c r="G1693" s="1"/>
      <c r="H1693" t="s">
        <v>172</v>
      </c>
      <c r="I1693" s="1" t="str">
        <f>VLOOKUP(Z1693,lookup!$A$2:$E$18,5,FALSE)</f>
        <v>dissolved</v>
      </c>
      <c r="J1693" s="1" t="str">
        <f>VLOOKUP(Z1693,lookup!$A$2:$E$18,3,FALSE)</f>
        <v>Copper</v>
      </c>
      <c r="K1693" s="1"/>
      <c r="L1693" t="str">
        <f>VLOOKUP(Z1693,lookup!$A$2:$E$18,4,FALSE)</f>
        <v>ug/l</v>
      </c>
      <c r="M1693">
        <v>5.4</v>
      </c>
      <c r="U1693">
        <v>0.8</v>
      </c>
      <c r="V1693" t="s">
        <v>173</v>
      </c>
      <c r="X1693" t="s">
        <v>149</v>
      </c>
      <c r="Y1693" t="s">
        <v>150</v>
      </c>
      <c r="Z1693">
        <v>1040</v>
      </c>
      <c r="AB1693" t="s">
        <v>154</v>
      </c>
      <c r="AC1693" t="s">
        <v>148</v>
      </c>
      <c r="AD1693" s="2">
        <v>0.50555555555555554</v>
      </c>
      <c r="AG1693" t="s">
        <v>161</v>
      </c>
      <c r="AK1693" t="s">
        <v>156</v>
      </c>
    </row>
    <row r="1694" spans="1:37" x14ac:dyDescent="0.3">
      <c r="A1694" t="s">
        <v>292</v>
      </c>
      <c r="B1694" t="str">
        <f t="shared" si="26"/>
        <v>USGS-WRD-1651770-20160623</v>
      </c>
      <c r="C1694">
        <v>1651770</v>
      </c>
      <c r="D1694" t="s">
        <v>151</v>
      </c>
      <c r="E1694" s="1">
        <v>42544</v>
      </c>
      <c r="F1694" s="1" t="s">
        <v>453</v>
      </c>
      <c r="G1694" s="1"/>
      <c r="H1694" t="s">
        <v>170</v>
      </c>
      <c r="I1694" s="1" t="str">
        <f>VLOOKUP(Z1694,lookup!$A$2:$E$18,5,FALSE)</f>
        <v>dissolved</v>
      </c>
      <c r="J1694" s="1" t="str">
        <f>VLOOKUP(Z1694,lookup!$A$2:$E$18,3,FALSE)</f>
        <v>Lead</v>
      </c>
      <c r="K1694" s="1"/>
      <c r="L1694" t="str">
        <f>VLOOKUP(Z1694,lookup!$A$2:$E$18,4,FALSE)</f>
        <v>ug/l</v>
      </c>
      <c r="M1694">
        <v>0.73299999999999998</v>
      </c>
      <c r="U1694">
        <v>0.04</v>
      </c>
      <c r="V1694" t="s">
        <v>173</v>
      </c>
      <c r="X1694" t="s">
        <v>149</v>
      </c>
      <c r="Y1694" t="s">
        <v>150</v>
      </c>
      <c r="Z1694">
        <v>1049</v>
      </c>
      <c r="AB1694" t="s">
        <v>154</v>
      </c>
      <c r="AC1694" t="s">
        <v>148</v>
      </c>
      <c r="AD1694" s="2">
        <v>0.50555555555555554</v>
      </c>
      <c r="AG1694" t="s">
        <v>161</v>
      </c>
      <c r="AK1694" t="s">
        <v>156</v>
      </c>
    </row>
    <row r="1695" spans="1:37" x14ac:dyDescent="0.3">
      <c r="A1695" t="s">
        <v>292</v>
      </c>
      <c r="B1695" t="str">
        <f t="shared" si="26"/>
        <v>USGS-WRD-1651770-20160623</v>
      </c>
      <c r="C1695">
        <v>1651770</v>
      </c>
      <c r="D1695" t="s">
        <v>151</v>
      </c>
      <c r="E1695" s="1">
        <v>42544</v>
      </c>
      <c r="F1695" s="1" t="s">
        <v>453</v>
      </c>
      <c r="G1695" s="1"/>
      <c r="H1695" t="s">
        <v>172</v>
      </c>
      <c r="I1695" s="1" t="str">
        <f>VLOOKUP(Z1695,lookup!$A$2:$E$18,5,FALSE)</f>
        <v>dissolved</v>
      </c>
      <c r="J1695" s="1" t="str">
        <f>VLOOKUP(Z1695,lookup!$A$2:$E$18,3,FALSE)</f>
        <v>Zinc</v>
      </c>
      <c r="K1695" s="1"/>
      <c r="L1695" t="str">
        <f>VLOOKUP(Z1695,lookup!$A$2:$E$18,4,FALSE)</f>
        <v>ug/l</v>
      </c>
      <c r="M1695">
        <v>10.9</v>
      </c>
      <c r="U1695">
        <v>2</v>
      </c>
      <c r="V1695" t="s">
        <v>173</v>
      </c>
      <c r="X1695" t="s">
        <v>149</v>
      </c>
      <c r="Y1695" t="s">
        <v>150</v>
      </c>
      <c r="Z1695">
        <v>1090</v>
      </c>
      <c r="AB1695" t="s">
        <v>154</v>
      </c>
      <c r="AC1695" t="s">
        <v>148</v>
      </c>
      <c r="AD1695" s="2">
        <v>0.50555555555555554</v>
      </c>
      <c r="AG1695" t="s">
        <v>161</v>
      </c>
      <c r="AK1695" t="s">
        <v>156</v>
      </c>
    </row>
    <row r="1696" spans="1:37" x14ac:dyDescent="0.3">
      <c r="A1696" t="s">
        <v>292</v>
      </c>
      <c r="B1696" t="str">
        <f t="shared" si="26"/>
        <v>USGS-WRD-1651770-20160628</v>
      </c>
      <c r="C1696">
        <v>1651770</v>
      </c>
      <c r="D1696" t="s">
        <v>151</v>
      </c>
      <c r="E1696" s="1">
        <v>42549</v>
      </c>
      <c r="F1696" s="1" t="s">
        <v>454</v>
      </c>
      <c r="G1696" s="1"/>
      <c r="H1696" t="s">
        <v>172</v>
      </c>
      <c r="I1696" s="1" t="str">
        <f>VLOOKUP(Z1696,lookup!$A$2:$E$18,5,FALSE)</f>
        <v>dissolved</v>
      </c>
      <c r="J1696" s="1" t="str">
        <f>VLOOKUP(Z1696,lookup!$A$2:$E$18,3,FALSE)</f>
        <v>Copper</v>
      </c>
      <c r="K1696" s="1"/>
      <c r="L1696" t="str">
        <f>VLOOKUP(Z1696,lookup!$A$2:$E$18,4,FALSE)</f>
        <v>ug/l</v>
      </c>
      <c r="M1696">
        <v>3</v>
      </c>
      <c r="U1696">
        <v>0.8</v>
      </c>
      <c r="V1696" t="s">
        <v>173</v>
      </c>
      <c r="X1696" t="s">
        <v>149</v>
      </c>
      <c r="Y1696" t="s">
        <v>150</v>
      </c>
      <c r="Z1696">
        <v>1040</v>
      </c>
      <c r="AB1696" t="s">
        <v>154</v>
      </c>
      <c r="AC1696" t="s">
        <v>148</v>
      </c>
      <c r="AD1696" s="2">
        <v>0.56944444444444442</v>
      </c>
      <c r="AG1696" t="s">
        <v>161</v>
      </c>
      <c r="AK1696" t="s">
        <v>156</v>
      </c>
    </row>
    <row r="1697" spans="1:37" x14ac:dyDescent="0.3">
      <c r="A1697" t="s">
        <v>292</v>
      </c>
      <c r="B1697" t="str">
        <f t="shared" si="26"/>
        <v>USGS-WRD-1651770-20160628</v>
      </c>
      <c r="C1697">
        <v>1651770</v>
      </c>
      <c r="D1697" t="s">
        <v>151</v>
      </c>
      <c r="E1697" s="1">
        <v>42549</v>
      </c>
      <c r="F1697" s="1" t="s">
        <v>454</v>
      </c>
      <c r="G1697" s="1"/>
      <c r="H1697" t="s">
        <v>170</v>
      </c>
      <c r="I1697" s="1" t="str">
        <f>VLOOKUP(Z1697,lookup!$A$2:$E$18,5,FALSE)</f>
        <v>dissolved</v>
      </c>
      <c r="J1697" s="1" t="str">
        <f>VLOOKUP(Z1697,lookup!$A$2:$E$18,3,FALSE)</f>
        <v>Lead</v>
      </c>
      <c r="K1697" s="1"/>
      <c r="L1697" t="str">
        <f>VLOOKUP(Z1697,lookup!$A$2:$E$18,4,FALSE)</f>
        <v>ug/l</v>
      </c>
      <c r="M1697">
        <v>0.13400000000000001</v>
      </c>
      <c r="U1697">
        <v>0.04</v>
      </c>
      <c r="V1697" t="s">
        <v>173</v>
      </c>
      <c r="X1697" t="s">
        <v>149</v>
      </c>
      <c r="Y1697" t="s">
        <v>150</v>
      </c>
      <c r="Z1697">
        <v>1049</v>
      </c>
      <c r="AB1697" t="s">
        <v>154</v>
      </c>
      <c r="AC1697" t="s">
        <v>148</v>
      </c>
      <c r="AD1697" s="2">
        <v>0.56944444444444442</v>
      </c>
      <c r="AG1697" t="s">
        <v>161</v>
      </c>
      <c r="AK1697" t="s">
        <v>156</v>
      </c>
    </row>
    <row r="1698" spans="1:37" x14ac:dyDescent="0.3">
      <c r="A1698" t="s">
        <v>292</v>
      </c>
      <c r="B1698" t="str">
        <f t="shared" si="26"/>
        <v>USGS-WRD-1651770-20160628</v>
      </c>
      <c r="C1698">
        <v>1651770</v>
      </c>
      <c r="D1698" t="s">
        <v>151</v>
      </c>
      <c r="E1698" s="1">
        <v>42549</v>
      </c>
      <c r="F1698" s="1" t="s">
        <v>454</v>
      </c>
      <c r="G1698" s="1"/>
      <c r="H1698" t="s">
        <v>172</v>
      </c>
      <c r="I1698" s="1" t="str">
        <f>VLOOKUP(Z1698,lookup!$A$2:$E$18,5,FALSE)</f>
        <v>dissolved</v>
      </c>
      <c r="J1698" s="1" t="str">
        <f>VLOOKUP(Z1698,lookup!$A$2:$E$18,3,FALSE)</f>
        <v>Zinc</v>
      </c>
      <c r="K1698" s="1"/>
      <c r="L1698" t="str">
        <f>VLOOKUP(Z1698,lookup!$A$2:$E$18,4,FALSE)</f>
        <v>ug/l</v>
      </c>
      <c r="M1698">
        <v>6.6</v>
      </c>
      <c r="U1698">
        <v>2</v>
      </c>
      <c r="V1698" t="s">
        <v>173</v>
      </c>
      <c r="X1698" t="s">
        <v>149</v>
      </c>
      <c r="Y1698" t="s">
        <v>150</v>
      </c>
      <c r="Z1698">
        <v>1090</v>
      </c>
      <c r="AB1698" t="s">
        <v>154</v>
      </c>
      <c r="AC1698" t="s">
        <v>148</v>
      </c>
      <c r="AD1698" s="2">
        <v>0.56944444444444442</v>
      </c>
      <c r="AG1698" t="s">
        <v>161</v>
      </c>
      <c r="AK1698" t="s">
        <v>156</v>
      </c>
    </row>
    <row r="1699" spans="1:37" x14ac:dyDescent="0.3">
      <c r="A1699" t="s">
        <v>292</v>
      </c>
      <c r="B1699" t="str">
        <f t="shared" si="26"/>
        <v>USGS-WRD-1651770-20160628</v>
      </c>
      <c r="C1699">
        <v>1651770</v>
      </c>
      <c r="D1699" t="s">
        <v>151</v>
      </c>
      <c r="E1699" s="1">
        <v>42549</v>
      </c>
      <c r="F1699" s="1" t="s">
        <v>454</v>
      </c>
      <c r="G1699" s="1"/>
      <c r="I1699" s="1" t="str">
        <f>VLOOKUP(Z1699,lookup!$A$2:$E$18,5,FALSE)</f>
        <v>total</v>
      </c>
      <c r="J1699" s="1" t="str">
        <f>VLOOKUP(Z1699,lookup!$A$2:$E$18,3,FALSE)</f>
        <v>Mercury</v>
      </c>
      <c r="K1699" s="1"/>
      <c r="L1699" t="str">
        <f>VLOOKUP(Z1699,lookup!$A$2:$E$18,4,FALSE)</f>
        <v>ng/l</v>
      </c>
      <c r="M1699">
        <v>3.22</v>
      </c>
      <c r="U1699">
        <v>0.17</v>
      </c>
      <c r="V1699" t="s">
        <v>165</v>
      </c>
      <c r="X1699" t="s">
        <v>149</v>
      </c>
      <c r="Y1699" t="s">
        <v>150</v>
      </c>
      <c r="Z1699">
        <v>50286</v>
      </c>
      <c r="AB1699" t="s">
        <v>154</v>
      </c>
      <c r="AC1699" t="s">
        <v>148</v>
      </c>
      <c r="AD1699" s="2">
        <v>0.56944444444444442</v>
      </c>
      <c r="AG1699" t="s">
        <v>161</v>
      </c>
      <c r="AK1699" t="s">
        <v>230</v>
      </c>
    </row>
    <row r="1700" spans="1:37" x14ac:dyDescent="0.3">
      <c r="A1700" t="s">
        <v>292</v>
      </c>
      <c r="B1700" t="str">
        <f t="shared" si="26"/>
        <v>USGS-WRD-1651770-20160727</v>
      </c>
      <c r="C1700">
        <v>1651770</v>
      </c>
      <c r="D1700" t="s">
        <v>151</v>
      </c>
      <c r="E1700" s="1">
        <v>42578</v>
      </c>
      <c r="F1700" s="1" t="s">
        <v>304</v>
      </c>
      <c r="G1700" s="1"/>
      <c r="H1700" t="s">
        <v>172</v>
      </c>
      <c r="I1700" s="1" t="str">
        <f>VLOOKUP(Z1700,lookup!$A$2:$E$18,5,FALSE)</f>
        <v>dissolved</v>
      </c>
      <c r="J1700" s="1" t="str">
        <f>VLOOKUP(Z1700,lookup!$A$2:$E$18,3,FALSE)</f>
        <v>Copper</v>
      </c>
      <c r="K1700" s="1"/>
      <c r="L1700" t="str">
        <f>VLOOKUP(Z1700,lookup!$A$2:$E$18,4,FALSE)</f>
        <v>ug/l</v>
      </c>
      <c r="M1700">
        <v>1.9</v>
      </c>
      <c r="U1700">
        <v>0.2</v>
      </c>
      <c r="V1700" t="s">
        <v>176</v>
      </c>
      <c r="X1700" t="s">
        <v>149</v>
      </c>
      <c r="Y1700" t="s">
        <v>150</v>
      </c>
      <c r="Z1700">
        <v>1040</v>
      </c>
      <c r="AB1700" t="s">
        <v>154</v>
      </c>
      <c r="AC1700" t="s">
        <v>148</v>
      </c>
      <c r="AD1700" s="2">
        <v>0.47916666666666669</v>
      </c>
      <c r="AG1700" t="s">
        <v>161</v>
      </c>
      <c r="AK1700" t="s">
        <v>156</v>
      </c>
    </row>
    <row r="1701" spans="1:37" x14ac:dyDescent="0.3">
      <c r="A1701" t="s">
        <v>292</v>
      </c>
      <c r="B1701" t="str">
        <f t="shared" si="26"/>
        <v>USGS-WRD-1651770-20160727</v>
      </c>
      <c r="C1701">
        <v>1651770</v>
      </c>
      <c r="D1701" t="s">
        <v>151</v>
      </c>
      <c r="E1701" s="1">
        <v>42578</v>
      </c>
      <c r="F1701" s="1" t="s">
        <v>304</v>
      </c>
      <c r="G1701" s="1"/>
      <c r="H1701" t="s">
        <v>170</v>
      </c>
      <c r="I1701" s="1" t="str">
        <f>VLOOKUP(Z1701,lookup!$A$2:$E$18,5,FALSE)</f>
        <v>dissolved</v>
      </c>
      <c r="J1701" s="1" t="str">
        <f>VLOOKUP(Z1701,lookup!$A$2:$E$18,3,FALSE)</f>
        <v>Lead</v>
      </c>
      <c r="K1701" s="1"/>
      <c r="L1701" t="str">
        <f>VLOOKUP(Z1701,lookup!$A$2:$E$18,4,FALSE)</f>
        <v>ug/l</v>
      </c>
      <c r="M1701">
        <v>0.06</v>
      </c>
      <c r="U1701">
        <v>0.02</v>
      </c>
      <c r="V1701" t="s">
        <v>176</v>
      </c>
      <c r="X1701" t="s">
        <v>149</v>
      </c>
      <c r="Y1701" t="s">
        <v>150</v>
      </c>
      <c r="Z1701">
        <v>1049</v>
      </c>
      <c r="AB1701" t="s">
        <v>154</v>
      </c>
      <c r="AC1701" t="s">
        <v>148</v>
      </c>
      <c r="AD1701" s="2">
        <v>0.47916666666666669</v>
      </c>
      <c r="AG1701" t="s">
        <v>161</v>
      </c>
      <c r="AK1701" t="s">
        <v>156</v>
      </c>
    </row>
    <row r="1702" spans="1:37" x14ac:dyDescent="0.3">
      <c r="A1702" t="s">
        <v>292</v>
      </c>
      <c r="B1702" t="str">
        <f t="shared" si="26"/>
        <v>USGS-WRD-1651770-20160727</v>
      </c>
      <c r="C1702">
        <v>1651770</v>
      </c>
      <c r="D1702" t="s">
        <v>151</v>
      </c>
      <c r="E1702" s="1">
        <v>42578</v>
      </c>
      <c r="F1702" s="1" t="s">
        <v>304</v>
      </c>
      <c r="G1702" s="1"/>
      <c r="H1702" t="s">
        <v>172</v>
      </c>
      <c r="I1702" s="1" t="str">
        <f>VLOOKUP(Z1702,lookup!$A$2:$E$18,5,FALSE)</f>
        <v>dissolved</v>
      </c>
      <c r="J1702" s="1" t="str">
        <f>VLOOKUP(Z1702,lookup!$A$2:$E$18,3,FALSE)</f>
        <v>Zinc</v>
      </c>
      <c r="K1702" s="1"/>
      <c r="L1702" t="str">
        <f>VLOOKUP(Z1702,lookup!$A$2:$E$18,4,FALSE)</f>
        <v>ug/l</v>
      </c>
      <c r="M1702">
        <v>2.6</v>
      </c>
      <c r="U1702">
        <v>2</v>
      </c>
      <c r="V1702" t="s">
        <v>176</v>
      </c>
      <c r="X1702" t="s">
        <v>149</v>
      </c>
      <c r="Y1702" t="s">
        <v>150</v>
      </c>
      <c r="Z1702">
        <v>1090</v>
      </c>
      <c r="AA1702" t="s">
        <v>168</v>
      </c>
      <c r="AB1702" t="s">
        <v>154</v>
      </c>
      <c r="AC1702" t="s">
        <v>148</v>
      </c>
      <c r="AD1702" s="2">
        <v>0.47916666666666669</v>
      </c>
      <c r="AG1702" t="s">
        <v>161</v>
      </c>
      <c r="AK1702" t="s">
        <v>156</v>
      </c>
    </row>
    <row r="1703" spans="1:37" x14ac:dyDescent="0.3">
      <c r="A1703" t="s">
        <v>292</v>
      </c>
      <c r="B1703" t="str">
        <f t="shared" si="26"/>
        <v>USGS-WRD-1651770-20160727</v>
      </c>
      <c r="C1703">
        <v>1651770</v>
      </c>
      <c r="D1703" t="s">
        <v>151</v>
      </c>
      <c r="E1703" s="1">
        <v>42578</v>
      </c>
      <c r="F1703" s="1" t="s">
        <v>304</v>
      </c>
      <c r="G1703" s="1"/>
      <c r="I1703" s="1" t="str">
        <f>VLOOKUP(Z1703,lookup!$A$2:$E$18,5,FALSE)</f>
        <v>total</v>
      </c>
      <c r="J1703" s="1" t="str">
        <f>VLOOKUP(Z1703,lookup!$A$2:$E$18,3,FALSE)</f>
        <v>Mercury</v>
      </c>
      <c r="K1703" s="1"/>
      <c r="L1703" t="str">
        <f>VLOOKUP(Z1703,lookup!$A$2:$E$18,4,FALSE)</f>
        <v>ng/l</v>
      </c>
      <c r="M1703">
        <v>1.95</v>
      </c>
      <c r="U1703">
        <v>0.17</v>
      </c>
      <c r="V1703" t="s">
        <v>165</v>
      </c>
      <c r="X1703" t="s">
        <v>149</v>
      </c>
      <c r="Y1703" t="s">
        <v>150</v>
      </c>
      <c r="Z1703">
        <v>50286</v>
      </c>
      <c r="AB1703" t="s">
        <v>154</v>
      </c>
      <c r="AC1703" t="s">
        <v>148</v>
      </c>
      <c r="AD1703" s="2">
        <v>0.47916666666666669</v>
      </c>
      <c r="AG1703" t="s">
        <v>161</v>
      </c>
      <c r="AK1703" t="s">
        <v>230</v>
      </c>
    </row>
    <row r="1704" spans="1:37" x14ac:dyDescent="0.3">
      <c r="A1704" t="s">
        <v>292</v>
      </c>
      <c r="B1704" t="str">
        <f t="shared" si="26"/>
        <v>USGS-WRD-1651770-20160729</v>
      </c>
      <c r="C1704">
        <v>1651770</v>
      </c>
      <c r="D1704" t="s">
        <v>151</v>
      </c>
      <c r="E1704" s="1">
        <v>42580</v>
      </c>
      <c r="F1704" s="1" t="s">
        <v>455</v>
      </c>
      <c r="G1704" s="1"/>
      <c r="H1704" t="s">
        <v>172</v>
      </c>
      <c r="I1704" s="1" t="str">
        <f>VLOOKUP(Z1704,lookup!$A$2:$E$18,5,FALSE)</f>
        <v>dissolved</v>
      </c>
      <c r="J1704" s="1" t="str">
        <f>VLOOKUP(Z1704,lookup!$A$2:$E$18,3,FALSE)</f>
        <v>Copper</v>
      </c>
      <c r="K1704" s="1"/>
      <c r="L1704" t="str">
        <f>VLOOKUP(Z1704,lookup!$A$2:$E$18,4,FALSE)</f>
        <v>ug/l</v>
      </c>
      <c r="M1704">
        <v>5.9</v>
      </c>
      <c r="U1704">
        <v>0.8</v>
      </c>
      <c r="V1704" t="s">
        <v>173</v>
      </c>
      <c r="X1704" t="s">
        <v>149</v>
      </c>
      <c r="Y1704" t="s">
        <v>150</v>
      </c>
      <c r="Z1704">
        <v>1040</v>
      </c>
      <c r="AB1704" t="s">
        <v>154</v>
      </c>
      <c r="AC1704" t="s">
        <v>148</v>
      </c>
      <c r="AD1704" s="2">
        <v>0.30277777777777776</v>
      </c>
      <c r="AG1704" t="s">
        <v>161</v>
      </c>
      <c r="AK1704" t="s">
        <v>156</v>
      </c>
    </row>
    <row r="1705" spans="1:37" x14ac:dyDescent="0.3">
      <c r="A1705" t="s">
        <v>292</v>
      </c>
      <c r="B1705" t="str">
        <f t="shared" si="26"/>
        <v>USGS-WRD-1651770-20160729</v>
      </c>
      <c r="C1705">
        <v>1651770</v>
      </c>
      <c r="D1705" t="s">
        <v>151</v>
      </c>
      <c r="E1705" s="1">
        <v>42580</v>
      </c>
      <c r="F1705" s="1" t="s">
        <v>455</v>
      </c>
      <c r="G1705" s="1"/>
      <c r="H1705" t="s">
        <v>170</v>
      </c>
      <c r="I1705" s="1" t="str">
        <f>VLOOKUP(Z1705,lookup!$A$2:$E$18,5,FALSE)</f>
        <v>dissolved</v>
      </c>
      <c r="J1705" s="1" t="str">
        <f>VLOOKUP(Z1705,lookup!$A$2:$E$18,3,FALSE)</f>
        <v>Lead</v>
      </c>
      <c r="K1705" s="1"/>
      <c r="L1705" t="str">
        <f>VLOOKUP(Z1705,lookup!$A$2:$E$18,4,FALSE)</f>
        <v>ug/l</v>
      </c>
      <c r="M1705">
        <v>0.68600000000000005</v>
      </c>
      <c r="U1705">
        <v>0.04</v>
      </c>
      <c r="V1705" t="s">
        <v>173</v>
      </c>
      <c r="X1705" t="s">
        <v>149</v>
      </c>
      <c r="Y1705" t="s">
        <v>150</v>
      </c>
      <c r="Z1705">
        <v>1049</v>
      </c>
      <c r="AB1705" t="s">
        <v>154</v>
      </c>
      <c r="AC1705" t="s">
        <v>148</v>
      </c>
      <c r="AD1705" s="2">
        <v>0.30277777777777776</v>
      </c>
      <c r="AG1705" t="s">
        <v>161</v>
      </c>
      <c r="AK1705" t="s">
        <v>156</v>
      </c>
    </row>
    <row r="1706" spans="1:37" x14ac:dyDescent="0.3">
      <c r="A1706" t="s">
        <v>292</v>
      </c>
      <c r="B1706" t="str">
        <f t="shared" si="26"/>
        <v>USGS-WRD-1651770-20160729</v>
      </c>
      <c r="C1706">
        <v>1651770</v>
      </c>
      <c r="D1706" t="s">
        <v>151</v>
      </c>
      <c r="E1706" s="1">
        <v>42580</v>
      </c>
      <c r="F1706" s="1" t="s">
        <v>455</v>
      </c>
      <c r="G1706" s="1"/>
      <c r="H1706" t="s">
        <v>172</v>
      </c>
      <c r="I1706" s="1" t="str">
        <f>VLOOKUP(Z1706,lookup!$A$2:$E$18,5,FALSE)</f>
        <v>dissolved</v>
      </c>
      <c r="J1706" s="1" t="str">
        <f>VLOOKUP(Z1706,lookup!$A$2:$E$18,3,FALSE)</f>
        <v>Zinc</v>
      </c>
      <c r="K1706" s="1"/>
      <c r="L1706" t="str">
        <f>VLOOKUP(Z1706,lookup!$A$2:$E$18,4,FALSE)</f>
        <v>ug/l</v>
      </c>
      <c r="M1706">
        <v>6.9</v>
      </c>
      <c r="U1706">
        <v>2</v>
      </c>
      <c r="V1706" t="s">
        <v>173</v>
      </c>
      <c r="X1706" t="s">
        <v>149</v>
      </c>
      <c r="Y1706" t="s">
        <v>150</v>
      </c>
      <c r="Z1706">
        <v>1090</v>
      </c>
      <c r="AB1706" t="s">
        <v>154</v>
      </c>
      <c r="AC1706" t="s">
        <v>148</v>
      </c>
      <c r="AD1706" s="2">
        <v>0.30277777777777776</v>
      </c>
      <c r="AG1706" t="s">
        <v>161</v>
      </c>
      <c r="AK1706" t="s">
        <v>156</v>
      </c>
    </row>
    <row r="1707" spans="1:37" x14ac:dyDescent="0.3">
      <c r="A1707" t="s">
        <v>292</v>
      </c>
      <c r="B1707" t="str">
        <f t="shared" si="26"/>
        <v>USGS-WRD-1651770-20160729</v>
      </c>
      <c r="C1707">
        <v>1651770</v>
      </c>
      <c r="D1707" t="s">
        <v>151</v>
      </c>
      <c r="E1707" s="1">
        <v>42580</v>
      </c>
      <c r="F1707" s="1" t="s">
        <v>455</v>
      </c>
      <c r="G1707" s="1"/>
      <c r="I1707" s="1" t="str">
        <f>VLOOKUP(Z1707,lookup!$A$2:$E$18,5,FALSE)</f>
        <v>total</v>
      </c>
      <c r="J1707" s="1" t="str">
        <f>VLOOKUP(Z1707,lookup!$A$2:$E$18,3,FALSE)</f>
        <v>Mercury</v>
      </c>
      <c r="K1707" s="1"/>
      <c r="L1707" t="str">
        <f>VLOOKUP(Z1707,lookup!$A$2:$E$18,4,FALSE)</f>
        <v>ng/l</v>
      </c>
      <c r="M1707">
        <v>14.4</v>
      </c>
      <c r="U1707">
        <v>0.17</v>
      </c>
      <c r="V1707" t="s">
        <v>165</v>
      </c>
      <c r="X1707" t="s">
        <v>149</v>
      </c>
      <c r="Y1707" t="s">
        <v>150</v>
      </c>
      <c r="Z1707">
        <v>50286</v>
      </c>
      <c r="AB1707" t="s">
        <v>154</v>
      </c>
      <c r="AC1707" t="s">
        <v>148</v>
      </c>
      <c r="AD1707" s="2">
        <v>0.30277777777777776</v>
      </c>
      <c r="AG1707" t="s">
        <v>161</v>
      </c>
      <c r="AK1707" t="s">
        <v>230</v>
      </c>
    </row>
    <row r="1708" spans="1:37" x14ac:dyDescent="0.3">
      <c r="A1708" t="s">
        <v>292</v>
      </c>
      <c r="B1708" t="str">
        <f t="shared" si="26"/>
        <v>USGS-WRD-1651770-20160830</v>
      </c>
      <c r="C1708">
        <v>1651770</v>
      </c>
      <c r="D1708" t="s">
        <v>151</v>
      </c>
      <c r="E1708" s="1">
        <v>42612</v>
      </c>
      <c r="F1708" s="1" t="s">
        <v>398</v>
      </c>
      <c r="G1708" s="1"/>
      <c r="H1708" t="s">
        <v>172</v>
      </c>
      <c r="I1708" s="1" t="str">
        <f>VLOOKUP(Z1708,lookup!$A$2:$E$18,5,FALSE)</f>
        <v>dissolved</v>
      </c>
      <c r="J1708" s="1" t="str">
        <f>VLOOKUP(Z1708,lookup!$A$2:$E$18,3,FALSE)</f>
        <v>Copper</v>
      </c>
      <c r="K1708" s="1"/>
      <c r="L1708" t="str">
        <f>VLOOKUP(Z1708,lookup!$A$2:$E$18,4,FALSE)</f>
        <v>ug/l</v>
      </c>
      <c r="M1708">
        <v>1.7</v>
      </c>
      <c r="U1708">
        <v>0.2</v>
      </c>
      <c r="V1708" t="s">
        <v>176</v>
      </c>
      <c r="X1708" t="s">
        <v>149</v>
      </c>
      <c r="Y1708" t="s">
        <v>150</v>
      </c>
      <c r="Z1708">
        <v>1040</v>
      </c>
      <c r="AB1708" t="s">
        <v>154</v>
      </c>
      <c r="AC1708" t="s">
        <v>148</v>
      </c>
      <c r="AD1708" s="2">
        <v>0.4861111111111111</v>
      </c>
      <c r="AG1708" t="s">
        <v>161</v>
      </c>
      <c r="AK1708" t="s">
        <v>156</v>
      </c>
    </row>
    <row r="1709" spans="1:37" x14ac:dyDescent="0.3">
      <c r="A1709" t="s">
        <v>292</v>
      </c>
      <c r="B1709" t="str">
        <f t="shared" si="26"/>
        <v>USGS-WRD-1651770-20160830</v>
      </c>
      <c r="C1709">
        <v>1651770</v>
      </c>
      <c r="D1709" t="s">
        <v>151</v>
      </c>
      <c r="E1709" s="1">
        <v>42612</v>
      </c>
      <c r="F1709" s="1" t="s">
        <v>398</v>
      </c>
      <c r="G1709" s="1"/>
      <c r="H1709" t="s">
        <v>170</v>
      </c>
      <c r="I1709" s="1" t="str">
        <f>VLOOKUP(Z1709,lookup!$A$2:$E$18,5,FALSE)</f>
        <v>dissolved</v>
      </c>
      <c r="J1709" s="1" t="str">
        <f>VLOOKUP(Z1709,lookup!$A$2:$E$18,3,FALSE)</f>
        <v>Lead</v>
      </c>
      <c r="K1709" s="1"/>
      <c r="L1709" t="str">
        <f>VLOOKUP(Z1709,lookup!$A$2:$E$18,4,FALSE)</f>
        <v>ug/l</v>
      </c>
      <c r="M1709">
        <v>7.0000000000000007E-2</v>
      </c>
      <c r="U1709">
        <v>0.02</v>
      </c>
      <c r="V1709" t="s">
        <v>176</v>
      </c>
      <c r="X1709" t="s">
        <v>149</v>
      </c>
      <c r="Y1709" t="s">
        <v>150</v>
      </c>
      <c r="Z1709">
        <v>1049</v>
      </c>
      <c r="AB1709" t="s">
        <v>154</v>
      </c>
      <c r="AC1709" t="s">
        <v>148</v>
      </c>
      <c r="AD1709" s="2">
        <v>0.4861111111111111</v>
      </c>
      <c r="AG1709" t="s">
        <v>161</v>
      </c>
      <c r="AK1709" t="s">
        <v>156</v>
      </c>
    </row>
    <row r="1710" spans="1:37" x14ac:dyDescent="0.3">
      <c r="A1710" t="s">
        <v>292</v>
      </c>
      <c r="B1710" t="str">
        <f t="shared" si="26"/>
        <v>USGS-WRD-1651770-20160830</v>
      </c>
      <c r="C1710">
        <v>1651770</v>
      </c>
      <c r="D1710" t="s">
        <v>151</v>
      </c>
      <c r="E1710" s="1">
        <v>42612</v>
      </c>
      <c r="F1710" s="1" t="s">
        <v>398</v>
      </c>
      <c r="G1710" s="1"/>
      <c r="H1710" t="s">
        <v>172</v>
      </c>
      <c r="I1710" s="1" t="str">
        <f>VLOOKUP(Z1710,lookup!$A$2:$E$18,5,FALSE)</f>
        <v>dissolved</v>
      </c>
      <c r="J1710" s="1" t="str">
        <f>VLOOKUP(Z1710,lookup!$A$2:$E$18,3,FALSE)</f>
        <v>Zinc</v>
      </c>
      <c r="K1710" s="1"/>
      <c r="L1710" t="str">
        <f>VLOOKUP(Z1710,lookup!$A$2:$E$18,4,FALSE)</f>
        <v>ug/l</v>
      </c>
      <c r="M1710">
        <v>7.8</v>
      </c>
      <c r="U1710">
        <v>2</v>
      </c>
      <c r="V1710" t="s">
        <v>176</v>
      </c>
      <c r="X1710" t="s">
        <v>149</v>
      </c>
      <c r="Y1710" t="s">
        <v>150</v>
      </c>
      <c r="Z1710">
        <v>1090</v>
      </c>
      <c r="AB1710" t="s">
        <v>154</v>
      </c>
      <c r="AC1710" t="s">
        <v>148</v>
      </c>
      <c r="AD1710" s="2">
        <v>0.4861111111111111</v>
      </c>
      <c r="AG1710" t="s">
        <v>161</v>
      </c>
      <c r="AK1710" t="s">
        <v>156</v>
      </c>
    </row>
    <row r="1711" spans="1:37" x14ac:dyDescent="0.3">
      <c r="A1711" t="s">
        <v>292</v>
      </c>
      <c r="B1711" t="str">
        <f t="shared" si="26"/>
        <v>USGS-WRD-1651770-20160830</v>
      </c>
      <c r="C1711">
        <v>1651770</v>
      </c>
      <c r="D1711" t="s">
        <v>151</v>
      </c>
      <c r="E1711" s="1">
        <v>42612</v>
      </c>
      <c r="F1711" s="1" t="s">
        <v>398</v>
      </c>
      <c r="G1711" s="1"/>
      <c r="I1711" s="1" t="str">
        <f>VLOOKUP(Z1711,lookup!$A$2:$E$18,5,FALSE)</f>
        <v>total</v>
      </c>
      <c r="J1711" s="1" t="str">
        <f>VLOOKUP(Z1711,lookup!$A$2:$E$18,3,FALSE)</f>
        <v>Mercury</v>
      </c>
      <c r="K1711" s="1"/>
      <c r="L1711" t="str">
        <f>VLOOKUP(Z1711,lookup!$A$2:$E$18,4,FALSE)</f>
        <v>ng/l</v>
      </c>
      <c r="M1711">
        <v>1.66</v>
      </c>
      <c r="U1711">
        <v>0.17</v>
      </c>
      <c r="V1711" t="s">
        <v>165</v>
      </c>
      <c r="X1711" t="s">
        <v>149</v>
      </c>
      <c r="Y1711" t="s">
        <v>150</v>
      </c>
      <c r="Z1711">
        <v>50286</v>
      </c>
      <c r="AB1711" t="s">
        <v>154</v>
      </c>
      <c r="AC1711" t="s">
        <v>148</v>
      </c>
      <c r="AD1711" s="2">
        <v>0.4861111111111111</v>
      </c>
      <c r="AG1711" t="s">
        <v>161</v>
      </c>
      <c r="AK1711" t="s">
        <v>230</v>
      </c>
    </row>
    <row r="1712" spans="1:37" x14ac:dyDescent="0.3">
      <c r="A1712" t="s">
        <v>292</v>
      </c>
      <c r="B1712" t="str">
        <f t="shared" si="26"/>
        <v>USGS-WRD-1651770-20160919</v>
      </c>
      <c r="C1712">
        <v>1651770</v>
      </c>
      <c r="D1712" t="s">
        <v>151</v>
      </c>
      <c r="E1712" s="1">
        <v>42632</v>
      </c>
      <c r="F1712" s="1" t="s">
        <v>372</v>
      </c>
      <c r="G1712" s="1"/>
      <c r="H1712" t="s">
        <v>172</v>
      </c>
      <c r="I1712" s="1" t="str">
        <f>VLOOKUP(Z1712,lookup!$A$2:$E$18,5,FALSE)</f>
        <v>dissolved</v>
      </c>
      <c r="J1712" s="1" t="str">
        <f>VLOOKUP(Z1712,lookup!$A$2:$E$18,3,FALSE)</f>
        <v>Copper</v>
      </c>
      <c r="K1712" s="1"/>
      <c r="L1712" t="str">
        <f>VLOOKUP(Z1712,lookup!$A$2:$E$18,4,FALSE)</f>
        <v>ug/l</v>
      </c>
      <c r="M1712">
        <v>6.8</v>
      </c>
      <c r="U1712">
        <v>0.2</v>
      </c>
      <c r="V1712" t="s">
        <v>176</v>
      </c>
      <c r="X1712" t="s">
        <v>149</v>
      </c>
      <c r="Y1712" t="s">
        <v>150</v>
      </c>
      <c r="Z1712">
        <v>1040</v>
      </c>
      <c r="AB1712" t="s">
        <v>164</v>
      </c>
      <c r="AC1712" t="s">
        <v>148</v>
      </c>
      <c r="AD1712" s="2">
        <v>0.4513888888888889</v>
      </c>
      <c r="AG1712" t="s">
        <v>161</v>
      </c>
      <c r="AK1712" t="s">
        <v>156</v>
      </c>
    </row>
    <row r="1713" spans="1:37" x14ac:dyDescent="0.3">
      <c r="A1713" t="s">
        <v>292</v>
      </c>
      <c r="B1713" t="str">
        <f t="shared" si="26"/>
        <v>USGS-WRD-1651770-20160919</v>
      </c>
      <c r="C1713">
        <v>1651770</v>
      </c>
      <c r="D1713" t="s">
        <v>151</v>
      </c>
      <c r="E1713" s="1">
        <v>42632</v>
      </c>
      <c r="F1713" s="1" t="s">
        <v>372</v>
      </c>
      <c r="G1713" s="1"/>
      <c r="H1713" t="s">
        <v>170</v>
      </c>
      <c r="I1713" s="1" t="str">
        <f>VLOOKUP(Z1713,lookup!$A$2:$E$18,5,FALSE)</f>
        <v>dissolved</v>
      </c>
      <c r="J1713" s="1" t="str">
        <f>VLOOKUP(Z1713,lookup!$A$2:$E$18,3,FALSE)</f>
        <v>Lead</v>
      </c>
      <c r="K1713" s="1"/>
      <c r="L1713" t="str">
        <f>VLOOKUP(Z1713,lookup!$A$2:$E$18,4,FALSE)</f>
        <v>ug/l</v>
      </c>
      <c r="M1713">
        <v>0.44</v>
      </c>
      <c r="U1713">
        <v>0.02</v>
      </c>
      <c r="V1713" t="s">
        <v>176</v>
      </c>
      <c r="X1713" t="s">
        <v>149</v>
      </c>
      <c r="Y1713" t="s">
        <v>150</v>
      </c>
      <c r="Z1713">
        <v>1049</v>
      </c>
      <c r="AB1713" t="s">
        <v>164</v>
      </c>
      <c r="AC1713" t="s">
        <v>148</v>
      </c>
      <c r="AD1713" s="2">
        <v>0.4513888888888889</v>
      </c>
      <c r="AG1713" t="s">
        <v>161</v>
      </c>
      <c r="AK1713" t="s">
        <v>156</v>
      </c>
    </row>
    <row r="1714" spans="1:37" x14ac:dyDescent="0.3">
      <c r="A1714" t="s">
        <v>292</v>
      </c>
      <c r="B1714" t="str">
        <f t="shared" si="26"/>
        <v>USGS-WRD-1651770-20160919</v>
      </c>
      <c r="C1714">
        <v>1651770</v>
      </c>
      <c r="D1714" t="s">
        <v>151</v>
      </c>
      <c r="E1714" s="1">
        <v>42632</v>
      </c>
      <c r="F1714" s="1" t="s">
        <v>372</v>
      </c>
      <c r="G1714" s="1"/>
      <c r="H1714" t="s">
        <v>172</v>
      </c>
      <c r="I1714" s="1" t="str">
        <f>VLOOKUP(Z1714,lookup!$A$2:$E$18,5,FALSE)</f>
        <v>dissolved</v>
      </c>
      <c r="J1714" s="1" t="str">
        <f>VLOOKUP(Z1714,lookup!$A$2:$E$18,3,FALSE)</f>
        <v>Zinc</v>
      </c>
      <c r="K1714" s="1"/>
      <c r="L1714" t="str">
        <f>VLOOKUP(Z1714,lookup!$A$2:$E$18,4,FALSE)</f>
        <v>ug/l</v>
      </c>
      <c r="M1714">
        <v>21.8</v>
      </c>
      <c r="U1714">
        <v>2</v>
      </c>
      <c r="V1714" t="s">
        <v>176</v>
      </c>
      <c r="X1714" t="s">
        <v>149</v>
      </c>
      <c r="Y1714" t="s">
        <v>150</v>
      </c>
      <c r="Z1714">
        <v>1090</v>
      </c>
      <c r="AB1714" t="s">
        <v>164</v>
      </c>
      <c r="AC1714" t="s">
        <v>148</v>
      </c>
      <c r="AD1714" s="2">
        <v>0.4513888888888889</v>
      </c>
      <c r="AG1714" t="s">
        <v>161</v>
      </c>
      <c r="AK1714" t="s">
        <v>156</v>
      </c>
    </row>
    <row r="1715" spans="1:37" x14ac:dyDescent="0.3">
      <c r="A1715" t="s">
        <v>292</v>
      </c>
      <c r="B1715" t="str">
        <f t="shared" si="26"/>
        <v>USGS-WRD-1651770-20160919</v>
      </c>
      <c r="C1715">
        <v>1651770</v>
      </c>
      <c r="D1715" t="s">
        <v>151</v>
      </c>
      <c r="E1715" s="1">
        <v>42632</v>
      </c>
      <c r="F1715" s="1" t="s">
        <v>372</v>
      </c>
      <c r="G1715" s="1"/>
      <c r="I1715" s="1" t="str">
        <f>VLOOKUP(Z1715,lookup!$A$2:$E$18,5,FALSE)</f>
        <v>total</v>
      </c>
      <c r="J1715" s="1" t="str">
        <f>VLOOKUP(Z1715,lookup!$A$2:$E$18,3,FALSE)</f>
        <v>Mercury</v>
      </c>
      <c r="K1715" s="1"/>
      <c r="L1715" t="str">
        <f>VLOOKUP(Z1715,lookup!$A$2:$E$18,4,FALSE)</f>
        <v>ng/l</v>
      </c>
      <c r="M1715">
        <v>9.6</v>
      </c>
      <c r="U1715">
        <v>0.17</v>
      </c>
      <c r="V1715" t="s">
        <v>165</v>
      </c>
      <c r="X1715" t="s">
        <v>149</v>
      </c>
      <c r="Y1715" t="s">
        <v>150</v>
      </c>
      <c r="Z1715">
        <v>50286</v>
      </c>
      <c r="AB1715" t="s">
        <v>154</v>
      </c>
      <c r="AC1715" t="s">
        <v>148</v>
      </c>
      <c r="AD1715" s="2">
        <v>0.4513888888888889</v>
      </c>
      <c r="AG1715" t="s">
        <v>161</v>
      </c>
      <c r="AK1715" t="s">
        <v>230</v>
      </c>
    </row>
    <row r="1716" spans="1:37" x14ac:dyDescent="0.3">
      <c r="A1716" t="s">
        <v>292</v>
      </c>
      <c r="B1716" t="str">
        <f t="shared" si="26"/>
        <v>USGS-WRD-1651770-20160927</v>
      </c>
      <c r="C1716">
        <v>1651770</v>
      </c>
      <c r="D1716" t="s">
        <v>151</v>
      </c>
      <c r="E1716" s="1">
        <v>42640</v>
      </c>
      <c r="F1716" s="1" t="s">
        <v>456</v>
      </c>
      <c r="G1716" s="1"/>
      <c r="H1716" t="s">
        <v>172</v>
      </c>
      <c r="I1716" s="1" t="str">
        <f>VLOOKUP(Z1716,lookup!$A$2:$E$18,5,FALSE)</f>
        <v>dissolved</v>
      </c>
      <c r="J1716" s="1" t="str">
        <f>VLOOKUP(Z1716,lookup!$A$2:$E$18,3,FALSE)</f>
        <v>Copper</v>
      </c>
      <c r="K1716" s="1"/>
      <c r="L1716" t="str">
        <f>VLOOKUP(Z1716,lookup!$A$2:$E$18,4,FALSE)</f>
        <v>ug/l</v>
      </c>
      <c r="M1716">
        <v>5.9</v>
      </c>
      <c r="U1716">
        <v>0.2</v>
      </c>
      <c r="V1716" t="s">
        <v>176</v>
      </c>
      <c r="X1716" t="s">
        <v>149</v>
      </c>
      <c r="Y1716" t="s">
        <v>150</v>
      </c>
      <c r="Z1716">
        <v>1040</v>
      </c>
      <c r="AB1716" t="s">
        <v>154</v>
      </c>
      <c r="AC1716" t="s">
        <v>148</v>
      </c>
      <c r="AD1716" s="2">
        <v>0.60138888888888886</v>
      </c>
      <c r="AG1716" t="s">
        <v>161</v>
      </c>
      <c r="AK1716" t="s">
        <v>156</v>
      </c>
    </row>
    <row r="1717" spans="1:37" x14ac:dyDescent="0.3">
      <c r="A1717" t="s">
        <v>292</v>
      </c>
      <c r="B1717" t="str">
        <f t="shared" si="26"/>
        <v>USGS-WRD-1651770-20160927</v>
      </c>
      <c r="C1717">
        <v>1651770</v>
      </c>
      <c r="D1717" t="s">
        <v>151</v>
      </c>
      <c r="E1717" s="1">
        <v>42640</v>
      </c>
      <c r="F1717" s="1" t="s">
        <v>456</v>
      </c>
      <c r="G1717" s="1"/>
      <c r="H1717" t="s">
        <v>170</v>
      </c>
      <c r="I1717" s="1" t="str">
        <f>VLOOKUP(Z1717,lookup!$A$2:$E$18,5,FALSE)</f>
        <v>dissolved</v>
      </c>
      <c r="J1717" s="1" t="str">
        <f>VLOOKUP(Z1717,lookup!$A$2:$E$18,3,FALSE)</f>
        <v>Lead</v>
      </c>
      <c r="K1717" s="1"/>
      <c r="L1717" t="str">
        <f>VLOOKUP(Z1717,lookup!$A$2:$E$18,4,FALSE)</f>
        <v>ug/l</v>
      </c>
      <c r="M1717">
        <v>0.48</v>
      </c>
      <c r="U1717">
        <v>0.02</v>
      </c>
      <c r="V1717" t="s">
        <v>176</v>
      </c>
      <c r="X1717" t="s">
        <v>149</v>
      </c>
      <c r="Y1717" t="s">
        <v>150</v>
      </c>
      <c r="Z1717">
        <v>1049</v>
      </c>
      <c r="AB1717" t="s">
        <v>154</v>
      </c>
      <c r="AC1717" t="s">
        <v>148</v>
      </c>
      <c r="AD1717" s="2">
        <v>0.60138888888888886</v>
      </c>
      <c r="AG1717" t="s">
        <v>161</v>
      </c>
      <c r="AK1717" t="s">
        <v>156</v>
      </c>
    </row>
    <row r="1718" spans="1:37" x14ac:dyDescent="0.3">
      <c r="A1718" t="s">
        <v>292</v>
      </c>
      <c r="B1718" t="str">
        <f t="shared" si="26"/>
        <v>USGS-WRD-1651770-20160927</v>
      </c>
      <c r="C1718">
        <v>1651770</v>
      </c>
      <c r="D1718" t="s">
        <v>151</v>
      </c>
      <c r="E1718" s="1">
        <v>42640</v>
      </c>
      <c r="F1718" s="1" t="s">
        <v>456</v>
      </c>
      <c r="G1718" s="1"/>
      <c r="H1718" t="s">
        <v>172</v>
      </c>
      <c r="I1718" s="1" t="str">
        <f>VLOOKUP(Z1718,lookup!$A$2:$E$18,5,FALSE)</f>
        <v>dissolved</v>
      </c>
      <c r="J1718" s="1" t="str">
        <f>VLOOKUP(Z1718,lookup!$A$2:$E$18,3,FALSE)</f>
        <v>Zinc</v>
      </c>
      <c r="K1718" s="1"/>
      <c r="L1718" t="str">
        <f>VLOOKUP(Z1718,lookup!$A$2:$E$18,4,FALSE)</f>
        <v>ug/l</v>
      </c>
      <c r="M1718">
        <v>14.2</v>
      </c>
      <c r="U1718">
        <v>2</v>
      </c>
      <c r="V1718" t="s">
        <v>176</v>
      </c>
      <c r="X1718" t="s">
        <v>149</v>
      </c>
      <c r="Y1718" t="s">
        <v>150</v>
      </c>
      <c r="Z1718">
        <v>1090</v>
      </c>
      <c r="AB1718" t="s">
        <v>154</v>
      </c>
      <c r="AC1718" t="s">
        <v>148</v>
      </c>
      <c r="AD1718" s="2">
        <v>0.60138888888888886</v>
      </c>
      <c r="AG1718" t="s">
        <v>161</v>
      </c>
      <c r="AK1718" t="s">
        <v>156</v>
      </c>
    </row>
    <row r="1719" spans="1:37" x14ac:dyDescent="0.3">
      <c r="A1719" t="s">
        <v>292</v>
      </c>
      <c r="B1719" t="str">
        <f t="shared" si="26"/>
        <v>USGS-WRD-1651770-20160927</v>
      </c>
      <c r="C1719">
        <v>1651770</v>
      </c>
      <c r="D1719" t="s">
        <v>151</v>
      </c>
      <c r="E1719" s="1">
        <v>42640</v>
      </c>
      <c r="F1719" s="1" t="s">
        <v>456</v>
      </c>
      <c r="G1719" s="1"/>
      <c r="I1719" s="1" t="str">
        <f>VLOOKUP(Z1719,lookup!$A$2:$E$18,5,FALSE)</f>
        <v>total</v>
      </c>
      <c r="J1719" s="1" t="str">
        <f>VLOOKUP(Z1719,lookup!$A$2:$E$18,3,FALSE)</f>
        <v>Mercury</v>
      </c>
      <c r="K1719" s="1"/>
      <c r="L1719" t="str">
        <f>VLOOKUP(Z1719,lookup!$A$2:$E$18,4,FALSE)</f>
        <v>ng/l</v>
      </c>
      <c r="M1719">
        <v>4.72</v>
      </c>
      <c r="U1719">
        <v>0.17</v>
      </c>
      <c r="V1719" t="s">
        <v>165</v>
      </c>
      <c r="X1719" t="s">
        <v>149</v>
      </c>
      <c r="Y1719" t="s">
        <v>150</v>
      </c>
      <c r="Z1719">
        <v>50286</v>
      </c>
      <c r="AB1719" t="s">
        <v>154</v>
      </c>
      <c r="AC1719" t="s">
        <v>148</v>
      </c>
      <c r="AD1719" s="2">
        <v>0.60138888888888886</v>
      </c>
      <c r="AG1719" t="s">
        <v>161</v>
      </c>
      <c r="AK1719" t="s">
        <v>230</v>
      </c>
    </row>
    <row r="1720" spans="1:37" x14ac:dyDescent="0.3">
      <c r="A1720" t="s">
        <v>292</v>
      </c>
      <c r="B1720" t="str">
        <f t="shared" si="26"/>
        <v>USGS-WRD-1651770-20160929</v>
      </c>
      <c r="C1720">
        <v>1651770</v>
      </c>
      <c r="D1720" t="s">
        <v>151</v>
      </c>
      <c r="E1720" s="1">
        <v>42642</v>
      </c>
      <c r="F1720" s="1" t="s">
        <v>356</v>
      </c>
      <c r="G1720" s="1"/>
      <c r="H1720" t="s">
        <v>172</v>
      </c>
      <c r="I1720" s="1" t="str">
        <f>VLOOKUP(Z1720,lookup!$A$2:$E$18,5,FALSE)</f>
        <v>dissolved</v>
      </c>
      <c r="J1720" s="1" t="str">
        <f>VLOOKUP(Z1720,lookup!$A$2:$E$18,3,FALSE)</f>
        <v>Copper</v>
      </c>
      <c r="K1720" s="1"/>
      <c r="L1720" t="str">
        <f>VLOOKUP(Z1720,lookup!$A$2:$E$18,4,FALSE)</f>
        <v>ug/l</v>
      </c>
      <c r="M1720">
        <v>6.2</v>
      </c>
      <c r="U1720">
        <v>0.2</v>
      </c>
      <c r="V1720" t="s">
        <v>176</v>
      </c>
      <c r="X1720" t="s">
        <v>149</v>
      </c>
      <c r="Y1720" t="s">
        <v>150</v>
      </c>
      <c r="Z1720">
        <v>1040</v>
      </c>
      <c r="AB1720" t="s">
        <v>154</v>
      </c>
      <c r="AC1720" t="s">
        <v>148</v>
      </c>
      <c r="AD1720" s="2">
        <v>0.38194444444444442</v>
      </c>
      <c r="AG1720" t="s">
        <v>161</v>
      </c>
      <c r="AK1720" t="s">
        <v>156</v>
      </c>
    </row>
    <row r="1721" spans="1:37" x14ac:dyDescent="0.3">
      <c r="A1721" t="s">
        <v>292</v>
      </c>
      <c r="B1721" t="str">
        <f t="shared" si="26"/>
        <v>USGS-WRD-1651770-20160929</v>
      </c>
      <c r="C1721">
        <v>1651770</v>
      </c>
      <c r="D1721" t="s">
        <v>151</v>
      </c>
      <c r="E1721" s="1">
        <v>42642</v>
      </c>
      <c r="F1721" s="1" t="s">
        <v>356</v>
      </c>
      <c r="G1721" s="1"/>
      <c r="H1721" t="s">
        <v>170</v>
      </c>
      <c r="I1721" s="1" t="str">
        <f>VLOOKUP(Z1721,lookup!$A$2:$E$18,5,FALSE)</f>
        <v>dissolved</v>
      </c>
      <c r="J1721" s="1" t="str">
        <f>VLOOKUP(Z1721,lookup!$A$2:$E$18,3,FALSE)</f>
        <v>Lead</v>
      </c>
      <c r="K1721" s="1"/>
      <c r="L1721" t="str">
        <f>VLOOKUP(Z1721,lookup!$A$2:$E$18,4,FALSE)</f>
        <v>ug/l</v>
      </c>
      <c r="M1721">
        <v>0.84</v>
      </c>
      <c r="U1721">
        <v>0.02</v>
      </c>
      <c r="V1721" t="s">
        <v>176</v>
      </c>
      <c r="X1721" t="s">
        <v>149</v>
      </c>
      <c r="Y1721" t="s">
        <v>150</v>
      </c>
      <c r="Z1721">
        <v>1049</v>
      </c>
      <c r="AB1721" t="s">
        <v>154</v>
      </c>
      <c r="AC1721" t="s">
        <v>148</v>
      </c>
      <c r="AD1721" s="2">
        <v>0.38194444444444442</v>
      </c>
      <c r="AG1721" t="s">
        <v>161</v>
      </c>
      <c r="AK1721" t="s">
        <v>156</v>
      </c>
    </row>
    <row r="1722" spans="1:37" x14ac:dyDescent="0.3">
      <c r="A1722" t="s">
        <v>292</v>
      </c>
      <c r="B1722" t="str">
        <f t="shared" si="26"/>
        <v>USGS-WRD-1651770-20160929</v>
      </c>
      <c r="C1722">
        <v>1651770</v>
      </c>
      <c r="D1722" t="s">
        <v>151</v>
      </c>
      <c r="E1722" s="1">
        <v>42642</v>
      </c>
      <c r="F1722" s="1" t="s">
        <v>356</v>
      </c>
      <c r="G1722" s="1"/>
      <c r="H1722" t="s">
        <v>172</v>
      </c>
      <c r="I1722" s="1" t="str">
        <f>VLOOKUP(Z1722,lookup!$A$2:$E$18,5,FALSE)</f>
        <v>dissolved</v>
      </c>
      <c r="J1722" s="1" t="str">
        <f>VLOOKUP(Z1722,lookup!$A$2:$E$18,3,FALSE)</f>
        <v>Zinc</v>
      </c>
      <c r="K1722" s="1"/>
      <c r="L1722" t="str">
        <f>VLOOKUP(Z1722,lookup!$A$2:$E$18,4,FALSE)</f>
        <v>ug/l</v>
      </c>
      <c r="M1722">
        <v>13.7</v>
      </c>
      <c r="U1722">
        <v>2</v>
      </c>
      <c r="V1722" t="s">
        <v>176</v>
      </c>
      <c r="X1722" t="s">
        <v>149</v>
      </c>
      <c r="Y1722" t="s">
        <v>150</v>
      </c>
      <c r="Z1722">
        <v>1090</v>
      </c>
      <c r="AB1722" t="s">
        <v>154</v>
      </c>
      <c r="AC1722" t="s">
        <v>148</v>
      </c>
      <c r="AD1722" s="2">
        <v>0.38194444444444442</v>
      </c>
      <c r="AG1722" t="s">
        <v>161</v>
      </c>
      <c r="AK1722" t="s">
        <v>156</v>
      </c>
    </row>
    <row r="1723" spans="1:37" x14ac:dyDescent="0.3">
      <c r="A1723" t="s">
        <v>292</v>
      </c>
      <c r="B1723" t="str">
        <f t="shared" si="26"/>
        <v>USGS-WRD-1651770-20160929</v>
      </c>
      <c r="C1723">
        <v>1651770</v>
      </c>
      <c r="D1723" t="s">
        <v>151</v>
      </c>
      <c r="E1723" s="1">
        <v>42642</v>
      </c>
      <c r="F1723" s="1" t="s">
        <v>356</v>
      </c>
      <c r="G1723" s="1"/>
      <c r="I1723" s="1" t="str">
        <f>VLOOKUP(Z1723,lookup!$A$2:$E$18,5,FALSE)</f>
        <v>total</v>
      </c>
      <c r="J1723" s="1" t="str">
        <f>VLOOKUP(Z1723,lookup!$A$2:$E$18,3,FALSE)</f>
        <v>Mercury</v>
      </c>
      <c r="K1723" s="1"/>
      <c r="L1723" t="str">
        <f>VLOOKUP(Z1723,lookup!$A$2:$E$18,4,FALSE)</f>
        <v>ng/l</v>
      </c>
      <c r="M1723">
        <v>6.62</v>
      </c>
      <c r="U1723">
        <v>0.17</v>
      </c>
      <c r="V1723" t="s">
        <v>165</v>
      </c>
      <c r="X1723" t="s">
        <v>149</v>
      </c>
      <c r="Y1723" t="s">
        <v>150</v>
      </c>
      <c r="Z1723">
        <v>50286</v>
      </c>
      <c r="AB1723" t="s">
        <v>154</v>
      </c>
      <c r="AC1723" t="s">
        <v>148</v>
      </c>
      <c r="AD1723" s="2">
        <v>0.38194444444444442</v>
      </c>
      <c r="AG1723" t="s">
        <v>161</v>
      </c>
      <c r="AK1723" t="s">
        <v>230</v>
      </c>
    </row>
    <row r="1724" spans="1:37" x14ac:dyDescent="0.3">
      <c r="A1724" t="s">
        <v>292</v>
      </c>
      <c r="B1724" t="str">
        <f t="shared" si="26"/>
        <v>USGS-WRD-1651770-20161026</v>
      </c>
      <c r="C1724">
        <v>1651770</v>
      </c>
      <c r="D1724" t="s">
        <v>151</v>
      </c>
      <c r="E1724" s="1">
        <v>42669</v>
      </c>
      <c r="F1724" s="1" t="s">
        <v>457</v>
      </c>
      <c r="G1724" s="1"/>
      <c r="H1724" t="s">
        <v>172</v>
      </c>
      <c r="I1724" s="1" t="str">
        <f>VLOOKUP(Z1724,lookup!$A$2:$E$18,5,FALSE)</f>
        <v>dissolved</v>
      </c>
      <c r="J1724" s="1" t="str">
        <f>VLOOKUP(Z1724,lookup!$A$2:$E$18,3,FALSE)</f>
        <v>Copper</v>
      </c>
      <c r="K1724" s="1"/>
      <c r="L1724" t="str">
        <f>VLOOKUP(Z1724,lookup!$A$2:$E$18,4,FALSE)</f>
        <v>ug/l</v>
      </c>
      <c r="M1724">
        <v>2.7</v>
      </c>
      <c r="U1724">
        <v>0.2</v>
      </c>
      <c r="V1724" t="s">
        <v>176</v>
      </c>
      <c r="X1724" t="s">
        <v>149</v>
      </c>
      <c r="Y1724" t="s">
        <v>150</v>
      </c>
      <c r="Z1724">
        <v>1040</v>
      </c>
      <c r="AB1724" t="s">
        <v>154</v>
      </c>
      <c r="AC1724" t="s">
        <v>148</v>
      </c>
      <c r="AD1724" s="2">
        <v>0.5180555555555556</v>
      </c>
      <c r="AG1724" t="s">
        <v>161</v>
      </c>
      <c r="AK1724" t="s">
        <v>156</v>
      </c>
    </row>
    <row r="1725" spans="1:37" x14ac:dyDescent="0.3">
      <c r="A1725" t="s">
        <v>292</v>
      </c>
      <c r="B1725" t="str">
        <f t="shared" si="26"/>
        <v>USGS-WRD-1651770-20161026</v>
      </c>
      <c r="C1725">
        <v>1651770</v>
      </c>
      <c r="D1725" t="s">
        <v>151</v>
      </c>
      <c r="E1725" s="1">
        <v>42669</v>
      </c>
      <c r="F1725" s="1" t="s">
        <v>457</v>
      </c>
      <c r="G1725" s="1"/>
      <c r="H1725" t="s">
        <v>170</v>
      </c>
      <c r="I1725" s="1" t="str">
        <f>VLOOKUP(Z1725,lookup!$A$2:$E$18,5,FALSE)</f>
        <v>dissolved</v>
      </c>
      <c r="J1725" s="1" t="str">
        <f>VLOOKUP(Z1725,lookup!$A$2:$E$18,3,FALSE)</f>
        <v>Lead</v>
      </c>
      <c r="K1725" s="1"/>
      <c r="L1725" t="str">
        <f>VLOOKUP(Z1725,lookup!$A$2:$E$18,4,FALSE)</f>
        <v>ug/l</v>
      </c>
      <c r="M1725">
        <v>8.8999999999999996E-2</v>
      </c>
      <c r="U1725">
        <v>0.02</v>
      </c>
      <c r="V1725" t="s">
        <v>176</v>
      </c>
      <c r="X1725" t="s">
        <v>149</v>
      </c>
      <c r="Y1725" t="s">
        <v>150</v>
      </c>
      <c r="Z1725">
        <v>1049</v>
      </c>
      <c r="AB1725" t="s">
        <v>154</v>
      </c>
      <c r="AC1725" t="s">
        <v>148</v>
      </c>
      <c r="AD1725" s="2">
        <v>0.5180555555555556</v>
      </c>
      <c r="AG1725" t="s">
        <v>161</v>
      </c>
      <c r="AK1725" t="s">
        <v>156</v>
      </c>
    </row>
    <row r="1726" spans="1:37" x14ac:dyDescent="0.3">
      <c r="A1726" t="s">
        <v>292</v>
      </c>
      <c r="B1726" t="str">
        <f t="shared" si="26"/>
        <v>USGS-WRD-1651770-20161026</v>
      </c>
      <c r="C1726">
        <v>1651770</v>
      </c>
      <c r="D1726" t="s">
        <v>151</v>
      </c>
      <c r="E1726" s="1">
        <v>42669</v>
      </c>
      <c r="F1726" s="1" t="s">
        <v>457</v>
      </c>
      <c r="G1726" s="1"/>
      <c r="H1726" t="s">
        <v>172</v>
      </c>
      <c r="I1726" s="1" t="str">
        <f>VLOOKUP(Z1726,lookup!$A$2:$E$18,5,FALSE)</f>
        <v>dissolved</v>
      </c>
      <c r="J1726" s="1" t="str">
        <f>VLOOKUP(Z1726,lookup!$A$2:$E$18,3,FALSE)</f>
        <v>Zinc</v>
      </c>
      <c r="K1726" s="1"/>
      <c r="L1726" t="str">
        <f>VLOOKUP(Z1726,lookup!$A$2:$E$18,4,FALSE)</f>
        <v>ug/l</v>
      </c>
      <c r="M1726">
        <v>4.3</v>
      </c>
      <c r="U1726">
        <v>2</v>
      </c>
      <c r="V1726" t="s">
        <v>176</v>
      </c>
      <c r="X1726" t="s">
        <v>149</v>
      </c>
      <c r="Y1726" t="s">
        <v>150</v>
      </c>
      <c r="Z1726">
        <v>1090</v>
      </c>
      <c r="AB1726" t="s">
        <v>154</v>
      </c>
      <c r="AC1726" t="s">
        <v>148</v>
      </c>
      <c r="AD1726" s="2">
        <v>0.5180555555555556</v>
      </c>
      <c r="AG1726" t="s">
        <v>161</v>
      </c>
      <c r="AK1726" t="s">
        <v>156</v>
      </c>
    </row>
    <row r="1727" spans="1:37" x14ac:dyDescent="0.3">
      <c r="A1727" t="s">
        <v>292</v>
      </c>
      <c r="B1727" t="str">
        <f t="shared" si="26"/>
        <v>USGS-WRD-1651770-20161026</v>
      </c>
      <c r="C1727">
        <v>1651770</v>
      </c>
      <c r="D1727" t="s">
        <v>151</v>
      </c>
      <c r="E1727" s="1">
        <v>42669</v>
      </c>
      <c r="F1727" s="1" t="s">
        <v>457</v>
      </c>
      <c r="G1727" s="1"/>
      <c r="I1727" s="1" t="str">
        <f>VLOOKUP(Z1727,lookup!$A$2:$E$18,5,FALSE)</f>
        <v>total</v>
      </c>
      <c r="J1727" s="1" t="str">
        <f>VLOOKUP(Z1727,lookup!$A$2:$E$18,3,FALSE)</f>
        <v>Mercury</v>
      </c>
      <c r="K1727" s="1"/>
      <c r="L1727" t="str">
        <f>VLOOKUP(Z1727,lookup!$A$2:$E$18,4,FALSE)</f>
        <v>ng/l</v>
      </c>
      <c r="M1727">
        <v>0.78</v>
      </c>
      <c r="U1727">
        <v>0.17</v>
      </c>
      <c r="V1727" t="s">
        <v>165</v>
      </c>
      <c r="X1727" t="s">
        <v>149</v>
      </c>
      <c r="Y1727" t="s">
        <v>150</v>
      </c>
      <c r="Z1727">
        <v>50286</v>
      </c>
      <c r="AB1727" t="s">
        <v>154</v>
      </c>
      <c r="AC1727" t="s">
        <v>148</v>
      </c>
      <c r="AD1727" s="2">
        <v>0.5180555555555556</v>
      </c>
      <c r="AG1727" t="s">
        <v>161</v>
      </c>
      <c r="AK1727" t="s">
        <v>230</v>
      </c>
    </row>
    <row r="1728" spans="1:37" x14ac:dyDescent="0.3">
      <c r="A1728" t="s">
        <v>292</v>
      </c>
      <c r="B1728" t="str">
        <f t="shared" si="26"/>
        <v>USGS-WRD-1651770-20161128</v>
      </c>
      <c r="C1728">
        <v>1651770</v>
      </c>
      <c r="D1728" t="s">
        <v>151</v>
      </c>
      <c r="E1728" s="1">
        <v>42702</v>
      </c>
      <c r="F1728" s="1" t="s">
        <v>458</v>
      </c>
      <c r="G1728" s="1"/>
      <c r="H1728" t="s">
        <v>172</v>
      </c>
      <c r="I1728" s="1" t="str">
        <f>VLOOKUP(Z1728,lookup!$A$2:$E$18,5,FALSE)</f>
        <v>dissolved</v>
      </c>
      <c r="J1728" s="1" t="str">
        <f>VLOOKUP(Z1728,lookup!$A$2:$E$18,3,FALSE)</f>
        <v>Copper</v>
      </c>
      <c r="K1728" s="1"/>
      <c r="L1728" t="str">
        <f>VLOOKUP(Z1728,lookup!$A$2:$E$18,4,FALSE)</f>
        <v>ug/l</v>
      </c>
      <c r="M1728">
        <v>4.0999999999999996</v>
      </c>
      <c r="U1728">
        <v>0.2</v>
      </c>
      <c r="V1728" t="s">
        <v>176</v>
      </c>
      <c r="X1728" t="s">
        <v>149</v>
      </c>
      <c r="Y1728" t="s">
        <v>150</v>
      </c>
      <c r="Z1728">
        <v>1040</v>
      </c>
      <c r="AB1728" t="s">
        <v>154</v>
      </c>
      <c r="AC1728" t="s">
        <v>148</v>
      </c>
      <c r="AD1728" s="2">
        <v>0.52500000000000002</v>
      </c>
      <c r="AG1728" t="s">
        <v>161</v>
      </c>
      <c r="AK1728" t="s">
        <v>156</v>
      </c>
    </row>
    <row r="1729" spans="1:37" x14ac:dyDescent="0.3">
      <c r="A1729" t="s">
        <v>292</v>
      </c>
      <c r="B1729" t="str">
        <f t="shared" si="26"/>
        <v>USGS-WRD-1651770-20161128</v>
      </c>
      <c r="C1729">
        <v>1651770</v>
      </c>
      <c r="D1729" t="s">
        <v>151</v>
      </c>
      <c r="E1729" s="1">
        <v>42702</v>
      </c>
      <c r="F1729" s="1" t="s">
        <v>458</v>
      </c>
      <c r="G1729" s="1"/>
      <c r="H1729" t="s">
        <v>170</v>
      </c>
      <c r="I1729" s="1" t="str">
        <f>VLOOKUP(Z1729,lookup!$A$2:$E$18,5,FALSE)</f>
        <v>dissolved</v>
      </c>
      <c r="J1729" s="1" t="str">
        <f>VLOOKUP(Z1729,lookup!$A$2:$E$18,3,FALSE)</f>
        <v>Lead</v>
      </c>
      <c r="K1729" s="1"/>
      <c r="L1729" t="str">
        <f>VLOOKUP(Z1729,lookup!$A$2:$E$18,4,FALSE)</f>
        <v>ug/l</v>
      </c>
      <c r="M1729">
        <v>0.114</v>
      </c>
      <c r="U1729">
        <v>0.02</v>
      </c>
      <c r="V1729" t="s">
        <v>176</v>
      </c>
      <c r="X1729" t="s">
        <v>149</v>
      </c>
      <c r="Y1729" t="s">
        <v>150</v>
      </c>
      <c r="Z1729">
        <v>1049</v>
      </c>
      <c r="AB1729" t="s">
        <v>154</v>
      </c>
      <c r="AC1729" t="s">
        <v>148</v>
      </c>
      <c r="AD1729" s="2">
        <v>0.52500000000000002</v>
      </c>
      <c r="AG1729" t="s">
        <v>161</v>
      </c>
      <c r="AK1729" t="s">
        <v>156</v>
      </c>
    </row>
    <row r="1730" spans="1:37" x14ac:dyDescent="0.3">
      <c r="A1730" t="s">
        <v>292</v>
      </c>
      <c r="B1730" t="str">
        <f t="shared" ref="B1730:B1793" si="27">AG1730&amp;"-"&amp;C1730&amp;"-"&amp;TEXT(E1730,"yyyymmdd")</f>
        <v>USGS-WRD-1651770-20161128</v>
      </c>
      <c r="C1730">
        <v>1651770</v>
      </c>
      <c r="D1730" t="s">
        <v>151</v>
      </c>
      <c r="E1730" s="1">
        <v>42702</v>
      </c>
      <c r="F1730" s="1" t="s">
        <v>458</v>
      </c>
      <c r="G1730" s="1"/>
      <c r="H1730" t="s">
        <v>172</v>
      </c>
      <c r="I1730" s="1" t="str">
        <f>VLOOKUP(Z1730,lookup!$A$2:$E$18,5,FALSE)</f>
        <v>dissolved</v>
      </c>
      <c r="J1730" s="1" t="str">
        <f>VLOOKUP(Z1730,lookup!$A$2:$E$18,3,FALSE)</f>
        <v>Zinc</v>
      </c>
      <c r="K1730" s="1"/>
      <c r="L1730" t="str">
        <f>VLOOKUP(Z1730,lookup!$A$2:$E$18,4,FALSE)</f>
        <v>ug/l</v>
      </c>
      <c r="M1730">
        <v>4.2</v>
      </c>
      <c r="U1730">
        <v>2</v>
      </c>
      <c r="V1730" t="s">
        <v>176</v>
      </c>
      <c r="X1730" t="s">
        <v>149</v>
      </c>
      <c r="Y1730" t="s">
        <v>150</v>
      </c>
      <c r="Z1730">
        <v>1090</v>
      </c>
      <c r="AB1730" t="s">
        <v>154</v>
      </c>
      <c r="AC1730" t="s">
        <v>148</v>
      </c>
      <c r="AD1730" s="2">
        <v>0.52500000000000002</v>
      </c>
      <c r="AG1730" t="s">
        <v>161</v>
      </c>
      <c r="AK1730" t="s">
        <v>156</v>
      </c>
    </row>
    <row r="1731" spans="1:37" x14ac:dyDescent="0.3">
      <c r="A1731" t="s">
        <v>292</v>
      </c>
      <c r="B1731" t="str">
        <f t="shared" si="27"/>
        <v>USGS-WRD-1651770-20161128</v>
      </c>
      <c r="C1731">
        <v>1651770</v>
      </c>
      <c r="D1731" t="s">
        <v>151</v>
      </c>
      <c r="E1731" s="1">
        <v>42702</v>
      </c>
      <c r="F1731" s="1" t="s">
        <v>458</v>
      </c>
      <c r="G1731" s="1"/>
      <c r="I1731" s="1" t="str">
        <f>VLOOKUP(Z1731,lookup!$A$2:$E$18,5,FALSE)</f>
        <v>total</v>
      </c>
      <c r="J1731" s="1" t="str">
        <f>VLOOKUP(Z1731,lookup!$A$2:$E$18,3,FALSE)</f>
        <v>Mercury</v>
      </c>
      <c r="K1731" s="1"/>
      <c r="L1731" t="str">
        <f>VLOOKUP(Z1731,lookup!$A$2:$E$18,4,FALSE)</f>
        <v>ng/l</v>
      </c>
      <c r="M1731">
        <v>6.87</v>
      </c>
      <c r="U1731">
        <v>0.17</v>
      </c>
      <c r="V1731" t="s">
        <v>165</v>
      </c>
      <c r="X1731" t="s">
        <v>149</v>
      </c>
      <c r="Y1731" t="s">
        <v>150</v>
      </c>
      <c r="Z1731">
        <v>50286</v>
      </c>
      <c r="AB1731" t="s">
        <v>154</v>
      </c>
      <c r="AC1731" t="s">
        <v>148</v>
      </c>
      <c r="AD1731" s="2">
        <v>0.52500000000000002</v>
      </c>
      <c r="AG1731" t="s">
        <v>161</v>
      </c>
      <c r="AK1731" t="s">
        <v>230</v>
      </c>
    </row>
    <row r="1732" spans="1:37" x14ac:dyDescent="0.3">
      <c r="A1732" t="s">
        <v>292</v>
      </c>
      <c r="B1732" t="str">
        <f t="shared" si="27"/>
        <v>USGS-WRD-1651770-20161129</v>
      </c>
      <c r="C1732">
        <v>1651770</v>
      </c>
      <c r="D1732" t="s">
        <v>151</v>
      </c>
      <c r="E1732" s="1">
        <v>42703</v>
      </c>
      <c r="F1732" s="1" t="s">
        <v>354</v>
      </c>
      <c r="G1732" s="1"/>
      <c r="H1732" t="s">
        <v>172</v>
      </c>
      <c r="I1732" s="1" t="str">
        <f>VLOOKUP(Z1732,lookup!$A$2:$E$18,5,FALSE)</f>
        <v>dissolved</v>
      </c>
      <c r="J1732" s="1" t="str">
        <f>VLOOKUP(Z1732,lookup!$A$2:$E$18,3,FALSE)</f>
        <v>Copper</v>
      </c>
      <c r="K1732" s="1"/>
      <c r="L1732" t="str">
        <f>VLOOKUP(Z1732,lookup!$A$2:$E$18,4,FALSE)</f>
        <v>ug/l</v>
      </c>
      <c r="M1732">
        <v>6.8</v>
      </c>
      <c r="U1732">
        <v>0.2</v>
      </c>
      <c r="V1732" t="s">
        <v>176</v>
      </c>
      <c r="X1732" t="s">
        <v>149</v>
      </c>
      <c r="Y1732" t="s">
        <v>150</v>
      </c>
      <c r="Z1732">
        <v>1040</v>
      </c>
      <c r="AB1732" t="s">
        <v>154</v>
      </c>
      <c r="AC1732" t="s">
        <v>148</v>
      </c>
      <c r="AD1732" s="2">
        <v>0.49305555555555558</v>
      </c>
      <c r="AG1732" t="s">
        <v>161</v>
      </c>
      <c r="AK1732" t="s">
        <v>156</v>
      </c>
    </row>
    <row r="1733" spans="1:37" x14ac:dyDescent="0.3">
      <c r="A1733" t="s">
        <v>292</v>
      </c>
      <c r="B1733" t="str">
        <f t="shared" si="27"/>
        <v>USGS-WRD-1651770-20161129</v>
      </c>
      <c r="C1733">
        <v>1651770</v>
      </c>
      <c r="D1733" t="s">
        <v>151</v>
      </c>
      <c r="E1733" s="1">
        <v>42703</v>
      </c>
      <c r="F1733" s="1" t="s">
        <v>354</v>
      </c>
      <c r="G1733" s="1"/>
      <c r="H1733" t="s">
        <v>170</v>
      </c>
      <c r="I1733" s="1" t="str">
        <f>VLOOKUP(Z1733,lookup!$A$2:$E$18,5,FALSE)</f>
        <v>dissolved</v>
      </c>
      <c r="J1733" s="1" t="str">
        <f>VLOOKUP(Z1733,lookup!$A$2:$E$18,3,FALSE)</f>
        <v>Lead</v>
      </c>
      <c r="K1733" s="1"/>
      <c r="L1733" t="str">
        <f>VLOOKUP(Z1733,lookup!$A$2:$E$18,4,FALSE)</f>
        <v>ug/l</v>
      </c>
      <c r="M1733">
        <v>0.432</v>
      </c>
      <c r="U1733">
        <v>0.02</v>
      </c>
      <c r="V1733" t="s">
        <v>176</v>
      </c>
      <c r="X1733" t="s">
        <v>149</v>
      </c>
      <c r="Y1733" t="s">
        <v>150</v>
      </c>
      <c r="Z1733">
        <v>1049</v>
      </c>
      <c r="AB1733" t="s">
        <v>154</v>
      </c>
      <c r="AC1733" t="s">
        <v>148</v>
      </c>
      <c r="AD1733" s="2">
        <v>0.49305555555555558</v>
      </c>
      <c r="AG1733" t="s">
        <v>161</v>
      </c>
      <c r="AK1733" t="s">
        <v>156</v>
      </c>
    </row>
    <row r="1734" spans="1:37" x14ac:dyDescent="0.3">
      <c r="A1734" t="s">
        <v>292</v>
      </c>
      <c r="B1734" t="str">
        <f t="shared" si="27"/>
        <v>USGS-WRD-1651770-20161129</v>
      </c>
      <c r="C1734">
        <v>1651770</v>
      </c>
      <c r="D1734" t="s">
        <v>151</v>
      </c>
      <c r="E1734" s="1">
        <v>42703</v>
      </c>
      <c r="F1734" s="1" t="s">
        <v>354</v>
      </c>
      <c r="G1734" s="1"/>
      <c r="H1734" t="s">
        <v>172</v>
      </c>
      <c r="I1734" s="1" t="str">
        <f>VLOOKUP(Z1734,lookup!$A$2:$E$18,5,FALSE)</f>
        <v>dissolved</v>
      </c>
      <c r="J1734" s="1" t="str">
        <f>VLOOKUP(Z1734,lookup!$A$2:$E$18,3,FALSE)</f>
        <v>Zinc</v>
      </c>
      <c r="K1734" s="1"/>
      <c r="L1734" t="str">
        <f>VLOOKUP(Z1734,lookup!$A$2:$E$18,4,FALSE)</f>
        <v>ug/l</v>
      </c>
      <c r="M1734">
        <v>7.4</v>
      </c>
      <c r="U1734">
        <v>2</v>
      </c>
      <c r="V1734" t="s">
        <v>176</v>
      </c>
      <c r="X1734" t="s">
        <v>149</v>
      </c>
      <c r="Y1734" t="s">
        <v>150</v>
      </c>
      <c r="Z1734">
        <v>1090</v>
      </c>
      <c r="AB1734" t="s">
        <v>154</v>
      </c>
      <c r="AC1734" t="s">
        <v>148</v>
      </c>
      <c r="AD1734" s="2">
        <v>0.49305555555555558</v>
      </c>
      <c r="AG1734" t="s">
        <v>161</v>
      </c>
      <c r="AK1734" t="s">
        <v>156</v>
      </c>
    </row>
    <row r="1735" spans="1:37" x14ac:dyDescent="0.3">
      <c r="A1735" t="s">
        <v>292</v>
      </c>
      <c r="B1735" t="str">
        <f t="shared" si="27"/>
        <v>USGS-WRD-1651770-20161129</v>
      </c>
      <c r="C1735">
        <v>1651770</v>
      </c>
      <c r="D1735" t="s">
        <v>151</v>
      </c>
      <c r="E1735" s="1">
        <v>42703</v>
      </c>
      <c r="F1735" s="1" t="s">
        <v>354</v>
      </c>
      <c r="G1735" s="1"/>
      <c r="I1735" s="1" t="str">
        <f>VLOOKUP(Z1735,lookup!$A$2:$E$18,5,FALSE)</f>
        <v>total</v>
      </c>
      <c r="J1735" s="1" t="str">
        <f>VLOOKUP(Z1735,lookup!$A$2:$E$18,3,FALSE)</f>
        <v>Mercury</v>
      </c>
      <c r="K1735" s="1"/>
      <c r="L1735" t="str">
        <f>VLOOKUP(Z1735,lookup!$A$2:$E$18,4,FALSE)</f>
        <v>ng/l</v>
      </c>
      <c r="M1735">
        <v>2.5499999999999998</v>
      </c>
      <c r="U1735">
        <v>0.17</v>
      </c>
      <c r="V1735" t="s">
        <v>165</v>
      </c>
      <c r="X1735" t="s">
        <v>149</v>
      </c>
      <c r="Y1735" t="s">
        <v>150</v>
      </c>
      <c r="Z1735">
        <v>50286</v>
      </c>
      <c r="AB1735" t="s">
        <v>154</v>
      </c>
      <c r="AC1735" t="s">
        <v>148</v>
      </c>
      <c r="AD1735" s="2">
        <v>0.49305555555555558</v>
      </c>
      <c r="AG1735" t="s">
        <v>161</v>
      </c>
      <c r="AK1735" t="s">
        <v>230</v>
      </c>
    </row>
    <row r="1736" spans="1:37" x14ac:dyDescent="0.3">
      <c r="A1736" t="s">
        <v>292</v>
      </c>
      <c r="B1736" t="str">
        <f t="shared" si="27"/>
        <v>USGS-WRD-1651770-20161130</v>
      </c>
      <c r="C1736">
        <v>1651770</v>
      </c>
      <c r="D1736" t="s">
        <v>151</v>
      </c>
      <c r="E1736" s="1">
        <v>42704</v>
      </c>
      <c r="F1736" s="1" t="s">
        <v>345</v>
      </c>
      <c r="G1736" s="1"/>
      <c r="H1736" t="s">
        <v>172</v>
      </c>
      <c r="I1736" s="1" t="str">
        <f>VLOOKUP(Z1736,lookup!$A$2:$E$18,5,FALSE)</f>
        <v>dissolved</v>
      </c>
      <c r="J1736" s="1" t="str">
        <f>VLOOKUP(Z1736,lookup!$A$2:$E$18,3,FALSE)</f>
        <v>Copper</v>
      </c>
      <c r="K1736" s="1"/>
      <c r="L1736" t="str">
        <f>VLOOKUP(Z1736,lookup!$A$2:$E$18,4,FALSE)</f>
        <v>ug/l</v>
      </c>
      <c r="M1736">
        <v>5.5</v>
      </c>
      <c r="U1736">
        <v>0.2</v>
      </c>
      <c r="V1736" t="s">
        <v>176</v>
      </c>
      <c r="X1736" t="s">
        <v>149</v>
      </c>
      <c r="Y1736" t="s">
        <v>150</v>
      </c>
      <c r="Z1736">
        <v>1040</v>
      </c>
      <c r="AB1736" t="s">
        <v>154</v>
      </c>
      <c r="AC1736" t="s">
        <v>148</v>
      </c>
      <c r="AD1736" s="2">
        <v>0.44444444444444442</v>
      </c>
      <c r="AG1736" t="s">
        <v>161</v>
      </c>
      <c r="AK1736" t="s">
        <v>156</v>
      </c>
    </row>
    <row r="1737" spans="1:37" x14ac:dyDescent="0.3">
      <c r="A1737" t="s">
        <v>292</v>
      </c>
      <c r="B1737" t="str">
        <f t="shared" si="27"/>
        <v>USGS-WRD-1651770-20161130</v>
      </c>
      <c r="C1737">
        <v>1651770</v>
      </c>
      <c r="D1737" t="s">
        <v>151</v>
      </c>
      <c r="E1737" s="1">
        <v>42704</v>
      </c>
      <c r="F1737" s="1" t="s">
        <v>345</v>
      </c>
      <c r="G1737" s="1"/>
      <c r="H1737" t="s">
        <v>170</v>
      </c>
      <c r="I1737" s="1" t="str">
        <f>VLOOKUP(Z1737,lookup!$A$2:$E$18,5,FALSE)</f>
        <v>dissolved</v>
      </c>
      <c r="J1737" s="1" t="str">
        <f>VLOOKUP(Z1737,lookup!$A$2:$E$18,3,FALSE)</f>
        <v>Lead</v>
      </c>
      <c r="K1737" s="1"/>
      <c r="L1737" t="str">
        <f>VLOOKUP(Z1737,lookup!$A$2:$E$18,4,FALSE)</f>
        <v>ug/l</v>
      </c>
      <c r="M1737">
        <v>2.52</v>
      </c>
      <c r="U1737">
        <v>0.02</v>
      </c>
      <c r="V1737" t="s">
        <v>176</v>
      </c>
      <c r="X1737" t="s">
        <v>149</v>
      </c>
      <c r="Y1737" t="s">
        <v>150</v>
      </c>
      <c r="Z1737">
        <v>1049</v>
      </c>
      <c r="AB1737" t="s">
        <v>154</v>
      </c>
      <c r="AC1737" t="s">
        <v>148</v>
      </c>
      <c r="AD1737" s="2">
        <v>0.44444444444444442</v>
      </c>
      <c r="AG1737" t="s">
        <v>161</v>
      </c>
      <c r="AK1737" t="s">
        <v>156</v>
      </c>
    </row>
    <row r="1738" spans="1:37" x14ac:dyDescent="0.3">
      <c r="A1738" t="s">
        <v>292</v>
      </c>
      <c r="B1738" t="str">
        <f t="shared" si="27"/>
        <v>USGS-WRD-1651770-20161130</v>
      </c>
      <c r="C1738">
        <v>1651770</v>
      </c>
      <c r="D1738" t="s">
        <v>151</v>
      </c>
      <c r="E1738" s="1">
        <v>42704</v>
      </c>
      <c r="F1738" s="1" t="s">
        <v>345</v>
      </c>
      <c r="G1738" s="1"/>
      <c r="H1738" t="s">
        <v>172</v>
      </c>
      <c r="I1738" s="1" t="str">
        <f>VLOOKUP(Z1738,lookup!$A$2:$E$18,5,FALSE)</f>
        <v>dissolved</v>
      </c>
      <c r="J1738" s="1" t="str">
        <f>VLOOKUP(Z1738,lookup!$A$2:$E$18,3,FALSE)</f>
        <v>Zinc</v>
      </c>
      <c r="K1738" s="1"/>
      <c r="L1738" t="str">
        <f>VLOOKUP(Z1738,lookup!$A$2:$E$18,4,FALSE)</f>
        <v>ug/l</v>
      </c>
      <c r="M1738">
        <v>23.3</v>
      </c>
      <c r="U1738">
        <v>2</v>
      </c>
      <c r="V1738" t="s">
        <v>176</v>
      </c>
      <c r="X1738" t="s">
        <v>149</v>
      </c>
      <c r="Y1738" t="s">
        <v>150</v>
      </c>
      <c r="Z1738">
        <v>1090</v>
      </c>
      <c r="AB1738" t="s">
        <v>154</v>
      </c>
      <c r="AC1738" t="s">
        <v>148</v>
      </c>
      <c r="AD1738" s="2">
        <v>0.44444444444444442</v>
      </c>
      <c r="AG1738" t="s">
        <v>161</v>
      </c>
      <c r="AK1738" t="s">
        <v>156</v>
      </c>
    </row>
    <row r="1739" spans="1:37" x14ac:dyDescent="0.3">
      <c r="A1739" t="s">
        <v>292</v>
      </c>
      <c r="B1739" t="str">
        <f t="shared" si="27"/>
        <v>USGS-WRD-1651770-20161130</v>
      </c>
      <c r="C1739">
        <v>1651770</v>
      </c>
      <c r="D1739" t="s">
        <v>151</v>
      </c>
      <c r="E1739" s="1">
        <v>42704</v>
      </c>
      <c r="F1739" s="1" t="s">
        <v>345</v>
      </c>
      <c r="G1739" s="1"/>
      <c r="I1739" s="1" t="str">
        <f>VLOOKUP(Z1739,lookup!$A$2:$E$18,5,FALSE)</f>
        <v>total</v>
      </c>
      <c r="J1739" s="1" t="str">
        <f>VLOOKUP(Z1739,lookup!$A$2:$E$18,3,FALSE)</f>
        <v>Mercury</v>
      </c>
      <c r="K1739" s="1"/>
      <c r="L1739" t="str">
        <f>VLOOKUP(Z1739,lookup!$A$2:$E$18,4,FALSE)</f>
        <v>ng/l</v>
      </c>
      <c r="M1739">
        <v>17.5</v>
      </c>
      <c r="U1739">
        <v>0.17</v>
      </c>
      <c r="V1739" t="s">
        <v>165</v>
      </c>
      <c r="X1739" t="s">
        <v>149</v>
      </c>
      <c r="Y1739" t="s">
        <v>150</v>
      </c>
      <c r="Z1739">
        <v>50286</v>
      </c>
      <c r="AB1739" t="s">
        <v>154</v>
      </c>
      <c r="AC1739" t="s">
        <v>148</v>
      </c>
      <c r="AD1739" s="2">
        <v>0.44444444444444442</v>
      </c>
      <c r="AG1739" t="s">
        <v>161</v>
      </c>
      <c r="AK1739" t="s">
        <v>230</v>
      </c>
    </row>
    <row r="1740" spans="1:37" x14ac:dyDescent="0.3">
      <c r="A1740" t="s">
        <v>292</v>
      </c>
      <c r="B1740" t="str">
        <f t="shared" si="27"/>
        <v>USGS-WRD-1651770-20161214</v>
      </c>
      <c r="C1740">
        <v>1651770</v>
      </c>
      <c r="D1740" t="s">
        <v>151</v>
      </c>
      <c r="E1740" s="1">
        <v>42718</v>
      </c>
      <c r="F1740" s="1" t="s">
        <v>353</v>
      </c>
      <c r="G1740" s="1"/>
      <c r="H1740" t="s">
        <v>172</v>
      </c>
      <c r="I1740" s="1" t="str">
        <f>VLOOKUP(Z1740,lookup!$A$2:$E$18,5,FALSE)</f>
        <v>dissolved</v>
      </c>
      <c r="J1740" s="1" t="str">
        <f>VLOOKUP(Z1740,lookup!$A$2:$E$18,3,FALSE)</f>
        <v>Copper</v>
      </c>
      <c r="K1740" s="1"/>
      <c r="L1740" t="str">
        <f>VLOOKUP(Z1740,lookup!$A$2:$E$18,4,FALSE)</f>
        <v>ug/l</v>
      </c>
      <c r="M1740">
        <v>1.8</v>
      </c>
      <c r="U1740">
        <v>0.2</v>
      </c>
      <c r="V1740" t="s">
        <v>176</v>
      </c>
      <c r="X1740" t="s">
        <v>149</v>
      </c>
      <c r="Y1740" t="s">
        <v>150</v>
      </c>
      <c r="Z1740">
        <v>1040</v>
      </c>
      <c r="AB1740" t="s">
        <v>154</v>
      </c>
      <c r="AC1740" t="s">
        <v>148</v>
      </c>
      <c r="AD1740" s="2">
        <v>0.50694444444444442</v>
      </c>
      <c r="AG1740" t="s">
        <v>161</v>
      </c>
      <c r="AK1740" t="s">
        <v>156</v>
      </c>
    </row>
    <row r="1741" spans="1:37" x14ac:dyDescent="0.3">
      <c r="A1741" t="s">
        <v>292</v>
      </c>
      <c r="B1741" t="str">
        <f t="shared" si="27"/>
        <v>USGS-WRD-1651770-20161214</v>
      </c>
      <c r="C1741">
        <v>1651770</v>
      </c>
      <c r="D1741" t="s">
        <v>151</v>
      </c>
      <c r="E1741" s="1">
        <v>42718</v>
      </c>
      <c r="F1741" s="1" t="s">
        <v>353</v>
      </c>
      <c r="G1741" s="1"/>
      <c r="H1741" t="s">
        <v>170</v>
      </c>
      <c r="I1741" s="1" t="str">
        <f>VLOOKUP(Z1741,lookup!$A$2:$E$18,5,FALSE)</f>
        <v>dissolved</v>
      </c>
      <c r="J1741" s="1" t="str">
        <f>VLOOKUP(Z1741,lookup!$A$2:$E$18,3,FALSE)</f>
        <v>Lead</v>
      </c>
      <c r="K1741" s="1"/>
      <c r="L1741" t="str">
        <f>VLOOKUP(Z1741,lookup!$A$2:$E$18,4,FALSE)</f>
        <v>ug/l</v>
      </c>
      <c r="M1741">
        <v>0.13500000000000001</v>
      </c>
      <c r="U1741">
        <v>0.02</v>
      </c>
      <c r="V1741" t="s">
        <v>176</v>
      </c>
      <c r="X1741" t="s">
        <v>149</v>
      </c>
      <c r="Y1741" t="s">
        <v>150</v>
      </c>
      <c r="Z1741">
        <v>1049</v>
      </c>
      <c r="AB1741" t="s">
        <v>154</v>
      </c>
      <c r="AC1741" t="s">
        <v>148</v>
      </c>
      <c r="AD1741" s="2">
        <v>0.50694444444444442</v>
      </c>
      <c r="AG1741" t="s">
        <v>161</v>
      </c>
      <c r="AK1741" t="s">
        <v>156</v>
      </c>
    </row>
    <row r="1742" spans="1:37" x14ac:dyDescent="0.3">
      <c r="A1742" t="s">
        <v>292</v>
      </c>
      <c r="B1742" t="str">
        <f t="shared" si="27"/>
        <v>USGS-WRD-1651770-20161214</v>
      </c>
      <c r="C1742">
        <v>1651770</v>
      </c>
      <c r="D1742" t="s">
        <v>151</v>
      </c>
      <c r="E1742" s="1">
        <v>42718</v>
      </c>
      <c r="F1742" s="1" t="s">
        <v>353</v>
      </c>
      <c r="G1742" s="1"/>
      <c r="H1742" t="s">
        <v>172</v>
      </c>
      <c r="I1742" s="1" t="str">
        <f>VLOOKUP(Z1742,lookup!$A$2:$E$18,5,FALSE)</f>
        <v>dissolved</v>
      </c>
      <c r="J1742" s="1" t="str">
        <f>VLOOKUP(Z1742,lookup!$A$2:$E$18,3,FALSE)</f>
        <v>Zinc</v>
      </c>
      <c r="K1742" s="1"/>
      <c r="L1742" t="str">
        <f>VLOOKUP(Z1742,lookup!$A$2:$E$18,4,FALSE)</f>
        <v>ug/l</v>
      </c>
      <c r="M1742">
        <v>5.6</v>
      </c>
      <c r="U1742">
        <v>2</v>
      </c>
      <c r="V1742" t="s">
        <v>176</v>
      </c>
      <c r="X1742" t="s">
        <v>149</v>
      </c>
      <c r="Y1742" t="s">
        <v>150</v>
      </c>
      <c r="Z1742">
        <v>1090</v>
      </c>
      <c r="AB1742" t="s">
        <v>154</v>
      </c>
      <c r="AC1742" t="s">
        <v>148</v>
      </c>
      <c r="AD1742" s="2">
        <v>0.50694444444444442</v>
      </c>
      <c r="AG1742" t="s">
        <v>161</v>
      </c>
      <c r="AK1742" t="s">
        <v>156</v>
      </c>
    </row>
    <row r="1743" spans="1:37" x14ac:dyDescent="0.3">
      <c r="A1743" t="s">
        <v>292</v>
      </c>
      <c r="B1743" t="str">
        <f t="shared" si="27"/>
        <v>USGS-WRD-1651770-20161214</v>
      </c>
      <c r="C1743">
        <v>1651770</v>
      </c>
      <c r="D1743" t="s">
        <v>151</v>
      </c>
      <c r="E1743" s="1">
        <v>42718</v>
      </c>
      <c r="F1743" s="1" t="s">
        <v>353</v>
      </c>
      <c r="G1743" s="1"/>
      <c r="I1743" s="1" t="str">
        <f>VLOOKUP(Z1743,lookup!$A$2:$E$18,5,FALSE)</f>
        <v>total</v>
      </c>
      <c r="J1743" s="1" t="str">
        <f>VLOOKUP(Z1743,lookup!$A$2:$E$18,3,FALSE)</f>
        <v>Mercury</v>
      </c>
      <c r="K1743" s="1"/>
      <c r="L1743" t="str">
        <f>VLOOKUP(Z1743,lookup!$A$2:$E$18,4,FALSE)</f>
        <v>ng/l</v>
      </c>
      <c r="M1743">
        <v>1.8</v>
      </c>
      <c r="U1743">
        <v>0.17</v>
      </c>
      <c r="V1743" t="s">
        <v>165</v>
      </c>
      <c r="X1743" t="s">
        <v>149</v>
      </c>
      <c r="Y1743" t="s">
        <v>150</v>
      </c>
      <c r="Z1743">
        <v>50286</v>
      </c>
      <c r="AB1743" t="s">
        <v>154</v>
      </c>
      <c r="AC1743" t="s">
        <v>148</v>
      </c>
      <c r="AD1743" s="2">
        <v>0.50694444444444442</v>
      </c>
      <c r="AG1743" t="s">
        <v>161</v>
      </c>
      <c r="AK1743" t="s">
        <v>230</v>
      </c>
    </row>
    <row r="1744" spans="1:37" x14ac:dyDescent="0.3">
      <c r="A1744" t="s">
        <v>292</v>
      </c>
      <c r="B1744" t="str">
        <f t="shared" si="27"/>
        <v>USGS-WRD-1651770-20170103</v>
      </c>
      <c r="C1744">
        <v>1651770</v>
      </c>
      <c r="D1744" t="s">
        <v>151</v>
      </c>
      <c r="E1744" s="1">
        <v>42738</v>
      </c>
      <c r="F1744" s="1" t="s">
        <v>304</v>
      </c>
      <c r="G1744" s="1"/>
      <c r="H1744" t="s">
        <v>172</v>
      </c>
      <c r="I1744" s="1" t="str">
        <f>VLOOKUP(Z1744,lookup!$A$2:$E$18,5,FALSE)</f>
        <v>dissolved</v>
      </c>
      <c r="J1744" s="1" t="str">
        <f>VLOOKUP(Z1744,lookup!$A$2:$E$18,3,FALSE)</f>
        <v>Copper</v>
      </c>
      <c r="K1744" s="1"/>
      <c r="L1744" t="str">
        <f>VLOOKUP(Z1744,lookup!$A$2:$E$18,4,FALSE)</f>
        <v>ug/l</v>
      </c>
      <c r="M1744">
        <v>5.0999999999999996</v>
      </c>
      <c r="U1744">
        <v>0.2</v>
      </c>
      <c r="V1744" t="s">
        <v>176</v>
      </c>
      <c r="X1744" t="s">
        <v>149</v>
      </c>
      <c r="Y1744" t="s">
        <v>150</v>
      </c>
      <c r="Z1744">
        <v>1040</v>
      </c>
      <c r="AB1744" t="s">
        <v>154</v>
      </c>
      <c r="AC1744" t="s">
        <v>148</v>
      </c>
      <c r="AD1744" s="2">
        <v>0.47916666666666669</v>
      </c>
      <c r="AG1744" t="s">
        <v>161</v>
      </c>
      <c r="AK1744" t="s">
        <v>156</v>
      </c>
    </row>
    <row r="1745" spans="1:37" x14ac:dyDescent="0.3">
      <c r="A1745" t="s">
        <v>292</v>
      </c>
      <c r="B1745" t="str">
        <f t="shared" si="27"/>
        <v>USGS-WRD-1651770-20170103</v>
      </c>
      <c r="C1745">
        <v>1651770</v>
      </c>
      <c r="D1745" t="s">
        <v>151</v>
      </c>
      <c r="E1745" s="1">
        <v>42738</v>
      </c>
      <c r="F1745" s="1" t="s">
        <v>304</v>
      </c>
      <c r="G1745" s="1"/>
      <c r="H1745" t="s">
        <v>170</v>
      </c>
      <c r="I1745" s="1" t="str">
        <f>VLOOKUP(Z1745,lookup!$A$2:$E$18,5,FALSE)</f>
        <v>dissolved</v>
      </c>
      <c r="J1745" s="1" t="str">
        <f>VLOOKUP(Z1745,lookup!$A$2:$E$18,3,FALSE)</f>
        <v>Lead</v>
      </c>
      <c r="K1745" s="1"/>
      <c r="L1745" t="str">
        <f>VLOOKUP(Z1745,lookup!$A$2:$E$18,4,FALSE)</f>
        <v>ug/l</v>
      </c>
      <c r="M1745">
        <v>0.85799999999999998</v>
      </c>
      <c r="U1745">
        <v>0.02</v>
      </c>
      <c r="V1745" t="s">
        <v>176</v>
      </c>
      <c r="X1745" t="s">
        <v>149</v>
      </c>
      <c r="Y1745" t="s">
        <v>150</v>
      </c>
      <c r="Z1745">
        <v>1049</v>
      </c>
      <c r="AB1745" t="s">
        <v>154</v>
      </c>
      <c r="AC1745" t="s">
        <v>148</v>
      </c>
      <c r="AD1745" s="2">
        <v>0.47916666666666669</v>
      </c>
      <c r="AG1745" t="s">
        <v>161</v>
      </c>
      <c r="AK1745" t="s">
        <v>156</v>
      </c>
    </row>
    <row r="1746" spans="1:37" x14ac:dyDescent="0.3">
      <c r="A1746" t="s">
        <v>292</v>
      </c>
      <c r="B1746" t="str">
        <f t="shared" si="27"/>
        <v>USGS-WRD-1651770-20170103</v>
      </c>
      <c r="C1746">
        <v>1651770</v>
      </c>
      <c r="D1746" t="s">
        <v>151</v>
      </c>
      <c r="E1746" s="1">
        <v>42738</v>
      </c>
      <c r="F1746" s="1" t="s">
        <v>304</v>
      </c>
      <c r="G1746" s="1"/>
      <c r="H1746" t="s">
        <v>172</v>
      </c>
      <c r="I1746" s="1" t="str">
        <f>VLOOKUP(Z1746,lookup!$A$2:$E$18,5,FALSE)</f>
        <v>dissolved</v>
      </c>
      <c r="J1746" s="1" t="str">
        <f>VLOOKUP(Z1746,lookup!$A$2:$E$18,3,FALSE)</f>
        <v>Zinc</v>
      </c>
      <c r="K1746" s="1"/>
      <c r="L1746" t="str">
        <f>VLOOKUP(Z1746,lookup!$A$2:$E$18,4,FALSE)</f>
        <v>ug/l</v>
      </c>
      <c r="M1746">
        <v>13.3</v>
      </c>
      <c r="U1746">
        <v>2</v>
      </c>
      <c r="V1746" t="s">
        <v>176</v>
      </c>
      <c r="X1746" t="s">
        <v>149</v>
      </c>
      <c r="Y1746" t="s">
        <v>150</v>
      </c>
      <c r="Z1746">
        <v>1090</v>
      </c>
      <c r="AB1746" t="s">
        <v>154</v>
      </c>
      <c r="AC1746" t="s">
        <v>148</v>
      </c>
      <c r="AD1746" s="2">
        <v>0.47916666666666669</v>
      </c>
      <c r="AG1746" t="s">
        <v>161</v>
      </c>
      <c r="AK1746" t="s">
        <v>156</v>
      </c>
    </row>
    <row r="1747" spans="1:37" x14ac:dyDescent="0.3">
      <c r="A1747" t="s">
        <v>292</v>
      </c>
      <c r="B1747" t="str">
        <f t="shared" si="27"/>
        <v>USGS-WRD-1651770-20170103</v>
      </c>
      <c r="C1747">
        <v>1651770</v>
      </c>
      <c r="D1747" t="s">
        <v>151</v>
      </c>
      <c r="E1747" s="1">
        <v>42738</v>
      </c>
      <c r="F1747" s="1" t="s">
        <v>304</v>
      </c>
      <c r="G1747" s="1"/>
      <c r="I1747" s="1" t="str">
        <f>VLOOKUP(Z1747,lookup!$A$2:$E$18,5,FALSE)</f>
        <v>total</v>
      </c>
      <c r="J1747" s="1" t="str">
        <f>VLOOKUP(Z1747,lookup!$A$2:$E$18,3,FALSE)</f>
        <v>Mercury</v>
      </c>
      <c r="K1747" s="1"/>
      <c r="L1747" t="str">
        <f>VLOOKUP(Z1747,lookup!$A$2:$E$18,4,FALSE)</f>
        <v>ng/l</v>
      </c>
      <c r="M1747">
        <v>10.3</v>
      </c>
      <c r="U1747">
        <v>0.17</v>
      </c>
      <c r="V1747" t="s">
        <v>165</v>
      </c>
      <c r="X1747" t="s">
        <v>149</v>
      </c>
      <c r="Y1747" t="s">
        <v>150</v>
      </c>
      <c r="Z1747">
        <v>50286</v>
      </c>
      <c r="AB1747" t="s">
        <v>154</v>
      </c>
      <c r="AC1747" t="s">
        <v>148</v>
      </c>
      <c r="AD1747" s="2">
        <v>0.47916666666666669</v>
      </c>
      <c r="AG1747" t="s">
        <v>161</v>
      </c>
      <c r="AK1747" t="s">
        <v>230</v>
      </c>
    </row>
    <row r="1748" spans="1:37" x14ac:dyDescent="0.3">
      <c r="A1748" t="s">
        <v>292</v>
      </c>
      <c r="B1748" t="str">
        <f t="shared" si="27"/>
        <v>USGS-WRD-1651770-20170123</v>
      </c>
      <c r="C1748">
        <v>1651770</v>
      </c>
      <c r="D1748" t="s">
        <v>151</v>
      </c>
      <c r="E1748" s="1">
        <v>42758</v>
      </c>
      <c r="F1748" s="1" t="s">
        <v>458</v>
      </c>
      <c r="G1748" s="1"/>
      <c r="H1748" t="s">
        <v>172</v>
      </c>
      <c r="I1748" s="1" t="str">
        <f>VLOOKUP(Z1748,lookup!$A$2:$E$18,5,FALSE)</f>
        <v>dissolved</v>
      </c>
      <c r="J1748" s="1" t="str">
        <f>VLOOKUP(Z1748,lookup!$A$2:$E$18,3,FALSE)</f>
        <v>Copper</v>
      </c>
      <c r="K1748" s="1"/>
      <c r="L1748" t="str">
        <f>VLOOKUP(Z1748,lookup!$A$2:$E$18,4,FALSE)</f>
        <v>ug/l</v>
      </c>
      <c r="M1748">
        <v>4.8</v>
      </c>
      <c r="U1748">
        <v>0.2</v>
      </c>
      <c r="V1748" t="s">
        <v>176</v>
      </c>
      <c r="X1748" t="s">
        <v>149</v>
      </c>
      <c r="Y1748" t="s">
        <v>150</v>
      </c>
      <c r="Z1748">
        <v>1040</v>
      </c>
      <c r="AB1748" t="s">
        <v>154</v>
      </c>
      <c r="AC1748" t="s">
        <v>148</v>
      </c>
      <c r="AD1748" s="2">
        <v>0.52500000000000002</v>
      </c>
      <c r="AG1748" t="s">
        <v>161</v>
      </c>
      <c r="AK1748" t="s">
        <v>156</v>
      </c>
    </row>
    <row r="1749" spans="1:37" x14ac:dyDescent="0.3">
      <c r="A1749" t="s">
        <v>292</v>
      </c>
      <c r="B1749" t="str">
        <f t="shared" si="27"/>
        <v>USGS-WRD-1651770-20170123</v>
      </c>
      <c r="C1749">
        <v>1651770</v>
      </c>
      <c r="D1749" t="s">
        <v>151</v>
      </c>
      <c r="E1749" s="1">
        <v>42758</v>
      </c>
      <c r="F1749" s="1" t="s">
        <v>458</v>
      </c>
      <c r="G1749" s="1"/>
      <c r="H1749" t="s">
        <v>170</v>
      </c>
      <c r="I1749" s="1" t="str">
        <f>VLOOKUP(Z1749,lookup!$A$2:$E$18,5,FALSE)</f>
        <v>dissolved</v>
      </c>
      <c r="J1749" s="1" t="str">
        <f>VLOOKUP(Z1749,lookup!$A$2:$E$18,3,FALSE)</f>
        <v>Lead</v>
      </c>
      <c r="K1749" s="1"/>
      <c r="L1749" t="str">
        <f>VLOOKUP(Z1749,lookup!$A$2:$E$18,4,FALSE)</f>
        <v>ug/l</v>
      </c>
      <c r="M1749">
        <v>1.08</v>
      </c>
      <c r="U1749">
        <v>0.02</v>
      </c>
      <c r="V1749" t="s">
        <v>176</v>
      </c>
      <c r="X1749" t="s">
        <v>149</v>
      </c>
      <c r="Y1749" t="s">
        <v>150</v>
      </c>
      <c r="Z1749">
        <v>1049</v>
      </c>
      <c r="AB1749" t="s">
        <v>154</v>
      </c>
      <c r="AC1749" t="s">
        <v>148</v>
      </c>
      <c r="AD1749" s="2">
        <v>0.52500000000000002</v>
      </c>
      <c r="AG1749" t="s">
        <v>161</v>
      </c>
      <c r="AK1749" t="s">
        <v>156</v>
      </c>
    </row>
    <row r="1750" spans="1:37" x14ac:dyDescent="0.3">
      <c r="A1750" t="s">
        <v>292</v>
      </c>
      <c r="B1750" t="str">
        <f t="shared" si="27"/>
        <v>USGS-WRD-1651770-20170123</v>
      </c>
      <c r="C1750">
        <v>1651770</v>
      </c>
      <c r="D1750" t="s">
        <v>151</v>
      </c>
      <c r="E1750" s="1">
        <v>42758</v>
      </c>
      <c r="F1750" s="1" t="s">
        <v>458</v>
      </c>
      <c r="G1750" s="1"/>
      <c r="H1750" t="s">
        <v>172</v>
      </c>
      <c r="I1750" s="1" t="str">
        <f>VLOOKUP(Z1750,lookup!$A$2:$E$18,5,FALSE)</f>
        <v>dissolved</v>
      </c>
      <c r="J1750" s="1" t="str">
        <f>VLOOKUP(Z1750,lookup!$A$2:$E$18,3,FALSE)</f>
        <v>Zinc</v>
      </c>
      <c r="K1750" s="1"/>
      <c r="L1750" t="str">
        <f>VLOOKUP(Z1750,lookup!$A$2:$E$18,4,FALSE)</f>
        <v>ug/l</v>
      </c>
      <c r="M1750">
        <v>15.2</v>
      </c>
      <c r="U1750">
        <v>2</v>
      </c>
      <c r="V1750" t="s">
        <v>176</v>
      </c>
      <c r="X1750" t="s">
        <v>149</v>
      </c>
      <c r="Y1750" t="s">
        <v>150</v>
      </c>
      <c r="Z1750">
        <v>1090</v>
      </c>
      <c r="AB1750" t="s">
        <v>154</v>
      </c>
      <c r="AC1750" t="s">
        <v>148</v>
      </c>
      <c r="AD1750" s="2">
        <v>0.52500000000000002</v>
      </c>
      <c r="AG1750" t="s">
        <v>161</v>
      </c>
      <c r="AK1750" t="s">
        <v>156</v>
      </c>
    </row>
    <row r="1751" spans="1:37" x14ac:dyDescent="0.3">
      <c r="A1751" t="s">
        <v>292</v>
      </c>
      <c r="B1751" t="str">
        <f t="shared" si="27"/>
        <v>USGS-WRD-1651770-20170123</v>
      </c>
      <c r="C1751">
        <v>1651770</v>
      </c>
      <c r="D1751" t="s">
        <v>151</v>
      </c>
      <c r="E1751" s="1">
        <v>42758</v>
      </c>
      <c r="F1751" s="1" t="s">
        <v>458</v>
      </c>
      <c r="G1751" s="1"/>
      <c r="I1751" s="1" t="str">
        <f>VLOOKUP(Z1751,lookup!$A$2:$E$18,5,FALSE)</f>
        <v>total</v>
      </c>
      <c r="J1751" s="1" t="str">
        <f>VLOOKUP(Z1751,lookup!$A$2:$E$18,3,FALSE)</f>
        <v>Mercury</v>
      </c>
      <c r="K1751" s="1"/>
      <c r="L1751" t="str">
        <f>VLOOKUP(Z1751,lookup!$A$2:$E$18,4,FALSE)</f>
        <v>ng/l</v>
      </c>
      <c r="M1751">
        <v>5.57</v>
      </c>
      <c r="U1751">
        <v>0.17</v>
      </c>
      <c r="V1751" t="s">
        <v>165</v>
      </c>
      <c r="X1751" t="s">
        <v>149</v>
      </c>
      <c r="Y1751" t="s">
        <v>150</v>
      </c>
      <c r="Z1751">
        <v>50286</v>
      </c>
      <c r="AB1751" t="s">
        <v>154</v>
      </c>
      <c r="AC1751" t="s">
        <v>148</v>
      </c>
      <c r="AD1751" s="2">
        <v>0.52500000000000002</v>
      </c>
      <c r="AG1751" t="s">
        <v>161</v>
      </c>
      <c r="AK1751" t="s">
        <v>230</v>
      </c>
    </row>
    <row r="1752" spans="1:37" x14ac:dyDescent="0.3">
      <c r="A1752" t="s">
        <v>292</v>
      </c>
      <c r="B1752" t="str">
        <f t="shared" si="27"/>
        <v>USGS-WRD-1651770-20170131</v>
      </c>
      <c r="C1752">
        <v>1651770</v>
      </c>
      <c r="D1752" t="s">
        <v>151</v>
      </c>
      <c r="E1752" s="1">
        <v>42766</v>
      </c>
      <c r="F1752" s="1" t="s">
        <v>340</v>
      </c>
      <c r="G1752" s="1"/>
      <c r="H1752" t="s">
        <v>172</v>
      </c>
      <c r="I1752" s="1" t="str">
        <f>VLOOKUP(Z1752,lookup!$A$2:$E$18,5,FALSE)</f>
        <v>dissolved</v>
      </c>
      <c r="J1752" s="1" t="str">
        <f>VLOOKUP(Z1752,lookup!$A$2:$E$18,3,FALSE)</f>
        <v>Copper</v>
      </c>
      <c r="K1752" s="1"/>
      <c r="L1752" t="str">
        <f>VLOOKUP(Z1752,lookup!$A$2:$E$18,4,FALSE)</f>
        <v>ug/l</v>
      </c>
      <c r="M1752">
        <v>2.1</v>
      </c>
      <c r="U1752">
        <v>0.2</v>
      </c>
      <c r="V1752" t="s">
        <v>176</v>
      </c>
      <c r="X1752" t="s">
        <v>149</v>
      </c>
      <c r="Y1752" t="s">
        <v>150</v>
      </c>
      <c r="Z1752">
        <v>1040</v>
      </c>
      <c r="AB1752" t="s">
        <v>154</v>
      </c>
      <c r="AC1752" t="s">
        <v>148</v>
      </c>
      <c r="AD1752" s="2">
        <v>0.625</v>
      </c>
      <c r="AG1752" t="s">
        <v>161</v>
      </c>
      <c r="AK1752" t="s">
        <v>156</v>
      </c>
    </row>
    <row r="1753" spans="1:37" x14ac:dyDescent="0.3">
      <c r="A1753" t="s">
        <v>292</v>
      </c>
      <c r="B1753" t="str">
        <f t="shared" si="27"/>
        <v>USGS-WRD-1651770-20170131</v>
      </c>
      <c r="C1753">
        <v>1651770</v>
      </c>
      <c r="D1753" t="s">
        <v>151</v>
      </c>
      <c r="E1753" s="1">
        <v>42766</v>
      </c>
      <c r="F1753" s="1" t="s">
        <v>340</v>
      </c>
      <c r="G1753" s="1"/>
      <c r="H1753" t="s">
        <v>170</v>
      </c>
      <c r="I1753" s="1" t="str">
        <f>VLOOKUP(Z1753,lookup!$A$2:$E$18,5,FALSE)</f>
        <v>dissolved</v>
      </c>
      <c r="J1753" s="1" t="str">
        <f>VLOOKUP(Z1753,lookup!$A$2:$E$18,3,FALSE)</f>
        <v>Lead</v>
      </c>
      <c r="K1753" s="1"/>
      <c r="L1753" t="str">
        <f>VLOOKUP(Z1753,lookup!$A$2:$E$18,4,FALSE)</f>
        <v>ug/l</v>
      </c>
      <c r="M1753">
        <v>7.8E-2</v>
      </c>
      <c r="U1753">
        <v>0.02</v>
      </c>
      <c r="V1753" t="s">
        <v>176</v>
      </c>
      <c r="X1753" t="s">
        <v>149</v>
      </c>
      <c r="Y1753" t="s">
        <v>150</v>
      </c>
      <c r="Z1753">
        <v>1049</v>
      </c>
      <c r="AB1753" t="s">
        <v>154</v>
      </c>
      <c r="AC1753" t="s">
        <v>148</v>
      </c>
      <c r="AD1753" s="2">
        <v>0.625</v>
      </c>
      <c r="AG1753" t="s">
        <v>161</v>
      </c>
      <c r="AK1753" t="s">
        <v>156</v>
      </c>
    </row>
    <row r="1754" spans="1:37" x14ac:dyDescent="0.3">
      <c r="A1754" t="s">
        <v>292</v>
      </c>
      <c r="B1754" t="str">
        <f t="shared" si="27"/>
        <v>USGS-WRD-1651770-20170131</v>
      </c>
      <c r="C1754">
        <v>1651770</v>
      </c>
      <c r="D1754" t="s">
        <v>151</v>
      </c>
      <c r="E1754" s="1">
        <v>42766</v>
      </c>
      <c r="F1754" s="1" t="s">
        <v>340</v>
      </c>
      <c r="G1754" s="1"/>
      <c r="H1754" t="s">
        <v>172</v>
      </c>
      <c r="I1754" s="1" t="str">
        <f>VLOOKUP(Z1754,lookup!$A$2:$E$18,5,FALSE)</f>
        <v>dissolved</v>
      </c>
      <c r="J1754" s="1" t="str">
        <f>VLOOKUP(Z1754,lookup!$A$2:$E$18,3,FALSE)</f>
        <v>Zinc</v>
      </c>
      <c r="K1754" s="1"/>
      <c r="L1754" t="str">
        <f>VLOOKUP(Z1754,lookup!$A$2:$E$18,4,FALSE)</f>
        <v>ug/l</v>
      </c>
      <c r="M1754">
        <v>4.8</v>
      </c>
      <c r="U1754">
        <v>2</v>
      </c>
      <c r="V1754" t="s">
        <v>176</v>
      </c>
      <c r="X1754" t="s">
        <v>149</v>
      </c>
      <c r="Y1754" t="s">
        <v>150</v>
      </c>
      <c r="Z1754">
        <v>1090</v>
      </c>
      <c r="AB1754" t="s">
        <v>154</v>
      </c>
      <c r="AC1754" t="s">
        <v>148</v>
      </c>
      <c r="AD1754" s="2">
        <v>0.625</v>
      </c>
      <c r="AG1754" t="s">
        <v>161</v>
      </c>
      <c r="AK1754" t="s">
        <v>156</v>
      </c>
    </row>
    <row r="1755" spans="1:37" x14ac:dyDescent="0.3">
      <c r="A1755" t="s">
        <v>292</v>
      </c>
      <c r="B1755" t="str">
        <f t="shared" si="27"/>
        <v>USGS-WRD-1651770-20170131</v>
      </c>
      <c r="C1755">
        <v>1651770</v>
      </c>
      <c r="D1755" t="s">
        <v>151</v>
      </c>
      <c r="E1755" s="1">
        <v>42766</v>
      </c>
      <c r="F1755" s="1" t="s">
        <v>340</v>
      </c>
      <c r="G1755" s="1"/>
      <c r="I1755" s="1" t="str">
        <f>VLOOKUP(Z1755,lookup!$A$2:$E$18,5,FALSE)</f>
        <v>total</v>
      </c>
      <c r="J1755" s="1" t="str">
        <f>VLOOKUP(Z1755,lookup!$A$2:$E$18,3,FALSE)</f>
        <v>Mercury</v>
      </c>
      <c r="K1755" s="1"/>
      <c r="L1755" t="str">
        <f>VLOOKUP(Z1755,lookup!$A$2:$E$18,4,FALSE)</f>
        <v>ng/l</v>
      </c>
      <c r="M1755">
        <v>1.1499999999999999</v>
      </c>
      <c r="U1755">
        <v>0.17</v>
      </c>
      <c r="V1755" t="s">
        <v>165</v>
      </c>
      <c r="X1755" t="s">
        <v>149</v>
      </c>
      <c r="Y1755" t="s">
        <v>150</v>
      </c>
      <c r="Z1755">
        <v>50286</v>
      </c>
      <c r="AB1755" t="s">
        <v>154</v>
      </c>
      <c r="AC1755" t="s">
        <v>148</v>
      </c>
      <c r="AD1755" s="2">
        <v>0.625</v>
      </c>
      <c r="AG1755" t="s">
        <v>161</v>
      </c>
      <c r="AK1755" t="s">
        <v>230</v>
      </c>
    </row>
    <row r="1756" spans="1:37" x14ac:dyDescent="0.3">
      <c r="A1756" t="s">
        <v>292</v>
      </c>
      <c r="B1756" t="str">
        <f t="shared" si="27"/>
        <v>USGS-WRD-1651770-20170306</v>
      </c>
      <c r="C1756">
        <v>1651770</v>
      </c>
      <c r="D1756" t="s">
        <v>151</v>
      </c>
      <c r="E1756" s="1">
        <v>42800</v>
      </c>
      <c r="F1756" s="1" t="s">
        <v>459</v>
      </c>
      <c r="G1756" s="1"/>
      <c r="H1756" t="s">
        <v>172</v>
      </c>
      <c r="I1756" s="1" t="str">
        <f>VLOOKUP(Z1756,lookup!$A$2:$E$18,5,FALSE)</f>
        <v>dissolved</v>
      </c>
      <c r="J1756" s="1" t="str">
        <f>VLOOKUP(Z1756,lookup!$A$2:$E$18,3,FALSE)</f>
        <v>Copper</v>
      </c>
      <c r="K1756" s="1"/>
      <c r="L1756" t="str">
        <f>VLOOKUP(Z1756,lookup!$A$2:$E$18,4,FALSE)</f>
        <v>ug/l</v>
      </c>
      <c r="M1756">
        <v>1</v>
      </c>
      <c r="U1756">
        <v>0.2</v>
      </c>
      <c r="V1756" t="s">
        <v>176</v>
      </c>
      <c r="X1756" t="s">
        <v>149</v>
      </c>
      <c r="Y1756" t="s">
        <v>150</v>
      </c>
      <c r="Z1756">
        <v>1040</v>
      </c>
      <c r="AB1756" t="s">
        <v>154</v>
      </c>
      <c r="AC1756" t="s">
        <v>148</v>
      </c>
      <c r="AD1756" s="2">
        <v>0.46111111111111108</v>
      </c>
      <c r="AG1756" t="s">
        <v>161</v>
      </c>
      <c r="AK1756" t="s">
        <v>156</v>
      </c>
    </row>
    <row r="1757" spans="1:37" x14ac:dyDescent="0.3">
      <c r="A1757" t="s">
        <v>292</v>
      </c>
      <c r="B1757" t="str">
        <f t="shared" si="27"/>
        <v>USGS-WRD-1651770-20170306</v>
      </c>
      <c r="C1757">
        <v>1651770</v>
      </c>
      <c r="D1757" t="s">
        <v>151</v>
      </c>
      <c r="E1757" s="1">
        <v>42800</v>
      </c>
      <c r="F1757" s="1" t="s">
        <v>459</v>
      </c>
      <c r="G1757" s="1"/>
      <c r="H1757" t="s">
        <v>170</v>
      </c>
      <c r="I1757" s="1" t="str">
        <f>VLOOKUP(Z1757,lookup!$A$2:$E$18,5,FALSE)</f>
        <v>dissolved</v>
      </c>
      <c r="J1757" s="1" t="str">
        <f>VLOOKUP(Z1757,lookup!$A$2:$E$18,3,FALSE)</f>
        <v>Lead</v>
      </c>
      <c r="K1757" s="1"/>
      <c r="L1757" t="str">
        <f>VLOOKUP(Z1757,lookup!$A$2:$E$18,4,FALSE)</f>
        <v>ug/l</v>
      </c>
      <c r="M1757">
        <v>8.5000000000000006E-2</v>
      </c>
      <c r="U1757">
        <v>0.02</v>
      </c>
      <c r="V1757" t="s">
        <v>176</v>
      </c>
      <c r="X1757" t="s">
        <v>149</v>
      </c>
      <c r="Y1757" t="s">
        <v>150</v>
      </c>
      <c r="Z1757">
        <v>1049</v>
      </c>
      <c r="AB1757" t="s">
        <v>154</v>
      </c>
      <c r="AC1757" t="s">
        <v>148</v>
      </c>
      <c r="AD1757" s="2">
        <v>0.46111111111111108</v>
      </c>
      <c r="AG1757" t="s">
        <v>161</v>
      </c>
      <c r="AK1757" t="s">
        <v>156</v>
      </c>
    </row>
    <row r="1758" spans="1:37" x14ac:dyDescent="0.3">
      <c r="A1758" t="s">
        <v>292</v>
      </c>
      <c r="B1758" t="str">
        <f t="shared" si="27"/>
        <v>USGS-WRD-1651770-20170306</v>
      </c>
      <c r="C1758">
        <v>1651770</v>
      </c>
      <c r="D1758" t="s">
        <v>151</v>
      </c>
      <c r="E1758" s="1">
        <v>42800</v>
      </c>
      <c r="F1758" s="1" t="s">
        <v>459</v>
      </c>
      <c r="G1758" s="1"/>
      <c r="H1758" t="s">
        <v>172</v>
      </c>
      <c r="I1758" s="1" t="str">
        <f>VLOOKUP(Z1758,lookup!$A$2:$E$18,5,FALSE)</f>
        <v>dissolved</v>
      </c>
      <c r="J1758" s="1" t="str">
        <f>VLOOKUP(Z1758,lookup!$A$2:$E$18,3,FALSE)</f>
        <v>Zinc</v>
      </c>
      <c r="K1758" s="1"/>
      <c r="L1758" t="str">
        <f>VLOOKUP(Z1758,lookup!$A$2:$E$18,4,FALSE)</f>
        <v>ug/l</v>
      </c>
      <c r="M1758">
        <v>2.6</v>
      </c>
      <c r="U1758">
        <v>2</v>
      </c>
      <c r="V1758" t="s">
        <v>176</v>
      </c>
      <c r="X1758" t="s">
        <v>149</v>
      </c>
      <c r="Y1758" t="s">
        <v>150</v>
      </c>
      <c r="Z1758">
        <v>1090</v>
      </c>
      <c r="AA1758" t="s">
        <v>168</v>
      </c>
      <c r="AB1758" t="s">
        <v>154</v>
      </c>
      <c r="AC1758" t="s">
        <v>148</v>
      </c>
      <c r="AD1758" s="2">
        <v>0.46111111111111108</v>
      </c>
      <c r="AG1758" t="s">
        <v>161</v>
      </c>
      <c r="AK1758" t="s">
        <v>156</v>
      </c>
    </row>
    <row r="1759" spans="1:37" x14ac:dyDescent="0.3">
      <c r="A1759" t="s">
        <v>292</v>
      </c>
      <c r="B1759" t="str">
        <f t="shared" si="27"/>
        <v>USGS-WRD-1651770-20170306</v>
      </c>
      <c r="C1759">
        <v>1651770</v>
      </c>
      <c r="D1759" t="s">
        <v>151</v>
      </c>
      <c r="E1759" s="1">
        <v>42800</v>
      </c>
      <c r="F1759" s="1" t="s">
        <v>459</v>
      </c>
      <c r="G1759" s="1"/>
      <c r="I1759" s="1" t="str">
        <f>VLOOKUP(Z1759,lookup!$A$2:$E$18,5,FALSE)</f>
        <v>total</v>
      </c>
      <c r="J1759" s="1" t="str">
        <f>VLOOKUP(Z1759,lookup!$A$2:$E$18,3,FALSE)</f>
        <v>Mercury</v>
      </c>
      <c r="K1759" s="1"/>
      <c r="L1759" t="str">
        <f>VLOOKUP(Z1759,lookup!$A$2:$E$18,4,FALSE)</f>
        <v>ng/l</v>
      </c>
      <c r="M1759">
        <v>6.81</v>
      </c>
      <c r="U1759">
        <v>0.17</v>
      </c>
      <c r="V1759" t="s">
        <v>165</v>
      </c>
      <c r="X1759" t="s">
        <v>149</v>
      </c>
      <c r="Y1759" t="s">
        <v>150</v>
      </c>
      <c r="Z1759">
        <v>50286</v>
      </c>
      <c r="AB1759" t="s">
        <v>154</v>
      </c>
      <c r="AC1759" t="s">
        <v>148</v>
      </c>
      <c r="AD1759" s="2">
        <v>0.46111111111111108</v>
      </c>
      <c r="AG1759" t="s">
        <v>161</v>
      </c>
      <c r="AK1759" t="s">
        <v>230</v>
      </c>
    </row>
    <row r="1760" spans="1:37" x14ac:dyDescent="0.3">
      <c r="A1760" t="s">
        <v>292</v>
      </c>
      <c r="B1760" t="str">
        <f t="shared" si="27"/>
        <v>USGS-WRD-1651770-20170328</v>
      </c>
      <c r="C1760">
        <v>1651770</v>
      </c>
      <c r="D1760" t="s">
        <v>151</v>
      </c>
      <c r="E1760" s="1">
        <v>42822</v>
      </c>
      <c r="F1760" s="1" t="s">
        <v>340</v>
      </c>
      <c r="G1760" s="1"/>
      <c r="H1760" t="s">
        <v>172</v>
      </c>
      <c r="I1760" s="1" t="str">
        <f>VLOOKUP(Z1760,lookup!$A$2:$E$18,5,FALSE)</f>
        <v>dissolved</v>
      </c>
      <c r="J1760" s="1" t="str">
        <f>VLOOKUP(Z1760,lookup!$A$2:$E$18,3,FALSE)</f>
        <v>Copper</v>
      </c>
      <c r="K1760" s="1"/>
      <c r="L1760" t="str">
        <f>VLOOKUP(Z1760,lookup!$A$2:$E$18,4,FALSE)</f>
        <v>ug/l</v>
      </c>
      <c r="M1760">
        <v>5.5</v>
      </c>
      <c r="U1760">
        <v>0.2</v>
      </c>
      <c r="V1760" t="s">
        <v>176</v>
      </c>
      <c r="X1760" t="s">
        <v>149</v>
      </c>
      <c r="Y1760" t="s">
        <v>150</v>
      </c>
      <c r="Z1760">
        <v>1040</v>
      </c>
      <c r="AB1760" t="s">
        <v>154</v>
      </c>
      <c r="AC1760" t="s">
        <v>148</v>
      </c>
      <c r="AD1760" s="2">
        <v>0.625</v>
      </c>
      <c r="AG1760" t="s">
        <v>161</v>
      </c>
      <c r="AK1760" t="s">
        <v>156</v>
      </c>
    </row>
    <row r="1761" spans="1:37" x14ac:dyDescent="0.3">
      <c r="A1761" t="s">
        <v>292</v>
      </c>
      <c r="B1761" t="str">
        <f t="shared" si="27"/>
        <v>USGS-WRD-1651770-20170328</v>
      </c>
      <c r="C1761">
        <v>1651770</v>
      </c>
      <c r="D1761" t="s">
        <v>151</v>
      </c>
      <c r="E1761" s="1">
        <v>42822</v>
      </c>
      <c r="F1761" s="1" t="s">
        <v>340</v>
      </c>
      <c r="G1761" s="1"/>
      <c r="H1761" t="s">
        <v>170</v>
      </c>
      <c r="I1761" s="1" t="str">
        <f>VLOOKUP(Z1761,lookup!$A$2:$E$18,5,FALSE)</f>
        <v>dissolved</v>
      </c>
      <c r="J1761" s="1" t="str">
        <f>VLOOKUP(Z1761,lookup!$A$2:$E$18,3,FALSE)</f>
        <v>Lead</v>
      </c>
      <c r="K1761" s="1"/>
      <c r="L1761" t="str">
        <f>VLOOKUP(Z1761,lookup!$A$2:$E$18,4,FALSE)</f>
        <v>ug/l</v>
      </c>
      <c r="M1761">
        <v>0.316</v>
      </c>
      <c r="U1761">
        <v>0.02</v>
      </c>
      <c r="V1761" t="s">
        <v>176</v>
      </c>
      <c r="X1761" t="s">
        <v>149</v>
      </c>
      <c r="Y1761" t="s">
        <v>150</v>
      </c>
      <c r="Z1761">
        <v>1049</v>
      </c>
      <c r="AB1761" t="s">
        <v>154</v>
      </c>
      <c r="AC1761" t="s">
        <v>148</v>
      </c>
      <c r="AD1761" s="2">
        <v>0.625</v>
      </c>
      <c r="AG1761" t="s">
        <v>161</v>
      </c>
      <c r="AK1761" t="s">
        <v>156</v>
      </c>
    </row>
    <row r="1762" spans="1:37" x14ac:dyDescent="0.3">
      <c r="A1762" t="s">
        <v>292</v>
      </c>
      <c r="B1762" t="str">
        <f t="shared" si="27"/>
        <v>USGS-WRD-1651770-20170328</v>
      </c>
      <c r="C1762">
        <v>1651770</v>
      </c>
      <c r="D1762" t="s">
        <v>151</v>
      </c>
      <c r="E1762" s="1">
        <v>42822</v>
      </c>
      <c r="F1762" s="1" t="s">
        <v>340</v>
      </c>
      <c r="G1762" s="1"/>
      <c r="H1762" t="s">
        <v>172</v>
      </c>
      <c r="I1762" s="1" t="str">
        <f>VLOOKUP(Z1762,lookup!$A$2:$E$18,5,FALSE)</f>
        <v>dissolved</v>
      </c>
      <c r="J1762" s="1" t="str">
        <f>VLOOKUP(Z1762,lookup!$A$2:$E$18,3,FALSE)</f>
        <v>Zinc</v>
      </c>
      <c r="K1762" s="1"/>
      <c r="L1762" t="str">
        <f>VLOOKUP(Z1762,lookup!$A$2:$E$18,4,FALSE)</f>
        <v>ug/l</v>
      </c>
      <c r="M1762">
        <v>21.5</v>
      </c>
      <c r="U1762">
        <v>2</v>
      </c>
      <c r="V1762" t="s">
        <v>176</v>
      </c>
      <c r="X1762" t="s">
        <v>149</v>
      </c>
      <c r="Y1762" t="s">
        <v>150</v>
      </c>
      <c r="Z1762">
        <v>1090</v>
      </c>
      <c r="AB1762" t="s">
        <v>154</v>
      </c>
      <c r="AC1762" t="s">
        <v>148</v>
      </c>
      <c r="AD1762" s="2">
        <v>0.625</v>
      </c>
      <c r="AG1762" t="s">
        <v>161</v>
      </c>
      <c r="AK1762" t="s">
        <v>156</v>
      </c>
    </row>
    <row r="1763" spans="1:37" x14ac:dyDescent="0.3">
      <c r="A1763" t="s">
        <v>292</v>
      </c>
      <c r="B1763" t="str">
        <f t="shared" si="27"/>
        <v>USGS-WRD-1651770-20170328</v>
      </c>
      <c r="C1763">
        <v>1651770</v>
      </c>
      <c r="D1763" t="s">
        <v>151</v>
      </c>
      <c r="E1763" s="1">
        <v>42822</v>
      </c>
      <c r="F1763" s="1" t="s">
        <v>340</v>
      </c>
      <c r="G1763" s="1"/>
      <c r="I1763" s="1" t="str">
        <f>VLOOKUP(Z1763,lookup!$A$2:$E$18,5,FALSE)</f>
        <v>total</v>
      </c>
      <c r="J1763" s="1" t="str">
        <f>VLOOKUP(Z1763,lookup!$A$2:$E$18,3,FALSE)</f>
        <v>Mercury</v>
      </c>
      <c r="K1763" s="1"/>
      <c r="L1763" t="str">
        <f>VLOOKUP(Z1763,lookup!$A$2:$E$18,4,FALSE)</f>
        <v>ng/l</v>
      </c>
      <c r="M1763">
        <v>5.61</v>
      </c>
      <c r="U1763">
        <v>0.17</v>
      </c>
      <c r="V1763" t="s">
        <v>165</v>
      </c>
      <c r="X1763" t="s">
        <v>149</v>
      </c>
      <c r="Y1763" t="s">
        <v>150</v>
      </c>
      <c r="Z1763">
        <v>50286</v>
      </c>
      <c r="AB1763" t="s">
        <v>154</v>
      </c>
      <c r="AC1763" t="s">
        <v>148</v>
      </c>
      <c r="AD1763" s="2">
        <v>0.625</v>
      </c>
      <c r="AG1763" t="s">
        <v>161</v>
      </c>
      <c r="AK1763" t="s">
        <v>230</v>
      </c>
    </row>
    <row r="1764" spans="1:37" x14ac:dyDescent="0.3">
      <c r="A1764" t="s">
        <v>292</v>
      </c>
      <c r="B1764" t="str">
        <f t="shared" si="27"/>
        <v>USGS-WRD-1651770-20170331</v>
      </c>
      <c r="C1764">
        <v>1651770</v>
      </c>
      <c r="D1764" t="s">
        <v>151</v>
      </c>
      <c r="E1764" s="1">
        <v>42825</v>
      </c>
      <c r="F1764" s="1" t="s">
        <v>460</v>
      </c>
      <c r="G1764" s="1"/>
      <c r="H1764" t="s">
        <v>172</v>
      </c>
      <c r="I1764" s="1" t="str">
        <f>VLOOKUP(Z1764,lookup!$A$2:$E$18,5,FALSE)</f>
        <v>dissolved</v>
      </c>
      <c r="J1764" s="1" t="str">
        <f>VLOOKUP(Z1764,lookup!$A$2:$E$18,3,FALSE)</f>
        <v>Copper</v>
      </c>
      <c r="K1764" s="1"/>
      <c r="L1764" t="str">
        <f>VLOOKUP(Z1764,lookup!$A$2:$E$18,4,FALSE)</f>
        <v>ug/l</v>
      </c>
      <c r="M1764">
        <v>5.0999999999999996</v>
      </c>
      <c r="U1764">
        <v>0.2</v>
      </c>
      <c r="V1764" t="s">
        <v>176</v>
      </c>
      <c r="X1764" t="s">
        <v>149</v>
      </c>
      <c r="Y1764" t="s">
        <v>150</v>
      </c>
      <c r="Z1764">
        <v>1040</v>
      </c>
      <c r="AB1764" t="s">
        <v>154</v>
      </c>
      <c r="AC1764" t="s">
        <v>148</v>
      </c>
      <c r="AD1764" s="2">
        <v>0.40833333333333338</v>
      </c>
      <c r="AG1764" t="s">
        <v>161</v>
      </c>
      <c r="AK1764" t="s">
        <v>156</v>
      </c>
    </row>
    <row r="1765" spans="1:37" x14ac:dyDescent="0.3">
      <c r="A1765" t="s">
        <v>292</v>
      </c>
      <c r="B1765" t="str">
        <f t="shared" si="27"/>
        <v>USGS-WRD-1651770-20170331</v>
      </c>
      <c r="C1765">
        <v>1651770</v>
      </c>
      <c r="D1765" t="s">
        <v>151</v>
      </c>
      <c r="E1765" s="1">
        <v>42825</v>
      </c>
      <c r="F1765" s="1" t="s">
        <v>460</v>
      </c>
      <c r="G1765" s="1"/>
      <c r="H1765" t="s">
        <v>170</v>
      </c>
      <c r="I1765" s="1" t="str">
        <f>VLOOKUP(Z1765,lookup!$A$2:$E$18,5,FALSE)</f>
        <v>dissolved</v>
      </c>
      <c r="J1765" s="1" t="str">
        <f>VLOOKUP(Z1765,lookup!$A$2:$E$18,3,FALSE)</f>
        <v>Lead</v>
      </c>
      <c r="K1765" s="1"/>
      <c r="L1765" t="str">
        <f>VLOOKUP(Z1765,lookup!$A$2:$E$18,4,FALSE)</f>
        <v>ug/l</v>
      </c>
      <c r="M1765">
        <v>0.68500000000000005</v>
      </c>
      <c r="U1765">
        <v>0.02</v>
      </c>
      <c r="V1765" t="s">
        <v>176</v>
      </c>
      <c r="X1765" t="s">
        <v>149</v>
      </c>
      <c r="Y1765" t="s">
        <v>150</v>
      </c>
      <c r="Z1765">
        <v>1049</v>
      </c>
      <c r="AB1765" t="s">
        <v>154</v>
      </c>
      <c r="AC1765" t="s">
        <v>148</v>
      </c>
      <c r="AD1765" s="2">
        <v>0.40833333333333338</v>
      </c>
      <c r="AG1765" t="s">
        <v>161</v>
      </c>
      <c r="AK1765" t="s">
        <v>156</v>
      </c>
    </row>
    <row r="1766" spans="1:37" x14ac:dyDescent="0.3">
      <c r="A1766" t="s">
        <v>292</v>
      </c>
      <c r="B1766" t="str">
        <f t="shared" si="27"/>
        <v>USGS-WRD-1651770-20170331</v>
      </c>
      <c r="C1766">
        <v>1651770</v>
      </c>
      <c r="D1766" t="s">
        <v>151</v>
      </c>
      <c r="E1766" s="1">
        <v>42825</v>
      </c>
      <c r="F1766" s="1" t="s">
        <v>460</v>
      </c>
      <c r="G1766" s="1"/>
      <c r="H1766" t="s">
        <v>172</v>
      </c>
      <c r="I1766" s="1" t="str">
        <f>VLOOKUP(Z1766,lookup!$A$2:$E$18,5,FALSE)</f>
        <v>dissolved</v>
      </c>
      <c r="J1766" s="1" t="str">
        <f>VLOOKUP(Z1766,lookup!$A$2:$E$18,3,FALSE)</f>
        <v>Zinc</v>
      </c>
      <c r="K1766" s="1"/>
      <c r="L1766" t="str">
        <f>VLOOKUP(Z1766,lookup!$A$2:$E$18,4,FALSE)</f>
        <v>ug/l</v>
      </c>
      <c r="M1766">
        <v>14.6</v>
      </c>
      <c r="U1766">
        <v>2</v>
      </c>
      <c r="V1766" t="s">
        <v>176</v>
      </c>
      <c r="X1766" t="s">
        <v>149</v>
      </c>
      <c r="Y1766" t="s">
        <v>150</v>
      </c>
      <c r="Z1766">
        <v>1090</v>
      </c>
      <c r="AB1766" t="s">
        <v>154</v>
      </c>
      <c r="AC1766" t="s">
        <v>148</v>
      </c>
      <c r="AD1766" s="2">
        <v>0.40833333333333338</v>
      </c>
      <c r="AG1766" t="s">
        <v>161</v>
      </c>
      <c r="AK1766" t="s">
        <v>156</v>
      </c>
    </row>
    <row r="1767" spans="1:37" x14ac:dyDescent="0.3">
      <c r="A1767" t="s">
        <v>292</v>
      </c>
      <c r="B1767" t="str">
        <f t="shared" si="27"/>
        <v>USGS-WRD-1651770-20170331</v>
      </c>
      <c r="C1767">
        <v>1651770</v>
      </c>
      <c r="D1767" t="s">
        <v>151</v>
      </c>
      <c r="E1767" s="1">
        <v>42825</v>
      </c>
      <c r="F1767" s="1" t="s">
        <v>460</v>
      </c>
      <c r="G1767" s="1"/>
      <c r="I1767" s="1" t="str">
        <f>VLOOKUP(Z1767,lookup!$A$2:$E$18,5,FALSE)</f>
        <v>total</v>
      </c>
      <c r="J1767" s="1" t="str">
        <f>VLOOKUP(Z1767,lookup!$A$2:$E$18,3,FALSE)</f>
        <v>Mercury</v>
      </c>
      <c r="K1767" s="1"/>
      <c r="L1767" t="str">
        <f>VLOOKUP(Z1767,lookup!$A$2:$E$18,4,FALSE)</f>
        <v>ng/l</v>
      </c>
      <c r="M1767">
        <v>14.5</v>
      </c>
      <c r="U1767">
        <v>0.17</v>
      </c>
      <c r="V1767" t="s">
        <v>165</v>
      </c>
      <c r="X1767" t="s">
        <v>149</v>
      </c>
      <c r="Y1767" t="s">
        <v>150</v>
      </c>
      <c r="Z1767">
        <v>50286</v>
      </c>
      <c r="AB1767" t="s">
        <v>154</v>
      </c>
      <c r="AC1767" t="s">
        <v>148</v>
      </c>
      <c r="AD1767" s="2">
        <v>0.40833333333333338</v>
      </c>
      <c r="AG1767" t="s">
        <v>161</v>
      </c>
      <c r="AK1767" t="s">
        <v>230</v>
      </c>
    </row>
    <row r="1768" spans="1:37" x14ac:dyDescent="0.3">
      <c r="A1768" t="s">
        <v>292</v>
      </c>
      <c r="B1768" t="str">
        <f t="shared" si="27"/>
        <v>USGS-WRD-1651770-20170425</v>
      </c>
      <c r="C1768">
        <v>1651770</v>
      </c>
      <c r="D1768" t="s">
        <v>151</v>
      </c>
      <c r="E1768" s="1">
        <v>42850</v>
      </c>
      <c r="F1768" s="1" t="s">
        <v>354</v>
      </c>
      <c r="G1768" s="1"/>
      <c r="H1768" t="s">
        <v>172</v>
      </c>
      <c r="I1768" s="1" t="str">
        <f>VLOOKUP(Z1768,lookup!$A$2:$E$18,5,FALSE)</f>
        <v>dissolved</v>
      </c>
      <c r="J1768" s="1" t="str">
        <f>VLOOKUP(Z1768,lookup!$A$2:$E$18,3,FALSE)</f>
        <v>Copper</v>
      </c>
      <c r="K1768" s="1"/>
      <c r="L1768" t="str">
        <f>VLOOKUP(Z1768,lookup!$A$2:$E$18,4,FALSE)</f>
        <v>ug/l</v>
      </c>
      <c r="M1768">
        <v>4.4000000000000004</v>
      </c>
      <c r="U1768">
        <v>0.2</v>
      </c>
      <c r="V1768" t="s">
        <v>176</v>
      </c>
      <c r="X1768" t="s">
        <v>149</v>
      </c>
      <c r="Y1768" t="s">
        <v>150</v>
      </c>
      <c r="Z1768">
        <v>1040</v>
      </c>
      <c r="AB1768" t="s">
        <v>154</v>
      </c>
      <c r="AC1768" t="s">
        <v>148</v>
      </c>
      <c r="AD1768" s="2">
        <v>0.49305555555555558</v>
      </c>
      <c r="AG1768" t="s">
        <v>161</v>
      </c>
      <c r="AK1768" t="s">
        <v>156</v>
      </c>
    </row>
    <row r="1769" spans="1:37" x14ac:dyDescent="0.3">
      <c r="A1769" t="s">
        <v>292</v>
      </c>
      <c r="B1769" t="str">
        <f t="shared" si="27"/>
        <v>USGS-WRD-1651770-20170425</v>
      </c>
      <c r="C1769">
        <v>1651770</v>
      </c>
      <c r="D1769" t="s">
        <v>151</v>
      </c>
      <c r="E1769" s="1">
        <v>42850</v>
      </c>
      <c r="F1769" s="1" t="s">
        <v>354</v>
      </c>
      <c r="G1769" s="1"/>
      <c r="H1769" t="s">
        <v>170</v>
      </c>
      <c r="I1769" s="1" t="str">
        <f>VLOOKUP(Z1769,lookup!$A$2:$E$18,5,FALSE)</f>
        <v>dissolved</v>
      </c>
      <c r="J1769" s="1" t="str">
        <f>VLOOKUP(Z1769,lookup!$A$2:$E$18,3,FALSE)</f>
        <v>Lead</v>
      </c>
      <c r="K1769" s="1"/>
      <c r="L1769" t="str">
        <f>VLOOKUP(Z1769,lookup!$A$2:$E$18,4,FALSE)</f>
        <v>ug/l</v>
      </c>
      <c r="M1769">
        <v>0.49099999999999999</v>
      </c>
      <c r="U1769">
        <v>0.02</v>
      </c>
      <c r="V1769" t="s">
        <v>176</v>
      </c>
      <c r="X1769" t="s">
        <v>149</v>
      </c>
      <c r="Y1769" t="s">
        <v>150</v>
      </c>
      <c r="Z1769">
        <v>1049</v>
      </c>
      <c r="AB1769" t="s">
        <v>154</v>
      </c>
      <c r="AC1769" t="s">
        <v>148</v>
      </c>
      <c r="AD1769" s="2">
        <v>0.49305555555555558</v>
      </c>
      <c r="AG1769" t="s">
        <v>161</v>
      </c>
      <c r="AK1769" t="s">
        <v>156</v>
      </c>
    </row>
    <row r="1770" spans="1:37" x14ac:dyDescent="0.3">
      <c r="A1770" t="s">
        <v>292</v>
      </c>
      <c r="B1770" t="str">
        <f t="shared" si="27"/>
        <v>USGS-WRD-1651770-20170425</v>
      </c>
      <c r="C1770">
        <v>1651770</v>
      </c>
      <c r="D1770" t="s">
        <v>151</v>
      </c>
      <c r="E1770" s="1">
        <v>42850</v>
      </c>
      <c r="F1770" s="1" t="s">
        <v>354</v>
      </c>
      <c r="G1770" s="1"/>
      <c r="H1770" t="s">
        <v>172</v>
      </c>
      <c r="I1770" s="1" t="str">
        <f>VLOOKUP(Z1770,lookup!$A$2:$E$18,5,FALSE)</f>
        <v>dissolved</v>
      </c>
      <c r="J1770" s="1" t="str">
        <f>VLOOKUP(Z1770,lookup!$A$2:$E$18,3,FALSE)</f>
        <v>Zinc</v>
      </c>
      <c r="K1770" s="1"/>
      <c r="L1770" t="str">
        <f>VLOOKUP(Z1770,lookup!$A$2:$E$18,4,FALSE)</f>
        <v>ug/l</v>
      </c>
      <c r="M1770">
        <v>27.1</v>
      </c>
      <c r="U1770">
        <v>2</v>
      </c>
      <c r="V1770" t="s">
        <v>176</v>
      </c>
      <c r="X1770" t="s">
        <v>149</v>
      </c>
      <c r="Y1770" t="s">
        <v>150</v>
      </c>
      <c r="Z1770">
        <v>1090</v>
      </c>
      <c r="AB1770" t="s">
        <v>154</v>
      </c>
      <c r="AC1770" t="s">
        <v>148</v>
      </c>
      <c r="AD1770" s="2">
        <v>0.49305555555555558</v>
      </c>
      <c r="AG1770" t="s">
        <v>161</v>
      </c>
      <c r="AK1770" t="s">
        <v>156</v>
      </c>
    </row>
    <row r="1771" spans="1:37" x14ac:dyDescent="0.3">
      <c r="A1771" t="s">
        <v>292</v>
      </c>
      <c r="B1771" t="str">
        <f t="shared" si="27"/>
        <v>USGS-WRD-1651770-20170425</v>
      </c>
      <c r="C1771">
        <v>1651770</v>
      </c>
      <c r="D1771" t="s">
        <v>151</v>
      </c>
      <c r="E1771" s="1">
        <v>42850</v>
      </c>
      <c r="F1771" s="1" t="s">
        <v>354</v>
      </c>
      <c r="G1771" s="1"/>
      <c r="I1771" s="1" t="str">
        <f>VLOOKUP(Z1771,lookup!$A$2:$E$18,5,FALSE)</f>
        <v>total</v>
      </c>
      <c r="J1771" s="1" t="str">
        <f>VLOOKUP(Z1771,lookup!$A$2:$E$18,3,FALSE)</f>
        <v>Mercury</v>
      </c>
      <c r="K1771" s="1"/>
      <c r="L1771" t="str">
        <f>VLOOKUP(Z1771,lookup!$A$2:$E$18,4,FALSE)</f>
        <v>ng/l</v>
      </c>
      <c r="M1771">
        <v>6.79</v>
      </c>
      <c r="U1771">
        <v>0.17</v>
      </c>
      <c r="V1771" t="s">
        <v>165</v>
      </c>
      <c r="X1771" t="s">
        <v>149</v>
      </c>
      <c r="Y1771" t="s">
        <v>150</v>
      </c>
      <c r="Z1771">
        <v>50286</v>
      </c>
      <c r="AB1771" t="s">
        <v>154</v>
      </c>
      <c r="AC1771" t="s">
        <v>148</v>
      </c>
      <c r="AD1771" s="2">
        <v>0.49305555555555558</v>
      </c>
      <c r="AG1771" t="s">
        <v>161</v>
      </c>
      <c r="AK1771" t="s">
        <v>230</v>
      </c>
    </row>
    <row r="1772" spans="1:37" x14ac:dyDescent="0.3">
      <c r="A1772" t="s">
        <v>292</v>
      </c>
      <c r="B1772" t="str">
        <f t="shared" si="27"/>
        <v>USGSMDWC-1651770-20170505</v>
      </c>
      <c r="C1772">
        <v>1651770</v>
      </c>
      <c r="D1772" t="s">
        <v>151</v>
      </c>
      <c r="E1772" s="1">
        <v>42860</v>
      </c>
      <c r="F1772" s="1" t="s">
        <v>361</v>
      </c>
      <c r="G1772" s="1"/>
      <c r="H1772" t="s">
        <v>172</v>
      </c>
      <c r="I1772" s="1" t="str">
        <f>VLOOKUP(Z1772,lookup!$A$2:$E$18,5,FALSE)</f>
        <v>dissolved</v>
      </c>
      <c r="J1772" s="1" t="str">
        <f>VLOOKUP(Z1772,lookup!$A$2:$E$18,3,FALSE)</f>
        <v>Copper</v>
      </c>
      <c r="K1772" s="1"/>
      <c r="L1772" t="str">
        <f>VLOOKUP(Z1772,lookup!$A$2:$E$18,4,FALSE)</f>
        <v>ug/l</v>
      </c>
      <c r="M1772">
        <v>8.1999999999999993</v>
      </c>
      <c r="U1772">
        <v>0.2</v>
      </c>
      <c r="V1772" t="s">
        <v>176</v>
      </c>
      <c r="X1772" t="s">
        <v>149</v>
      </c>
      <c r="Y1772" t="s">
        <v>150</v>
      </c>
      <c r="Z1772">
        <v>1040</v>
      </c>
      <c r="AB1772" t="s">
        <v>154</v>
      </c>
      <c r="AC1772" t="s">
        <v>148</v>
      </c>
      <c r="AD1772" s="2">
        <v>0.47222222222222227</v>
      </c>
      <c r="AG1772" t="s">
        <v>169</v>
      </c>
      <c r="AK1772" t="s">
        <v>156</v>
      </c>
    </row>
    <row r="1773" spans="1:37" x14ac:dyDescent="0.3">
      <c r="A1773" t="s">
        <v>292</v>
      </c>
      <c r="B1773" t="str">
        <f t="shared" si="27"/>
        <v>USGSMDWC-1651770-20170505</v>
      </c>
      <c r="C1773">
        <v>1651770</v>
      </c>
      <c r="D1773" t="s">
        <v>151</v>
      </c>
      <c r="E1773" s="1">
        <v>42860</v>
      </c>
      <c r="F1773" s="1" t="s">
        <v>361</v>
      </c>
      <c r="G1773" s="1"/>
      <c r="H1773" t="s">
        <v>170</v>
      </c>
      <c r="I1773" s="1" t="str">
        <f>VLOOKUP(Z1773,lookup!$A$2:$E$18,5,FALSE)</f>
        <v>dissolved</v>
      </c>
      <c r="J1773" s="1" t="str">
        <f>VLOOKUP(Z1773,lookup!$A$2:$E$18,3,FALSE)</f>
        <v>Lead</v>
      </c>
      <c r="K1773" s="1"/>
      <c r="L1773" t="str">
        <f>VLOOKUP(Z1773,lookup!$A$2:$E$18,4,FALSE)</f>
        <v>ug/l</v>
      </c>
      <c r="M1773">
        <v>0.79300000000000004</v>
      </c>
      <c r="U1773">
        <v>0.02</v>
      </c>
      <c r="V1773" t="s">
        <v>176</v>
      </c>
      <c r="X1773" t="s">
        <v>149</v>
      </c>
      <c r="Y1773" t="s">
        <v>150</v>
      </c>
      <c r="Z1773">
        <v>1049</v>
      </c>
      <c r="AB1773" t="s">
        <v>154</v>
      </c>
      <c r="AC1773" t="s">
        <v>148</v>
      </c>
      <c r="AD1773" s="2">
        <v>0.47222222222222227</v>
      </c>
      <c r="AG1773" t="s">
        <v>169</v>
      </c>
      <c r="AK1773" t="s">
        <v>156</v>
      </c>
    </row>
    <row r="1774" spans="1:37" x14ac:dyDescent="0.3">
      <c r="A1774" t="s">
        <v>292</v>
      </c>
      <c r="B1774" t="str">
        <f t="shared" si="27"/>
        <v>USGSMDWC-1651770-20170505</v>
      </c>
      <c r="C1774">
        <v>1651770</v>
      </c>
      <c r="D1774" t="s">
        <v>151</v>
      </c>
      <c r="E1774" s="1">
        <v>42860</v>
      </c>
      <c r="F1774" s="1" t="s">
        <v>361</v>
      </c>
      <c r="G1774" s="1"/>
      <c r="H1774" t="s">
        <v>172</v>
      </c>
      <c r="I1774" s="1" t="str">
        <f>VLOOKUP(Z1774,lookup!$A$2:$E$18,5,FALSE)</f>
        <v>dissolved</v>
      </c>
      <c r="J1774" s="1" t="str">
        <f>VLOOKUP(Z1774,lookup!$A$2:$E$18,3,FALSE)</f>
        <v>Zinc</v>
      </c>
      <c r="K1774" s="1"/>
      <c r="L1774" t="str">
        <f>VLOOKUP(Z1774,lookup!$A$2:$E$18,4,FALSE)</f>
        <v>ug/l</v>
      </c>
      <c r="M1774">
        <v>10.9</v>
      </c>
      <c r="U1774">
        <v>2</v>
      </c>
      <c r="V1774" t="s">
        <v>176</v>
      </c>
      <c r="X1774" t="s">
        <v>149</v>
      </c>
      <c r="Y1774" t="s">
        <v>150</v>
      </c>
      <c r="Z1774">
        <v>1090</v>
      </c>
      <c r="AB1774" t="s">
        <v>154</v>
      </c>
      <c r="AC1774" t="s">
        <v>148</v>
      </c>
      <c r="AD1774" s="2">
        <v>0.47222222222222227</v>
      </c>
      <c r="AG1774" t="s">
        <v>169</v>
      </c>
      <c r="AK1774" t="s">
        <v>156</v>
      </c>
    </row>
    <row r="1775" spans="1:37" x14ac:dyDescent="0.3">
      <c r="A1775" t="s">
        <v>292</v>
      </c>
      <c r="B1775" t="str">
        <f t="shared" si="27"/>
        <v>USGSMDWC-1651770-20170505</v>
      </c>
      <c r="C1775">
        <v>1651770</v>
      </c>
      <c r="D1775" t="s">
        <v>151</v>
      </c>
      <c r="E1775" s="1">
        <v>42860</v>
      </c>
      <c r="F1775" s="1" t="s">
        <v>361</v>
      </c>
      <c r="G1775" s="1"/>
      <c r="I1775" s="1" t="str">
        <f>VLOOKUP(Z1775,lookup!$A$2:$E$18,5,FALSE)</f>
        <v>total</v>
      </c>
      <c r="J1775" s="1" t="str">
        <f>VLOOKUP(Z1775,lookup!$A$2:$E$18,3,FALSE)</f>
        <v>Mercury</v>
      </c>
      <c r="K1775" s="1"/>
      <c r="L1775" t="str">
        <f>VLOOKUP(Z1775,lookup!$A$2:$E$18,4,FALSE)</f>
        <v>ng/l</v>
      </c>
      <c r="M1775">
        <v>9.58</v>
      </c>
      <c r="U1775">
        <v>0.17</v>
      </c>
      <c r="V1775" t="s">
        <v>165</v>
      </c>
      <c r="X1775" t="s">
        <v>149</v>
      </c>
      <c r="Y1775" t="s">
        <v>150</v>
      </c>
      <c r="Z1775">
        <v>50286</v>
      </c>
      <c r="AB1775" t="s">
        <v>154</v>
      </c>
      <c r="AC1775" t="s">
        <v>148</v>
      </c>
      <c r="AD1775" s="2">
        <v>0.47222222222222227</v>
      </c>
      <c r="AG1775" t="s">
        <v>169</v>
      </c>
      <c r="AK1775" t="s">
        <v>230</v>
      </c>
    </row>
    <row r="1776" spans="1:37" x14ac:dyDescent="0.3">
      <c r="A1776" t="s">
        <v>292</v>
      </c>
      <c r="B1776" t="str">
        <f t="shared" si="27"/>
        <v>USGS-WRD-1651770-20170531</v>
      </c>
      <c r="C1776">
        <v>1651770</v>
      </c>
      <c r="D1776" t="s">
        <v>151</v>
      </c>
      <c r="E1776" s="1">
        <v>42886</v>
      </c>
      <c r="F1776" s="1" t="s">
        <v>354</v>
      </c>
      <c r="G1776" s="1"/>
      <c r="H1776" t="s">
        <v>172</v>
      </c>
      <c r="I1776" s="1" t="str">
        <f>VLOOKUP(Z1776,lookup!$A$2:$E$18,5,FALSE)</f>
        <v>dissolved</v>
      </c>
      <c r="J1776" s="1" t="str">
        <f>VLOOKUP(Z1776,lookup!$A$2:$E$18,3,FALSE)</f>
        <v>Copper</v>
      </c>
      <c r="K1776" s="1"/>
      <c r="L1776" t="str">
        <f>VLOOKUP(Z1776,lookup!$A$2:$E$18,4,FALSE)</f>
        <v>ug/l</v>
      </c>
      <c r="M1776">
        <v>2.5</v>
      </c>
      <c r="U1776">
        <v>0.2</v>
      </c>
      <c r="V1776" t="s">
        <v>176</v>
      </c>
      <c r="X1776" t="s">
        <v>149</v>
      </c>
      <c r="Y1776" t="s">
        <v>150</v>
      </c>
      <c r="Z1776">
        <v>1040</v>
      </c>
      <c r="AB1776" t="s">
        <v>154</v>
      </c>
      <c r="AC1776" t="s">
        <v>148</v>
      </c>
      <c r="AD1776" s="2">
        <v>0.49305555555555558</v>
      </c>
      <c r="AG1776" t="s">
        <v>161</v>
      </c>
      <c r="AK1776" t="s">
        <v>156</v>
      </c>
    </row>
    <row r="1777" spans="1:37" x14ac:dyDescent="0.3">
      <c r="A1777" t="s">
        <v>292</v>
      </c>
      <c r="B1777" t="str">
        <f t="shared" si="27"/>
        <v>USGS-WRD-1651770-20170531</v>
      </c>
      <c r="C1777">
        <v>1651770</v>
      </c>
      <c r="D1777" t="s">
        <v>151</v>
      </c>
      <c r="E1777" s="1">
        <v>42886</v>
      </c>
      <c r="F1777" s="1" t="s">
        <v>354</v>
      </c>
      <c r="G1777" s="1"/>
      <c r="H1777" t="s">
        <v>170</v>
      </c>
      <c r="I1777" s="1" t="str">
        <f>VLOOKUP(Z1777,lookup!$A$2:$E$18,5,FALSE)</f>
        <v>dissolved</v>
      </c>
      <c r="J1777" s="1" t="str">
        <f>VLOOKUP(Z1777,lookup!$A$2:$E$18,3,FALSE)</f>
        <v>Lead</v>
      </c>
      <c r="K1777" s="1"/>
      <c r="L1777" t="str">
        <f>VLOOKUP(Z1777,lookup!$A$2:$E$18,4,FALSE)</f>
        <v>ug/l</v>
      </c>
      <c r="M1777">
        <v>9.4E-2</v>
      </c>
      <c r="U1777">
        <v>0.02</v>
      </c>
      <c r="V1777" t="s">
        <v>176</v>
      </c>
      <c r="X1777" t="s">
        <v>149</v>
      </c>
      <c r="Y1777" t="s">
        <v>150</v>
      </c>
      <c r="Z1777">
        <v>1049</v>
      </c>
      <c r="AB1777" t="s">
        <v>154</v>
      </c>
      <c r="AC1777" t="s">
        <v>148</v>
      </c>
      <c r="AD1777" s="2">
        <v>0.49305555555555558</v>
      </c>
      <c r="AG1777" t="s">
        <v>161</v>
      </c>
      <c r="AK1777" t="s">
        <v>156</v>
      </c>
    </row>
    <row r="1778" spans="1:37" x14ac:dyDescent="0.3">
      <c r="A1778" t="s">
        <v>292</v>
      </c>
      <c r="B1778" t="str">
        <f t="shared" si="27"/>
        <v>USGS-WRD-1651770-20170531</v>
      </c>
      <c r="C1778">
        <v>1651770</v>
      </c>
      <c r="D1778" t="s">
        <v>151</v>
      </c>
      <c r="E1778" s="1">
        <v>42886</v>
      </c>
      <c r="F1778" s="1" t="s">
        <v>354</v>
      </c>
      <c r="G1778" s="1"/>
      <c r="H1778" t="s">
        <v>172</v>
      </c>
      <c r="I1778" s="1" t="str">
        <f>VLOOKUP(Z1778,lookup!$A$2:$E$18,5,FALSE)</f>
        <v>dissolved</v>
      </c>
      <c r="J1778" s="1" t="str">
        <f>VLOOKUP(Z1778,lookup!$A$2:$E$18,3,FALSE)</f>
        <v>Zinc</v>
      </c>
      <c r="K1778" s="1"/>
      <c r="L1778" t="str">
        <f>VLOOKUP(Z1778,lookup!$A$2:$E$18,4,FALSE)</f>
        <v>ug/l</v>
      </c>
      <c r="M1778">
        <v>6.6</v>
      </c>
      <c r="U1778">
        <v>2</v>
      </c>
      <c r="V1778" t="s">
        <v>176</v>
      </c>
      <c r="X1778" t="s">
        <v>149</v>
      </c>
      <c r="Y1778" t="s">
        <v>150</v>
      </c>
      <c r="Z1778">
        <v>1090</v>
      </c>
      <c r="AB1778" t="s">
        <v>154</v>
      </c>
      <c r="AC1778" t="s">
        <v>148</v>
      </c>
      <c r="AD1778" s="2">
        <v>0.49305555555555558</v>
      </c>
      <c r="AG1778" t="s">
        <v>161</v>
      </c>
      <c r="AK1778" t="s">
        <v>156</v>
      </c>
    </row>
    <row r="1779" spans="1:37" x14ac:dyDescent="0.3">
      <c r="A1779" t="s">
        <v>292</v>
      </c>
      <c r="B1779" t="str">
        <f t="shared" si="27"/>
        <v>USGS-WRD-1651770-20170531</v>
      </c>
      <c r="C1779">
        <v>1651770</v>
      </c>
      <c r="D1779" t="s">
        <v>151</v>
      </c>
      <c r="E1779" s="1">
        <v>42886</v>
      </c>
      <c r="F1779" s="1" t="s">
        <v>354</v>
      </c>
      <c r="G1779" s="1"/>
      <c r="I1779" s="1" t="str">
        <f>VLOOKUP(Z1779,lookup!$A$2:$E$18,5,FALSE)</f>
        <v>total</v>
      </c>
      <c r="J1779" s="1" t="str">
        <f>VLOOKUP(Z1779,lookup!$A$2:$E$18,3,FALSE)</f>
        <v>Mercury</v>
      </c>
      <c r="K1779" s="1"/>
      <c r="L1779" t="str">
        <f>VLOOKUP(Z1779,lookup!$A$2:$E$18,4,FALSE)</f>
        <v>ng/l</v>
      </c>
      <c r="M1779">
        <v>3.08</v>
      </c>
      <c r="U1779">
        <v>0.17</v>
      </c>
      <c r="V1779" t="s">
        <v>165</v>
      </c>
      <c r="X1779" t="s">
        <v>149</v>
      </c>
      <c r="Y1779" t="s">
        <v>150</v>
      </c>
      <c r="Z1779">
        <v>50286</v>
      </c>
      <c r="AB1779" t="s">
        <v>154</v>
      </c>
      <c r="AC1779" t="s">
        <v>148</v>
      </c>
      <c r="AD1779" s="2">
        <v>0.49305555555555558</v>
      </c>
      <c r="AG1779" t="s">
        <v>161</v>
      </c>
      <c r="AK1779" t="s">
        <v>230</v>
      </c>
    </row>
    <row r="1780" spans="1:37" x14ac:dyDescent="0.3">
      <c r="A1780" t="s">
        <v>292</v>
      </c>
      <c r="B1780" t="str">
        <f t="shared" si="27"/>
        <v>USGS-WRD-1651770-20170613</v>
      </c>
      <c r="C1780">
        <v>1651770</v>
      </c>
      <c r="D1780" t="s">
        <v>151</v>
      </c>
      <c r="E1780" s="1">
        <v>42899</v>
      </c>
      <c r="F1780" s="1" t="s">
        <v>461</v>
      </c>
      <c r="G1780" s="1"/>
      <c r="H1780" t="s">
        <v>172</v>
      </c>
      <c r="I1780" s="1" t="str">
        <f>VLOOKUP(Z1780,lookup!$A$2:$E$18,5,FALSE)</f>
        <v>dissolved</v>
      </c>
      <c r="J1780" s="1" t="str">
        <f>VLOOKUP(Z1780,lookup!$A$2:$E$18,3,FALSE)</f>
        <v>Copper</v>
      </c>
      <c r="K1780" s="1"/>
      <c r="L1780" t="str">
        <f>VLOOKUP(Z1780,lookup!$A$2:$E$18,4,FALSE)</f>
        <v>ug/l</v>
      </c>
      <c r="M1780">
        <v>1.4</v>
      </c>
      <c r="U1780">
        <v>0.2</v>
      </c>
      <c r="V1780" t="s">
        <v>176</v>
      </c>
      <c r="X1780" t="s">
        <v>149</v>
      </c>
      <c r="Y1780" t="s">
        <v>150</v>
      </c>
      <c r="Z1780">
        <v>1040</v>
      </c>
      <c r="AA1780" t="s">
        <v>174</v>
      </c>
      <c r="AB1780" t="s">
        <v>154</v>
      </c>
      <c r="AC1780" t="s">
        <v>148</v>
      </c>
      <c r="AD1780" s="2">
        <v>0.3444444444444445</v>
      </c>
      <c r="AG1780" t="s">
        <v>161</v>
      </c>
      <c r="AK1780" t="s">
        <v>156</v>
      </c>
    </row>
    <row r="1781" spans="1:37" x14ac:dyDescent="0.3">
      <c r="A1781" t="s">
        <v>292</v>
      </c>
      <c r="B1781" t="str">
        <f t="shared" si="27"/>
        <v>USGS-WRD-1651770-20170613</v>
      </c>
      <c r="C1781">
        <v>1651770</v>
      </c>
      <c r="D1781" t="s">
        <v>151</v>
      </c>
      <c r="E1781" s="1">
        <v>42899</v>
      </c>
      <c r="F1781" s="1" t="s">
        <v>461</v>
      </c>
      <c r="G1781" s="1"/>
      <c r="H1781" t="s">
        <v>170</v>
      </c>
      <c r="I1781" s="1" t="str">
        <f>VLOOKUP(Z1781,lookup!$A$2:$E$18,5,FALSE)</f>
        <v>dissolved</v>
      </c>
      <c r="J1781" s="1" t="str">
        <f>VLOOKUP(Z1781,lookup!$A$2:$E$18,3,FALSE)</f>
        <v>Lead</v>
      </c>
      <c r="K1781" s="1"/>
      <c r="L1781" t="str">
        <f>VLOOKUP(Z1781,lookup!$A$2:$E$18,4,FALSE)</f>
        <v>ug/l</v>
      </c>
      <c r="M1781">
        <v>0.121</v>
      </c>
      <c r="U1781">
        <v>0.02</v>
      </c>
      <c r="V1781" t="s">
        <v>176</v>
      </c>
      <c r="X1781" t="s">
        <v>149</v>
      </c>
      <c r="Y1781" t="s">
        <v>150</v>
      </c>
      <c r="Z1781">
        <v>1049</v>
      </c>
      <c r="AB1781" t="s">
        <v>154</v>
      </c>
      <c r="AC1781" t="s">
        <v>148</v>
      </c>
      <c r="AD1781" s="2">
        <v>0.3444444444444445</v>
      </c>
      <c r="AG1781" t="s">
        <v>161</v>
      </c>
      <c r="AK1781" t="s">
        <v>156</v>
      </c>
    </row>
    <row r="1782" spans="1:37" x14ac:dyDescent="0.3">
      <c r="A1782" t="s">
        <v>292</v>
      </c>
      <c r="B1782" t="str">
        <f t="shared" si="27"/>
        <v>USGS-WRD-1651770-20170613</v>
      </c>
      <c r="C1782">
        <v>1651770</v>
      </c>
      <c r="D1782" t="s">
        <v>151</v>
      </c>
      <c r="E1782" s="1">
        <v>42899</v>
      </c>
      <c r="F1782" s="1" t="s">
        <v>461</v>
      </c>
      <c r="G1782" s="1"/>
      <c r="H1782" t="s">
        <v>172</v>
      </c>
      <c r="I1782" s="1" t="str">
        <f>VLOOKUP(Z1782,lookup!$A$2:$E$18,5,FALSE)</f>
        <v>dissolved</v>
      </c>
      <c r="J1782" s="1" t="str">
        <f>VLOOKUP(Z1782,lookup!$A$2:$E$18,3,FALSE)</f>
        <v>Zinc</v>
      </c>
      <c r="K1782" s="1"/>
      <c r="L1782" t="str">
        <f>VLOOKUP(Z1782,lookup!$A$2:$E$18,4,FALSE)</f>
        <v>ug/l</v>
      </c>
      <c r="M1782">
        <v>6</v>
      </c>
      <c r="N1782" t="s">
        <v>152</v>
      </c>
      <c r="U1782">
        <v>2</v>
      </c>
      <c r="V1782" t="s">
        <v>176</v>
      </c>
      <c r="X1782" t="s">
        <v>149</v>
      </c>
      <c r="Y1782" t="s">
        <v>150</v>
      </c>
      <c r="Z1782">
        <v>1090</v>
      </c>
      <c r="AA1782" t="s">
        <v>174</v>
      </c>
      <c r="AB1782" t="s">
        <v>154</v>
      </c>
      <c r="AC1782" t="s">
        <v>148</v>
      </c>
      <c r="AD1782" s="2">
        <v>0.3444444444444445</v>
      </c>
      <c r="AG1782" t="s">
        <v>161</v>
      </c>
      <c r="AK1782" t="s">
        <v>156</v>
      </c>
    </row>
    <row r="1783" spans="1:37" x14ac:dyDescent="0.3">
      <c r="A1783" t="s">
        <v>292</v>
      </c>
      <c r="B1783" t="str">
        <f t="shared" si="27"/>
        <v>USGS-WRD-1651770-20170613</v>
      </c>
      <c r="C1783">
        <v>1651770</v>
      </c>
      <c r="D1783" t="s">
        <v>151</v>
      </c>
      <c r="E1783" s="1">
        <v>42899</v>
      </c>
      <c r="F1783" s="1" t="s">
        <v>461</v>
      </c>
      <c r="G1783" s="1"/>
      <c r="I1783" s="1" t="str">
        <f>VLOOKUP(Z1783,lookup!$A$2:$E$18,5,FALSE)</f>
        <v>total</v>
      </c>
      <c r="J1783" s="1" t="str">
        <f>VLOOKUP(Z1783,lookup!$A$2:$E$18,3,FALSE)</f>
        <v>Mercury</v>
      </c>
      <c r="K1783" s="1"/>
      <c r="L1783" t="str">
        <f>VLOOKUP(Z1783,lookup!$A$2:$E$18,4,FALSE)</f>
        <v>ng/l</v>
      </c>
      <c r="M1783">
        <v>1.4</v>
      </c>
      <c r="U1783">
        <v>0.17</v>
      </c>
      <c r="V1783" t="s">
        <v>165</v>
      </c>
      <c r="X1783" t="s">
        <v>149</v>
      </c>
      <c r="Y1783" t="s">
        <v>150</v>
      </c>
      <c r="Z1783">
        <v>50286</v>
      </c>
      <c r="AB1783" t="s">
        <v>154</v>
      </c>
      <c r="AC1783" t="s">
        <v>148</v>
      </c>
      <c r="AD1783" s="2">
        <v>0.3444444444444445</v>
      </c>
      <c r="AG1783" t="s">
        <v>161</v>
      </c>
      <c r="AK1783" t="s">
        <v>230</v>
      </c>
    </row>
    <row r="1784" spans="1:37" x14ac:dyDescent="0.3">
      <c r="A1784" t="s">
        <v>292</v>
      </c>
      <c r="B1784" t="str">
        <f t="shared" si="27"/>
        <v>USGS-WRD-1651770-20170619</v>
      </c>
      <c r="C1784">
        <v>1651770</v>
      </c>
      <c r="D1784" t="s">
        <v>151</v>
      </c>
      <c r="E1784" s="1">
        <v>42905</v>
      </c>
      <c r="F1784" s="1" t="s">
        <v>462</v>
      </c>
      <c r="G1784" s="1"/>
      <c r="H1784" t="s">
        <v>172</v>
      </c>
      <c r="I1784" s="1" t="str">
        <f>VLOOKUP(Z1784,lookup!$A$2:$E$18,5,FALSE)</f>
        <v>dissolved</v>
      </c>
      <c r="J1784" s="1" t="str">
        <f>VLOOKUP(Z1784,lookup!$A$2:$E$18,3,FALSE)</f>
        <v>Copper</v>
      </c>
      <c r="K1784" s="1"/>
      <c r="L1784" t="str">
        <f>VLOOKUP(Z1784,lookup!$A$2:$E$18,4,FALSE)</f>
        <v>ug/l</v>
      </c>
      <c r="M1784">
        <v>7.5</v>
      </c>
      <c r="U1784">
        <v>0.2</v>
      </c>
      <c r="V1784" t="s">
        <v>176</v>
      </c>
      <c r="X1784" t="s">
        <v>149</v>
      </c>
      <c r="Y1784" t="s">
        <v>150</v>
      </c>
      <c r="Z1784">
        <v>1040</v>
      </c>
      <c r="AB1784" t="s">
        <v>154</v>
      </c>
      <c r="AC1784" t="s">
        <v>148</v>
      </c>
      <c r="AD1784" s="2">
        <v>0.63055555555555554</v>
      </c>
      <c r="AG1784" t="s">
        <v>161</v>
      </c>
      <c r="AK1784" t="s">
        <v>156</v>
      </c>
    </row>
    <row r="1785" spans="1:37" x14ac:dyDescent="0.3">
      <c r="A1785" t="s">
        <v>292</v>
      </c>
      <c r="B1785" t="str">
        <f t="shared" si="27"/>
        <v>USGS-WRD-1651770-20170619</v>
      </c>
      <c r="C1785">
        <v>1651770</v>
      </c>
      <c r="D1785" t="s">
        <v>151</v>
      </c>
      <c r="E1785" s="1">
        <v>42905</v>
      </c>
      <c r="F1785" s="1" t="s">
        <v>462</v>
      </c>
      <c r="G1785" s="1"/>
      <c r="H1785" t="s">
        <v>170</v>
      </c>
      <c r="I1785" s="1" t="str">
        <f>VLOOKUP(Z1785,lookup!$A$2:$E$18,5,FALSE)</f>
        <v>dissolved</v>
      </c>
      <c r="J1785" s="1" t="str">
        <f>VLOOKUP(Z1785,lookup!$A$2:$E$18,3,FALSE)</f>
        <v>Lead</v>
      </c>
      <c r="K1785" s="1"/>
      <c r="L1785" t="str">
        <f>VLOOKUP(Z1785,lookup!$A$2:$E$18,4,FALSE)</f>
        <v>ug/l</v>
      </c>
      <c r="M1785">
        <v>1.78</v>
      </c>
      <c r="U1785">
        <v>0.02</v>
      </c>
      <c r="V1785" t="s">
        <v>176</v>
      </c>
      <c r="X1785" t="s">
        <v>149</v>
      </c>
      <c r="Y1785" t="s">
        <v>150</v>
      </c>
      <c r="Z1785">
        <v>1049</v>
      </c>
      <c r="AB1785" t="s">
        <v>154</v>
      </c>
      <c r="AC1785" t="s">
        <v>148</v>
      </c>
      <c r="AD1785" s="2">
        <v>0.63055555555555554</v>
      </c>
      <c r="AG1785" t="s">
        <v>161</v>
      </c>
      <c r="AK1785" t="s">
        <v>156</v>
      </c>
    </row>
    <row r="1786" spans="1:37" x14ac:dyDescent="0.3">
      <c r="A1786" t="s">
        <v>292</v>
      </c>
      <c r="B1786" t="str">
        <f t="shared" si="27"/>
        <v>USGS-WRD-1651770-20170619</v>
      </c>
      <c r="C1786">
        <v>1651770</v>
      </c>
      <c r="D1786" t="s">
        <v>151</v>
      </c>
      <c r="E1786" s="1">
        <v>42905</v>
      </c>
      <c r="F1786" s="1" t="s">
        <v>462</v>
      </c>
      <c r="G1786" s="1"/>
      <c r="H1786" t="s">
        <v>172</v>
      </c>
      <c r="I1786" s="1" t="str">
        <f>VLOOKUP(Z1786,lookup!$A$2:$E$18,5,FALSE)</f>
        <v>dissolved</v>
      </c>
      <c r="J1786" s="1" t="str">
        <f>VLOOKUP(Z1786,lookup!$A$2:$E$18,3,FALSE)</f>
        <v>Zinc</v>
      </c>
      <c r="K1786" s="1"/>
      <c r="L1786" t="str">
        <f>VLOOKUP(Z1786,lookup!$A$2:$E$18,4,FALSE)</f>
        <v>ug/l</v>
      </c>
      <c r="M1786">
        <v>17</v>
      </c>
      <c r="U1786">
        <v>2</v>
      </c>
      <c r="V1786" t="s">
        <v>176</v>
      </c>
      <c r="X1786" t="s">
        <v>149</v>
      </c>
      <c r="Y1786" t="s">
        <v>150</v>
      </c>
      <c r="Z1786">
        <v>1090</v>
      </c>
      <c r="AB1786" t="s">
        <v>154</v>
      </c>
      <c r="AC1786" t="s">
        <v>148</v>
      </c>
      <c r="AD1786" s="2">
        <v>0.63055555555555554</v>
      </c>
      <c r="AG1786" t="s">
        <v>161</v>
      </c>
      <c r="AK1786" t="s">
        <v>156</v>
      </c>
    </row>
    <row r="1787" spans="1:37" x14ac:dyDescent="0.3">
      <c r="A1787" t="s">
        <v>292</v>
      </c>
      <c r="B1787" t="str">
        <f t="shared" si="27"/>
        <v>USGSMDWC-1651770-20170725</v>
      </c>
      <c r="C1787">
        <v>1651770</v>
      </c>
      <c r="D1787" t="s">
        <v>151</v>
      </c>
      <c r="E1787" s="1">
        <v>42941</v>
      </c>
      <c r="F1787" s="1" t="s">
        <v>410</v>
      </c>
      <c r="G1787" s="1"/>
      <c r="H1787" t="s">
        <v>172</v>
      </c>
      <c r="I1787" s="1" t="str">
        <f>VLOOKUP(Z1787,lookup!$A$2:$E$18,5,FALSE)</f>
        <v>dissolved</v>
      </c>
      <c r="J1787" s="1" t="str">
        <f>VLOOKUP(Z1787,lookup!$A$2:$E$18,3,FALSE)</f>
        <v>Copper</v>
      </c>
      <c r="K1787" s="1"/>
      <c r="L1787" t="str">
        <f>VLOOKUP(Z1787,lookup!$A$2:$E$18,4,FALSE)</f>
        <v>ug/l</v>
      </c>
      <c r="M1787">
        <v>5</v>
      </c>
      <c r="U1787">
        <v>0.2</v>
      </c>
      <c r="V1787" t="s">
        <v>176</v>
      </c>
      <c r="X1787" t="s">
        <v>149</v>
      </c>
      <c r="Y1787" t="s">
        <v>150</v>
      </c>
      <c r="Z1787">
        <v>1040</v>
      </c>
      <c r="AA1787" t="s">
        <v>174</v>
      </c>
      <c r="AB1787" t="s">
        <v>154</v>
      </c>
      <c r="AC1787" t="s">
        <v>148</v>
      </c>
      <c r="AD1787" s="2">
        <v>0.52361111111111114</v>
      </c>
      <c r="AG1787" t="s">
        <v>169</v>
      </c>
      <c r="AK1787" t="s">
        <v>156</v>
      </c>
    </row>
    <row r="1788" spans="1:37" x14ac:dyDescent="0.3">
      <c r="A1788" t="s">
        <v>292</v>
      </c>
      <c r="B1788" t="str">
        <f t="shared" si="27"/>
        <v>USGSMDWC-1651770-20170725</v>
      </c>
      <c r="C1788">
        <v>1651770</v>
      </c>
      <c r="D1788" t="s">
        <v>151</v>
      </c>
      <c r="E1788" s="1">
        <v>42941</v>
      </c>
      <c r="F1788" s="1" t="s">
        <v>410</v>
      </c>
      <c r="G1788" s="1"/>
      <c r="H1788" t="s">
        <v>170</v>
      </c>
      <c r="I1788" s="1" t="str">
        <f>VLOOKUP(Z1788,lookup!$A$2:$E$18,5,FALSE)</f>
        <v>dissolved</v>
      </c>
      <c r="J1788" s="1" t="str">
        <f>VLOOKUP(Z1788,lookup!$A$2:$E$18,3,FALSE)</f>
        <v>Lead</v>
      </c>
      <c r="K1788" s="1"/>
      <c r="L1788" t="str">
        <f>VLOOKUP(Z1788,lookup!$A$2:$E$18,4,FALSE)</f>
        <v>ug/l</v>
      </c>
      <c r="M1788">
        <v>0.10299999999999999</v>
      </c>
      <c r="U1788">
        <v>0.02</v>
      </c>
      <c r="V1788" t="s">
        <v>176</v>
      </c>
      <c r="X1788" t="s">
        <v>149</v>
      </c>
      <c r="Y1788" t="s">
        <v>150</v>
      </c>
      <c r="Z1788">
        <v>1049</v>
      </c>
      <c r="AB1788" t="s">
        <v>154</v>
      </c>
      <c r="AC1788" t="s">
        <v>148</v>
      </c>
      <c r="AD1788" s="2">
        <v>0.52361111111111114</v>
      </c>
      <c r="AG1788" t="s">
        <v>169</v>
      </c>
      <c r="AK1788" t="s">
        <v>156</v>
      </c>
    </row>
    <row r="1789" spans="1:37" x14ac:dyDescent="0.3">
      <c r="A1789" t="s">
        <v>292</v>
      </c>
      <c r="B1789" t="str">
        <f t="shared" si="27"/>
        <v>USGSMDWC-1651770-20170725</v>
      </c>
      <c r="C1789">
        <v>1651770</v>
      </c>
      <c r="D1789" t="s">
        <v>151</v>
      </c>
      <c r="E1789" s="1">
        <v>42941</v>
      </c>
      <c r="F1789" s="1" t="s">
        <v>410</v>
      </c>
      <c r="G1789" s="1"/>
      <c r="H1789" t="s">
        <v>172</v>
      </c>
      <c r="I1789" s="1" t="str">
        <f>VLOOKUP(Z1789,lookup!$A$2:$E$18,5,FALSE)</f>
        <v>dissolved</v>
      </c>
      <c r="J1789" s="1" t="str">
        <f>VLOOKUP(Z1789,lookup!$A$2:$E$18,3,FALSE)</f>
        <v>Zinc</v>
      </c>
      <c r="K1789" s="1"/>
      <c r="L1789" t="str">
        <f>VLOOKUP(Z1789,lookup!$A$2:$E$18,4,FALSE)</f>
        <v>ug/l</v>
      </c>
      <c r="M1789">
        <v>6.3</v>
      </c>
      <c r="U1789">
        <v>2</v>
      </c>
      <c r="V1789" t="s">
        <v>176</v>
      </c>
      <c r="X1789" t="s">
        <v>149</v>
      </c>
      <c r="Y1789" t="s">
        <v>150</v>
      </c>
      <c r="Z1789">
        <v>1090</v>
      </c>
      <c r="AA1789" t="s">
        <v>175</v>
      </c>
      <c r="AB1789" t="s">
        <v>154</v>
      </c>
      <c r="AC1789" t="s">
        <v>148</v>
      </c>
      <c r="AD1789" s="2">
        <v>0.52361111111111114</v>
      </c>
      <c r="AG1789" t="s">
        <v>169</v>
      </c>
      <c r="AK1789" t="s">
        <v>156</v>
      </c>
    </row>
    <row r="1790" spans="1:37" x14ac:dyDescent="0.3">
      <c r="A1790" t="s">
        <v>292</v>
      </c>
      <c r="B1790" t="str">
        <f t="shared" si="27"/>
        <v>USGSMDWC-1651770-20170725</v>
      </c>
      <c r="C1790">
        <v>1651770</v>
      </c>
      <c r="D1790" t="s">
        <v>151</v>
      </c>
      <c r="E1790" s="1">
        <v>42941</v>
      </c>
      <c r="F1790" s="1" t="s">
        <v>410</v>
      </c>
      <c r="G1790" s="1"/>
      <c r="I1790" s="1" t="str">
        <f>VLOOKUP(Z1790,lookup!$A$2:$E$18,5,FALSE)</f>
        <v>total</v>
      </c>
      <c r="J1790" s="1" t="str">
        <f>VLOOKUP(Z1790,lookup!$A$2:$E$18,3,FALSE)</f>
        <v>Mercury</v>
      </c>
      <c r="K1790" s="1"/>
      <c r="L1790" t="str">
        <f>VLOOKUP(Z1790,lookup!$A$2:$E$18,4,FALSE)</f>
        <v>ng/l</v>
      </c>
      <c r="M1790">
        <v>4.74</v>
      </c>
      <c r="U1790">
        <v>0.17</v>
      </c>
      <c r="V1790" t="s">
        <v>165</v>
      </c>
      <c r="X1790" t="s">
        <v>149</v>
      </c>
      <c r="Y1790" t="s">
        <v>150</v>
      </c>
      <c r="Z1790">
        <v>50286</v>
      </c>
      <c r="AB1790" t="s">
        <v>154</v>
      </c>
      <c r="AC1790" t="s">
        <v>148</v>
      </c>
      <c r="AD1790" s="2">
        <v>0.52361111111111114</v>
      </c>
      <c r="AG1790" t="s">
        <v>169</v>
      </c>
      <c r="AK1790" t="s">
        <v>230</v>
      </c>
    </row>
    <row r="1791" spans="1:37" x14ac:dyDescent="0.3">
      <c r="A1791" t="s">
        <v>292</v>
      </c>
      <c r="B1791" t="str">
        <f t="shared" si="27"/>
        <v>USGSMDWC-1651770-20170905</v>
      </c>
      <c r="C1791">
        <v>1651770</v>
      </c>
      <c r="D1791" t="s">
        <v>151</v>
      </c>
      <c r="E1791" s="1">
        <v>42983</v>
      </c>
      <c r="F1791" s="1" t="s">
        <v>451</v>
      </c>
      <c r="G1791" s="1"/>
      <c r="H1791" t="s">
        <v>172</v>
      </c>
      <c r="I1791" s="1" t="str">
        <f>VLOOKUP(Z1791,lookup!$A$2:$E$18,5,FALSE)</f>
        <v>dissolved</v>
      </c>
      <c r="J1791" s="1" t="str">
        <f>VLOOKUP(Z1791,lookup!$A$2:$E$18,3,FALSE)</f>
        <v>Copper</v>
      </c>
      <c r="K1791" s="1"/>
      <c r="L1791" t="str">
        <f>VLOOKUP(Z1791,lookup!$A$2:$E$18,4,FALSE)</f>
        <v>ug/l</v>
      </c>
      <c r="M1791">
        <v>2.5</v>
      </c>
      <c r="U1791">
        <v>0.2</v>
      </c>
      <c r="V1791" t="s">
        <v>176</v>
      </c>
      <c r="X1791" t="s">
        <v>149</v>
      </c>
      <c r="Y1791" t="s">
        <v>150</v>
      </c>
      <c r="Z1791">
        <v>1040</v>
      </c>
      <c r="AB1791" t="s">
        <v>154</v>
      </c>
      <c r="AC1791" t="s">
        <v>148</v>
      </c>
      <c r="AD1791" s="2">
        <v>0.55555555555555558</v>
      </c>
      <c r="AG1791" t="s">
        <v>169</v>
      </c>
      <c r="AK1791" t="s">
        <v>156</v>
      </c>
    </row>
    <row r="1792" spans="1:37" x14ac:dyDescent="0.3">
      <c r="A1792" t="s">
        <v>292</v>
      </c>
      <c r="B1792" t="str">
        <f t="shared" si="27"/>
        <v>USGSMDWC-1651770-20170905</v>
      </c>
      <c r="C1792">
        <v>1651770</v>
      </c>
      <c r="D1792" t="s">
        <v>151</v>
      </c>
      <c r="E1792" s="1">
        <v>42983</v>
      </c>
      <c r="F1792" s="1" t="s">
        <v>451</v>
      </c>
      <c r="G1792" s="1"/>
      <c r="H1792" t="s">
        <v>170</v>
      </c>
      <c r="I1792" s="1" t="str">
        <f>VLOOKUP(Z1792,lookup!$A$2:$E$18,5,FALSE)</f>
        <v>dissolved</v>
      </c>
      <c r="J1792" s="1" t="str">
        <f>VLOOKUP(Z1792,lookup!$A$2:$E$18,3,FALSE)</f>
        <v>Lead</v>
      </c>
      <c r="K1792" s="1"/>
      <c r="L1792" t="str">
        <f>VLOOKUP(Z1792,lookup!$A$2:$E$18,4,FALSE)</f>
        <v>ug/l</v>
      </c>
      <c r="M1792">
        <v>7.6999999999999999E-2</v>
      </c>
      <c r="U1792">
        <v>0.02</v>
      </c>
      <c r="V1792" t="s">
        <v>176</v>
      </c>
      <c r="X1792" t="s">
        <v>149</v>
      </c>
      <c r="Y1792" t="s">
        <v>150</v>
      </c>
      <c r="Z1792">
        <v>1049</v>
      </c>
      <c r="AB1792" t="s">
        <v>154</v>
      </c>
      <c r="AC1792" t="s">
        <v>148</v>
      </c>
      <c r="AD1792" s="2">
        <v>0.55555555555555558</v>
      </c>
      <c r="AG1792" t="s">
        <v>169</v>
      </c>
      <c r="AK1792" t="s">
        <v>156</v>
      </c>
    </row>
    <row r="1793" spans="1:37" x14ac:dyDescent="0.3">
      <c r="A1793" t="s">
        <v>292</v>
      </c>
      <c r="B1793" t="str">
        <f t="shared" si="27"/>
        <v>USGSMDWC-1651770-20170905</v>
      </c>
      <c r="C1793">
        <v>1651770</v>
      </c>
      <c r="D1793" t="s">
        <v>151</v>
      </c>
      <c r="E1793" s="1">
        <v>42983</v>
      </c>
      <c r="F1793" s="1" t="s">
        <v>451</v>
      </c>
      <c r="G1793" s="1"/>
      <c r="H1793" t="s">
        <v>172</v>
      </c>
      <c r="I1793" s="1" t="str">
        <f>VLOOKUP(Z1793,lookup!$A$2:$E$18,5,FALSE)</f>
        <v>dissolved</v>
      </c>
      <c r="J1793" s="1" t="str">
        <f>VLOOKUP(Z1793,lookup!$A$2:$E$18,3,FALSE)</f>
        <v>Zinc</v>
      </c>
      <c r="K1793" s="1"/>
      <c r="L1793" t="str">
        <f>VLOOKUP(Z1793,lookup!$A$2:$E$18,4,FALSE)</f>
        <v>ug/l</v>
      </c>
      <c r="M1793">
        <v>5</v>
      </c>
      <c r="U1793">
        <v>2</v>
      </c>
      <c r="V1793" t="s">
        <v>176</v>
      </c>
      <c r="X1793" t="s">
        <v>149</v>
      </c>
      <c r="Y1793" t="s">
        <v>150</v>
      </c>
      <c r="Z1793">
        <v>1090</v>
      </c>
      <c r="AB1793" t="s">
        <v>154</v>
      </c>
      <c r="AC1793" t="s">
        <v>148</v>
      </c>
      <c r="AD1793" s="2">
        <v>0.55555555555555558</v>
      </c>
      <c r="AG1793" t="s">
        <v>169</v>
      </c>
      <c r="AK1793" t="s">
        <v>156</v>
      </c>
    </row>
    <row r="1794" spans="1:37" x14ac:dyDescent="0.3">
      <c r="A1794" t="s">
        <v>292</v>
      </c>
      <c r="B1794" t="str">
        <f t="shared" ref="B1794:B1857" si="28">AG1794&amp;"-"&amp;C1794&amp;"-"&amp;TEXT(E1794,"yyyymmdd")</f>
        <v>USGSMDWC-1651770-20170905</v>
      </c>
      <c r="C1794">
        <v>1651770</v>
      </c>
      <c r="D1794" t="s">
        <v>151</v>
      </c>
      <c r="E1794" s="1">
        <v>42983</v>
      </c>
      <c r="F1794" s="1" t="s">
        <v>451</v>
      </c>
      <c r="G1794" s="1"/>
      <c r="I1794" s="1" t="str">
        <f>VLOOKUP(Z1794,lookup!$A$2:$E$18,5,FALSE)</f>
        <v>total</v>
      </c>
      <c r="J1794" s="1" t="str">
        <f>VLOOKUP(Z1794,lookup!$A$2:$E$18,3,FALSE)</f>
        <v>Mercury</v>
      </c>
      <c r="K1794" s="1"/>
      <c r="L1794" t="str">
        <f>VLOOKUP(Z1794,lookup!$A$2:$E$18,4,FALSE)</f>
        <v>ng/l</v>
      </c>
      <c r="M1794">
        <v>2</v>
      </c>
      <c r="U1794">
        <v>0.17</v>
      </c>
      <c r="V1794" t="s">
        <v>165</v>
      </c>
      <c r="X1794" t="s">
        <v>149</v>
      </c>
      <c r="Y1794" t="s">
        <v>150</v>
      </c>
      <c r="Z1794">
        <v>50286</v>
      </c>
      <c r="AB1794" t="s">
        <v>154</v>
      </c>
      <c r="AC1794" t="s">
        <v>148</v>
      </c>
      <c r="AD1794" s="2">
        <v>0.55555555555555558</v>
      </c>
      <c r="AG1794" t="s">
        <v>169</v>
      </c>
      <c r="AK1794" t="s">
        <v>230</v>
      </c>
    </row>
    <row r="1795" spans="1:37" x14ac:dyDescent="0.3">
      <c r="A1795" t="s">
        <v>292</v>
      </c>
      <c r="B1795" t="str">
        <f t="shared" si="28"/>
        <v>USGSMDWC-1651770-20170926</v>
      </c>
      <c r="C1795">
        <v>1651770</v>
      </c>
      <c r="D1795" t="s">
        <v>151</v>
      </c>
      <c r="E1795" s="1">
        <v>43004</v>
      </c>
      <c r="F1795" s="1" t="s">
        <v>463</v>
      </c>
      <c r="G1795" s="1"/>
      <c r="H1795" t="s">
        <v>172</v>
      </c>
      <c r="I1795" s="1" t="str">
        <f>VLOOKUP(Z1795,lookup!$A$2:$E$18,5,FALSE)</f>
        <v>dissolved</v>
      </c>
      <c r="J1795" s="1" t="str">
        <f>VLOOKUP(Z1795,lookup!$A$2:$E$18,3,FALSE)</f>
        <v>Copper</v>
      </c>
      <c r="K1795" s="1"/>
      <c r="L1795" t="str">
        <f>VLOOKUP(Z1795,lookup!$A$2:$E$18,4,FALSE)</f>
        <v>ug/l</v>
      </c>
      <c r="M1795">
        <v>1.5</v>
      </c>
      <c r="U1795">
        <v>0.2</v>
      </c>
      <c r="V1795" t="s">
        <v>176</v>
      </c>
      <c r="X1795" t="s">
        <v>149</v>
      </c>
      <c r="Y1795" t="s">
        <v>150</v>
      </c>
      <c r="Z1795">
        <v>1040</v>
      </c>
      <c r="AA1795" t="s">
        <v>174</v>
      </c>
      <c r="AB1795" t="s">
        <v>154</v>
      </c>
      <c r="AC1795" t="s">
        <v>148</v>
      </c>
      <c r="AD1795" s="2">
        <v>0.53333333333333333</v>
      </c>
      <c r="AG1795" t="s">
        <v>169</v>
      </c>
      <c r="AK1795" t="s">
        <v>156</v>
      </c>
    </row>
    <row r="1796" spans="1:37" x14ac:dyDescent="0.3">
      <c r="A1796" t="s">
        <v>292</v>
      </c>
      <c r="B1796" t="str">
        <f t="shared" si="28"/>
        <v>USGSMDWC-1651770-20170926</v>
      </c>
      <c r="C1796">
        <v>1651770</v>
      </c>
      <c r="D1796" t="s">
        <v>151</v>
      </c>
      <c r="E1796" s="1">
        <v>43004</v>
      </c>
      <c r="F1796" s="1" t="s">
        <v>463</v>
      </c>
      <c r="G1796" s="1"/>
      <c r="H1796" t="s">
        <v>170</v>
      </c>
      <c r="I1796" s="1" t="str">
        <f>VLOOKUP(Z1796,lookup!$A$2:$E$18,5,FALSE)</f>
        <v>dissolved</v>
      </c>
      <c r="J1796" s="1" t="str">
        <f>VLOOKUP(Z1796,lookup!$A$2:$E$18,3,FALSE)</f>
        <v>Lead</v>
      </c>
      <c r="K1796" s="1"/>
      <c r="L1796" t="str">
        <f>VLOOKUP(Z1796,lookup!$A$2:$E$18,4,FALSE)</f>
        <v>ug/l</v>
      </c>
      <c r="M1796">
        <v>0.114</v>
      </c>
      <c r="U1796">
        <v>0.02</v>
      </c>
      <c r="V1796" t="s">
        <v>176</v>
      </c>
      <c r="X1796" t="s">
        <v>149</v>
      </c>
      <c r="Y1796" t="s">
        <v>150</v>
      </c>
      <c r="Z1796">
        <v>1049</v>
      </c>
      <c r="AA1796" t="s">
        <v>174</v>
      </c>
      <c r="AB1796" t="s">
        <v>154</v>
      </c>
      <c r="AC1796" t="s">
        <v>148</v>
      </c>
      <c r="AD1796" s="2">
        <v>0.53333333333333333</v>
      </c>
      <c r="AG1796" t="s">
        <v>169</v>
      </c>
      <c r="AK1796" t="s">
        <v>156</v>
      </c>
    </row>
    <row r="1797" spans="1:37" x14ac:dyDescent="0.3">
      <c r="A1797" t="s">
        <v>292</v>
      </c>
      <c r="B1797" t="str">
        <f t="shared" si="28"/>
        <v>USGSMDWC-1651770-20170926</v>
      </c>
      <c r="C1797">
        <v>1651770</v>
      </c>
      <c r="D1797" t="s">
        <v>151</v>
      </c>
      <c r="E1797" s="1">
        <v>43004</v>
      </c>
      <c r="F1797" s="1" t="s">
        <v>463</v>
      </c>
      <c r="G1797" s="1"/>
      <c r="H1797" t="s">
        <v>172</v>
      </c>
      <c r="I1797" s="1" t="str">
        <f>VLOOKUP(Z1797,lookup!$A$2:$E$18,5,FALSE)</f>
        <v>dissolved</v>
      </c>
      <c r="J1797" s="1" t="str">
        <f>VLOOKUP(Z1797,lookup!$A$2:$E$18,3,FALSE)</f>
        <v>Zinc</v>
      </c>
      <c r="K1797" s="1"/>
      <c r="L1797" t="str">
        <f>VLOOKUP(Z1797,lookup!$A$2:$E$18,4,FALSE)</f>
        <v>ug/l</v>
      </c>
      <c r="M1797">
        <v>4</v>
      </c>
      <c r="N1797" t="s">
        <v>152</v>
      </c>
      <c r="U1797">
        <v>2</v>
      </c>
      <c r="V1797" t="s">
        <v>176</v>
      </c>
      <c r="X1797" t="s">
        <v>149</v>
      </c>
      <c r="Y1797" t="s">
        <v>150</v>
      </c>
      <c r="Z1797">
        <v>1090</v>
      </c>
      <c r="AA1797" t="s">
        <v>174</v>
      </c>
      <c r="AB1797" t="s">
        <v>154</v>
      </c>
      <c r="AC1797" t="s">
        <v>148</v>
      </c>
      <c r="AD1797" s="2">
        <v>0.53333333333333333</v>
      </c>
      <c r="AG1797" t="s">
        <v>169</v>
      </c>
      <c r="AK1797" t="s">
        <v>156</v>
      </c>
    </row>
    <row r="1798" spans="1:37" x14ac:dyDescent="0.3">
      <c r="A1798" t="s">
        <v>292</v>
      </c>
      <c r="B1798" t="str">
        <f t="shared" si="28"/>
        <v>USGSMDWC-1651770-20170926</v>
      </c>
      <c r="C1798">
        <v>1651770</v>
      </c>
      <c r="D1798" t="s">
        <v>151</v>
      </c>
      <c r="E1798" s="1">
        <v>43004</v>
      </c>
      <c r="F1798" s="1" t="s">
        <v>463</v>
      </c>
      <c r="G1798" s="1"/>
      <c r="I1798" s="1" t="str">
        <f>VLOOKUP(Z1798,lookup!$A$2:$E$18,5,FALSE)</f>
        <v>total</v>
      </c>
      <c r="J1798" s="1" t="str">
        <f>VLOOKUP(Z1798,lookup!$A$2:$E$18,3,FALSE)</f>
        <v>Mercury</v>
      </c>
      <c r="K1798" s="1"/>
      <c r="L1798" t="str">
        <f>VLOOKUP(Z1798,lookup!$A$2:$E$18,4,FALSE)</f>
        <v>ng/l</v>
      </c>
      <c r="M1798">
        <v>0.9</v>
      </c>
      <c r="U1798">
        <v>0.17</v>
      </c>
      <c r="V1798" t="s">
        <v>165</v>
      </c>
      <c r="X1798" t="s">
        <v>149</v>
      </c>
      <c r="Y1798" t="s">
        <v>150</v>
      </c>
      <c r="Z1798">
        <v>50286</v>
      </c>
      <c r="AB1798" t="s">
        <v>154</v>
      </c>
      <c r="AC1798" t="s">
        <v>148</v>
      </c>
      <c r="AD1798" s="2">
        <v>0.53333333333333333</v>
      </c>
      <c r="AG1798" t="s">
        <v>169</v>
      </c>
      <c r="AK1798" t="s">
        <v>230</v>
      </c>
    </row>
    <row r="1799" spans="1:37" x14ac:dyDescent="0.3">
      <c r="A1799" t="s">
        <v>292</v>
      </c>
      <c r="B1799" t="str">
        <f t="shared" si="28"/>
        <v>USGSMDWC-1651770-20171101</v>
      </c>
      <c r="C1799">
        <v>1651770</v>
      </c>
      <c r="D1799" t="s">
        <v>151</v>
      </c>
      <c r="E1799" s="1">
        <v>43040</v>
      </c>
      <c r="F1799" s="1" t="s">
        <v>345</v>
      </c>
      <c r="G1799" s="1"/>
      <c r="H1799" t="s">
        <v>172</v>
      </c>
      <c r="I1799" s="1" t="str">
        <f>VLOOKUP(Z1799,lookup!$A$2:$E$18,5,FALSE)</f>
        <v>dissolved</v>
      </c>
      <c r="J1799" s="1" t="str">
        <f>VLOOKUP(Z1799,lookup!$A$2:$E$18,3,FALSE)</f>
        <v>Copper</v>
      </c>
      <c r="K1799" s="1"/>
      <c r="L1799" t="str">
        <f>VLOOKUP(Z1799,lookup!$A$2:$E$18,4,FALSE)</f>
        <v>ug/l</v>
      </c>
      <c r="M1799">
        <v>2.7</v>
      </c>
      <c r="U1799">
        <v>0.2</v>
      </c>
      <c r="V1799" t="s">
        <v>176</v>
      </c>
      <c r="X1799" t="s">
        <v>149</v>
      </c>
      <c r="Y1799" t="s">
        <v>150</v>
      </c>
      <c r="Z1799">
        <v>1040</v>
      </c>
      <c r="AA1799" t="s">
        <v>174</v>
      </c>
      <c r="AB1799" t="s">
        <v>154</v>
      </c>
      <c r="AC1799" t="s">
        <v>148</v>
      </c>
      <c r="AD1799" s="2">
        <v>0.44444444444444442</v>
      </c>
      <c r="AG1799" t="s">
        <v>169</v>
      </c>
      <c r="AK1799" t="s">
        <v>156</v>
      </c>
    </row>
    <row r="1800" spans="1:37" x14ac:dyDescent="0.3">
      <c r="A1800" t="s">
        <v>292</v>
      </c>
      <c r="B1800" t="str">
        <f t="shared" si="28"/>
        <v>USGSMDWC-1651770-20171101</v>
      </c>
      <c r="C1800">
        <v>1651770</v>
      </c>
      <c r="D1800" t="s">
        <v>151</v>
      </c>
      <c r="E1800" s="1">
        <v>43040</v>
      </c>
      <c r="F1800" s="1" t="s">
        <v>345</v>
      </c>
      <c r="G1800" s="1"/>
      <c r="H1800" t="s">
        <v>170</v>
      </c>
      <c r="I1800" s="1" t="str">
        <f>VLOOKUP(Z1800,lookup!$A$2:$E$18,5,FALSE)</f>
        <v>dissolved</v>
      </c>
      <c r="J1800" s="1" t="str">
        <f>VLOOKUP(Z1800,lookup!$A$2:$E$18,3,FALSE)</f>
        <v>Lead</v>
      </c>
      <c r="K1800" s="1"/>
      <c r="L1800" t="str">
        <f>VLOOKUP(Z1800,lookup!$A$2:$E$18,4,FALSE)</f>
        <v>ug/l</v>
      </c>
      <c r="M1800">
        <v>0.14199999999999999</v>
      </c>
      <c r="U1800">
        <v>0.02</v>
      </c>
      <c r="V1800" t="s">
        <v>176</v>
      </c>
      <c r="X1800" t="s">
        <v>149</v>
      </c>
      <c r="Y1800" t="s">
        <v>150</v>
      </c>
      <c r="Z1800">
        <v>1049</v>
      </c>
      <c r="AA1800" t="s">
        <v>174</v>
      </c>
      <c r="AB1800" t="s">
        <v>154</v>
      </c>
      <c r="AC1800" t="s">
        <v>148</v>
      </c>
      <c r="AD1800" s="2">
        <v>0.44444444444444442</v>
      </c>
      <c r="AG1800" t="s">
        <v>169</v>
      </c>
      <c r="AK1800" t="s">
        <v>156</v>
      </c>
    </row>
    <row r="1801" spans="1:37" x14ac:dyDescent="0.3">
      <c r="A1801" t="s">
        <v>292</v>
      </c>
      <c r="B1801" t="str">
        <f t="shared" si="28"/>
        <v>USGSMDWC-1651770-20171101</v>
      </c>
      <c r="C1801">
        <v>1651770</v>
      </c>
      <c r="D1801" t="s">
        <v>151</v>
      </c>
      <c r="E1801" s="1">
        <v>43040</v>
      </c>
      <c r="F1801" s="1" t="s">
        <v>345</v>
      </c>
      <c r="G1801" s="1"/>
      <c r="H1801" t="s">
        <v>172</v>
      </c>
      <c r="I1801" s="1" t="str">
        <f>VLOOKUP(Z1801,lookup!$A$2:$E$18,5,FALSE)</f>
        <v>dissolved</v>
      </c>
      <c r="J1801" s="1" t="str">
        <f>VLOOKUP(Z1801,lookup!$A$2:$E$18,3,FALSE)</f>
        <v>Zinc</v>
      </c>
      <c r="K1801" s="1"/>
      <c r="L1801" t="str">
        <f>VLOOKUP(Z1801,lookup!$A$2:$E$18,4,FALSE)</f>
        <v>ug/l</v>
      </c>
      <c r="M1801">
        <v>9</v>
      </c>
      <c r="U1801">
        <v>2</v>
      </c>
      <c r="V1801" t="s">
        <v>176</v>
      </c>
      <c r="X1801" t="s">
        <v>149</v>
      </c>
      <c r="Y1801" t="s">
        <v>150</v>
      </c>
      <c r="Z1801">
        <v>1090</v>
      </c>
      <c r="AA1801" t="s">
        <v>174</v>
      </c>
      <c r="AB1801" t="s">
        <v>154</v>
      </c>
      <c r="AC1801" t="s">
        <v>148</v>
      </c>
      <c r="AD1801" s="2">
        <v>0.44444444444444442</v>
      </c>
      <c r="AG1801" t="s">
        <v>169</v>
      </c>
      <c r="AK1801" t="s">
        <v>156</v>
      </c>
    </row>
    <row r="1802" spans="1:37" x14ac:dyDescent="0.3">
      <c r="A1802" t="s">
        <v>292</v>
      </c>
      <c r="B1802" t="str">
        <f t="shared" si="28"/>
        <v>USGSMDWC-1651770-20171101</v>
      </c>
      <c r="C1802">
        <v>1651770</v>
      </c>
      <c r="D1802" t="s">
        <v>151</v>
      </c>
      <c r="E1802" s="1">
        <v>43040</v>
      </c>
      <c r="F1802" s="1" t="s">
        <v>345</v>
      </c>
      <c r="G1802" s="1"/>
      <c r="I1802" s="1" t="str">
        <f>VLOOKUP(Z1802,lookup!$A$2:$E$18,5,FALSE)</f>
        <v>total</v>
      </c>
      <c r="J1802" s="1" t="str">
        <f>VLOOKUP(Z1802,lookup!$A$2:$E$18,3,FALSE)</f>
        <v>Mercury</v>
      </c>
      <c r="K1802" s="1"/>
      <c r="L1802" t="str">
        <f>VLOOKUP(Z1802,lookup!$A$2:$E$18,4,FALSE)</f>
        <v>ng/l</v>
      </c>
      <c r="M1802">
        <v>1.7</v>
      </c>
      <c r="U1802">
        <v>0.17</v>
      </c>
      <c r="V1802" t="s">
        <v>165</v>
      </c>
      <c r="X1802" t="s">
        <v>149</v>
      </c>
      <c r="Y1802" t="s">
        <v>150</v>
      </c>
      <c r="Z1802">
        <v>50286</v>
      </c>
      <c r="AB1802" t="s">
        <v>154</v>
      </c>
      <c r="AC1802" t="s">
        <v>148</v>
      </c>
      <c r="AD1802" s="2">
        <v>0.44444444444444442</v>
      </c>
      <c r="AG1802" t="s">
        <v>169</v>
      </c>
      <c r="AK1802" t="s">
        <v>230</v>
      </c>
    </row>
    <row r="1803" spans="1:37" x14ac:dyDescent="0.3">
      <c r="A1803" t="s">
        <v>292</v>
      </c>
      <c r="B1803" t="str">
        <f t="shared" si="28"/>
        <v>USGSMDWC-1651770-20171107</v>
      </c>
      <c r="C1803">
        <v>1651770</v>
      </c>
      <c r="D1803" t="s">
        <v>151</v>
      </c>
      <c r="E1803" s="1">
        <v>43046</v>
      </c>
      <c r="F1803" s="1" t="s">
        <v>410</v>
      </c>
      <c r="G1803" s="1"/>
      <c r="H1803" t="s">
        <v>172</v>
      </c>
      <c r="I1803" s="1" t="str">
        <f>VLOOKUP(Z1803,lookup!$A$2:$E$18,5,FALSE)</f>
        <v>dissolved</v>
      </c>
      <c r="J1803" s="1" t="str">
        <f>VLOOKUP(Z1803,lookup!$A$2:$E$18,3,FALSE)</f>
        <v>Copper</v>
      </c>
      <c r="K1803" s="1"/>
      <c r="L1803" t="str">
        <f>VLOOKUP(Z1803,lookup!$A$2:$E$18,4,FALSE)</f>
        <v>ug/l</v>
      </c>
      <c r="M1803">
        <v>9.9</v>
      </c>
      <c r="U1803">
        <v>0.2</v>
      </c>
      <c r="V1803" t="s">
        <v>176</v>
      </c>
      <c r="X1803" t="s">
        <v>149</v>
      </c>
      <c r="Y1803" t="s">
        <v>150</v>
      </c>
      <c r="Z1803">
        <v>1040</v>
      </c>
      <c r="AB1803" t="s">
        <v>154</v>
      </c>
      <c r="AC1803" t="s">
        <v>148</v>
      </c>
      <c r="AD1803" s="2">
        <v>0.52361111111111114</v>
      </c>
      <c r="AG1803" t="s">
        <v>169</v>
      </c>
      <c r="AK1803" t="s">
        <v>156</v>
      </c>
    </row>
    <row r="1804" spans="1:37" x14ac:dyDescent="0.3">
      <c r="A1804" t="s">
        <v>292</v>
      </c>
      <c r="B1804" t="str">
        <f t="shared" si="28"/>
        <v>USGSMDWC-1651770-20171107</v>
      </c>
      <c r="C1804">
        <v>1651770</v>
      </c>
      <c r="D1804" t="s">
        <v>151</v>
      </c>
      <c r="E1804" s="1">
        <v>43046</v>
      </c>
      <c r="F1804" s="1" t="s">
        <v>410</v>
      </c>
      <c r="G1804" s="1"/>
      <c r="H1804" t="s">
        <v>170</v>
      </c>
      <c r="I1804" s="1" t="str">
        <f>VLOOKUP(Z1804,lookup!$A$2:$E$18,5,FALSE)</f>
        <v>dissolved</v>
      </c>
      <c r="J1804" s="1" t="str">
        <f>VLOOKUP(Z1804,lookup!$A$2:$E$18,3,FALSE)</f>
        <v>Lead</v>
      </c>
      <c r="K1804" s="1"/>
      <c r="L1804" t="str">
        <f>VLOOKUP(Z1804,lookup!$A$2:$E$18,4,FALSE)</f>
        <v>ug/l</v>
      </c>
      <c r="M1804">
        <v>1.71</v>
      </c>
      <c r="U1804">
        <v>0.02</v>
      </c>
      <c r="V1804" t="s">
        <v>176</v>
      </c>
      <c r="X1804" t="s">
        <v>149</v>
      </c>
      <c r="Y1804" t="s">
        <v>150</v>
      </c>
      <c r="Z1804">
        <v>1049</v>
      </c>
      <c r="AB1804" t="s">
        <v>154</v>
      </c>
      <c r="AC1804" t="s">
        <v>148</v>
      </c>
      <c r="AD1804" s="2">
        <v>0.52361111111111114</v>
      </c>
      <c r="AG1804" t="s">
        <v>169</v>
      </c>
      <c r="AK1804" t="s">
        <v>156</v>
      </c>
    </row>
    <row r="1805" spans="1:37" x14ac:dyDescent="0.3">
      <c r="A1805" t="s">
        <v>292</v>
      </c>
      <c r="B1805" t="str">
        <f t="shared" si="28"/>
        <v>USGSMDWC-1651770-20171107</v>
      </c>
      <c r="C1805">
        <v>1651770</v>
      </c>
      <c r="D1805" t="s">
        <v>151</v>
      </c>
      <c r="E1805" s="1">
        <v>43046</v>
      </c>
      <c r="F1805" s="1" t="s">
        <v>410</v>
      </c>
      <c r="G1805" s="1"/>
      <c r="H1805" t="s">
        <v>172</v>
      </c>
      <c r="I1805" s="1" t="str">
        <f>VLOOKUP(Z1805,lookup!$A$2:$E$18,5,FALSE)</f>
        <v>dissolved</v>
      </c>
      <c r="J1805" s="1" t="str">
        <f>VLOOKUP(Z1805,lookup!$A$2:$E$18,3,FALSE)</f>
        <v>Zinc</v>
      </c>
      <c r="K1805" s="1"/>
      <c r="L1805" t="str">
        <f>VLOOKUP(Z1805,lookup!$A$2:$E$18,4,FALSE)</f>
        <v>ug/l</v>
      </c>
      <c r="M1805">
        <v>27.4</v>
      </c>
      <c r="U1805">
        <v>2</v>
      </c>
      <c r="V1805" t="s">
        <v>176</v>
      </c>
      <c r="X1805" t="s">
        <v>149</v>
      </c>
      <c r="Y1805" t="s">
        <v>150</v>
      </c>
      <c r="Z1805">
        <v>1090</v>
      </c>
      <c r="AB1805" t="s">
        <v>154</v>
      </c>
      <c r="AC1805" t="s">
        <v>148</v>
      </c>
      <c r="AD1805" s="2">
        <v>0.52361111111111114</v>
      </c>
      <c r="AG1805" t="s">
        <v>169</v>
      </c>
      <c r="AK1805" t="s">
        <v>156</v>
      </c>
    </row>
    <row r="1806" spans="1:37" x14ac:dyDescent="0.3">
      <c r="A1806" t="s">
        <v>292</v>
      </c>
      <c r="B1806" t="str">
        <f t="shared" si="28"/>
        <v>USGSMDWC-1651770-20171107</v>
      </c>
      <c r="C1806">
        <v>1651770</v>
      </c>
      <c r="D1806" t="s">
        <v>151</v>
      </c>
      <c r="E1806" s="1">
        <v>43046</v>
      </c>
      <c r="F1806" s="1" t="s">
        <v>410</v>
      </c>
      <c r="G1806" s="1"/>
      <c r="I1806" s="1" t="str">
        <f>VLOOKUP(Z1806,lookup!$A$2:$E$18,5,FALSE)</f>
        <v>total</v>
      </c>
      <c r="J1806" s="1" t="str">
        <f>VLOOKUP(Z1806,lookup!$A$2:$E$18,3,FALSE)</f>
        <v>Mercury</v>
      </c>
      <c r="K1806" s="1"/>
      <c r="L1806" t="str">
        <f>VLOOKUP(Z1806,lookup!$A$2:$E$18,4,FALSE)</f>
        <v>ng/l</v>
      </c>
      <c r="M1806">
        <v>11.6</v>
      </c>
      <c r="U1806">
        <v>0.17</v>
      </c>
      <c r="V1806" t="s">
        <v>165</v>
      </c>
      <c r="X1806" t="s">
        <v>149</v>
      </c>
      <c r="Y1806" t="s">
        <v>150</v>
      </c>
      <c r="Z1806">
        <v>50286</v>
      </c>
      <c r="AB1806" t="s">
        <v>154</v>
      </c>
      <c r="AC1806" t="s">
        <v>148</v>
      </c>
      <c r="AD1806" s="2">
        <v>0.52361111111111114</v>
      </c>
      <c r="AG1806" t="s">
        <v>169</v>
      </c>
      <c r="AK1806" t="s">
        <v>230</v>
      </c>
    </row>
    <row r="1807" spans="1:37" x14ac:dyDescent="0.3">
      <c r="A1807" t="s">
        <v>292</v>
      </c>
      <c r="B1807" t="str">
        <f t="shared" si="28"/>
        <v>USGSMDWC-1651770-20171129</v>
      </c>
      <c r="C1807">
        <v>1651770</v>
      </c>
      <c r="D1807" t="s">
        <v>151</v>
      </c>
      <c r="E1807" s="1">
        <v>43068</v>
      </c>
      <c r="F1807" s="1" t="s">
        <v>375</v>
      </c>
      <c r="G1807" s="1"/>
      <c r="H1807" t="s">
        <v>172</v>
      </c>
      <c r="I1807" s="1" t="str">
        <f>VLOOKUP(Z1807,lookup!$A$2:$E$18,5,FALSE)</f>
        <v>dissolved</v>
      </c>
      <c r="J1807" s="1" t="str">
        <f>VLOOKUP(Z1807,lookup!$A$2:$E$18,3,FALSE)</f>
        <v>Copper</v>
      </c>
      <c r="K1807" s="1"/>
      <c r="L1807" t="str">
        <f>VLOOKUP(Z1807,lookup!$A$2:$E$18,4,FALSE)</f>
        <v>ug/l</v>
      </c>
      <c r="M1807">
        <v>1.7</v>
      </c>
      <c r="U1807">
        <v>0.2</v>
      </c>
      <c r="V1807" t="s">
        <v>176</v>
      </c>
      <c r="X1807" t="s">
        <v>149</v>
      </c>
      <c r="Y1807" t="s">
        <v>150</v>
      </c>
      <c r="Z1807">
        <v>1040</v>
      </c>
      <c r="AA1807" t="s">
        <v>174</v>
      </c>
      <c r="AB1807" t="s">
        <v>154</v>
      </c>
      <c r="AC1807" t="s">
        <v>148</v>
      </c>
      <c r="AD1807" s="2">
        <v>0.54861111111111105</v>
      </c>
      <c r="AG1807" t="s">
        <v>169</v>
      </c>
      <c r="AK1807" t="s">
        <v>156</v>
      </c>
    </row>
    <row r="1808" spans="1:37" x14ac:dyDescent="0.3">
      <c r="A1808" t="s">
        <v>292</v>
      </c>
      <c r="B1808" t="str">
        <f t="shared" si="28"/>
        <v>USGSMDWC-1651770-20171129</v>
      </c>
      <c r="C1808">
        <v>1651770</v>
      </c>
      <c r="D1808" t="s">
        <v>151</v>
      </c>
      <c r="E1808" s="1">
        <v>43068</v>
      </c>
      <c r="F1808" s="1" t="s">
        <v>375</v>
      </c>
      <c r="G1808" s="1"/>
      <c r="H1808" t="s">
        <v>170</v>
      </c>
      <c r="I1808" s="1" t="str">
        <f>VLOOKUP(Z1808,lookup!$A$2:$E$18,5,FALSE)</f>
        <v>dissolved</v>
      </c>
      <c r="J1808" s="1" t="str">
        <f>VLOOKUP(Z1808,lookup!$A$2:$E$18,3,FALSE)</f>
        <v>Lead</v>
      </c>
      <c r="K1808" s="1"/>
      <c r="L1808" t="str">
        <f>VLOOKUP(Z1808,lookup!$A$2:$E$18,4,FALSE)</f>
        <v>ug/l</v>
      </c>
      <c r="M1808">
        <v>9.1999999999999998E-2</v>
      </c>
      <c r="U1808">
        <v>0.02</v>
      </c>
      <c r="V1808" t="s">
        <v>176</v>
      </c>
      <c r="X1808" t="s">
        <v>149</v>
      </c>
      <c r="Y1808" t="s">
        <v>150</v>
      </c>
      <c r="Z1808">
        <v>1049</v>
      </c>
      <c r="AA1808" t="s">
        <v>174</v>
      </c>
      <c r="AB1808" t="s">
        <v>154</v>
      </c>
      <c r="AC1808" t="s">
        <v>148</v>
      </c>
      <c r="AD1808" s="2">
        <v>0.54861111111111105</v>
      </c>
      <c r="AG1808" t="s">
        <v>169</v>
      </c>
      <c r="AK1808" t="s">
        <v>156</v>
      </c>
    </row>
    <row r="1809" spans="1:37" x14ac:dyDescent="0.3">
      <c r="A1809" t="s">
        <v>292</v>
      </c>
      <c r="B1809" t="str">
        <f t="shared" si="28"/>
        <v>USGSMDWC-1651770-20171129</v>
      </c>
      <c r="C1809">
        <v>1651770</v>
      </c>
      <c r="D1809" t="s">
        <v>151</v>
      </c>
      <c r="E1809" s="1">
        <v>43068</v>
      </c>
      <c r="F1809" s="1" t="s">
        <v>375</v>
      </c>
      <c r="G1809" s="1"/>
      <c r="H1809" t="s">
        <v>172</v>
      </c>
      <c r="I1809" s="1" t="str">
        <f>VLOOKUP(Z1809,lookup!$A$2:$E$18,5,FALSE)</f>
        <v>dissolved</v>
      </c>
      <c r="J1809" s="1" t="str">
        <f>VLOOKUP(Z1809,lookup!$A$2:$E$18,3,FALSE)</f>
        <v>Zinc</v>
      </c>
      <c r="K1809" s="1"/>
      <c r="L1809" t="str">
        <f>VLOOKUP(Z1809,lookup!$A$2:$E$18,4,FALSE)</f>
        <v>ug/l</v>
      </c>
      <c r="M1809">
        <v>4.5999999999999996</v>
      </c>
      <c r="U1809">
        <v>2</v>
      </c>
      <c r="V1809" t="s">
        <v>176</v>
      </c>
      <c r="X1809" t="s">
        <v>149</v>
      </c>
      <c r="Y1809" t="s">
        <v>150</v>
      </c>
      <c r="Z1809">
        <v>1090</v>
      </c>
      <c r="AA1809" t="s">
        <v>175</v>
      </c>
      <c r="AB1809" t="s">
        <v>154</v>
      </c>
      <c r="AC1809" t="s">
        <v>148</v>
      </c>
      <c r="AD1809" s="2">
        <v>0.54861111111111105</v>
      </c>
      <c r="AG1809" t="s">
        <v>169</v>
      </c>
      <c r="AK1809" t="s">
        <v>156</v>
      </c>
    </row>
    <row r="1810" spans="1:37" x14ac:dyDescent="0.3">
      <c r="A1810" t="s">
        <v>292</v>
      </c>
      <c r="B1810" t="str">
        <f t="shared" si="28"/>
        <v>USGSMDWC-1651770-20171221</v>
      </c>
      <c r="C1810">
        <v>1651770</v>
      </c>
      <c r="D1810" t="s">
        <v>151</v>
      </c>
      <c r="E1810" s="1">
        <v>43090</v>
      </c>
      <c r="F1810" s="1" t="s">
        <v>464</v>
      </c>
      <c r="G1810" s="1"/>
      <c r="H1810" t="s">
        <v>172</v>
      </c>
      <c r="I1810" s="1" t="str">
        <f>VLOOKUP(Z1810,lookup!$A$2:$E$18,5,FALSE)</f>
        <v>dissolved</v>
      </c>
      <c r="J1810" s="1" t="str">
        <f>VLOOKUP(Z1810,lookup!$A$2:$E$18,3,FALSE)</f>
        <v>Copper</v>
      </c>
      <c r="K1810" s="1"/>
      <c r="L1810" t="str">
        <f>VLOOKUP(Z1810,lookup!$A$2:$E$18,4,FALSE)</f>
        <v>ug/l</v>
      </c>
      <c r="M1810">
        <v>1.4</v>
      </c>
      <c r="U1810">
        <v>0.2</v>
      </c>
      <c r="V1810" t="s">
        <v>176</v>
      </c>
      <c r="X1810" t="s">
        <v>149</v>
      </c>
      <c r="Y1810" t="s">
        <v>150</v>
      </c>
      <c r="Z1810">
        <v>1040</v>
      </c>
      <c r="AA1810" t="e">
        <f>+dc</f>
        <v>#NAME?</v>
      </c>
      <c r="AB1810" t="s">
        <v>154</v>
      </c>
      <c r="AC1810" t="s">
        <v>148</v>
      </c>
      <c r="AD1810" s="2">
        <v>0.43472222222222223</v>
      </c>
      <c r="AG1810" t="s">
        <v>169</v>
      </c>
      <c r="AK1810" t="s">
        <v>156</v>
      </c>
    </row>
    <row r="1811" spans="1:37" x14ac:dyDescent="0.3">
      <c r="A1811" t="s">
        <v>292</v>
      </c>
      <c r="B1811" t="str">
        <f t="shared" si="28"/>
        <v>USGSMDWC-1651770-20171221</v>
      </c>
      <c r="C1811">
        <v>1651770</v>
      </c>
      <c r="D1811" t="s">
        <v>151</v>
      </c>
      <c r="E1811" s="1">
        <v>43090</v>
      </c>
      <c r="F1811" s="1" t="s">
        <v>464</v>
      </c>
      <c r="G1811" s="1"/>
      <c r="H1811" t="s">
        <v>170</v>
      </c>
      <c r="I1811" s="1" t="str">
        <f>VLOOKUP(Z1811,lookup!$A$2:$E$18,5,FALSE)</f>
        <v>dissolved</v>
      </c>
      <c r="J1811" s="1" t="str">
        <f>VLOOKUP(Z1811,lookup!$A$2:$E$18,3,FALSE)</f>
        <v>Lead</v>
      </c>
      <c r="K1811" s="1"/>
      <c r="L1811" t="str">
        <f>VLOOKUP(Z1811,lookup!$A$2:$E$18,4,FALSE)</f>
        <v>ug/l</v>
      </c>
      <c r="M1811">
        <v>0.108</v>
      </c>
      <c r="U1811">
        <v>0.02</v>
      </c>
      <c r="V1811" t="s">
        <v>176</v>
      </c>
      <c r="X1811" t="s">
        <v>149</v>
      </c>
      <c r="Y1811" t="s">
        <v>150</v>
      </c>
      <c r="Z1811">
        <v>1049</v>
      </c>
      <c r="AA1811" t="e">
        <f>+dc</f>
        <v>#NAME?</v>
      </c>
      <c r="AB1811" t="s">
        <v>154</v>
      </c>
      <c r="AC1811" t="s">
        <v>148</v>
      </c>
      <c r="AD1811" s="2">
        <v>0.43472222222222223</v>
      </c>
      <c r="AG1811" t="s">
        <v>169</v>
      </c>
      <c r="AK1811" t="s">
        <v>156</v>
      </c>
    </row>
    <row r="1812" spans="1:37" x14ac:dyDescent="0.3">
      <c r="A1812" t="s">
        <v>292</v>
      </c>
      <c r="B1812" t="str">
        <f t="shared" si="28"/>
        <v>USGSMDWC-1651770-20171221</v>
      </c>
      <c r="C1812">
        <v>1651770</v>
      </c>
      <c r="D1812" t="s">
        <v>151</v>
      </c>
      <c r="E1812" s="1">
        <v>43090</v>
      </c>
      <c r="F1812" s="1" t="s">
        <v>464</v>
      </c>
      <c r="G1812" s="1"/>
      <c r="H1812" t="s">
        <v>172</v>
      </c>
      <c r="I1812" s="1" t="str">
        <f>VLOOKUP(Z1812,lookup!$A$2:$E$18,5,FALSE)</f>
        <v>dissolved</v>
      </c>
      <c r="J1812" s="1" t="str">
        <f>VLOOKUP(Z1812,lookup!$A$2:$E$18,3,FALSE)</f>
        <v>Zinc</v>
      </c>
      <c r="K1812" s="1"/>
      <c r="L1812" t="str">
        <f>VLOOKUP(Z1812,lookup!$A$2:$E$18,4,FALSE)</f>
        <v>ug/l</v>
      </c>
      <c r="M1812">
        <v>6</v>
      </c>
      <c r="U1812">
        <v>2</v>
      </c>
      <c r="V1812" t="s">
        <v>176</v>
      </c>
      <c r="X1812" t="s">
        <v>149</v>
      </c>
      <c r="Y1812" t="s">
        <v>150</v>
      </c>
      <c r="Z1812">
        <v>1090</v>
      </c>
      <c r="AA1812" t="e">
        <f>+nd</f>
        <v>#NAME?</v>
      </c>
      <c r="AB1812" t="s">
        <v>154</v>
      </c>
      <c r="AC1812" t="s">
        <v>148</v>
      </c>
      <c r="AD1812" s="2">
        <v>0.43472222222222223</v>
      </c>
      <c r="AG1812" t="s">
        <v>169</v>
      </c>
      <c r="AK1812" t="s">
        <v>156</v>
      </c>
    </row>
    <row r="1813" spans="1:37" x14ac:dyDescent="0.3">
      <c r="A1813" t="s">
        <v>292</v>
      </c>
      <c r="B1813" t="str">
        <f t="shared" si="28"/>
        <v>USGSMDWC-1651770-20171221</v>
      </c>
      <c r="C1813">
        <v>1651770</v>
      </c>
      <c r="D1813" t="s">
        <v>151</v>
      </c>
      <c r="E1813" s="1">
        <v>43090</v>
      </c>
      <c r="F1813" s="1" t="s">
        <v>464</v>
      </c>
      <c r="G1813" s="1"/>
      <c r="I1813" s="1" t="str">
        <f>VLOOKUP(Z1813,lookup!$A$2:$E$18,5,FALSE)</f>
        <v>total</v>
      </c>
      <c r="J1813" s="1" t="str">
        <f>VLOOKUP(Z1813,lookup!$A$2:$E$18,3,FALSE)</f>
        <v>Mercury</v>
      </c>
      <c r="K1813" s="1"/>
      <c r="L1813" t="str">
        <f>VLOOKUP(Z1813,lookup!$A$2:$E$18,4,FALSE)</f>
        <v>ng/l</v>
      </c>
      <c r="M1813">
        <v>2.12</v>
      </c>
      <c r="U1813">
        <v>0.17</v>
      </c>
      <c r="V1813" t="s">
        <v>165</v>
      </c>
      <c r="X1813" t="s">
        <v>149</v>
      </c>
      <c r="Y1813" t="s">
        <v>150</v>
      </c>
      <c r="Z1813">
        <v>50286</v>
      </c>
      <c r="AB1813" t="s">
        <v>154</v>
      </c>
      <c r="AC1813" t="s">
        <v>148</v>
      </c>
      <c r="AD1813" s="2">
        <v>0.43472222222222223</v>
      </c>
      <c r="AG1813" t="s">
        <v>169</v>
      </c>
      <c r="AK1813" t="s">
        <v>230</v>
      </c>
    </row>
    <row r="1814" spans="1:37" x14ac:dyDescent="0.3">
      <c r="A1814" t="s">
        <v>292</v>
      </c>
      <c r="B1814" t="str">
        <f t="shared" si="28"/>
        <v>USGSMDWC-1651770-20180112</v>
      </c>
      <c r="C1814">
        <v>1651770</v>
      </c>
      <c r="D1814" t="s">
        <v>151</v>
      </c>
      <c r="E1814" s="1">
        <v>43112</v>
      </c>
      <c r="F1814" s="1" t="s">
        <v>460</v>
      </c>
      <c r="G1814" s="1"/>
      <c r="H1814" t="s">
        <v>172</v>
      </c>
      <c r="I1814" s="1" t="str">
        <f>VLOOKUP(Z1814,lookup!$A$2:$E$18,5,FALSE)</f>
        <v>dissolved</v>
      </c>
      <c r="J1814" s="1" t="str">
        <f>VLOOKUP(Z1814,lookup!$A$2:$E$18,3,FALSE)</f>
        <v>Copper</v>
      </c>
      <c r="K1814" s="1"/>
      <c r="L1814" t="str">
        <f>VLOOKUP(Z1814,lookup!$A$2:$E$18,4,FALSE)</f>
        <v>ug/l</v>
      </c>
      <c r="M1814">
        <v>17</v>
      </c>
      <c r="U1814">
        <v>0.2</v>
      </c>
      <c r="V1814" t="s">
        <v>176</v>
      </c>
      <c r="X1814" t="s">
        <v>149</v>
      </c>
      <c r="Y1814" t="s">
        <v>150</v>
      </c>
      <c r="Z1814">
        <v>1040</v>
      </c>
      <c r="AA1814" t="s">
        <v>174</v>
      </c>
      <c r="AB1814" t="s">
        <v>154</v>
      </c>
      <c r="AC1814" t="s">
        <v>148</v>
      </c>
      <c r="AD1814" s="2">
        <v>0.40833333333333338</v>
      </c>
      <c r="AG1814" t="s">
        <v>169</v>
      </c>
      <c r="AK1814" t="s">
        <v>156</v>
      </c>
    </row>
    <row r="1815" spans="1:37" x14ac:dyDescent="0.3">
      <c r="A1815" t="s">
        <v>292</v>
      </c>
      <c r="B1815" t="str">
        <f t="shared" si="28"/>
        <v>USGSMDWC-1651770-20180112</v>
      </c>
      <c r="C1815">
        <v>1651770</v>
      </c>
      <c r="D1815" t="s">
        <v>151</v>
      </c>
      <c r="E1815" s="1">
        <v>43112</v>
      </c>
      <c r="F1815" s="1" t="s">
        <v>460</v>
      </c>
      <c r="G1815" s="1"/>
      <c r="H1815" t="s">
        <v>170</v>
      </c>
      <c r="I1815" s="1" t="str">
        <f>VLOOKUP(Z1815,lookup!$A$2:$E$18,5,FALSE)</f>
        <v>dissolved</v>
      </c>
      <c r="J1815" s="1" t="str">
        <f>VLOOKUP(Z1815,lookup!$A$2:$E$18,3,FALSE)</f>
        <v>Lead</v>
      </c>
      <c r="K1815" s="1"/>
      <c r="L1815" t="str">
        <f>VLOOKUP(Z1815,lookup!$A$2:$E$18,4,FALSE)</f>
        <v>ug/l</v>
      </c>
      <c r="M1815">
        <v>1.38</v>
      </c>
      <c r="U1815">
        <v>0.02</v>
      </c>
      <c r="V1815" t="s">
        <v>176</v>
      </c>
      <c r="X1815" t="s">
        <v>149</v>
      </c>
      <c r="Y1815" t="s">
        <v>150</v>
      </c>
      <c r="Z1815">
        <v>1049</v>
      </c>
      <c r="AA1815" t="s">
        <v>174</v>
      </c>
      <c r="AB1815" t="s">
        <v>154</v>
      </c>
      <c r="AC1815" t="s">
        <v>148</v>
      </c>
      <c r="AD1815" s="2">
        <v>0.40833333333333338</v>
      </c>
      <c r="AG1815" t="s">
        <v>169</v>
      </c>
      <c r="AK1815" t="s">
        <v>156</v>
      </c>
    </row>
    <row r="1816" spans="1:37" x14ac:dyDescent="0.3">
      <c r="A1816" t="s">
        <v>292</v>
      </c>
      <c r="B1816" t="str">
        <f t="shared" si="28"/>
        <v>USGSMDWC-1651770-20180112</v>
      </c>
      <c r="C1816">
        <v>1651770</v>
      </c>
      <c r="D1816" t="s">
        <v>151</v>
      </c>
      <c r="E1816" s="1">
        <v>43112</v>
      </c>
      <c r="F1816" s="1" t="s">
        <v>460</v>
      </c>
      <c r="G1816" s="1"/>
      <c r="H1816" t="s">
        <v>172</v>
      </c>
      <c r="I1816" s="1" t="str">
        <f>VLOOKUP(Z1816,lookup!$A$2:$E$18,5,FALSE)</f>
        <v>dissolved</v>
      </c>
      <c r="J1816" s="1" t="str">
        <f>VLOOKUP(Z1816,lookup!$A$2:$E$18,3,FALSE)</f>
        <v>Zinc</v>
      </c>
      <c r="K1816" s="1"/>
      <c r="L1816" t="str">
        <f>VLOOKUP(Z1816,lookup!$A$2:$E$18,4,FALSE)</f>
        <v>ug/l</v>
      </c>
      <c r="M1816">
        <v>52.9</v>
      </c>
      <c r="U1816">
        <v>2</v>
      </c>
      <c r="V1816" t="s">
        <v>176</v>
      </c>
      <c r="X1816" t="s">
        <v>149</v>
      </c>
      <c r="Y1816" t="s">
        <v>150</v>
      </c>
      <c r="Z1816">
        <v>1090</v>
      </c>
      <c r="AA1816" t="s">
        <v>175</v>
      </c>
      <c r="AB1816" t="s">
        <v>154</v>
      </c>
      <c r="AC1816" t="s">
        <v>148</v>
      </c>
      <c r="AD1816" s="2">
        <v>0.40833333333333338</v>
      </c>
      <c r="AG1816" t="s">
        <v>169</v>
      </c>
      <c r="AK1816" t="s">
        <v>156</v>
      </c>
    </row>
    <row r="1817" spans="1:37" x14ac:dyDescent="0.3">
      <c r="A1817" t="s">
        <v>292</v>
      </c>
      <c r="B1817" t="str">
        <f t="shared" si="28"/>
        <v>USGSMDWC-1651770-20180112</v>
      </c>
      <c r="C1817">
        <v>1651770</v>
      </c>
      <c r="D1817" t="s">
        <v>151</v>
      </c>
      <c r="E1817" s="1">
        <v>43112</v>
      </c>
      <c r="F1817" s="1" t="s">
        <v>460</v>
      </c>
      <c r="G1817" s="1"/>
      <c r="I1817" s="1" t="str">
        <f>VLOOKUP(Z1817,lookup!$A$2:$E$18,5,FALSE)</f>
        <v>total</v>
      </c>
      <c r="J1817" s="1" t="str">
        <f>VLOOKUP(Z1817,lookup!$A$2:$E$18,3,FALSE)</f>
        <v>Mercury</v>
      </c>
      <c r="K1817" s="1"/>
      <c r="L1817" t="str">
        <f>VLOOKUP(Z1817,lookup!$A$2:$E$18,4,FALSE)</f>
        <v>ng/l</v>
      </c>
      <c r="M1817">
        <v>10.9</v>
      </c>
      <c r="U1817">
        <v>0.17</v>
      </c>
      <c r="V1817" t="s">
        <v>165</v>
      </c>
      <c r="X1817" t="s">
        <v>149</v>
      </c>
      <c r="Y1817" t="s">
        <v>150</v>
      </c>
      <c r="Z1817">
        <v>50286</v>
      </c>
      <c r="AB1817" t="s">
        <v>154</v>
      </c>
      <c r="AC1817" t="s">
        <v>148</v>
      </c>
      <c r="AD1817" s="2">
        <v>0.40833333333333338</v>
      </c>
      <c r="AG1817" t="s">
        <v>169</v>
      </c>
      <c r="AK1817" t="s">
        <v>230</v>
      </c>
    </row>
    <row r="1818" spans="1:37" x14ac:dyDescent="0.3">
      <c r="A1818" t="s">
        <v>292</v>
      </c>
      <c r="B1818" t="str">
        <f t="shared" si="28"/>
        <v>USGSMDWC-1651770-20180125</v>
      </c>
      <c r="C1818">
        <v>1651770</v>
      </c>
      <c r="D1818" t="s">
        <v>151</v>
      </c>
      <c r="E1818" s="1">
        <v>43125</v>
      </c>
      <c r="F1818" s="1" t="s">
        <v>457</v>
      </c>
      <c r="G1818" s="1"/>
      <c r="H1818" t="s">
        <v>172</v>
      </c>
      <c r="I1818" s="1" t="str">
        <f>VLOOKUP(Z1818,lookup!$A$2:$E$18,5,FALSE)</f>
        <v>dissolved</v>
      </c>
      <c r="J1818" s="1" t="str">
        <f>VLOOKUP(Z1818,lookup!$A$2:$E$18,3,FALSE)</f>
        <v>Copper</v>
      </c>
      <c r="K1818" s="1"/>
      <c r="L1818" t="str">
        <f>VLOOKUP(Z1818,lookup!$A$2:$E$18,4,FALSE)</f>
        <v>ug/l</v>
      </c>
      <c r="M1818">
        <v>1.5</v>
      </c>
      <c r="U1818">
        <v>0.2</v>
      </c>
      <c r="V1818" t="s">
        <v>176</v>
      </c>
      <c r="X1818" t="s">
        <v>149</v>
      </c>
      <c r="Y1818" t="s">
        <v>150</v>
      </c>
      <c r="Z1818">
        <v>1040</v>
      </c>
      <c r="AA1818" t="s">
        <v>174</v>
      </c>
      <c r="AB1818" t="s">
        <v>154</v>
      </c>
      <c r="AC1818" t="s">
        <v>148</v>
      </c>
      <c r="AD1818" s="2">
        <v>0.5180555555555556</v>
      </c>
      <c r="AG1818" t="s">
        <v>169</v>
      </c>
      <c r="AK1818" t="s">
        <v>156</v>
      </c>
    </row>
    <row r="1819" spans="1:37" x14ac:dyDescent="0.3">
      <c r="A1819" t="s">
        <v>292</v>
      </c>
      <c r="B1819" t="str">
        <f t="shared" si="28"/>
        <v>USGSMDWC-1651770-20180125</v>
      </c>
      <c r="C1819">
        <v>1651770</v>
      </c>
      <c r="D1819" t="s">
        <v>151</v>
      </c>
      <c r="E1819" s="1">
        <v>43125</v>
      </c>
      <c r="F1819" s="1" t="s">
        <v>457</v>
      </c>
      <c r="G1819" s="1"/>
      <c r="H1819" t="s">
        <v>170</v>
      </c>
      <c r="I1819" s="1" t="str">
        <f>VLOOKUP(Z1819,lookup!$A$2:$E$18,5,FALSE)</f>
        <v>dissolved</v>
      </c>
      <c r="J1819" s="1" t="str">
        <f>VLOOKUP(Z1819,lookup!$A$2:$E$18,3,FALSE)</f>
        <v>Lead</v>
      </c>
      <c r="K1819" s="1"/>
      <c r="L1819" t="str">
        <f>VLOOKUP(Z1819,lookup!$A$2:$E$18,4,FALSE)</f>
        <v>ug/l</v>
      </c>
      <c r="M1819">
        <v>0.27100000000000002</v>
      </c>
      <c r="U1819">
        <v>0.02</v>
      </c>
      <c r="V1819" t="s">
        <v>176</v>
      </c>
      <c r="X1819" t="s">
        <v>149</v>
      </c>
      <c r="Y1819" t="s">
        <v>150</v>
      </c>
      <c r="Z1819">
        <v>1049</v>
      </c>
      <c r="AA1819" t="s">
        <v>174</v>
      </c>
      <c r="AB1819" t="s">
        <v>154</v>
      </c>
      <c r="AC1819" t="s">
        <v>148</v>
      </c>
      <c r="AD1819" s="2">
        <v>0.5180555555555556</v>
      </c>
      <c r="AG1819" t="s">
        <v>169</v>
      </c>
      <c r="AK1819" t="s">
        <v>156</v>
      </c>
    </row>
    <row r="1820" spans="1:37" x14ac:dyDescent="0.3">
      <c r="A1820" t="s">
        <v>292</v>
      </c>
      <c r="B1820" t="str">
        <f t="shared" si="28"/>
        <v>USGSMDWC-1651770-20180125</v>
      </c>
      <c r="C1820">
        <v>1651770</v>
      </c>
      <c r="D1820" t="s">
        <v>151</v>
      </c>
      <c r="E1820" s="1">
        <v>43125</v>
      </c>
      <c r="F1820" s="1" t="s">
        <v>457</v>
      </c>
      <c r="G1820" s="1"/>
      <c r="H1820" t="s">
        <v>172</v>
      </c>
      <c r="I1820" s="1" t="str">
        <f>VLOOKUP(Z1820,lookup!$A$2:$E$18,5,FALSE)</f>
        <v>dissolved</v>
      </c>
      <c r="J1820" s="1" t="str">
        <f>VLOOKUP(Z1820,lookup!$A$2:$E$18,3,FALSE)</f>
        <v>Zinc</v>
      </c>
      <c r="K1820" s="1"/>
      <c r="L1820" t="str">
        <f>VLOOKUP(Z1820,lookup!$A$2:$E$18,4,FALSE)</f>
        <v>ug/l</v>
      </c>
      <c r="M1820">
        <v>11.2</v>
      </c>
      <c r="U1820">
        <v>2</v>
      </c>
      <c r="V1820" t="s">
        <v>176</v>
      </c>
      <c r="X1820" t="s">
        <v>149</v>
      </c>
      <c r="Y1820" t="s">
        <v>150</v>
      </c>
      <c r="Z1820">
        <v>1090</v>
      </c>
      <c r="AA1820" t="s">
        <v>175</v>
      </c>
      <c r="AB1820" t="s">
        <v>154</v>
      </c>
      <c r="AC1820" t="s">
        <v>148</v>
      </c>
      <c r="AD1820" s="2">
        <v>0.5180555555555556</v>
      </c>
      <c r="AG1820" t="s">
        <v>169</v>
      </c>
      <c r="AK1820" t="s">
        <v>156</v>
      </c>
    </row>
    <row r="1821" spans="1:37" x14ac:dyDescent="0.3">
      <c r="A1821" t="s">
        <v>292</v>
      </c>
      <c r="B1821" t="str">
        <f t="shared" si="28"/>
        <v>USGSMDWC-1651770-20180125</v>
      </c>
      <c r="C1821">
        <v>1651770</v>
      </c>
      <c r="D1821" t="s">
        <v>151</v>
      </c>
      <c r="E1821" s="1">
        <v>43125</v>
      </c>
      <c r="F1821" s="1" t="s">
        <v>457</v>
      </c>
      <c r="G1821" s="1"/>
      <c r="I1821" s="1" t="str">
        <f>VLOOKUP(Z1821,lookup!$A$2:$E$18,5,FALSE)</f>
        <v>total</v>
      </c>
      <c r="J1821" s="1" t="str">
        <f>VLOOKUP(Z1821,lookup!$A$2:$E$18,3,FALSE)</f>
        <v>Mercury</v>
      </c>
      <c r="K1821" s="1"/>
      <c r="L1821" t="str">
        <f>VLOOKUP(Z1821,lookup!$A$2:$E$18,4,FALSE)</f>
        <v>ng/l</v>
      </c>
      <c r="M1821">
        <v>2.75</v>
      </c>
      <c r="U1821">
        <v>0.17</v>
      </c>
      <c r="V1821" t="s">
        <v>165</v>
      </c>
      <c r="X1821" t="s">
        <v>149</v>
      </c>
      <c r="Y1821" t="s">
        <v>150</v>
      </c>
      <c r="Z1821">
        <v>50286</v>
      </c>
      <c r="AB1821" t="s">
        <v>154</v>
      </c>
      <c r="AC1821" t="s">
        <v>148</v>
      </c>
      <c r="AD1821" s="2">
        <v>0.5180555555555556</v>
      </c>
      <c r="AG1821" t="s">
        <v>169</v>
      </c>
      <c r="AK1821" t="s">
        <v>230</v>
      </c>
    </row>
    <row r="1822" spans="1:37" x14ac:dyDescent="0.3">
      <c r="A1822" t="s">
        <v>292</v>
      </c>
      <c r="B1822" t="str">
        <f t="shared" si="28"/>
        <v>USGSMDWC-1651770-20180210</v>
      </c>
      <c r="C1822">
        <v>1651770</v>
      </c>
      <c r="D1822" t="s">
        <v>151</v>
      </c>
      <c r="E1822" s="1">
        <v>43141</v>
      </c>
      <c r="F1822" s="1" t="s">
        <v>376</v>
      </c>
      <c r="G1822" s="1"/>
      <c r="H1822" t="s">
        <v>172</v>
      </c>
      <c r="I1822" s="1" t="str">
        <f>VLOOKUP(Z1822,lookup!$A$2:$E$18,5,FALSE)</f>
        <v>dissolved</v>
      </c>
      <c r="J1822" s="1" t="str">
        <f>VLOOKUP(Z1822,lookup!$A$2:$E$18,3,FALSE)</f>
        <v>Copper</v>
      </c>
      <c r="K1822" s="1"/>
      <c r="L1822" t="str">
        <f>VLOOKUP(Z1822,lookup!$A$2:$E$18,4,FALSE)</f>
        <v>ug/l</v>
      </c>
      <c r="M1822">
        <v>6.4</v>
      </c>
      <c r="U1822">
        <v>0.2</v>
      </c>
      <c r="V1822" t="s">
        <v>176</v>
      </c>
      <c r="X1822" t="s">
        <v>149</v>
      </c>
      <c r="Y1822" t="s">
        <v>150</v>
      </c>
      <c r="Z1822">
        <v>1040</v>
      </c>
      <c r="AA1822" t="s">
        <v>174</v>
      </c>
      <c r="AB1822" t="s">
        <v>154</v>
      </c>
      <c r="AC1822" t="s">
        <v>148</v>
      </c>
      <c r="AD1822" s="2">
        <v>0.54583333333333328</v>
      </c>
      <c r="AG1822" t="s">
        <v>169</v>
      </c>
      <c r="AK1822" t="s">
        <v>156</v>
      </c>
    </row>
    <row r="1823" spans="1:37" x14ac:dyDescent="0.3">
      <c r="A1823" t="s">
        <v>292</v>
      </c>
      <c r="B1823" t="str">
        <f t="shared" si="28"/>
        <v>USGSMDWC-1651770-20180210</v>
      </c>
      <c r="C1823">
        <v>1651770</v>
      </c>
      <c r="D1823" t="s">
        <v>151</v>
      </c>
      <c r="E1823" s="1">
        <v>43141</v>
      </c>
      <c r="F1823" s="1" t="s">
        <v>376</v>
      </c>
      <c r="G1823" s="1"/>
      <c r="H1823" t="s">
        <v>170</v>
      </c>
      <c r="I1823" s="1" t="str">
        <f>VLOOKUP(Z1823,lookup!$A$2:$E$18,5,FALSE)</f>
        <v>dissolved</v>
      </c>
      <c r="J1823" s="1" t="str">
        <f>VLOOKUP(Z1823,lookup!$A$2:$E$18,3,FALSE)</f>
        <v>Lead</v>
      </c>
      <c r="K1823" s="1"/>
      <c r="L1823" t="str">
        <f>VLOOKUP(Z1823,lookup!$A$2:$E$18,4,FALSE)</f>
        <v>ug/l</v>
      </c>
      <c r="M1823">
        <v>0.80100000000000005</v>
      </c>
      <c r="U1823">
        <v>0.02</v>
      </c>
      <c r="V1823" t="s">
        <v>176</v>
      </c>
      <c r="X1823" t="s">
        <v>149</v>
      </c>
      <c r="Y1823" t="s">
        <v>150</v>
      </c>
      <c r="Z1823">
        <v>1049</v>
      </c>
      <c r="AA1823" t="s">
        <v>174</v>
      </c>
      <c r="AB1823" t="s">
        <v>154</v>
      </c>
      <c r="AC1823" t="s">
        <v>148</v>
      </c>
      <c r="AD1823" s="2">
        <v>0.54583333333333328</v>
      </c>
      <c r="AG1823" t="s">
        <v>169</v>
      </c>
      <c r="AK1823" t="s">
        <v>156</v>
      </c>
    </row>
    <row r="1824" spans="1:37" x14ac:dyDescent="0.3">
      <c r="A1824" t="s">
        <v>292</v>
      </c>
      <c r="B1824" t="str">
        <f t="shared" si="28"/>
        <v>USGSMDWC-1651770-20180210</v>
      </c>
      <c r="C1824">
        <v>1651770</v>
      </c>
      <c r="D1824" t="s">
        <v>151</v>
      </c>
      <c r="E1824" s="1">
        <v>43141</v>
      </c>
      <c r="F1824" s="1" t="s">
        <v>376</v>
      </c>
      <c r="G1824" s="1"/>
      <c r="H1824" t="s">
        <v>172</v>
      </c>
      <c r="I1824" s="1" t="str">
        <f>VLOOKUP(Z1824,lookup!$A$2:$E$18,5,FALSE)</f>
        <v>dissolved</v>
      </c>
      <c r="J1824" s="1" t="str">
        <f>VLOOKUP(Z1824,lookup!$A$2:$E$18,3,FALSE)</f>
        <v>Zinc</v>
      </c>
      <c r="K1824" s="1"/>
      <c r="L1824" t="str">
        <f>VLOOKUP(Z1824,lookup!$A$2:$E$18,4,FALSE)</f>
        <v>ug/l</v>
      </c>
      <c r="M1824">
        <v>12.1</v>
      </c>
      <c r="U1824">
        <v>2</v>
      </c>
      <c r="V1824" t="s">
        <v>176</v>
      </c>
      <c r="X1824" t="s">
        <v>149</v>
      </c>
      <c r="Y1824" t="s">
        <v>150</v>
      </c>
      <c r="Z1824">
        <v>1090</v>
      </c>
      <c r="AA1824" t="s">
        <v>174</v>
      </c>
      <c r="AB1824" t="s">
        <v>154</v>
      </c>
      <c r="AC1824" t="s">
        <v>148</v>
      </c>
      <c r="AD1824" s="2">
        <v>0.54583333333333328</v>
      </c>
      <c r="AG1824" t="s">
        <v>169</v>
      </c>
      <c r="AK1824" t="s">
        <v>156</v>
      </c>
    </row>
    <row r="1825" spans="1:37" x14ac:dyDescent="0.3">
      <c r="A1825" t="s">
        <v>292</v>
      </c>
      <c r="B1825" t="str">
        <f t="shared" si="28"/>
        <v>USGSMDWC-1651770-20180210</v>
      </c>
      <c r="C1825">
        <v>1651770</v>
      </c>
      <c r="D1825" t="s">
        <v>151</v>
      </c>
      <c r="E1825" s="1">
        <v>43141</v>
      </c>
      <c r="F1825" s="1" t="s">
        <v>376</v>
      </c>
      <c r="G1825" s="1"/>
      <c r="I1825" s="1" t="str">
        <f>VLOOKUP(Z1825,lookup!$A$2:$E$18,5,FALSE)</f>
        <v>total</v>
      </c>
      <c r="J1825" s="1" t="str">
        <f>VLOOKUP(Z1825,lookup!$A$2:$E$18,3,FALSE)</f>
        <v>Mercury</v>
      </c>
      <c r="K1825" s="1"/>
      <c r="L1825" t="str">
        <f>VLOOKUP(Z1825,lookup!$A$2:$E$18,4,FALSE)</f>
        <v>ng/l</v>
      </c>
      <c r="M1825">
        <v>21</v>
      </c>
      <c r="U1825">
        <v>0.17</v>
      </c>
      <c r="V1825" t="s">
        <v>165</v>
      </c>
      <c r="X1825" t="s">
        <v>149</v>
      </c>
      <c r="Y1825" t="s">
        <v>150</v>
      </c>
      <c r="Z1825">
        <v>50286</v>
      </c>
      <c r="AB1825" t="s">
        <v>154</v>
      </c>
      <c r="AC1825" t="s">
        <v>148</v>
      </c>
      <c r="AD1825" s="2">
        <v>0.54583333333333328</v>
      </c>
      <c r="AG1825" t="s">
        <v>169</v>
      </c>
      <c r="AK1825" t="s">
        <v>230</v>
      </c>
    </row>
    <row r="1826" spans="1:37" x14ac:dyDescent="0.3">
      <c r="A1826" t="s">
        <v>292</v>
      </c>
      <c r="B1826" t="str">
        <f t="shared" si="28"/>
        <v>USGSMDWC-1651770-20180221</v>
      </c>
      <c r="C1826">
        <v>1651770</v>
      </c>
      <c r="D1826" t="s">
        <v>151</v>
      </c>
      <c r="E1826" s="1">
        <v>43152</v>
      </c>
      <c r="F1826" s="1" t="s">
        <v>407</v>
      </c>
      <c r="G1826" s="1"/>
      <c r="H1826" t="s">
        <v>172</v>
      </c>
      <c r="I1826" s="1" t="str">
        <f>VLOOKUP(Z1826,lookup!$A$2:$E$18,5,FALSE)</f>
        <v>dissolved</v>
      </c>
      <c r="J1826" s="1" t="str">
        <f>VLOOKUP(Z1826,lookup!$A$2:$E$18,3,FALSE)</f>
        <v>Copper</v>
      </c>
      <c r="K1826" s="1"/>
      <c r="L1826" t="str">
        <f>VLOOKUP(Z1826,lookup!$A$2:$E$18,4,FALSE)</f>
        <v>ug/l</v>
      </c>
      <c r="M1826">
        <v>2.6</v>
      </c>
      <c r="U1826">
        <v>0.2</v>
      </c>
      <c r="V1826" t="s">
        <v>176</v>
      </c>
      <c r="X1826" t="s">
        <v>149</v>
      </c>
      <c r="Y1826" t="s">
        <v>150</v>
      </c>
      <c r="Z1826">
        <v>1040</v>
      </c>
      <c r="AA1826" t="s">
        <v>174</v>
      </c>
      <c r="AB1826" t="s">
        <v>154</v>
      </c>
      <c r="AC1826" t="s">
        <v>148</v>
      </c>
      <c r="AD1826" s="2">
        <v>0.4694444444444445</v>
      </c>
      <c r="AG1826" t="s">
        <v>169</v>
      </c>
      <c r="AK1826" t="s">
        <v>156</v>
      </c>
    </row>
    <row r="1827" spans="1:37" x14ac:dyDescent="0.3">
      <c r="A1827" t="s">
        <v>292</v>
      </c>
      <c r="B1827" t="str">
        <f t="shared" si="28"/>
        <v>USGSMDWC-1651770-20180221</v>
      </c>
      <c r="C1827">
        <v>1651770</v>
      </c>
      <c r="D1827" t="s">
        <v>151</v>
      </c>
      <c r="E1827" s="1">
        <v>43152</v>
      </c>
      <c r="F1827" s="1" t="s">
        <v>407</v>
      </c>
      <c r="G1827" s="1"/>
      <c r="H1827" t="s">
        <v>170</v>
      </c>
      <c r="I1827" s="1" t="str">
        <f>VLOOKUP(Z1827,lookup!$A$2:$E$18,5,FALSE)</f>
        <v>dissolved</v>
      </c>
      <c r="J1827" s="1" t="str">
        <f>VLOOKUP(Z1827,lookup!$A$2:$E$18,3,FALSE)</f>
        <v>Lead</v>
      </c>
      <c r="K1827" s="1"/>
      <c r="L1827" t="str">
        <f>VLOOKUP(Z1827,lookup!$A$2:$E$18,4,FALSE)</f>
        <v>ug/l</v>
      </c>
      <c r="M1827">
        <v>7.5999999999999998E-2</v>
      </c>
      <c r="U1827">
        <v>0.02</v>
      </c>
      <c r="V1827" t="s">
        <v>176</v>
      </c>
      <c r="X1827" t="s">
        <v>149</v>
      </c>
      <c r="Y1827" t="s">
        <v>150</v>
      </c>
      <c r="Z1827">
        <v>1049</v>
      </c>
      <c r="AA1827" t="s">
        <v>175</v>
      </c>
      <c r="AB1827" t="s">
        <v>154</v>
      </c>
      <c r="AC1827" t="s">
        <v>148</v>
      </c>
      <c r="AD1827" s="2">
        <v>0.4694444444444445</v>
      </c>
      <c r="AG1827" t="s">
        <v>169</v>
      </c>
      <c r="AK1827" t="s">
        <v>156</v>
      </c>
    </row>
    <row r="1828" spans="1:37" x14ac:dyDescent="0.3">
      <c r="A1828" t="s">
        <v>292</v>
      </c>
      <c r="B1828" t="str">
        <f t="shared" si="28"/>
        <v>USGSMDWC-1651770-20180221</v>
      </c>
      <c r="C1828">
        <v>1651770</v>
      </c>
      <c r="D1828" t="s">
        <v>151</v>
      </c>
      <c r="E1828" s="1">
        <v>43152</v>
      </c>
      <c r="F1828" s="1" t="s">
        <v>407</v>
      </c>
      <c r="G1828" s="1"/>
      <c r="H1828" t="s">
        <v>172</v>
      </c>
      <c r="I1828" s="1" t="str">
        <f>VLOOKUP(Z1828,lookup!$A$2:$E$18,5,FALSE)</f>
        <v>dissolved</v>
      </c>
      <c r="J1828" s="1" t="str">
        <f>VLOOKUP(Z1828,lookup!$A$2:$E$18,3,FALSE)</f>
        <v>Zinc</v>
      </c>
      <c r="K1828" s="1"/>
      <c r="L1828" t="str">
        <f>VLOOKUP(Z1828,lookup!$A$2:$E$18,4,FALSE)</f>
        <v>ug/l</v>
      </c>
      <c r="M1828">
        <v>8.1</v>
      </c>
      <c r="U1828">
        <v>2</v>
      </c>
      <c r="V1828" t="s">
        <v>176</v>
      </c>
      <c r="X1828" t="s">
        <v>149</v>
      </c>
      <c r="Y1828" t="s">
        <v>150</v>
      </c>
      <c r="Z1828">
        <v>1090</v>
      </c>
      <c r="AA1828" t="s">
        <v>174</v>
      </c>
      <c r="AB1828" t="s">
        <v>154</v>
      </c>
      <c r="AC1828" t="s">
        <v>148</v>
      </c>
      <c r="AD1828" s="2">
        <v>0.4694444444444445</v>
      </c>
      <c r="AG1828" t="s">
        <v>169</v>
      </c>
      <c r="AK1828" t="s">
        <v>156</v>
      </c>
    </row>
    <row r="1829" spans="1:37" x14ac:dyDescent="0.3">
      <c r="A1829" t="s">
        <v>292</v>
      </c>
      <c r="B1829" t="str">
        <f t="shared" si="28"/>
        <v>USGSMDWC-1651770-20180221</v>
      </c>
      <c r="C1829">
        <v>1651770</v>
      </c>
      <c r="D1829" t="s">
        <v>151</v>
      </c>
      <c r="E1829" s="1">
        <v>43152</v>
      </c>
      <c r="F1829" s="1" t="s">
        <v>407</v>
      </c>
      <c r="G1829" s="1"/>
      <c r="I1829" s="1" t="str">
        <f>VLOOKUP(Z1829,lookup!$A$2:$E$18,5,FALSE)</f>
        <v>total</v>
      </c>
      <c r="J1829" s="1" t="str">
        <f>VLOOKUP(Z1829,lookup!$A$2:$E$18,3,FALSE)</f>
        <v>Mercury</v>
      </c>
      <c r="K1829" s="1"/>
      <c r="L1829" t="str">
        <f>VLOOKUP(Z1829,lookup!$A$2:$E$18,4,FALSE)</f>
        <v>ng/l</v>
      </c>
      <c r="M1829">
        <v>5.13</v>
      </c>
      <c r="U1829">
        <v>0.17</v>
      </c>
      <c r="V1829" t="s">
        <v>165</v>
      </c>
      <c r="X1829" t="s">
        <v>149</v>
      </c>
      <c r="Y1829" t="s">
        <v>150</v>
      </c>
      <c r="Z1829">
        <v>50286</v>
      </c>
      <c r="AB1829" t="s">
        <v>154</v>
      </c>
      <c r="AC1829" t="s">
        <v>148</v>
      </c>
      <c r="AD1829" s="2">
        <v>0.4694444444444445</v>
      </c>
      <c r="AG1829" t="s">
        <v>169</v>
      </c>
      <c r="AK1829" t="s">
        <v>230</v>
      </c>
    </row>
    <row r="1830" spans="1:37" x14ac:dyDescent="0.3">
      <c r="A1830" t="s">
        <v>292</v>
      </c>
      <c r="B1830" t="str">
        <f t="shared" si="28"/>
        <v>USGSMDWC-1651770-20180320</v>
      </c>
      <c r="C1830">
        <v>1651770</v>
      </c>
      <c r="D1830" t="s">
        <v>151</v>
      </c>
      <c r="E1830" s="1">
        <v>43179</v>
      </c>
      <c r="F1830" s="1" t="s">
        <v>465</v>
      </c>
      <c r="G1830" s="1"/>
      <c r="H1830" t="s">
        <v>172</v>
      </c>
      <c r="I1830" s="1" t="str">
        <f>VLOOKUP(Z1830,lookup!$A$2:$E$18,5,FALSE)</f>
        <v>dissolved</v>
      </c>
      <c r="J1830" s="1" t="str">
        <f>VLOOKUP(Z1830,lookup!$A$2:$E$18,3,FALSE)</f>
        <v>Copper</v>
      </c>
      <c r="K1830" s="1"/>
      <c r="L1830" t="str">
        <f>VLOOKUP(Z1830,lookup!$A$2:$E$18,4,FALSE)</f>
        <v>ug/l</v>
      </c>
      <c r="M1830">
        <v>9.9</v>
      </c>
      <c r="U1830">
        <v>0.4</v>
      </c>
      <c r="V1830" t="s">
        <v>176</v>
      </c>
      <c r="X1830" t="s">
        <v>149</v>
      </c>
      <c r="Y1830" t="s">
        <v>150</v>
      </c>
      <c r="Z1830">
        <v>1040</v>
      </c>
      <c r="AB1830" t="s">
        <v>154</v>
      </c>
      <c r="AC1830" t="s">
        <v>148</v>
      </c>
      <c r="AD1830" s="2">
        <v>0.4152777777777778</v>
      </c>
      <c r="AG1830" t="s">
        <v>169</v>
      </c>
      <c r="AK1830" t="s">
        <v>156</v>
      </c>
    </row>
    <row r="1831" spans="1:37" x14ac:dyDescent="0.3">
      <c r="A1831" t="s">
        <v>292</v>
      </c>
      <c r="B1831" t="str">
        <f t="shared" si="28"/>
        <v>USGSMDWC-1651770-20180320</v>
      </c>
      <c r="C1831">
        <v>1651770</v>
      </c>
      <c r="D1831" t="s">
        <v>151</v>
      </c>
      <c r="E1831" s="1">
        <v>43179</v>
      </c>
      <c r="F1831" s="1" t="s">
        <v>465</v>
      </c>
      <c r="G1831" s="1"/>
      <c r="H1831" t="s">
        <v>170</v>
      </c>
      <c r="I1831" s="1" t="str">
        <f>VLOOKUP(Z1831,lookup!$A$2:$E$18,5,FALSE)</f>
        <v>dissolved</v>
      </c>
      <c r="J1831" s="1" t="str">
        <f>VLOOKUP(Z1831,lookup!$A$2:$E$18,3,FALSE)</f>
        <v>Lead</v>
      </c>
      <c r="K1831" s="1"/>
      <c r="L1831" t="str">
        <f>VLOOKUP(Z1831,lookup!$A$2:$E$18,4,FALSE)</f>
        <v>ug/l</v>
      </c>
      <c r="M1831">
        <v>0.92200000000000004</v>
      </c>
      <c r="U1831">
        <v>0.02</v>
      </c>
      <c r="V1831" t="s">
        <v>176</v>
      </c>
      <c r="X1831" t="s">
        <v>149</v>
      </c>
      <c r="Y1831" t="s">
        <v>150</v>
      </c>
      <c r="Z1831">
        <v>1049</v>
      </c>
      <c r="AB1831" t="s">
        <v>154</v>
      </c>
      <c r="AC1831" t="s">
        <v>148</v>
      </c>
      <c r="AD1831" s="2">
        <v>0.4152777777777778</v>
      </c>
      <c r="AG1831" t="s">
        <v>169</v>
      </c>
      <c r="AK1831" t="s">
        <v>156</v>
      </c>
    </row>
    <row r="1832" spans="1:37" x14ac:dyDescent="0.3">
      <c r="A1832" t="s">
        <v>292</v>
      </c>
      <c r="B1832" t="str">
        <f t="shared" si="28"/>
        <v>USGSMDWC-1651770-20180320</v>
      </c>
      <c r="C1832">
        <v>1651770</v>
      </c>
      <c r="D1832" t="s">
        <v>151</v>
      </c>
      <c r="E1832" s="1">
        <v>43179</v>
      </c>
      <c r="F1832" s="1" t="s">
        <v>465</v>
      </c>
      <c r="G1832" s="1"/>
      <c r="H1832" t="s">
        <v>172</v>
      </c>
      <c r="I1832" s="1" t="str">
        <f>VLOOKUP(Z1832,lookup!$A$2:$E$18,5,FALSE)</f>
        <v>dissolved</v>
      </c>
      <c r="J1832" s="1" t="str">
        <f>VLOOKUP(Z1832,lookup!$A$2:$E$18,3,FALSE)</f>
        <v>Zinc</v>
      </c>
      <c r="K1832" s="1"/>
      <c r="L1832" t="str">
        <f>VLOOKUP(Z1832,lookup!$A$2:$E$18,4,FALSE)</f>
        <v>ug/l</v>
      </c>
      <c r="M1832">
        <v>33.299999999999997</v>
      </c>
      <c r="U1832">
        <v>2</v>
      </c>
      <c r="V1832" t="s">
        <v>176</v>
      </c>
      <c r="X1832" t="s">
        <v>149</v>
      </c>
      <c r="Y1832" t="s">
        <v>150</v>
      </c>
      <c r="Z1832">
        <v>1090</v>
      </c>
      <c r="AB1832" t="s">
        <v>154</v>
      </c>
      <c r="AC1832" t="s">
        <v>148</v>
      </c>
      <c r="AD1832" s="2">
        <v>0.4152777777777778</v>
      </c>
      <c r="AG1832" t="s">
        <v>169</v>
      </c>
      <c r="AK1832" t="s">
        <v>156</v>
      </c>
    </row>
    <row r="1833" spans="1:37" x14ac:dyDescent="0.3">
      <c r="A1833" t="s">
        <v>292</v>
      </c>
      <c r="B1833" t="str">
        <f t="shared" si="28"/>
        <v>USGSMDWC-1651770-20180320</v>
      </c>
      <c r="C1833">
        <v>1651770</v>
      </c>
      <c r="D1833" t="s">
        <v>151</v>
      </c>
      <c r="E1833" s="1">
        <v>43179</v>
      </c>
      <c r="F1833" s="1" t="s">
        <v>465</v>
      </c>
      <c r="G1833" s="1"/>
      <c r="I1833" s="1" t="str">
        <f>VLOOKUP(Z1833,lookup!$A$2:$E$18,5,FALSE)</f>
        <v>total</v>
      </c>
      <c r="J1833" s="1" t="str">
        <f>VLOOKUP(Z1833,lookup!$A$2:$E$18,3,FALSE)</f>
        <v>Mercury</v>
      </c>
      <c r="K1833" s="1"/>
      <c r="L1833" t="str">
        <f>VLOOKUP(Z1833,lookup!$A$2:$E$18,4,FALSE)</f>
        <v>ng/l</v>
      </c>
      <c r="M1833">
        <v>8.99</v>
      </c>
      <c r="U1833">
        <v>0.17</v>
      </c>
      <c r="V1833" t="s">
        <v>165</v>
      </c>
      <c r="X1833" t="s">
        <v>149</v>
      </c>
      <c r="Y1833" t="s">
        <v>150</v>
      </c>
      <c r="Z1833">
        <v>50286</v>
      </c>
      <c r="AB1833" t="s">
        <v>154</v>
      </c>
      <c r="AC1833" t="s">
        <v>148</v>
      </c>
      <c r="AD1833" s="2">
        <v>0.4152777777777778</v>
      </c>
      <c r="AG1833" t="s">
        <v>169</v>
      </c>
      <c r="AK1833" t="s">
        <v>230</v>
      </c>
    </row>
    <row r="1834" spans="1:37" x14ac:dyDescent="0.3">
      <c r="A1834" t="s">
        <v>292</v>
      </c>
      <c r="B1834" t="str">
        <f t="shared" si="28"/>
        <v>USGS-WRD-1651770-20180416</v>
      </c>
      <c r="C1834">
        <v>1651770</v>
      </c>
      <c r="D1834" t="s">
        <v>151</v>
      </c>
      <c r="E1834" s="1">
        <v>43206</v>
      </c>
      <c r="F1834" s="1" t="s">
        <v>314</v>
      </c>
      <c r="G1834" s="1"/>
      <c r="H1834" t="s">
        <v>172</v>
      </c>
      <c r="I1834" s="1" t="str">
        <f>VLOOKUP(Z1834,lookup!$A$2:$E$18,5,FALSE)</f>
        <v>dissolved</v>
      </c>
      <c r="J1834" s="1" t="str">
        <f>VLOOKUP(Z1834,lookup!$A$2:$E$18,3,FALSE)</f>
        <v>Copper</v>
      </c>
      <c r="K1834" s="1"/>
      <c r="L1834" t="str">
        <f>VLOOKUP(Z1834,lookup!$A$2:$E$18,4,FALSE)</f>
        <v>ug/l</v>
      </c>
      <c r="M1834">
        <v>6.6</v>
      </c>
      <c r="U1834">
        <v>0.4</v>
      </c>
      <c r="V1834" t="s">
        <v>176</v>
      </c>
      <c r="X1834" t="s">
        <v>149</v>
      </c>
      <c r="Y1834" t="s">
        <v>150</v>
      </c>
      <c r="Z1834">
        <v>1040</v>
      </c>
      <c r="AB1834" t="s">
        <v>154</v>
      </c>
      <c r="AC1834" t="s">
        <v>148</v>
      </c>
      <c r="AD1834" s="2">
        <v>0.375</v>
      </c>
      <c r="AG1834" t="s">
        <v>161</v>
      </c>
      <c r="AK1834" t="s">
        <v>156</v>
      </c>
    </row>
    <row r="1835" spans="1:37" x14ac:dyDescent="0.3">
      <c r="A1835" t="s">
        <v>292</v>
      </c>
      <c r="B1835" t="str">
        <f t="shared" si="28"/>
        <v>USGS-WRD-1651770-20180416</v>
      </c>
      <c r="C1835">
        <v>1651770</v>
      </c>
      <c r="D1835" t="s">
        <v>151</v>
      </c>
      <c r="E1835" s="1">
        <v>43206</v>
      </c>
      <c r="F1835" s="1" t="s">
        <v>314</v>
      </c>
      <c r="G1835" s="1"/>
      <c r="H1835" t="s">
        <v>170</v>
      </c>
      <c r="I1835" s="1" t="str">
        <f>VLOOKUP(Z1835,lookup!$A$2:$E$18,5,FALSE)</f>
        <v>dissolved</v>
      </c>
      <c r="J1835" s="1" t="str">
        <f>VLOOKUP(Z1835,lookup!$A$2:$E$18,3,FALSE)</f>
        <v>Lead</v>
      </c>
      <c r="K1835" s="1"/>
      <c r="L1835" t="str">
        <f>VLOOKUP(Z1835,lookup!$A$2:$E$18,4,FALSE)</f>
        <v>ug/l</v>
      </c>
      <c r="M1835">
        <v>1.1299999999999999</v>
      </c>
      <c r="U1835">
        <v>0.02</v>
      </c>
      <c r="V1835" t="s">
        <v>176</v>
      </c>
      <c r="X1835" t="s">
        <v>149</v>
      </c>
      <c r="Y1835" t="s">
        <v>150</v>
      </c>
      <c r="Z1835">
        <v>1049</v>
      </c>
      <c r="AB1835" t="s">
        <v>154</v>
      </c>
      <c r="AC1835" t="s">
        <v>148</v>
      </c>
      <c r="AD1835" s="2">
        <v>0.375</v>
      </c>
      <c r="AG1835" t="s">
        <v>161</v>
      </c>
      <c r="AK1835" t="s">
        <v>156</v>
      </c>
    </row>
    <row r="1836" spans="1:37" x14ac:dyDescent="0.3">
      <c r="A1836" t="s">
        <v>292</v>
      </c>
      <c r="B1836" t="str">
        <f t="shared" si="28"/>
        <v>USGS-WRD-1651770-20180416</v>
      </c>
      <c r="C1836">
        <v>1651770</v>
      </c>
      <c r="D1836" t="s">
        <v>151</v>
      </c>
      <c r="E1836" s="1">
        <v>43206</v>
      </c>
      <c r="F1836" s="1" t="s">
        <v>314</v>
      </c>
      <c r="G1836" s="1"/>
      <c r="H1836" t="s">
        <v>172</v>
      </c>
      <c r="I1836" s="1" t="str">
        <f>VLOOKUP(Z1836,lookup!$A$2:$E$18,5,FALSE)</f>
        <v>dissolved</v>
      </c>
      <c r="J1836" s="1" t="str">
        <f>VLOOKUP(Z1836,lookup!$A$2:$E$18,3,FALSE)</f>
        <v>Zinc</v>
      </c>
      <c r="K1836" s="1"/>
      <c r="L1836" t="str">
        <f>VLOOKUP(Z1836,lookup!$A$2:$E$18,4,FALSE)</f>
        <v>ug/l</v>
      </c>
      <c r="M1836">
        <v>14.6</v>
      </c>
      <c r="U1836">
        <v>2</v>
      </c>
      <c r="V1836" t="s">
        <v>176</v>
      </c>
      <c r="X1836" t="s">
        <v>149</v>
      </c>
      <c r="Y1836" t="s">
        <v>150</v>
      </c>
      <c r="Z1836">
        <v>1090</v>
      </c>
      <c r="AB1836" t="s">
        <v>154</v>
      </c>
      <c r="AC1836" t="s">
        <v>148</v>
      </c>
      <c r="AD1836" s="2">
        <v>0.375</v>
      </c>
      <c r="AG1836" t="s">
        <v>161</v>
      </c>
      <c r="AK1836" t="s">
        <v>156</v>
      </c>
    </row>
    <row r="1837" spans="1:37" x14ac:dyDescent="0.3">
      <c r="A1837" t="s">
        <v>292</v>
      </c>
      <c r="B1837" t="str">
        <f t="shared" si="28"/>
        <v>USGS-WRD-1651770-20180416</v>
      </c>
      <c r="C1837">
        <v>1651770</v>
      </c>
      <c r="D1837" t="s">
        <v>151</v>
      </c>
      <c r="E1837" s="1">
        <v>43206</v>
      </c>
      <c r="F1837" s="1" t="s">
        <v>314</v>
      </c>
      <c r="G1837" s="1"/>
      <c r="I1837" s="1" t="str">
        <f>VLOOKUP(Z1837,lookup!$A$2:$E$18,5,FALSE)</f>
        <v>total</v>
      </c>
      <c r="J1837" s="1" t="str">
        <f>VLOOKUP(Z1837,lookup!$A$2:$E$18,3,FALSE)</f>
        <v>Mercury</v>
      </c>
      <c r="K1837" s="1"/>
      <c r="L1837" t="str">
        <f>VLOOKUP(Z1837,lookup!$A$2:$E$18,4,FALSE)</f>
        <v>ng/l</v>
      </c>
      <c r="M1837">
        <v>1.37</v>
      </c>
      <c r="U1837">
        <v>0.17</v>
      </c>
      <c r="V1837" t="s">
        <v>165</v>
      </c>
      <c r="X1837" t="s">
        <v>149</v>
      </c>
      <c r="Y1837" t="s">
        <v>150</v>
      </c>
      <c r="Z1837">
        <v>50286</v>
      </c>
      <c r="AB1837" t="s">
        <v>154</v>
      </c>
      <c r="AC1837" t="s">
        <v>148</v>
      </c>
      <c r="AD1837" s="2">
        <v>0.375</v>
      </c>
      <c r="AG1837" t="s">
        <v>161</v>
      </c>
      <c r="AK1837" t="s">
        <v>230</v>
      </c>
    </row>
    <row r="1838" spans="1:37" x14ac:dyDescent="0.3">
      <c r="A1838" t="s">
        <v>292</v>
      </c>
      <c r="B1838" t="str">
        <f t="shared" si="28"/>
        <v>USGS-WRD-1651770-20180418</v>
      </c>
      <c r="C1838">
        <v>1651770</v>
      </c>
      <c r="D1838" t="s">
        <v>151</v>
      </c>
      <c r="E1838" s="1">
        <v>43208</v>
      </c>
      <c r="F1838" s="1" t="s">
        <v>353</v>
      </c>
      <c r="G1838" s="1"/>
      <c r="H1838" t="s">
        <v>172</v>
      </c>
      <c r="I1838" s="1" t="str">
        <f>VLOOKUP(Z1838,lookup!$A$2:$E$18,5,FALSE)</f>
        <v>dissolved</v>
      </c>
      <c r="J1838" s="1" t="str">
        <f>VLOOKUP(Z1838,lookup!$A$2:$E$18,3,FALSE)</f>
        <v>Copper</v>
      </c>
      <c r="K1838" s="1"/>
      <c r="L1838" t="str">
        <f>VLOOKUP(Z1838,lookup!$A$2:$E$18,4,FALSE)</f>
        <v>ug/l</v>
      </c>
      <c r="M1838">
        <v>2.2000000000000002</v>
      </c>
      <c r="U1838">
        <v>0.4</v>
      </c>
      <c r="V1838" t="s">
        <v>176</v>
      </c>
      <c r="X1838" t="s">
        <v>149</v>
      </c>
      <c r="Y1838" t="s">
        <v>150</v>
      </c>
      <c r="Z1838">
        <v>1040</v>
      </c>
      <c r="AA1838" t="s">
        <v>174</v>
      </c>
      <c r="AB1838" t="s">
        <v>154</v>
      </c>
      <c r="AC1838" t="s">
        <v>148</v>
      </c>
      <c r="AD1838" s="2">
        <v>0.50694444444444442</v>
      </c>
      <c r="AG1838" t="s">
        <v>161</v>
      </c>
      <c r="AK1838" t="s">
        <v>156</v>
      </c>
    </row>
    <row r="1839" spans="1:37" x14ac:dyDescent="0.3">
      <c r="A1839" t="s">
        <v>292</v>
      </c>
      <c r="B1839" t="str">
        <f t="shared" si="28"/>
        <v>USGS-WRD-1651770-20180418</v>
      </c>
      <c r="C1839">
        <v>1651770</v>
      </c>
      <c r="D1839" t="s">
        <v>151</v>
      </c>
      <c r="E1839" s="1">
        <v>43208</v>
      </c>
      <c r="F1839" s="1" t="s">
        <v>353</v>
      </c>
      <c r="G1839" s="1"/>
      <c r="H1839" t="s">
        <v>170</v>
      </c>
      <c r="I1839" s="1" t="str">
        <f>VLOOKUP(Z1839,lookup!$A$2:$E$18,5,FALSE)</f>
        <v>dissolved</v>
      </c>
      <c r="J1839" s="1" t="str">
        <f>VLOOKUP(Z1839,lookup!$A$2:$E$18,3,FALSE)</f>
        <v>Lead</v>
      </c>
      <c r="K1839" s="1"/>
      <c r="L1839" t="str">
        <f>VLOOKUP(Z1839,lookup!$A$2:$E$18,4,FALSE)</f>
        <v>ug/l</v>
      </c>
      <c r="M1839">
        <v>0.108</v>
      </c>
      <c r="U1839">
        <v>0.02</v>
      </c>
      <c r="V1839" t="s">
        <v>176</v>
      </c>
      <c r="X1839" t="s">
        <v>149</v>
      </c>
      <c r="Y1839" t="s">
        <v>150</v>
      </c>
      <c r="Z1839">
        <v>1049</v>
      </c>
      <c r="AA1839" t="s">
        <v>174</v>
      </c>
      <c r="AB1839" t="s">
        <v>154</v>
      </c>
      <c r="AC1839" t="s">
        <v>148</v>
      </c>
      <c r="AD1839" s="2">
        <v>0.50694444444444442</v>
      </c>
      <c r="AG1839" t="s">
        <v>161</v>
      </c>
      <c r="AK1839" t="s">
        <v>156</v>
      </c>
    </row>
    <row r="1840" spans="1:37" x14ac:dyDescent="0.3">
      <c r="A1840" t="s">
        <v>292</v>
      </c>
      <c r="B1840" t="str">
        <f t="shared" si="28"/>
        <v>USGS-WRD-1651770-20180418</v>
      </c>
      <c r="C1840">
        <v>1651770</v>
      </c>
      <c r="D1840" t="s">
        <v>151</v>
      </c>
      <c r="E1840" s="1">
        <v>43208</v>
      </c>
      <c r="F1840" s="1" t="s">
        <v>353</v>
      </c>
      <c r="G1840" s="1"/>
      <c r="H1840" t="s">
        <v>172</v>
      </c>
      <c r="I1840" s="1" t="str">
        <f>VLOOKUP(Z1840,lookup!$A$2:$E$18,5,FALSE)</f>
        <v>dissolved</v>
      </c>
      <c r="J1840" s="1" t="str">
        <f>VLOOKUP(Z1840,lookup!$A$2:$E$18,3,FALSE)</f>
        <v>Zinc</v>
      </c>
      <c r="K1840" s="1"/>
      <c r="L1840" t="str">
        <f>VLOOKUP(Z1840,lookup!$A$2:$E$18,4,FALSE)</f>
        <v>ug/l</v>
      </c>
      <c r="M1840">
        <v>6.5</v>
      </c>
      <c r="U1840">
        <v>2</v>
      </c>
      <c r="V1840" t="s">
        <v>176</v>
      </c>
      <c r="X1840" t="s">
        <v>149</v>
      </c>
      <c r="Y1840" t="s">
        <v>150</v>
      </c>
      <c r="Z1840">
        <v>1090</v>
      </c>
      <c r="AA1840" t="s">
        <v>175</v>
      </c>
      <c r="AB1840" t="s">
        <v>154</v>
      </c>
      <c r="AC1840" t="s">
        <v>148</v>
      </c>
      <c r="AD1840" s="2">
        <v>0.50694444444444442</v>
      </c>
      <c r="AG1840" t="s">
        <v>161</v>
      </c>
      <c r="AK1840" t="s">
        <v>156</v>
      </c>
    </row>
    <row r="1841" spans="1:37" x14ac:dyDescent="0.3">
      <c r="A1841" t="s">
        <v>292</v>
      </c>
      <c r="B1841" t="str">
        <f t="shared" si="28"/>
        <v>USGS-WRD-1651770-20180418</v>
      </c>
      <c r="C1841">
        <v>1651770</v>
      </c>
      <c r="D1841" t="s">
        <v>151</v>
      </c>
      <c r="E1841" s="1">
        <v>43208</v>
      </c>
      <c r="F1841" s="1" t="s">
        <v>353</v>
      </c>
      <c r="G1841" s="1"/>
      <c r="I1841" s="1" t="str">
        <f>VLOOKUP(Z1841,lookup!$A$2:$E$18,5,FALSE)</f>
        <v>total</v>
      </c>
      <c r="J1841" s="1" t="str">
        <f>VLOOKUP(Z1841,lookup!$A$2:$E$18,3,FALSE)</f>
        <v>Mercury</v>
      </c>
      <c r="K1841" s="1"/>
      <c r="L1841" t="str">
        <f>VLOOKUP(Z1841,lookup!$A$2:$E$18,4,FALSE)</f>
        <v>ng/l</v>
      </c>
      <c r="M1841">
        <v>0.4</v>
      </c>
      <c r="U1841">
        <v>0.17</v>
      </c>
      <c r="V1841" t="s">
        <v>165</v>
      </c>
      <c r="X1841" t="s">
        <v>149</v>
      </c>
      <c r="Y1841" t="s">
        <v>150</v>
      </c>
      <c r="Z1841">
        <v>50286</v>
      </c>
      <c r="AB1841" t="s">
        <v>154</v>
      </c>
      <c r="AC1841" t="s">
        <v>148</v>
      </c>
      <c r="AD1841" s="2">
        <v>0.50694444444444442</v>
      </c>
      <c r="AG1841" t="s">
        <v>161</v>
      </c>
      <c r="AK1841" t="s">
        <v>230</v>
      </c>
    </row>
    <row r="1842" spans="1:37" x14ac:dyDescent="0.3">
      <c r="A1842" t="s">
        <v>292</v>
      </c>
      <c r="B1842" t="str">
        <f t="shared" si="28"/>
        <v>USGS-WRD-1651770-20180518</v>
      </c>
      <c r="C1842">
        <v>1651770</v>
      </c>
      <c r="D1842" t="s">
        <v>151</v>
      </c>
      <c r="E1842" s="1">
        <v>43238</v>
      </c>
      <c r="F1842" s="1" t="s">
        <v>308</v>
      </c>
      <c r="G1842" s="1"/>
      <c r="H1842" t="s">
        <v>172</v>
      </c>
      <c r="I1842" s="1" t="str">
        <f>VLOOKUP(Z1842,lookup!$A$2:$E$18,5,FALSE)</f>
        <v>dissolved</v>
      </c>
      <c r="J1842" s="1" t="str">
        <f>VLOOKUP(Z1842,lookup!$A$2:$E$18,3,FALSE)</f>
        <v>Copper</v>
      </c>
      <c r="K1842" s="1"/>
      <c r="L1842" t="str">
        <f>VLOOKUP(Z1842,lookup!$A$2:$E$18,4,FALSE)</f>
        <v>ug/l</v>
      </c>
      <c r="M1842">
        <v>6.6</v>
      </c>
      <c r="U1842">
        <v>0.4</v>
      </c>
      <c r="V1842" t="s">
        <v>176</v>
      </c>
      <c r="X1842" t="s">
        <v>149</v>
      </c>
      <c r="Y1842" t="s">
        <v>150</v>
      </c>
      <c r="Z1842">
        <v>1040</v>
      </c>
      <c r="AB1842" t="s">
        <v>154</v>
      </c>
      <c r="AC1842" t="s">
        <v>148</v>
      </c>
      <c r="AD1842" s="2">
        <v>0.39583333333333331</v>
      </c>
      <c r="AG1842" t="s">
        <v>161</v>
      </c>
      <c r="AK1842" t="s">
        <v>156</v>
      </c>
    </row>
    <row r="1843" spans="1:37" x14ac:dyDescent="0.3">
      <c r="A1843" t="s">
        <v>292</v>
      </c>
      <c r="B1843" t="str">
        <f t="shared" si="28"/>
        <v>USGS-WRD-1651770-20180518</v>
      </c>
      <c r="C1843">
        <v>1651770</v>
      </c>
      <c r="D1843" t="s">
        <v>151</v>
      </c>
      <c r="E1843" s="1">
        <v>43238</v>
      </c>
      <c r="F1843" s="1" t="s">
        <v>308</v>
      </c>
      <c r="G1843" s="1"/>
      <c r="H1843" t="s">
        <v>170</v>
      </c>
      <c r="I1843" s="1" t="str">
        <f>VLOOKUP(Z1843,lookup!$A$2:$E$18,5,FALSE)</f>
        <v>dissolved</v>
      </c>
      <c r="J1843" s="1" t="str">
        <f>VLOOKUP(Z1843,lookup!$A$2:$E$18,3,FALSE)</f>
        <v>Lead</v>
      </c>
      <c r="K1843" s="1"/>
      <c r="L1843" t="str">
        <f>VLOOKUP(Z1843,lookup!$A$2:$E$18,4,FALSE)</f>
        <v>ug/l</v>
      </c>
      <c r="M1843">
        <v>0.70199999999999996</v>
      </c>
      <c r="U1843">
        <v>0.02</v>
      </c>
      <c r="V1843" t="s">
        <v>176</v>
      </c>
      <c r="X1843" t="s">
        <v>149</v>
      </c>
      <c r="Y1843" t="s">
        <v>150</v>
      </c>
      <c r="Z1843">
        <v>1049</v>
      </c>
      <c r="AB1843" t="s">
        <v>154</v>
      </c>
      <c r="AC1843" t="s">
        <v>148</v>
      </c>
      <c r="AD1843" s="2">
        <v>0.39583333333333331</v>
      </c>
      <c r="AG1843" t="s">
        <v>161</v>
      </c>
      <c r="AK1843" t="s">
        <v>156</v>
      </c>
    </row>
    <row r="1844" spans="1:37" x14ac:dyDescent="0.3">
      <c r="A1844" t="s">
        <v>292</v>
      </c>
      <c r="B1844" t="str">
        <f t="shared" si="28"/>
        <v>USGS-WRD-1651770-20180518</v>
      </c>
      <c r="C1844">
        <v>1651770</v>
      </c>
      <c r="D1844" t="s">
        <v>151</v>
      </c>
      <c r="E1844" s="1">
        <v>43238</v>
      </c>
      <c r="F1844" s="1" t="s">
        <v>308</v>
      </c>
      <c r="G1844" s="1"/>
      <c r="H1844" t="s">
        <v>172</v>
      </c>
      <c r="I1844" s="1" t="str">
        <f>VLOOKUP(Z1844,lookup!$A$2:$E$18,5,FALSE)</f>
        <v>dissolved</v>
      </c>
      <c r="J1844" s="1" t="str">
        <f>VLOOKUP(Z1844,lookup!$A$2:$E$18,3,FALSE)</f>
        <v>Zinc</v>
      </c>
      <c r="K1844" s="1"/>
      <c r="L1844" t="str">
        <f>VLOOKUP(Z1844,lookup!$A$2:$E$18,4,FALSE)</f>
        <v>ug/l</v>
      </c>
      <c r="M1844">
        <v>13.3</v>
      </c>
      <c r="U1844">
        <v>2</v>
      </c>
      <c r="V1844" t="s">
        <v>176</v>
      </c>
      <c r="X1844" t="s">
        <v>149</v>
      </c>
      <c r="Y1844" t="s">
        <v>150</v>
      </c>
      <c r="Z1844">
        <v>1090</v>
      </c>
      <c r="AB1844" t="s">
        <v>154</v>
      </c>
      <c r="AC1844" t="s">
        <v>148</v>
      </c>
      <c r="AD1844" s="2">
        <v>0.39583333333333331</v>
      </c>
      <c r="AG1844" t="s">
        <v>161</v>
      </c>
      <c r="AK1844" t="s">
        <v>156</v>
      </c>
    </row>
    <row r="1845" spans="1:37" x14ac:dyDescent="0.3">
      <c r="A1845" t="s">
        <v>292</v>
      </c>
      <c r="B1845" t="str">
        <f t="shared" si="28"/>
        <v>USGS-WRD-1651770-20180518</v>
      </c>
      <c r="C1845">
        <v>1651770</v>
      </c>
      <c r="D1845" t="s">
        <v>151</v>
      </c>
      <c r="E1845" s="1">
        <v>43238</v>
      </c>
      <c r="F1845" s="1" t="s">
        <v>308</v>
      </c>
      <c r="G1845" s="1"/>
      <c r="I1845" s="1" t="str">
        <f>VLOOKUP(Z1845,lookup!$A$2:$E$18,5,FALSE)</f>
        <v>total</v>
      </c>
      <c r="J1845" s="1" t="str">
        <f>VLOOKUP(Z1845,lookup!$A$2:$E$18,3,FALSE)</f>
        <v>Mercury</v>
      </c>
      <c r="K1845" s="1"/>
      <c r="L1845" t="str">
        <f>VLOOKUP(Z1845,lookup!$A$2:$E$18,4,FALSE)</f>
        <v>ng/l</v>
      </c>
      <c r="M1845">
        <v>9.07</v>
      </c>
      <c r="U1845">
        <v>0.17</v>
      </c>
      <c r="V1845" t="s">
        <v>165</v>
      </c>
      <c r="X1845" t="s">
        <v>149</v>
      </c>
      <c r="Y1845" t="s">
        <v>150</v>
      </c>
      <c r="Z1845">
        <v>50286</v>
      </c>
      <c r="AB1845" t="s">
        <v>154</v>
      </c>
      <c r="AC1845" t="s">
        <v>148</v>
      </c>
      <c r="AD1845" s="2">
        <v>0.39583333333333331</v>
      </c>
      <c r="AG1845" t="s">
        <v>161</v>
      </c>
      <c r="AK1845" t="s">
        <v>230</v>
      </c>
    </row>
    <row r="1846" spans="1:37" x14ac:dyDescent="0.3">
      <c r="A1846" t="s">
        <v>292</v>
      </c>
      <c r="B1846" t="str">
        <f t="shared" si="28"/>
        <v>USGS-WRD-1651770-20180523</v>
      </c>
      <c r="C1846">
        <v>1651770</v>
      </c>
      <c r="D1846" t="s">
        <v>151</v>
      </c>
      <c r="E1846" s="1">
        <v>43243</v>
      </c>
      <c r="F1846" s="1" t="s">
        <v>431</v>
      </c>
      <c r="G1846" s="1"/>
      <c r="H1846" t="s">
        <v>172</v>
      </c>
      <c r="I1846" s="1" t="str">
        <f>VLOOKUP(Z1846,lookup!$A$2:$E$18,5,FALSE)</f>
        <v>dissolved</v>
      </c>
      <c r="J1846" s="1" t="str">
        <f>VLOOKUP(Z1846,lookup!$A$2:$E$18,3,FALSE)</f>
        <v>Copper</v>
      </c>
      <c r="K1846" s="1"/>
      <c r="L1846" t="str">
        <f>VLOOKUP(Z1846,lookup!$A$2:$E$18,4,FALSE)</f>
        <v>ug/l</v>
      </c>
      <c r="M1846">
        <v>4.2</v>
      </c>
      <c r="U1846">
        <v>0.4</v>
      </c>
      <c r="V1846" t="s">
        <v>176</v>
      </c>
      <c r="X1846" t="s">
        <v>149</v>
      </c>
      <c r="Y1846" t="s">
        <v>150</v>
      </c>
      <c r="Z1846">
        <v>1040</v>
      </c>
      <c r="AB1846" t="s">
        <v>154</v>
      </c>
      <c r="AC1846" t="s">
        <v>148</v>
      </c>
      <c r="AD1846" s="2">
        <v>0.40277777777777773</v>
      </c>
      <c r="AG1846" t="s">
        <v>161</v>
      </c>
      <c r="AK1846" t="s">
        <v>156</v>
      </c>
    </row>
    <row r="1847" spans="1:37" x14ac:dyDescent="0.3">
      <c r="A1847" t="s">
        <v>292</v>
      </c>
      <c r="B1847" t="str">
        <f t="shared" si="28"/>
        <v>USGS-WRD-1651770-20180523</v>
      </c>
      <c r="C1847">
        <v>1651770</v>
      </c>
      <c r="D1847" t="s">
        <v>151</v>
      </c>
      <c r="E1847" s="1">
        <v>43243</v>
      </c>
      <c r="F1847" s="1" t="s">
        <v>431</v>
      </c>
      <c r="G1847" s="1"/>
      <c r="H1847" t="s">
        <v>170</v>
      </c>
      <c r="I1847" s="1" t="str">
        <f>VLOOKUP(Z1847,lookup!$A$2:$E$18,5,FALSE)</f>
        <v>dissolved</v>
      </c>
      <c r="J1847" s="1" t="str">
        <f>VLOOKUP(Z1847,lookup!$A$2:$E$18,3,FALSE)</f>
        <v>Lead</v>
      </c>
      <c r="K1847" s="1"/>
      <c r="L1847" t="str">
        <f>VLOOKUP(Z1847,lookup!$A$2:$E$18,4,FALSE)</f>
        <v>ug/l</v>
      </c>
      <c r="M1847">
        <v>0.27500000000000002</v>
      </c>
      <c r="U1847">
        <v>0.02</v>
      </c>
      <c r="V1847" t="s">
        <v>176</v>
      </c>
      <c r="X1847" t="s">
        <v>149</v>
      </c>
      <c r="Y1847" t="s">
        <v>150</v>
      </c>
      <c r="Z1847">
        <v>1049</v>
      </c>
      <c r="AB1847" t="s">
        <v>154</v>
      </c>
      <c r="AC1847" t="s">
        <v>148</v>
      </c>
      <c r="AD1847" s="2">
        <v>0.40277777777777773</v>
      </c>
      <c r="AG1847" t="s">
        <v>161</v>
      </c>
      <c r="AK1847" t="s">
        <v>156</v>
      </c>
    </row>
    <row r="1848" spans="1:37" x14ac:dyDescent="0.3">
      <c r="A1848" t="s">
        <v>292</v>
      </c>
      <c r="B1848" t="str">
        <f t="shared" si="28"/>
        <v>USGS-WRD-1651770-20180523</v>
      </c>
      <c r="C1848">
        <v>1651770</v>
      </c>
      <c r="D1848" t="s">
        <v>151</v>
      </c>
      <c r="E1848" s="1">
        <v>43243</v>
      </c>
      <c r="F1848" s="1" t="s">
        <v>431</v>
      </c>
      <c r="G1848" s="1"/>
      <c r="H1848" t="s">
        <v>172</v>
      </c>
      <c r="I1848" s="1" t="str">
        <f>VLOOKUP(Z1848,lookup!$A$2:$E$18,5,FALSE)</f>
        <v>dissolved</v>
      </c>
      <c r="J1848" s="1" t="str">
        <f>VLOOKUP(Z1848,lookup!$A$2:$E$18,3,FALSE)</f>
        <v>Zinc</v>
      </c>
      <c r="K1848" s="1"/>
      <c r="L1848" t="str">
        <f>VLOOKUP(Z1848,lookup!$A$2:$E$18,4,FALSE)</f>
        <v>ug/l</v>
      </c>
      <c r="M1848">
        <v>10.9</v>
      </c>
      <c r="U1848">
        <v>2</v>
      </c>
      <c r="V1848" t="s">
        <v>176</v>
      </c>
      <c r="X1848" t="s">
        <v>149</v>
      </c>
      <c r="Y1848" t="s">
        <v>150</v>
      </c>
      <c r="Z1848">
        <v>1090</v>
      </c>
      <c r="AB1848" t="s">
        <v>154</v>
      </c>
      <c r="AC1848" t="s">
        <v>148</v>
      </c>
      <c r="AD1848" s="2">
        <v>0.40277777777777773</v>
      </c>
      <c r="AG1848" t="s">
        <v>161</v>
      </c>
      <c r="AK1848" t="s">
        <v>156</v>
      </c>
    </row>
    <row r="1849" spans="1:37" x14ac:dyDescent="0.3">
      <c r="A1849" t="s">
        <v>292</v>
      </c>
      <c r="B1849" t="str">
        <f t="shared" si="28"/>
        <v>USGS-WRD-1651770-20180523</v>
      </c>
      <c r="C1849">
        <v>1651770</v>
      </c>
      <c r="D1849" t="s">
        <v>151</v>
      </c>
      <c r="E1849" s="1">
        <v>43243</v>
      </c>
      <c r="F1849" s="1" t="s">
        <v>431</v>
      </c>
      <c r="G1849" s="1"/>
      <c r="I1849" s="1" t="str">
        <f>VLOOKUP(Z1849,lookup!$A$2:$E$18,5,FALSE)</f>
        <v>total</v>
      </c>
      <c r="J1849" s="1" t="str">
        <f>VLOOKUP(Z1849,lookup!$A$2:$E$18,3,FALSE)</f>
        <v>Mercury</v>
      </c>
      <c r="K1849" s="1"/>
      <c r="L1849" t="str">
        <f>VLOOKUP(Z1849,lookup!$A$2:$E$18,4,FALSE)</f>
        <v>ng/l</v>
      </c>
      <c r="M1849">
        <v>7.64</v>
      </c>
      <c r="U1849">
        <v>0.17</v>
      </c>
      <c r="V1849" t="s">
        <v>165</v>
      </c>
      <c r="X1849" t="s">
        <v>149</v>
      </c>
      <c r="Y1849" t="s">
        <v>150</v>
      </c>
      <c r="Z1849">
        <v>50286</v>
      </c>
      <c r="AB1849" t="s">
        <v>154</v>
      </c>
      <c r="AC1849" t="s">
        <v>148</v>
      </c>
      <c r="AD1849" s="2">
        <v>0.40277777777777773</v>
      </c>
      <c r="AG1849" t="s">
        <v>161</v>
      </c>
      <c r="AK1849" t="s">
        <v>230</v>
      </c>
    </row>
    <row r="1850" spans="1:37" x14ac:dyDescent="0.3">
      <c r="A1850" t="s">
        <v>292</v>
      </c>
      <c r="B1850" t="str">
        <f t="shared" si="28"/>
        <v>USGS-WRD-1651770-20180619</v>
      </c>
      <c r="C1850">
        <v>1651770</v>
      </c>
      <c r="D1850" t="s">
        <v>151</v>
      </c>
      <c r="E1850" s="1">
        <v>43270</v>
      </c>
      <c r="F1850" s="1" t="s">
        <v>345</v>
      </c>
      <c r="G1850" s="1"/>
      <c r="H1850" t="s">
        <v>172</v>
      </c>
      <c r="I1850" s="1" t="str">
        <f>VLOOKUP(Z1850,lookup!$A$2:$E$18,5,FALSE)</f>
        <v>dissolved</v>
      </c>
      <c r="J1850" s="1" t="str">
        <f>VLOOKUP(Z1850,lookup!$A$2:$E$18,3,FALSE)</f>
        <v>Copper</v>
      </c>
      <c r="K1850" s="1"/>
      <c r="L1850" t="str">
        <f>VLOOKUP(Z1850,lookup!$A$2:$E$18,4,FALSE)</f>
        <v>ug/l</v>
      </c>
      <c r="M1850">
        <v>2.8</v>
      </c>
      <c r="U1850">
        <v>0.4</v>
      </c>
      <c r="V1850" t="s">
        <v>176</v>
      </c>
      <c r="X1850" t="s">
        <v>149</v>
      </c>
      <c r="Y1850" t="s">
        <v>150</v>
      </c>
      <c r="Z1850">
        <v>1040</v>
      </c>
      <c r="AA1850" t="s">
        <v>174</v>
      </c>
      <c r="AB1850" t="s">
        <v>154</v>
      </c>
      <c r="AC1850" t="s">
        <v>148</v>
      </c>
      <c r="AD1850" s="2">
        <v>0.44444444444444442</v>
      </c>
      <c r="AG1850" t="s">
        <v>161</v>
      </c>
      <c r="AK1850" t="s">
        <v>156</v>
      </c>
    </row>
    <row r="1851" spans="1:37" x14ac:dyDescent="0.3">
      <c r="A1851" t="s">
        <v>292</v>
      </c>
      <c r="B1851" t="str">
        <f t="shared" si="28"/>
        <v>USGS-WRD-1651770-20180619</v>
      </c>
      <c r="C1851">
        <v>1651770</v>
      </c>
      <c r="D1851" t="s">
        <v>151</v>
      </c>
      <c r="E1851" s="1">
        <v>43270</v>
      </c>
      <c r="F1851" s="1" t="s">
        <v>345</v>
      </c>
      <c r="G1851" s="1"/>
      <c r="H1851" t="s">
        <v>170</v>
      </c>
      <c r="I1851" s="1" t="str">
        <f>VLOOKUP(Z1851,lookup!$A$2:$E$18,5,FALSE)</f>
        <v>dissolved</v>
      </c>
      <c r="J1851" s="1" t="str">
        <f>VLOOKUP(Z1851,lookup!$A$2:$E$18,3,FALSE)</f>
        <v>Lead</v>
      </c>
      <c r="K1851" s="1"/>
      <c r="L1851" t="str">
        <f>VLOOKUP(Z1851,lookup!$A$2:$E$18,4,FALSE)</f>
        <v>ug/l</v>
      </c>
      <c r="M1851">
        <v>8.8999999999999996E-2</v>
      </c>
      <c r="U1851">
        <v>0.02</v>
      </c>
      <c r="V1851" t="s">
        <v>176</v>
      </c>
      <c r="X1851" t="s">
        <v>149</v>
      </c>
      <c r="Y1851" t="s">
        <v>150</v>
      </c>
      <c r="Z1851">
        <v>1049</v>
      </c>
      <c r="AA1851" t="s">
        <v>174</v>
      </c>
      <c r="AB1851" t="s">
        <v>154</v>
      </c>
      <c r="AC1851" t="s">
        <v>148</v>
      </c>
      <c r="AD1851" s="2">
        <v>0.44444444444444442</v>
      </c>
      <c r="AG1851" t="s">
        <v>161</v>
      </c>
      <c r="AK1851" t="s">
        <v>156</v>
      </c>
    </row>
    <row r="1852" spans="1:37" x14ac:dyDescent="0.3">
      <c r="A1852" t="s">
        <v>292</v>
      </c>
      <c r="B1852" t="str">
        <f t="shared" si="28"/>
        <v>USGS-WRD-1651770-20180619</v>
      </c>
      <c r="C1852">
        <v>1651770</v>
      </c>
      <c r="D1852" t="s">
        <v>151</v>
      </c>
      <c r="E1852" s="1">
        <v>43270</v>
      </c>
      <c r="F1852" s="1" t="s">
        <v>345</v>
      </c>
      <c r="G1852" s="1"/>
      <c r="H1852" t="s">
        <v>172</v>
      </c>
      <c r="I1852" s="1" t="str">
        <f>VLOOKUP(Z1852,lookup!$A$2:$E$18,5,FALSE)</f>
        <v>dissolved</v>
      </c>
      <c r="J1852" s="1" t="str">
        <f>VLOOKUP(Z1852,lookup!$A$2:$E$18,3,FALSE)</f>
        <v>Zinc</v>
      </c>
      <c r="K1852" s="1"/>
      <c r="L1852" t="str">
        <f>VLOOKUP(Z1852,lookup!$A$2:$E$18,4,FALSE)</f>
        <v>ug/l</v>
      </c>
      <c r="M1852">
        <v>4.5</v>
      </c>
      <c r="U1852">
        <v>2</v>
      </c>
      <c r="V1852" t="s">
        <v>176</v>
      </c>
      <c r="X1852" t="s">
        <v>149</v>
      </c>
      <c r="Y1852" t="s">
        <v>150</v>
      </c>
      <c r="Z1852">
        <v>1090</v>
      </c>
      <c r="AA1852" t="s">
        <v>175</v>
      </c>
      <c r="AB1852" t="s">
        <v>154</v>
      </c>
      <c r="AC1852" t="s">
        <v>148</v>
      </c>
      <c r="AD1852" s="2">
        <v>0.44444444444444442</v>
      </c>
      <c r="AG1852" t="s">
        <v>161</v>
      </c>
      <c r="AK1852" t="s">
        <v>156</v>
      </c>
    </row>
    <row r="1853" spans="1:37" x14ac:dyDescent="0.3">
      <c r="A1853" t="s">
        <v>292</v>
      </c>
      <c r="B1853" t="str">
        <f t="shared" si="28"/>
        <v>USGS-WRD-1651770-20180619</v>
      </c>
      <c r="C1853">
        <v>1651770</v>
      </c>
      <c r="D1853" t="s">
        <v>151</v>
      </c>
      <c r="E1853" s="1">
        <v>43270</v>
      </c>
      <c r="F1853" s="1" t="s">
        <v>345</v>
      </c>
      <c r="G1853" s="1"/>
      <c r="I1853" s="1" t="str">
        <f>VLOOKUP(Z1853,lookup!$A$2:$E$18,5,FALSE)</f>
        <v>total</v>
      </c>
      <c r="J1853" s="1" t="str">
        <f>VLOOKUP(Z1853,lookup!$A$2:$E$18,3,FALSE)</f>
        <v>Mercury</v>
      </c>
      <c r="K1853" s="1"/>
      <c r="L1853" t="str">
        <f>VLOOKUP(Z1853,lookup!$A$2:$E$18,4,FALSE)</f>
        <v>ng/l</v>
      </c>
      <c r="M1853">
        <v>1.26</v>
      </c>
      <c r="U1853">
        <v>0.17</v>
      </c>
      <c r="V1853" t="s">
        <v>165</v>
      </c>
      <c r="X1853" t="s">
        <v>149</v>
      </c>
      <c r="Y1853" t="s">
        <v>150</v>
      </c>
      <c r="Z1853">
        <v>50286</v>
      </c>
      <c r="AB1853" t="s">
        <v>154</v>
      </c>
      <c r="AC1853" t="s">
        <v>148</v>
      </c>
      <c r="AD1853" s="2">
        <v>0.44444444444444442</v>
      </c>
      <c r="AG1853" t="s">
        <v>161</v>
      </c>
      <c r="AK1853" t="s">
        <v>230</v>
      </c>
    </row>
    <row r="1854" spans="1:37" x14ac:dyDescent="0.3">
      <c r="A1854" t="s">
        <v>292</v>
      </c>
      <c r="B1854" t="str">
        <f t="shared" si="28"/>
        <v>USGS-WRD-1651770-20180711</v>
      </c>
      <c r="C1854">
        <v>1651770</v>
      </c>
      <c r="D1854" t="s">
        <v>151</v>
      </c>
      <c r="E1854" s="1">
        <v>43292</v>
      </c>
      <c r="F1854" s="1" t="s">
        <v>304</v>
      </c>
      <c r="G1854" s="1"/>
      <c r="H1854" t="s">
        <v>172</v>
      </c>
      <c r="I1854" s="1" t="str">
        <f>VLOOKUP(Z1854,lookup!$A$2:$E$18,5,FALSE)</f>
        <v>dissolved</v>
      </c>
      <c r="J1854" s="1" t="str">
        <f>VLOOKUP(Z1854,lookup!$A$2:$E$18,3,FALSE)</f>
        <v>Copper</v>
      </c>
      <c r="K1854" s="1"/>
      <c r="L1854" t="str">
        <f>VLOOKUP(Z1854,lookup!$A$2:$E$18,4,FALSE)</f>
        <v>ug/l</v>
      </c>
      <c r="M1854">
        <v>4</v>
      </c>
      <c r="U1854">
        <v>0.4</v>
      </c>
      <c r="V1854" t="s">
        <v>176</v>
      </c>
      <c r="X1854" t="s">
        <v>149</v>
      </c>
      <c r="Y1854" t="s">
        <v>150</v>
      </c>
      <c r="Z1854">
        <v>1040</v>
      </c>
      <c r="AB1854" t="s">
        <v>154</v>
      </c>
      <c r="AC1854" t="s">
        <v>148</v>
      </c>
      <c r="AD1854" s="2">
        <v>0.47916666666666669</v>
      </c>
      <c r="AG1854" t="s">
        <v>161</v>
      </c>
      <c r="AK1854" t="s">
        <v>156</v>
      </c>
    </row>
    <row r="1855" spans="1:37" x14ac:dyDescent="0.3">
      <c r="A1855" t="s">
        <v>292</v>
      </c>
      <c r="B1855" t="str">
        <f t="shared" si="28"/>
        <v>USGS-WRD-1651770-20180711</v>
      </c>
      <c r="C1855">
        <v>1651770</v>
      </c>
      <c r="D1855" t="s">
        <v>151</v>
      </c>
      <c r="E1855" s="1">
        <v>43292</v>
      </c>
      <c r="F1855" s="1" t="s">
        <v>304</v>
      </c>
      <c r="G1855" s="1"/>
      <c r="H1855" t="s">
        <v>170</v>
      </c>
      <c r="I1855" s="1" t="str">
        <f>VLOOKUP(Z1855,lookup!$A$2:$E$18,5,FALSE)</f>
        <v>dissolved</v>
      </c>
      <c r="J1855" s="1" t="str">
        <f>VLOOKUP(Z1855,lookup!$A$2:$E$18,3,FALSE)</f>
        <v>Lead</v>
      </c>
      <c r="K1855" s="1"/>
      <c r="L1855" t="str">
        <f>VLOOKUP(Z1855,lookup!$A$2:$E$18,4,FALSE)</f>
        <v>ug/l</v>
      </c>
      <c r="M1855">
        <v>0.05</v>
      </c>
      <c r="U1855">
        <v>0.02</v>
      </c>
      <c r="V1855" t="s">
        <v>176</v>
      </c>
      <c r="X1855" t="s">
        <v>149</v>
      </c>
      <c r="Y1855" t="s">
        <v>150</v>
      </c>
      <c r="Z1855">
        <v>1049</v>
      </c>
      <c r="AB1855" t="s">
        <v>154</v>
      </c>
      <c r="AC1855" t="s">
        <v>148</v>
      </c>
      <c r="AD1855" s="2">
        <v>0.47916666666666669</v>
      </c>
      <c r="AG1855" t="s">
        <v>161</v>
      </c>
      <c r="AK1855" t="s">
        <v>156</v>
      </c>
    </row>
    <row r="1856" spans="1:37" x14ac:dyDescent="0.3">
      <c r="A1856" t="s">
        <v>292</v>
      </c>
      <c r="B1856" t="str">
        <f t="shared" si="28"/>
        <v>USGS-WRD-1651770-20180711</v>
      </c>
      <c r="C1856">
        <v>1651770</v>
      </c>
      <c r="D1856" t="s">
        <v>151</v>
      </c>
      <c r="E1856" s="1">
        <v>43292</v>
      </c>
      <c r="F1856" s="1" t="s">
        <v>304</v>
      </c>
      <c r="G1856" s="1"/>
      <c r="H1856" t="s">
        <v>172</v>
      </c>
      <c r="I1856" s="1" t="str">
        <f>VLOOKUP(Z1856,lookup!$A$2:$E$18,5,FALSE)</f>
        <v>dissolved</v>
      </c>
      <c r="J1856" s="1" t="str">
        <f>VLOOKUP(Z1856,lookup!$A$2:$E$18,3,FALSE)</f>
        <v>Zinc</v>
      </c>
      <c r="K1856" s="1"/>
      <c r="L1856" t="str">
        <f>VLOOKUP(Z1856,lookup!$A$2:$E$18,4,FALSE)</f>
        <v>ug/l</v>
      </c>
      <c r="M1856">
        <v>2.7</v>
      </c>
      <c r="U1856">
        <v>2</v>
      </c>
      <c r="V1856" t="s">
        <v>176</v>
      </c>
      <c r="X1856" t="s">
        <v>149</v>
      </c>
      <c r="Y1856" t="s">
        <v>150</v>
      </c>
      <c r="Z1856">
        <v>1090</v>
      </c>
      <c r="AA1856" t="s">
        <v>168</v>
      </c>
      <c r="AB1856" t="s">
        <v>154</v>
      </c>
      <c r="AC1856" t="s">
        <v>148</v>
      </c>
      <c r="AD1856" s="2">
        <v>0.47916666666666669</v>
      </c>
      <c r="AG1856" t="s">
        <v>161</v>
      </c>
      <c r="AK1856" t="s">
        <v>156</v>
      </c>
    </row>
    <row r="1857" spans="1:37" x14ac:dyDescent="0.3">
      <c r="A1857" t="s">
        <v>292</v>
      </c>
      <c r="B1857" t="str">
        <f t="shared" si="28"/>
        <v>USGS-WRD-1651770-20180711</v>
      </c>
      <c r="C1857">
        <v>1651770</v>
      </c>
      <c r="D1857" t="s">
        <v>151</v>
      </c>
      <c r="E1857" s="1">
        <v>43292</v>
      </c>
      <c r="F1857" s="1" t="s">
        <v>304</v>
      </c>
      <c r="G1857" s="1"/>
      <c r="I1857" s="1" t="str">
        <f>VLOOKUP(Z1857,lookup!$A$2:$E$18,5,FALSE)</f>
        <v>total</v>
      </c>
      <c r="J1857" s="1" t="str">
        <f>VLOOKUP(Z1857,lookup!$A$2:$E$18,3,FALSE)</f>
        <v>Mercury</v>
      </c>
      <c r="K1857" s="1"/>
      <c r="L1857" t="str">
        <f>VLOOKUP(Z1857,lookup!$A$2:$E$18,4,FALSE)</f>
        <v>ng/l</v>
      </c>
      <c r="M1857">
        <v>1.81</v>
      </c>
      <c r="U1857">
        <v>0.17</v>
      </c>
      <c r="V1857" t="s">
        <v>165</v>
      </c>
      <c r="X1857" t="s">
        <v>149</v>
      </c>
      <c r="Y1857" t="s">
        <v>150</v>
      </c>
      <c r="Z1857">
        <v>50286</v>
      </c>
      <c r="AB1857" t="s">
        <v>154</v>
      </c>
      <c r="AC1857" t="s">
        <v>148</v>
      </c>
      <c r="AD1857" s="2">
        <v>0.47916666666666669</v>
      </c>
      <c r="AG1857" t="s">
        <v>161</v>
      </c>
      <c r="AK1857" t="s">
        <v>230</v>
      </c>
    </row>
    <row r="1858" spans="1:37" x14ac:dyDescent="0.3">
      <c r="A1858" t="s">
        <v>292</v>
      </c>
      <c r="B1858" t="str">
        <f t="shared" ref="B1858:B1921" si="29">AG1858&amp;"-"&amp;C1858&amp;"-"&amp;TEXT(E1858,"yyyymmdd")</f>
        <v>USGS-WRD-1651770-20180821</v>
      </c>
      <c r="C1858">
        <v>1651770</v>
      </c>
      <c r="D1858" t="s">
        <v>151</v>
      </c>
      <c r="E1858" s="1">
        <v>43333</v>
      </c>
      <c r="F1858" s="1" t="s">
        <v>464</v>
      </c>
      <c r="G1858" s="1"/>
      <c r="H1858" t="s">
        <v>172</v>
      </c>
      <c r="I1858" s="1" t="str">
        <f>VLOOKUP(Z1858,lookup!$A$2:$E$18,5,FALSE)</f>
        <v>dissolved</v>
      </c>
      <c r="J1858" s="1" t="str">
        <f>VLOOKUP(Z1858,lookup!$A$2:$E$18,3,FALSE)</f>
        <v>Copper</v>
      </c>
      <c r="K1858" s="1"/>
      <c r="L1858" t="str">
        <f>VLOOKUP(Z1858,lookup!$A$2:$E$18,4,FALSE)</f>
        <v>ug/l</v>
      </c>
      <c r="M1858">
        <v>2</v>
      </c>
      <c r="U1858">
        <v>0.4</v>
      </c>
      <c r="V1858" t="s">
        <v>176</v>
      </c>
      <c r="X1858" t="s">
        <v>149</v>
      </c>
      <c r="Y1858" t="s">
        <v>150</v>
      </c>
      <c r="Z1858">
        <v>1040</v>
      </c>
      <c r="AA1858" t="s">
        <v>175</v>
      </c>
      <c r="AB1858" t="s">
        <v>154</v>
      </c>
      <c r="AC1858" t="s">
        <v>148</v>
      </c>
      <c r="AD1858" s="2">
        <v>0.43472222222222223</v>
      </c>
      <c r="AG1858" t="s">
        <v>161</v>
      </c>
      <c r="AK1858" t="s">
        <v>156</v>
      </c>
    </row>
    <row r="1859" spans="1:37" x14ac:dyDescent="0.3">
      <c r="A1859" t="s">
        <v>292</v>
      </c>
      <c r="B1859" t="str">
        <f t="shared" si="29"/>
        <v>USGS-WRD-1651770-20180821</v>
      </c>
      <c r="C1859">
        <v>1651770</v>
      </c>
      <c r="D1859" t="s">
        <v>151</v>
      </c>
      <c r="E1859" s="1">
        <v>43333</v>
      </c>
      <c r="F1859" s="1" t="s">
        <v>464</v>
      </c>
      <c r="G1859" s="1"/>
      <c r="H1859" t="s">
        <v>170</v>
      </c>
      <c r="I1859" s="1" t="str">
        <f>VLOOKUP(Z1859,lookup!$A$2:$E$18,5,FALSE)</f>
        <v>dissolved</v>
      </c>
      <c r="J1859" s="1" t="str">
        <f>VLOOKUP(Z1859,lookup!$A$2:$E$18,3,FALSE)</f>
        <v>Lead</v>
      </c>
      <c r="K1859" s="1"/>
      <c r="L1859" t="str">
        <f>VLOOKUP(Z1859,lookup!$A$2:$E$18,4,FALSE)</f>
        <v>ug/l</v>
      </c>
      <c r="M1859">
        <v>0.11600000000000001</v>
      </c>
      <c r="U1859">
        <v>0.02</v>
      </c>
      <c r="V1859" t="s">
        <v>176</v>
      </c>
      <c r="X1859" t="s">
        <v>149</v>
      </c>
      <c r="Y1859" t="s">
        <v>150</v>
      </c>
      <c r="Z1859">
        <v>1049</v>
      </c>
      <c r="AA1859" t="s">
        <v>174</v>
      </c>
      <c r="AB1859" t="s">
        <v>154</v>
      </c>
      <c r="AC1859" t="s">
        <v>148</v>
      </c>
      <c r="AD1859" s="2">
        <v>0.43472222222222223</v>
      </c>
      <c r="AG1859" t="s">
        <v>161</v>
      </c>
      <c r="AK1859" t="s">
        <v>156</v>
      </c>
    </row>
    <row r="1860" spans="1:37" x14ac:dyDescent="0.3">
      <c r="A1860" t="s">
        <v>292</v>
      </c>
      <c r="B1860" t="str">
        <f t="shared" si="29"/>
        <v>USGS-WRD-1651770-20180821</v>
      </c>
      <c r="C1860">
        <v>1651770</v>
      </c>
      <c r="D1860" t="s">
        <v>151</v>
      </c>
      <c r="E1860" s="1">
        <v>43333</v>
      </c>
      <c r="F1860" s="1" t="s">
        <v>464</v>
      </c>
      <c r="G1860" s="1"/>
      <c r="H1860" t="s">
        <v>172</v>
      </c>
      <c r="I1860" s="1" t="str">
        <f>VLOOKUP(Z1860,lookup!$A$2:$E$18,5,FALSE)</f>
        <v>dissolved</v>
      </c>
      <c r="J1860" s="1" t="str">
        <f>VLOOKUP(Z1860,lookup!$A$2:$E$18,3,FALSE)</f>
        <v>Zinc</v>
      </c>
      <c r="K1860" s="1"/>
      <c r="L1860" t="str">
        <f>VLOOKUP(Z1860,lookup!$A$2:$E$18,4,FALSE)</f>
        <v>ug/l</v>
      </c>
      <c r="M1860">
        <v>10</v>
      </c>
      <c r="N1860" t="s">
        <v>152</v>
      </c>
      <c r="U1860">
        <v>2</v>
      </c>
      <c r="V1860" t="s">
        <v>176</v>
      </c>
      <c r="X1860" t="s">
        <v>149</v>
      </c>
      <c r="Y1860" t="s">
        <v>150</v>
      </c>
      <c r="Z1860">
        <v>1090</v>
      </c>
      <c r="AA1860" t="s">
        <v>174</v>
      </c>
      <c r="AB1860" t="s">
        <v>154</v>
      </c>
      <c r="AC1860" t="s">
        <v>148</v>
      </c>
      <c r="AD1860" s="2">
        <v>0.43472222222222223</v>
      </c>
      <c r="AG1860" t="s">
        <v>161</v>
      </c>
      <c r="AK1860" t="s">
        <v>156</v>
      </c>
    </row>
    <row r="1861" spans="1:37" x14ac:dyDescent="0.3">
      <c r="A1861" t="s">
        <v>292</v>
      </c>
      <c r="B1861" t="str">
        <f t="shared" si="29"/>
        <v>USGS-WRD-1651770-20180821</v>
      </c>
      <c r="C1861">
        <v>1651770</v>
      </c>
      <c r="D1861" t="s">
        <v>151</v>
      </c>
      <c r="E1861" s="1">
        <v>43333</v>
      </c>
      <c r="F1861" s="1" t="s">
        <v>464</v>
      </c>
      <c r="G1861" s="1"/>
      <c r="I1861" s="1" t="str">
        <f>VLOOKUP(Z1861,lookup!$A$2:$E$18,5,FALSE)</f>
        <v>total</v>
      </c>
      <c r="J1861" s="1" t="str">
        <f>VLOOKUP(Z1861,lookup!$A$2:$E$18,3,FALSE)</f>
        <v>Mercury</v>
      </c>
      <c r="K1861" s="1"/>
      <c r="L1861" t="str">
        <f>VLOOKUP(Z1861,lookup!$A$2:$E$18,4,FALSE)</f>
        <v>ng/l</v>
      </c>
      <c r="M1861">
        <v>1.25</v>
      </c>
      <c r="U1861">
        <v>0.17</v>
      </c>
      <c r="V1861" t="s">
        <v>165</v>
      </c>
      <c r="X1861" t="s">
        <v>149</v>
      </c>
      <c r="Y1861" t="s">
        <v>150</v>
      </c>
      <c r="Z1861">
        <v>50286</v>
      </c>
      <c r="AB1861" t="s">
        <v>154</v>
      </c>
      <c r="AC1861" t="s">
        <v>148</v>
      </c>
      <c r="AD1861" s="2">
        <v>0.43472222222222223</v>
      </c>
      <c r="AG1861" t="s">
        <v>161</v>
      </c>
      <c r="AK1861" t="s">
        <v>230</v>
      </c>
    </row>
    <row r="1862" spans="1:37" x14ac:dyDescent="0.3">
      <c r="A1862" t="s">
        <v>292</v>
      </c>
      <c r="B1862" t="str">
        <f t="shared" si="29"/>
        <v>USGS-WRD-1651770-20180917</v>
      </c>
      <c r="C1862">
        <v>1651770</v>
      </c>
      <c r="D1862" t="s">
        <v>151</v>
      </c>
      <c r="E1862" s="1">
        <v>43360</v>
      </c>
      <c r="F1862" s="1" t="s">
        <v>466</v>
      </c>
      <c r="G1862" s="1"/>
      <c r="H1862" t="s">
        <v>172</v>
      </c>
      <c r="I1862" s="1" t="str">
        <f>VLOOKUP(Z1862,lookup!$A$2:$E$18,5,FALSE)</f>
        <v>dissolved</v>
      </c>
      <c r="J1862" s="1" t="str">
        <f>VLOOKUP(Z1862,lookup!$A$2:$E$18,3,FALSE)</f>
        <v>Copper</v>
      </c>
      <c r="K1862" s="1"/>
      <c r="L1862" t="str">
        <f>VLOOKUP(Z1862,lookup!$A$2:$E$18,4,FALSE)</f>
        <v>ug/l</v>
      </c>
      <c r="M1862">
        <v>7.2</v>
      </c>
      <c r="U1862">
        <v>0.4</v>
      </c>
      <c r="V1862" t="s">
        <v>176</v>
      </c>
      <c r="X1862" t="s">
        <v>149</v>
      </c>
      <c r="Y1862" t="s">
        <v>150</v>
      </c>
      <c r="Z1862">
        <v>1040</v>
      </c>
      <c r="AB1862" t="s">
        <v>154</v>
      </c>
      <c r="AC1862" t="s">
        <v>148</v>
      </c>
      <c r="AD1862" s="2">
        <v>0.54999999999999993</v>
      </c>
      <c r="AG1862" t="s">
        <v>161</v>
      </c>
      <c r="AK1862" t="s">
        <v>156</v>
      </c>
    </row>
    <row r="1863" spans="1:37" x14ac:dyDescent="0.3">
      <c r="A1863" t="s">
        <v>292</v>
      </c>
      <c r="B1863" t="str">
        <f t="shared" si="29"/>
        <v>USGS-WRD-1651770-20180917</v>
      </c>
      <c r="C1863">
        <v>1651770</v>
      </c>
      <c r="D1863" t="s">
        <v>151</v>
      </c>
      <c r="E1863" s="1">
        <v>43360</v>
      </c>
      <c r="F1863" s="1" t="s">
        <v>466</v>
      </c>
      <c r="G1863" s="1"/>
      <c r="H1863" t="s">
        <v>170</v>
      </c>
      <c r="I1863" s="1" t="str">
        <f>VLOOKUP(Z1863,lookup!$A$2:$E$18,5,FALSE)</f>
        <v>dissolved</v>
      </c>
      <c r="J1863" s="1" t="str">
        <f>VLOOKUP(Z1863,lookup!$A$2:$E$18,3,FALSE)</f>
        <v>Lead</v>
      </c>
      <c r="K1863" s="1"/>
      <c r="L1863" t="str">
        <f>VLOOKUP(Z1863,lookup!$A$2:$E$18,4,FALSE)</f>
        <v>ug/l</v>
      </c>
      <c r="M1863">
        <v>0.23100000000000001</v>
      </c>
      <c r="U1863">
        <v>0.02</v>
      </c>
      <c r="V1863" t="s">
        <v>176</v>
      </c>
      <c r="X1863" t="s">
        <v>149</v>
      </c>
      <c r="Y1863" t="s">
        <v>150</v>
      </c>
      <c r="Z1863">
        <v>1049</v>
      </c>
      <c r="AB1863" t="s">
        <v>154</v>
      </c>
      <c r="AC1863" t="s">
        <v>148</v>
      </c>
      <c r="AD1863" s="2">
        <v>0.54999999999999993</v>
      </c>
      <c r="AG1863" t="s">
        <v>161</v>
      </c>
      <c r="AK1863" t="s">
        <v>156</v>
      </c>
    </row>
    <row r="1864" spans="1:37" x14ac:dyDescent="0.3">
      <c r="A1864" t="s">
        <v>292</v>
      </c>
      <c r="B1864" t="str">
        <f t="shared" si="29"/>
        <v>USGS-WRD-1651770-20180917</v>
      </c>
      <c r="C1864">
        <v>1651770</v>
      </c>
      <c r="D1864" t="s">
        <v>151</v>
      </c>
      <c r="E1864" s="1">
        <v>43360</v>
      </c>
      <c r="F1864" s="1" t="s">
        <v>466</v>
      </c>
      <c r="G1864" s="1"/>
      <c r="H1864" t="s">
        <v>172</v>
      </c>
      <c r="I1864" s="1" t="str">
        <f>VLOOKUP(Z1864,lookup!$A$2:$E$18,5,FALSE)</f>
        <v>dissolved</v>
      </c>
      <c r="J1864" s="1" t="str">
        <f>VLOOKUP(Z1864,lookup!$A$2:$E$18,3,FALSE)</f>
        <v>Zinc</v>
      </c>
      <c r="K1864" s="1"/>
      <c r="L1864" t="str">
        <f>VLOOKUP(Z1864,lookup!$A$2:$E$18,4,FALSE)</f>
        <v>ug/l</v>
      </c>
      <c r="M1864">
        <v>23.9</v>
      </c>
      <c r="U1864">
        <v>2</v>
      </c>
      <c r="V1864" t="s">
        <v>176</v>
      </c>
      <c r="X1864" t="s">
        <v>149</v>
      </c>
      <c r="Y1864" t="s">
        <v>150</v>
      </c>
      <c r="Z1864">
        <v>1090</v>
      </c>
      <c r="AB1864" t="s">
        <v>154</v>
      </c>
      <c r="AC1864" t="s">
        <v>148</v>
      </c>
      <c r="AD1864" s="2">
        <v>0.54999999999999993</v>
      </c>
      <c r="AG1864" t="s">
        <v>161</v>
      </c>
      <c r="AK1864" t="s">
        <v>156</v>
      </c>
    </row>
    <row r="1865" spans="1:37" x14ac:dyDescent="0.3">
      <c r="A1865" t="s">
        <v>292</v>
      </c>
      <c r="B1865" t="str">
        <f t="shared" si="29"/>
        <v>USGS-WRD-1651770-20180917</v>
      </c>
      <c r="C1865">
        <v>1651770</v>
      </c>
      <c r="D1865" t="s">
        <v>151</v>
      </c>
      <c r="E1865" s="1">
        <v>43360</v>
      </c>
      <c r="F1865" s="1" t="s">
        <v>466</v>
      </c>
      <c r="G1865" s="1"/>
      <c r="I1865" s="1" t="str">
        <f>VLOOKUP(Z1865,lookup!$A$2:$E$18,5,FALSE)</f>
        <v>total</v>
      </c>
      <c r="J1865" s="1" t="str">
        <f>VLOOKUP(Z1865,lookup!$A$2:$E$18,3,FALSE)</f>
        <v>Mercury</v>
      </c>
      <c r="K1865" s="1"/>
      <c r="L1865" t="str">
        <f>VLOOKUP(Z1865,lookup!$A$2:$E$18,4,FALSE)</f>
        <v>ng/l</v>
      </c>
      <c r="M1865">
        <v>13.3</v>
      </c>
      <c r="U1865">
        <v>0.17</v>
      </c>
      <c r="V1865" t="s">
        <v>165</v>
      </c>
      <c r="X1865" t="s">
        <v>149</v>
      </c>
      <c r="Y1865" t="s">
        <v>150</v>
      </c>
      <c r="Z1865">
        <v>50286</v>
      </c>
      <c r="AB1865" t="s">
        <v>154</v>
      </c>
      <c r="AC1865" t="s">
        <v>148</v>
      </c>
      <c r="AD1865" s="2">
        <v>0.54999999999999993</v>
      </c>
      <c r="AG1865" t="s">
        <v>161</v>
      </c>
      <c r="AK1865" t="s">
        <v>230</v>
      </c>
    </row>
    <row r="1866" spans="1:37" x14ac:dyDescent="0.3">
      <c r="A1866" t="s">
        <v>292</v>
      </c>
      <c r="B1866" t="str">
        <f t="shared" si="29"/>
        <v>USGS-WRD-1651770-20180924</v>
      </c>
      <c r="C1866">
        <v>1651770</v>
      </c>
      <c r="D1866" t="s">
        <v>151</v>
      </c>
      <c r="E1866" s="1">
        <v>43367</v>
      </c>
      <c r="F1866" s="1" t="s">
        <v>331</v>
      </c>
      <c r="G1866" s="1"/>
      <c r="H1866" t="s">
        <v>172</v>
      </c>
      <c r="I1866" s="1" t="str">
        <f>VLOOKUP(Z1866,lookup!$A$2:$E$18,5,FALSE)</f>
        <v>dissolved</v>
      </c>
      <c r="J1866" s="1" t="str">
        <f>VLOOKUP(Z1866,lookup!$A$2:$E$18,3,FALSE)</f>
        <v>Copper</v>
      </c>
      <c r="K1866" s="1"/>
      <c r="L1866" t="str">
        <f>VLOOKUP(Z1866,lookup!$A$2:$E$18,4,FALSE)</f>
        <v>ug/l</v>
      </c>
      <c r="M1866">
        <v>4.8</v>
      </c>
      <c r="U1866">
        <v>0.4</v>
      </c>
      <c r="V1866" t="s">
        <v>176</v>
      </c>
      <c r="X1866" t="s">
        <v>149</v>
      </c>
      <c r="Y1866" t="s">
        <v>150</v>
      </c>
      <c r="Z1866">
        <v>1040</v>
      </c>
      <c r="AA1866" t="s">
        <v>174</v>
      </c>
      <c r="AB1866" t="s">
        <v>154</v>
      </c>
      <c r="AC1866" t="s">
        <v>148</v>
      </c>
      <c r="AD1866" s="2">
        <v>0.4375</v>
      </c>
      <c r="AG1866" t="s">
        <v>161</v>
      </c>
      <c r="AK1866" t="s">
        <v>156</v>
      </c>
    </row>
    <row r="1867" spans="1:37" x14ac:dyDescent="0.3">
      <c r="A1867" t="s">
        <v>292</v>
      </c>
      <c r="B1867" t="str">
        <f t="shared" si="29"/>
        <v>USGS-WRD-1651770-20180924</v>
      </c>
      <c r="C1867">
        <v>1651770</v>
      </c>
      <c r="D1867" t="s">
        <v>151</v>
      </c>
      <c r="E1867" s="1">
        <v>43367</v>
      </c>
      <c r="F1867" s="1" t="s">
        <v>331</v>
      </c>
      <c r="G1867" s="1"/>
      <c r="H1867" t="s">
        <v>170</v>
      </c>
      <c r="I1867" s="1" t="str">
        <f>VLOOKUP(Z1867,lookup!$A$2:$E$18,5,FALSE)</f>
        <v>dissolved</v>
      </c>
      <c r="J1867" s="1" t="str">
        <f>VLOOKUP(Z1867,lookup!$A$2:$E$18,3,FALSE)</f>
        <v>Lead</v>
      </c>
      <c r="K1867" s="1"/>
      <c r="L1867" t="str">
        <f>VLOOKUP(Z1867,lookup!$A$2:$E$18,4,FALSE)</f>
        <v>ug/l</v>
      </c>
      <c r="M1867">
        <v>0.47299999999999998</v>
      </c>
      <c r="U1867">
        <v>0.02</v>
      </c>
      <c r="V1867" t="s">
        <v>176</v>
      </c>
      <c r="X1867" t="s">
        <v>149</v>
      </c>
      <c r="Y1867" t="s">
        <v>150</v>
      </c>
      <c r="Z1867">
        <v>1049</v>
      </c>
      <c r="AB1867" t="s">
        <v>154</v>
      </c>
      <c r="AC1867" t="s">
        <v>148</v>
      </c>
      <c r="AD1867" s="2">
        <v>0.4375</v>
      </c>
      <c r="AG1867" t="s">
        <v>161</v>
      </c>
      <c r="AK1867" t="s">
        <v>156</v>
      </c>
    </row>
    <row r="1868" spans="1:37" x14ac:dyDescent="0.3">
      <c r="A1868" t="s">
        <v>292</v>
      </c>
      <c r="B1868" t="str">
        <f t="shared" si="29"/>
        <v>USGS-WRD-1651770-20180924</v>
      </c>
      <c r="C1868">
        <v>1651770</v>
      </c>
      <c r="D1868" t="s">
        <v>151</v>
      </c>
      <c r="E1868" s="1">
        <v>43367</v>
      </c>
      <c r="F1868" s="1" t="s">
        <v>331</v>
      </c>
      <c r="G1868" s="1"/>
      <c r="H1868" t="s">
        <v>172</v>
      </c>
      <c r="I1868" s="1" t="str">
        <f>VLOOKUP(Z1868,lookup!$A$2:$E$18,5,FALSE)</f>
        <v>dissolved</v>
      </c>
      <c r="J1868" s="1" t="str">
        <f>VLOOKUP(Z1868,lookup!$A$2:$E$18,3,FALSE)</f>
        <v>Zinc</v>
      </c>
      <c r="K1868" s="1"/>
      <c r="L1868" t="str">
        <f>VLOOKUP(Z1868,lookup!$A$2:$E$18,4,FALSE)</f>
        <v>ug/l</v>
      </c>
      <c r="M1868">
        <v>11</v>
      </c>
      <c r="U1868">
        <v>2</v>
      </c>
      <c r="V1868" t="s">
        <v>176</v>
      </c>
      <c r="X1868" t="s">
        <v>149</v>
      </c>
      <c r="Y1868" t="s">
        <v>150</v>
      </c>
      <c r="Z1868">
        <v>1090</v>
      </c>
      <c r="AA1868" t="s">
        <v>175</v>
      </c>
      <c r="AB1868" t="s">
        <v>154</v>
      </c>
      <c r="AC1868" t="s">
        <v>148</v>
      </c>
      <c r="AD1868" s="2">
        <v>0.4375</v>
      </c>
      <c r="AG1868" t="s">
        <v>161</v>
      </c>
      <c r="AK1868" t="s">
        <v>156</v>
      </c>
    </row>
    <row r="1869" spans="1:37" x14ac:dyDescent="0.3">
      <c r="A1869" t="s">
        <v>292</v>
      </c>
      <c r="B1869" t="str">
        <f t="shared" si="29"/>
        <v>USGS-WRD-1651770-20180924</v>
      </c>
      <c r="C1869">
        <v>1651770</v>
      </c>
      <c r="D1869" t="s">
        <v>151</v>
      </c>
      <c r="E1869" s="1">
        <v>43367</v>
      </c>
      <c r="F1869" s="1" t="s">
        <v>331</v>
      </c>
      <c r="G1869" s="1"/>
      <c r="I1869" s="1" t="str">
        <f>VLOOKUP(Z1869,lookup!$A$2:$E$18,5,FALSE)</f>
        <v>total</v>
      </c>
      <c r="J1869" s="1" t="str">
        <f>VLOOKUP(Z1869,lookup!$A$2:$E$18,3,FALSE)</f>
        <v>Mercury</v>
      </c>
      <c r="K1869" s="1"/>
      <c r="L1869" t="str">
        <f>VLOOKUP(Z1869,lookup!$A$2:$E$18,4,FALSE)</f>
        <v>ng/l</v>
      </c>
      <c r="M1869">
        <v>10.6</v>
      </c>
      <c r="U1869">
        <v>0.17</v>
      </c>
      <c r="V1869" t="s">
        <v>165</v>
      </c>
      <c r="X1869" t="s">
        <v>149</v>
      </c>
      <c r="Y1869" t="s">
        <v>150</v>
      </c>
      <c r="Z1869">
        <v>50286</v>
      </c>
      <c r="AB1869" t="s">
        <v>154</v>
      </c>
      <c r="AC1869" t="s">
        <v>148</v>
      </c>
      <c r="AD1869" s="2">
        <v>0.4375</v>
      </c>
      <c r="AG1869" t="s">
        <v>161</v>
      </c>
      <c r="AK1869" t="s">
        <v>230</v>
      </c>
    </row>
    <row r="1870" spans="1:37" x14ac:dyDescent="0.3">
      <c r="A1870" t="s">
        <v>292</v>
      </c>
      <c r="B1870" t="str">
        <f t="shared" si="29"/>
        <v>USGS-WRD-1651770-20180928</v>
      </c>
      <c r="C1870">
        <v>1651770</v>
      </c>
      <c r="D1870" t="s">
        <v>151</v>
      </c>
      <c r="E1870" s="1">
        <v>43371</v>
      </c>
      <c r="F1870" s="1" t="s">
        <v>356</v>
      </c>
      <c r="G1870" s="1"/>
      <c r="H1870" t="s">
        <v>172</v>
      </c>
      <c r="I1870" s="1" t="str">
        <f>VLOOKUP(Z1870,lookup!$A$2:$E$18,5,FALSE)</f>
        <v>dissolved</v>
      </c>
      <c r="J1870" s="1" t="str">
        <f>VLOOKUP(Z1870,lookup!$A$2:$E$18,3,FALSE)</f>
        <v>Copper</v>
      </c>
      <c r="K1870" s="1"/>
      <c r="L1870" t="str">
        <f>VLOOKUP(Z1870,lookup!$A$2:$E$18,4,FALSE)</f>
        <v>ug/l</v>
      </c>
      <c r="M1870">
        <v>5.4</v>
      </c>
      <c r="U1870">
        <v>0.4</v>
      </c>
      <c r="V1870" t="s">
        <v>176</v>
      </c>
      <c r="X1870" t="s">
        <v>149</v>
      </c>
      <c r="Y1870" t="s">
        <v>150</v>
      </c>
      <c r="Z1870">
        <v>1040</v>
      </c>
      <c r="AB1870" t="s">
        <v>154</v>
      </c>
      <c r="AC1870" t="s">
        <v>148</v>
      </c>
      <c r="AD1870" s="2">
        <v>0.38194444444444442</v>
      </c>
      <c r="AG1870" t="s">
        <v>161</v>
      </c>
      <c r="AK1870" t="s">
        <v>156</v>
      </c>
    </row>
    <row r="1871" spans="1:37" x14ac:dyDescent="0.3">
      <c r="A1871" t="s">
        <v>292</v>
      </c>
      <c r="B1871" t="str">
        <f t="shared" si="29"/>
        <v>USGS-WRD-1651770-20180928</v>
      </c>
      <c r="C1871">
        <v>1651770</v>
      </c>
      <c r="D1871" t="s">
        <v>151</v>
      </c>
      <c r="E1871" s="1">
        <v>43371</v>
      </c>
      <c r="F1871" s="1" t="s">
        <v>356</v>
      </c>
      <c r="G1871" s="1"/>
      <c r="H1871" t="s">
        <v>170</v>
      </c>
      <c r="I1871" s="1" t="str">
        <f>VLOOKUP(Z1871,lookup!$A$2:$E$18,5,FALSE)</f>
        <v>dissolved</v>
      </c>
      <c r="J1871" s="1" t="str">
        <f>VLOOKUP(Z1871,lookup!$A$2:$E$18,3,FALSE)</f>
        <v>Lead</v>
      </c>
      <c r="K1871" s="1"/>
      <c r="L1871" t="str">
        <f>VLOOKUP(Z1871,lookup!$A$2:$E$18,4,FALSE)</f>
        <v>ug/l</v>
      </c>
      <c r="M1871">
        <v>0.34699999999999998</v>
      </c>
      <c r="U1871">
        <v>0.02</v>
      </c>
      <c r="V1871" t="s">
        <v>176</v>
      </c>
      <c r="X1871" t="s">
        <v>149</v>
      </c>
      <c r="Y1871" t="s">
        <v>150</v>
      </c>
      <c r="Z1871">
        <v>1049</v>
      </c>
      <c r="AB1871" t="s">
        <v>154</v>
      </c>
      <c r="AC1871" t="s">
        <v>148</v>
      </c>
      <c r="AD1871" s="2">
        <v>0.38194444444444442</v>
      </c>
      <c r="AG1871" t="s">
        <v>161</v>
      </c>
      <c r="AK1871" t="s">
        <v>156</v>
      </c>
    </row>
    <row r="1872" spans="1:37" x14ac:dyDescent="0.3">
      <c r="A1872" t="s">
        <v>292</v>
      </c>
      <c r="B1872" t="str">
        <f t="shared" si="29"/>
        <v>USGS-WRD-1651770-20180928</v>
      </c>
      <c r="C1872">
        <v>1651770</v>
      </c>
      <c r="D1872" t="s">
        <v>151</v>
      </c>
      <c r="E1872" s="1">
        <v>43371</v>
      </c>
      <c r="F1872" s="1" t="s">
        <v>356</v>
      </c>
      <c r="G1872" s="1"/>
      <c r="H1872" t="s">
        <v>172</v>
      </c>
      <c r="I1872" s="1" t="str">
        <f>VLOOKUP(Z1872,lookup!$A$2:$E$18,5,FALSE)</f>
        <v>dissolved</v>
      </c>
      <c r="J1872" s="1" t="str">
        <f>VLOOKUP(Z1872,lookup!$A$2:$E$18,3,FALSE)</f>
        <v>Zinc</v>
      </c>
      <c r="K1872" s="1"/>
      <c r="L1872" t="str">
        <f>VLOOKUP(Z1872,lookup!$A$2:$E$18,4,FALSE)</f>
        <v>ug/l</v>
      </c>
      <c r="M1872">
        <v>4.3</v>
      </c>
      <c r="U1872">
        <v>2</v>
      </c>
      <c r="V1872" t="s">
        <v>176</v>
      </c>
      <c r="X1872" t="s">
        <v>149</v>
      </c>
      <c r="Y1872" t="s">
        <v>150</v>
      </c>
      <c r="Z1872">
        <v>1090</v>
      </c>
      <c r="AB1872" t="s">
        <v>154</v>
      </c>
      <c r="AC1872" t="s">
        <v>148</v>
      </c>
      <c r="AD1872" s="2">
        <v>0.38194444444444442</v>
      </c>
      <c r="AG1872" t="s">
        <v>161</v>
      </c>
      <c r="AK1872" t="s">
        <v>156</v>
      </c>
    </row>
    <row r="1873" spans="1:37" x14ac:dyDescent="0.3">
      <c r="A1873" t="s">
        <v>292</v>
      </c>
      <c r="B1873" t="str">
        <f t="shared" si="29"/>
        <v>USGS-WRD-1651770-20180928</v>
      </c>
      <c r="C1873">
        <v>1651770</v>
      </c>
      <c r="D1873" t="s">
        <v>151</v>
      </c>
      <c r="E1873" s="1">
        <v>43371</v>
      </c>
      <c r="F1873" s="1" t="s">
        <v>356</v>
      </c>
      <c r="G1873" s="1"/>
      <c r="I1873" s="1" t="str">
        <f>VLOOKUP(Z1873,lookup!$A$2:$E$18,5,FALSE)</f>
        <v>total</v>
      </c>
      <c r="J1873" s="1" t="str">
        <f>VLOOKUP(Z1873,lookup!$A$2:$E$18,3,FALSE)</f>
        <v>Mercury</v>
      </c>
      <c r="K1873" s="1"/>
      <c r="L1873" t="str">
        <f>VLOOKUP(Z1873,lookup!$A$2:$E$18,4,FALSE)</f>
        <v>ng/l</v>
      </c>
      <c r="M1873">
        <v>11.1</v>
      </c>
      <c r="U1873">
        <v>0.17</v>
      </c>
      <c r="V1873" t="s">
        <v>165</v>
      </c>
      <c r="X1873" t="s">
        <v>149</v>
      </c>
      <c r="Y1873" t="s">
        <v>150</v>
      </c>
      <c r="Z1873">
        <v>50286</v>
      </c>
      <c r="AB1873" t="s">
        <v>154</v>
      </c>
      <c r="AC1873" t="s">
        <v>148</v>
      </c>
      <c r="AD1873" s="2">
        <v>0.38194444444444442</v>
      </c>
      <c r="AG1873" t="s">
        <v>161</v>
      </c>
      <c r="AK1873" t="s">
        <v>230</v>
      </c>
    </row>
    <row r="1874" spans="1:37" x14ac:dyDescent="0.3">
      <c r="A1874" t="s">
        <v>292</v>
      </c>
      <c r="B1874" t="str">
        <f t="shared" si="29"/>
        <v>USGS-WRD-1651770-20181011</v>
      </c>
      <c r="C1874">
        <v>1651770</v>
      </c>
      <c r="D1874" t="s">
        <v>151</v>
      </c>
      <c r="E1874" s="1">
        <v>43384</v>
      </c>
      <c r="F1874" s="1" t="s">
        <v>356</v>
      </c>
      <c r="G1874" s="1"/>
      <c r="H1874" t="s">
        <v>172</v>
      </c>
      <c r="I1874" s="1" t="str">
        <f>VLOOKUP(Z1874,lookup!$A$2:$E$18,5,FALSE)</f>
        <v>dissolved</v>
      </c>
      <c r="J1874" s="1" t="str">
        <f>VLOOKUP(Z1874,lookup!$A$2:$E$18,3,FALSE)</f>
        <v>Copper</v>
      </c>
      <c r="K1874" s="1"/>
      <c r="L1874" t="str">
        <f>VLOOKUP(Z1874,lookup!$A$2:$E$18,4,FALSE)</f>
        <v>ug/l</v>
      </c>
      <c r="M1874">
        <v>9.9</v>
      </c>
      <c r="U1874">
        <v>0.4</v>
      </c>
      <c r="V1874" t="s">
        <v>176</v>
      </c>
      <c r="X1874" t="s">
        <v>149</v>
      </c>
      <c r="Y1874" t="s">
        <v>150</v>
      </c>
      <c r="Z1874">
        <v>1040</v>
      </c>
      <c r="AB1874" t="s">
        <v>154</v>
      </c>
      <c r="AC1874" t="s">
        <v>148</v>
      </c>
      <c r="AD1874" s="2">
        <v>0.38194444444444442</v>
      </c>
      <c r="AG1874" t="s">
        <v>161</v>
      </c>
      <c r="AK1874" t="s">
        <v>156</v>
      </c>
    </row>
    <row r="1875" spans="1:37" x14ac:dyDescent="0.3">
      <c r="A1875" t="s">
        <v>292</v>
      </c>
      <c r="B1875" t="str">
        <f t="shared" si="29"/>
        <v>USGS-WRD-1651770-20181011</v>
      </c>
      <c r="C1875">
        <v>1651770</v>
      </c>
      <c r="D1875" t="s">
        <v>151</v>
      </c>
      <c r="E1875" s="1">
        <v>43384</v>
      </c>
      <c r="F1875" s="1" t="s">
        <v>356</v>
      </c>
      <c r="G1875" s="1"/>
      <c r="H1875" t="s">
        <v>170</v>
      </c>
      <c r="I1875" s="1" t="str">
        <f>VLOOKUP(Z1875,lookup!$A$2:$E$18,5,FALSE)</f>
        <v>dissolved</v>
      </c>
      <c r="J1875" s="1" t="str">
        <f>VLOOKUP(Z1875,lookup!$A$2:$E$18,3,FALSE)</f>
        <v>Lead</v>
      </c>
      <c r="K1875" s="1"/>
      <c r="L1875" t="str">
        <f>VLOOKUP(Z1875,lookup!$A$2:$E$18,4,FALSE)</f>
        <v>ug/l</v>
      </c>
      <c r="M1875">
        <v>0.80900000000000005</v>
      </c>
      <c r="U1875">
        <v>0.02</v>
      </c>
      <c r="V1875" t="s">
        <v>176</v>
      </c>
      <c r="X1875" t="s">
        <v>149</v>
      </c>
      <c r="Y1875" t="s">
        <v>150</v>
      </c>
      <c r="Z1875">
        <v>1049</v>
      </c>
      <c r="AB1875" t="s">
        <v>154</v>
      </c>
      <c r="AC1875" t="s">
        <v>148</v>
      </c>
      <c r="AD1875" s="2">
        <v>0.38194444444444442</v>
      </c>
      <c r="AG1875" t="s">
        <v>161</v>
      </c>
      <c r="AK1875" t="s">
        <v>156</v>
      </c>
    </row>
    <row r="1876" spans="1:37" x14ac:dyDescent="0.3">
      <c r="A1876" t="s">
        <v>292</v>
      </c>
      <c r="B1876" t="str">
        <f t="shared" si="29"/>
        <v>USGS-WRD-1651770-20181011</v>
      </c>
      <c r="C1876">
        <v>1651770</v>
      </c>
      <c r="D1876" t="s">
        <v>151</v>
      </c>
      <c r="E1876" s="1">
        <v>43384</v>
      </c>
      <c r="F1876" s="1" t="s">
        <v>356</v>
      </c>
      <c r="G1876" s="1"/>
      <c r="H1876" t="s">
        <v>172</v>
      </c>
      <c r="I1876" s="1" t="str">
        <f>VLOOKUP(Z1876,lookup!$A$2:$E$18,5,FALSE)</f>
        <v>dissolved</v>
      </c>
      <c r="J1876" s="1" t="str">
        <f>VLOOKUP(Z1876,lookup!$A$2:$E$18,3,FALSE)</f>
        <v>Zinc</v>
      </c>
      <c r="K1876" s="1"/>
      <c r="L1876" t="str">
        <f>VLOOKUP(Z1876,lookup!$A$2:$E$18,4,FALSE)</f>
        <v>ug/l</v>
      </c>
      <c r="M1876">
        <v>23.7</v>
      </c>
      <c r="U1876">
        <v>2</v>
      </c>
      <c r="V1876" t="s">
        <v>176</v>
      </c>
      <c r="X1876" t="s">
        <v>149</v>
      </c>
      <c r="Y1876" t="s">
        <v>150</v>
      </c>
      <c r="Z1876">
        <v>1090</v>
      </c>
      <c r="AB1876" t="s">
        <v>154</v>
      </c>
      <c r="AC1876" t="s">
        <v>148</v>
      </c>
      <c r="AD1876" s="2">
        <v>0.38194444444444442</v>
      </c>
      <c r="AG1876" t="s">
        <v>161</v>
      </c>
      <c r="AK1876" t="s">
        <v>156</v>
      </c>
    </row>
    <row r="1877" spans="1:37" x14ac:dyDescent="0.3">
      <c r="A1877" t="s">
        <v>292</v>
      </c>
      <c r="B1877" t="str">
        <f t="shared" si="29"/>
        <v>USGS-WRD-1651770-20181011</v>
      </c>
      <c r="C1877">
        <v>1651770</v>
      </c>
      <c r="D1877" t="s">
        <v>151</v>
      </c>
      <c r="E1877" s="1">
        <v>43384</v>
      </c>
      <c r="F1877" s="1" t="s">
        <v>356</v>
      </c>
      <c r="G1877" s="1"/>
      <c r="I1877" s="1" t="str">
        <f>VLOOKUP(Z1877,lookup!$A$2:$E$18,5,FALSE)</f>
        <v>total</v>
      </c>
      <c r="J1877" s="1" t="str">
        <f>VLOOKUP(Z1877,lookup!$A$2:$E$18,3,FALSE)</f>
        <v>Mercury</v>
      </c>
      <c r="K1877" s="1"/>
      <c r="L1877" t="str">
        <f>VLOOKUP(Z1877,lookup!$A$2:$E$18,4,FALSE)</f>
        <v>ng/l</v>
      </c>
      <c r="M1877">
        <v>5.4</v>
      </c>
      <c r="U1877">
        <v>0.17</v>
      </c>
      <c r="V1877" t="s">
        <v>165</v>
      </c>
      <c r="X1877" t="s">
        <v>149</v>
      </c>
      <c r="Y1877" t="s">
        <v>150</v>
      </c>
      <c r="Z1877">
        <v>50286</v>
      </c>
      <c r="AB1877" t="s">
        <v>154</v>
      </c>
      <c r="AC1877" t="s">
        <v>148</v>
      </c>
      <c r="AD1877" s="2">
        <v>0.38194444444444442</v>
      </c>
      <c r="AG1877" t="s">
        <v>161</v>
      </c>
      <c r="AK1877" t="s">
        <v>230</v>
      </c>
    </row>
    <row r="1878" spans="1:37" x14ac:dyDescent="0.3">
      <c r="A1878" t="s">
        <v>292</v>
      </c>
      <c r="B1878" t="str">
        <f t="shared" si="29"/>
        <v>USGS-WRD-1651770-20181106</v>
      </c>
      <c r="C1878">
        <v>1651770</v>
      </c>
      <c r="D1878" t="s">
        <v>151</v>
      </c>
      <c r="E1878" s="1">
        <v>43410</v>
      </c>
      <c r="F1878" s="1" t="s">
        <v>403</v>
      </c>
      <c r="G1878" s="1"/>
      <c r="H1878" t="s">
        <v>172</v>
      </c>
      <c r="I1878" s="1" t="str">
        <f>VLOOKUP(Z1878,lookup!$A$2:$E$18,5,FALSE)</f>
        <v>dissolved</v>
      </c>
      <c r="J1878" s="1" t="str">
        <f>VLOOKUP(Z1878,lookup!$A$2:$E$18,3,FALSE)</f>
        <v>Copper</v>
      </c>
      <c r="K1878" s="1"/>
      <c r="L1878" t="str">
        <f>VLOOKUP(Z1878,lookup!$A$2:$E$18,4,FALSE)</f>
        <v>ug/l</v>
      </c>
      <c r="M1878">
        <v>5.5</v>
      </c>
      <c r="U1878">
        <v>0.4</v>
      </c>
      <c r="V1878" t="s">
        <v>176</v>
      </c>
      <c r="X1878" t="s">
        <v>149</v>
      </c>
      <c r="Y1878" t="s">
        <v>150</v>
      </c>
      <c r="Z1878">
        <v>1040</v>
      </c>
      <c r="AB1878" t="s">
        <v>154</v>
      </c>
      <c r="AC1878" t="s">
        <v>148</v>
      </c>
      <c r="AD1878" s="2">
        <v>0.50416666666666665</v>
      </c>
      <c r="AG1878" t="s">
        <v>161</v>
      </c>
      <c r="AK1878" t="s">
        <v>156</v>
      </c>
    </row>
    <row r="1879" spans="1:37" x14ac:dyDescent="0.3">
      <c r="A1879" t="s">
        <v>292</v>
      </c>
      <c r="B1879" t="str">
        <f t="shared" si="29"/>
        <v>USGS-WRD-1651770-20181106</v>
      </c>
      <c r="C1879">
        <v>1651770</v>
      </c>
      <c r="D1879" t="s">
        <v>151</v>
      </c>
      <c r="E1879" s="1">
        <v>43410</v>
      </c>
      <c r="F1879" s="1" t="s">
        <v>403</v>
      </c>
      <c r="G1879" s="1"/>
      <c r="H1879" t="s">
        <v>170</v>
      </c>
      <c r="I1879" s="1" t="str">
        <f>VLOOKUP(Z1879,lookup!$A$2:$E$18,5,FALSE)</f>
        <v>dissolved</v>
      </c>
      <c r="J1879" s="1" t="str">
        <f>VLOOKUP(Z1879,lookup!$A$2:$E$18,3,FALSE)</f>
        <v>Lead</v>
      </c>
      <c r="K1879" s="1"/>
      <c r="L1879" t="str">
        <f>VLOOKUP(Z1879,lookup!$A$2:$E$18,4,FALSE)</f>
        <v>ug/l</v>
      </c>
      <c r="M1879">
        <v>1.02</v>
      </c>
      <c r="U1879">
        <v>0.02</v>
      </c>
      <c r="V1879" t="s">
        <v>176</v>
      </c>
      <c r="X1879" t="s">
        <v>149</v>
      </c>
      <c r="Y1879" t="s">
        <v>150</v>
      </c>
      <c r="Z1879">
        <v>1049</v>
      </c>
      <c r="AB1879" t="s">
        <v>154</v>
      </c>
      <c r="AC1879" t="s">
        <v>148</v>
      </c>
      <c r="AD1879" s="2">
        <v>0.50416666666666665</v>
      </c>
      <c r="AG1879" t="s">
        <v>161</v>
      </c>
      <c r="AK1879" t="s">
        <v>156</v>
      </c>
    </row>
    <row r="1880" spans="1:37" x14ac:dyDescent="0.3">
      <c r="A1880" t="s">
        <v>292</v>
      </c>
      <c r="B1880" t="str">
        <f t="shared" si="29"/>
        <v>USGS-WRD-1651770-20181106</v>
      </c>
      <c r="C1880">
        <v>1651770</v>
      </c>
      <c r="D1880" t="s">
        <v>151</v>
      </c>
      <c r="E1880" s="1">
        <v>43410</v>
      </c>
      <c r="F1880" s="1" t="s">
        <v>403</v>
      </c>
      <c r="G1880" s="1"/>
      <c r="H1880" t="s">
        <v>172</v>
      </c>
      <c r="I1880" s="1" t="str">
        <f>VLOOKUP(Z1880,lookup!$A$2:$E$18,5,FALSE)</f>
        <v>dissolved</v>
      </c>
      <c r="J1880" s="1" t="str">
        <f>VLOOKUP(Z1880,lookup!$A$2:$E$18,3,FALSE)</f>
        <v>Zinc</v>
      </c>
      <c r="K1880" s="1"/>
      <c r="L1880" t="str">
        <f>VLOOKUP(Z1880,lookup!$A$2:$E$18,4,FALSE)</f>
        <v>ug/l</v>
      </c>
      <c r="M1880">
        <v>11.2</v>
      </c>
      <c r="U1880">
        <v>2</v>
      </c>
      <c r="V1880" t="s">
        <v>176</v>
      </c>
      <c r="X1880" t="s">
        <v>149</v>
      </c>
      <c r="Y1880" t="s">
        <v>150</v>
      </c>
      <c r="Z1880">
        <v>1090</v>
      </c>
      <c r="AB1880" t="s">
        <v>154</v>
      </c>
      <c r="AC1880" t="s">
        <v>148</v>
      </c>
      <c r="AD1880" s="2">
        <v>0.50416666666666665</v>
      </c>
      <c r="AG1880" t="s">
        <v>161</v>
      </c>
      <c r="AK1880" t="s">
        <v>156</v>
      </c>
    </row>
    <row r="1881" spans="1:37" x14ac:dyDescent="0.3">
      <c r="A1881" t="s">
        <v>292</v>
      </c>
      <c r="B1881" t="str">
        <f t="shared" si="29"/>
        <v>USGS-WRD-1651770-20181106</v>
      </c>
      <c r="C1881">
        <v>1651770</v>
      </c>
      <c r="D1881" t="s">
        <v>151</v>
      </c>
      <c r="E1881" s="1">
        <v>43410</v>
      </c>
      <c r="F1881" s="1" t="s">
        <v>403</v>
      </c>
      <c r="G1881" s="1"/>
      <c r="I1881" s="1" t="str">
        <f>VLOOKUP(Z1881,lookup!$A$2:$E$18,5,FALSE)</f>
        <v>total</v>
      </c>
      <c r="J1881" s="1" t="str">
        <f>VLOOKUP(Z1881,lookup!$A$2:$E$18,3,FALSE)</f>
        <v>Mercury</v>
      </c>
      <c r="K1881" s="1"/>
      <c r="L1881" t="str">
        <f>VLOOKUP(Z1881,lookup!$A$2:$E$18,4,FALSE)</f>
        <v>ng/l</v>
      </c>
      <c r="M1881">
        <v>12.3</v>
      </c>
      <c r="U1881">
        <v>0.17</v>
      </c>
      <c r="V1881" t="s">
        <v>165</v>
      </c>
      <c r="X1881" t="s">
        <v>149</v>
      </c>
      <c r="Y1881" t="s">
        <v>150</v>
      </c>
      <c r="Z1881">
        <v>50286</v>
      </c>
      <c r="AB1881" t="s">
        <v>154</v>
      </c>
      <c r="AC1881" t="s">
        <v>148</v>
      </c>
      <c r="AD1881" s="2">
        <v>0.50416666666666665</v>
      </c>
      <c r="AG1881" t="s">
        <v>161</v>
      </c>
      <c r="AK1881" t="s">
        <v>230</v>
      </c>
    </row>
    <row r="1882" spans="1:37" x14ac:dyDescent="0.3">
      <c r="A1882" t="s">
        <v>292</v>
      </c>
      <c r="B1882" t="str">
        <f t="shared" si="29"/>
        <v>USGS-WRD-1651770-20181119</v>
      </c>
      <c r="C1882">
        <v>1651770</v>
      </c>
      <c r="D1882" t="s">
        <v>151</v>
      </c>
      <c r="E1882" s="1">
        <v>43423</v>
      </c>
      <c r="F1882" s="1" t="s">
        <v>467</v>
      </c>
      <c r="G1882" s="1"/>
      <c r="H1882" t="s">
        <v>172</v>
      </c>
      <c r="I1882" s="1" t="str">
        <f>VLOOKUP(Z1882,lookup!$A$2:$E$18,5,FALSE)</f>
        <v>dissolved</v>
      </c>
      <c r="J1882" s="1" t="str">
        <f>VLOOKUP(Z1882,lookup!$A$2:$E$18,3,FALSE)</f>
        <v>Copper</v>
      </c>
      <c r="K1882" s="1"/>
      <c r="L1882" t="str">
        <f>VLOOKUP(Z1882,lookup!$A$2:$E$18,4,FALSE)</f>
        <v>ug/l</v>
      </c>
      <c r="M1882">
        <v>2</v>
      </c>
      <c r="N1882" t="s">
        <v>152</v>
      </c>
      <c r="U1882">
        <v>0.4</v>
      </c>
      <c r="V1882" t="s">
        <v>176</v>
      </c>
      <c r="X1882" t="s">
        <v>149</v>
      </c>
      <c r="Y1882" t="s">
        <v>150</v>
      </c>
      <c r="Z1882">
        <v>1040</v>
      </c>
      <c r="AA1882" t="s">
        <v>174</v>
      </c>
      <c r="AB1882" t="s">
        <v>154</v>
      </c>
      <c r="AC1882" t="s">
        <v>148</v>
      </c>
      <c r="AD1882" s="2">
        <v>0.61111111111111105</v>
      </c>
      <c r="AG1882" t="s">
        <v>161</v>
      </c>
      <c r="AK1882" t="s">
        <v>156</v>
      </c>
    </row>
    <row r="1883" spans="1:37" x14ac:dyDescent="0.3">
      <c r="A1883" t="s">
        <v>292</v>
      </c>
      <c r="B1883" t="str">
        <f t="shared" si="29"/>
        <v>USGS-WRD-1651770-20181119</v>
      </c>
      <c r="C1883">
        <v>1651770</v>
      </c>
      <c r="D1883" t="s">
        <v>151</v>
      </c>
      <c r="E1883" s="1">
        <v>43423</v>
      </c>
      <c r="F1883" s="1" t="s">
        <v>467</v>
      </c>
      <c r="G1883" s="1"/>
      <c r="H1883" t="s">
        <v>170</v>
      </c>
      <c r="I1883" s="1" t="str">
        <f>VLOOKUP(Z1883,lookup!$A$2:$E$18,5,FALSE)</f>
        <v>dissolved</v>
      </c>
      <c r="J1883" s="1" t="str">
        <f>VLOOKUP(Z1883,lookup!$A$2:$E$18,3,FALSE)</f>
        <v>Lead</v>
      </c>
      <c r="K1883" s="1"/>
      <c r="L1883" t="str">
        <f>VLOOKUP(Z1883,lookup!$A$2:$E$18,4,FALSE)</f>
        <v>ug/l</v>
      </c>
      <c r="M1883">
        <v>0.1</v>
      </c>
      <c r="N1883" t="s">
        <v>152</v>
      </c>
      <c r="U1883">
        <v>0.02</v>
      </c>
      <c r="V1883" t="s">
        <v>176</v>
      </c>
      <c r="X1883" t="s">
        <v>149</v>
      </c>
      <c r="Y1883" t="s">
        <v>150</v>
      </c>
      <c r="Z1883">
        <v>1049</v>
      </c>
      <c r="AA1883" t="s">
        <v>174</v>
      </c>
      <c r="AB1883" t="s">
        <v>154</v>
      </c>
      <c r="AC1883" t="s">
        <v>148</v>
      </c>
      <c r="AD1883" s="2">
        <v>0.61111111111111105</v>
      </c>
      <c r="AG1883" t="s">
        <v>161</v>
      </c>
      <c r="AK1883" t="s">
        <v>156</v>
      </c>
    </row>
    <row r="1884" spans="1:37" x14ac:dyDescent="0.3">
      <c r="A1884" t="s">
        <v>292</v>
      </c>
      <c r="B1884" t="str">
        <f t="shared" si="29"/>
        <v>USGS-WRD-1651770-20181119</v>
      </c>
      <c r="C1884">
        <v>1651770</v>
      </c>
      <c r="D1884" t="s">
        <v>151</v>
      </c>
      <c r="E1884" s="1">
        <v>43423</v>
      </c>
      <c r="F1884" s="1" t="s">
        <v>467</v>
      </c>
      <c r="G1884" s="1"/>
      <c r="H1884" t="s">
        <v>172</v>
      </c>
      <c r="I1884" s="1" t="str">
        <f>VLOOKUP(Z1884,lookup!$A$2:$E$18,5,FALSE)</f>
        <v>dissolved</v>
      </c>
      <c r="J1884" s="1" t="str">
        <f>VLOOKUP(Z1884,lookup!$A$2:$E$18,3,FALSE)</f>
        <v>Zinc</v>
      </c>
      <c r="K1884" s="1"/>
      <c r="L1884" t="str">
        <f>VLOOKUP(Z1884,lookup!$A$2:$E$18,4,FALSE)</f>
        <v>ug/l</v>
      </c>
      <c r="M1884">
        <v>10</v>
      </c>
      <c r="N1884" t="s">
        <v>152</v>
      </c>
      <c r="U1884">
        <v>2</v>
      </c>
      <c r="V1884" t="s">
        <v>176</v>
      </c>
      <c r="X1884" t="s">
        <v>149</v>
      </c>
      <c r="Y1884" t="s">
        <v>150</v>
      </c>
      <c r="Z1884">
        <v>1090</v>
      </c>
      <c r="AA1884" t="s">
        <v>174</v>
      </c>
      <c r="AB1884" t="s">
        <v>154</v>
      </c>
      <c r="AC1884" t="s">
        <v>148</v>
      </c>
      <c r="AD1884" s="2">
        <v>0.61111111111111105</v>
      </c>
      <c r="AG1884" t="s">
        <v>161</v>
      </c>
      <c r="AK1884" t="s">
        <v>156</v>
      </c>
    </row>
    <row r="1885" spans="1:37" x14ac:dyDescent="0.3">
      <c r="A1885" t="s">
        <v>292</v>
      </c>
      <c r="B1885" t="str">
        <f t="shared" si="29"/>
        <v>USGS-WRD-1651770-20181119</v>
      </c>
      <c r="C1885">
        <v>1651770</v>
      </c>
      <c r="D1885" t="s">
        <v>151</v>
      </c>
      <c r="E1885" s="1">
        <v>43423</v>
      </c>
      <c r="F1885" s="1" t="s">
        <v>467</v>
      </c>
      <c r="G1885" s="1"/>
      <c r="I1885" s="1" t="str">
        <f>VLOOKUP(Z1885,lookup!$A$2:$E$18,5,FALSE)</f>
        <v>total</v>
      </c>
      <c r="J1885" s="1" t="str">
        <f>VLOOKUP(Z1885,lookup!$A$2:$E$18,3,FALSE)</f>
        <v>Mercury</v>
      </c>
      <c r="K1885" s="1"/>
      <c r="L1885" t="str">
        <f>VLOOKUP(Z1885,lookup!$A$2:$E$18,4,FALSE)</f>
        <v>ng/l</v>
      </c>
      <c r="M1885">
        <v>2.31</v>
      </c>
      <c r="U1885">
        <v>0.17</v>
      </c>
      <c r="V1885" t="s">
        <v>165</v>
      </c>
      <c r="X1885" t="s">
        <v>149</v>
      </c>
      <c r="Y1885" t="s">
        <v>150</v>
      </c>
      <c r="Z1885">
        <v>50286</v>
      </c>
      <c r="AB1885" t="s">
        <v>154</v>
      </c>
      <c r="AC1885" t="s">
        <v>148</v>
      </c>
      <c r="AD1885" s="2">
        <v>0.61111111111111105</v>
      </c>
      <c r="AG1885" t="s">
        <v>161</v>
      </c>
      <c r="AK1885" t="s">
        <v>230</v>
      </c>
    </row>
    <row r="1886" spans="1:37" x14ac:dyDescent="0.3">
      <c r="A1886" t="s">
        <v>292</v>
      </c>
      <c r="B1886" t="str">
        <f t="shared" si="29"/>
        <v>USGS-WRD-1651770-20181218</v>
      </c>
      <c r="C1886">
        <v>1651770</v>
      </c>
      <c r="D1886" t="s">
        <v>151</v>
      </c>
      <c r="E1886" s="1">
        <v>43452</v>
      </c>
      <c r="F1886" s="1" t="s">
        <v>378</v>
      </c>
      <c r="G1886" s="1"/>
      <c r="H1886" t="s">
        <v>172</v>
      </c>
      <c r="I1886" s="1" t="str">
        <f>VLOOKUP(Z1886,lookup!$A$2:$E$18,5,FALSE)</f>
        <v>dissolved</v>
      </c>
      <c r="J1886" s="1" t="str">
        <f>VLOOKUP(Z1886,lookup!$A$2:$E$18,3,FALSE)</f>
        <v>Copper</v>
      </c>
      <c r="K1886" s="1"/>
      <c r="L1886" t="str">
        <f>VLOOKUP(Z1886,lookup!$A$2:$E$18,4,FALSE)</f>
        <v>ug/l</v>
      </c>
      <c r="M1886">
        <v>2.2000000000000002</v>
      </c>
      <c r="U1886">
        <v>0.4</v>
      </c>
      <c r="V1886" t="s">
        <v>176</v>
      </c>
      <c r="X1886" t="s">
        <v>149</v>
      </c>
      <c r="Y1886" t="s">
        <v>150</v>
      </c>
      <c r="Z1886">
        <v>1040</v>
      </c>
      <c r="AA1886" t="s">
        <v>175</v>
      </c>
      <c r="AB1886" t="s">
        <v>154</v>
      </c>
      <c r="AC1886" t="s">
        <v>148</v>
      </c>
      <c r="AD1886" s="2">
        <v>0.47638888888888892</v>
      </c>
      <c r="AG1886" t="s">
        <v>161</v>
      </c>
      <c r="AK1886" t="s">
        <v>156</v>
      </c>
    </row>
    <row r="1887" spans="1:37" x14ac:dyDescent="0.3">
      <c r="A1887" t="s">
        <v>292</v>
      </c>
      <c r="B1887" t="str">
        <f t="shared" si="29"/>
        <v>USGS-WRD-1651770-20181218</v>
      </c>
      <c r="C1887">
        <v>1651770</v>
      </c>
      <c r="D1887" t="s">
        <v>151</v>
      </c>
      <c r="E1887" s="1">
        <v>43452</v>
      </c>
      <c r="F1887" s="1" t="s">
        <v>378</v>
      </c>
      <c r="G1887" s="1"/>
      <c r="H1887" t="s">
        <v>170</v>
      </c>
      <c r="I1887" s="1" t="str">
        <f>VLOOKUP(Z1887,lookup!$A$2:$E$18,5,FALSE)</f>
        <v>dissolved</v>
      </c>
      <c r="J1887" s="1" t="str">
        <f>VLOOKUP(Z1887,lookup!$A$2:$E$18,3,FALSE)</f>
        <v>Lead</v>
      </c>
      <c r="K1887" s="1"/>
      <c r="L1887" t="str">
        <f>VLOOKUP(Z1887,lookup!$A$2:$E$18,4,FALSE)</f>
        <v>ug/l</v>
      </c>
      <c r="M1887">
        <v>0.1</v>
      </c>
      <c r="N1887" t="s">
        <v>152</v>
      </c>
      <c r="U1887">
        <v>0.02</v>
      </c>
      <c r="V1887" t="s">
        <v>176</v>
      </c>
      <c r="X1887" t="s">
        <v>149</v>
      </c>
      <c r="Y1887" t="s">
        <v>150</v>
      </c>
      <c r="Z1887">
        <v>1049</v>
      </c>
      <c r="AA1887" t="s">
        <v>174</v>
      </c>
      <c r="AB1887" t="s">
        <v>154</v>
      </c>
      <c r="AC1887" t="s">
        <v>148</v>
      </c>
      <c r="AD1887" s="2">
        <v>0.47638888888888892</v>
      </c>
      <c r="AG1887" t="s">
        <v>161</v>
      </c>
      <c r="AK1887" t="s">
        <v>156</v>
      </c>
    </row>
    <row r="1888" spans="1:37" x14ac:dyDescent="0.3">
      <c r="A1888" t="s">
        <v>292</v>
      </c>
      <c r="B1888" t="str">
        <f t="shared" si="29"/>
        <v>USGS-WRD-1651770-20181218</v>
      </c>
      <c r="C1888">
        <v>1651770</v>
      </c>
      <c r="D1888" t="s">
        <v>151</v>
      </c>
      <c r="E1888" s="1">
        <v>43452</v>
      </c>
      <c r="F1888" s="1" t="s">
        <v>378</v>
      </c>
      <c r="G1888" s="1"/>
      <c r="H1888" t="s">
        <v>172</v>
      </c>
      <c r="I1888" s="1" t="str">
        <f>VLOOKUP(Z1888,lookup!$A$2:$E$18,5,FALSE)</f>
        <v>dissolved</v>
      </c>
      <c r="J1888" s="1" t="str">
        <f>VLOOKUP(Z1888,lookup!$A$2:$E$18,3,FALSE)</f>
        <v>Zinc</v>
      </c>
      <c r="K1888" s="1"/>
      <c r="L1888" t="str">
        <f>VLOOKUP(Z1888,lookup!$A$2:$E$18,4,FALSE)</f>
        <v>ug/l</v>
      </c>
      <c r="M1888">
        <v>10.1</v>
      </c>
      <c r="U1888">
        <v>2</v>
      </c>
      <c r="V1888" t="s">
        <v>176</v>
      </c>
      <c r="X1888" t="s">
        <v>149</v>
      </c>
      <c r="Y1888" t="s">
        <v>150</v>
      </c>
      <c r="Z1888">
        <v>1090</v>
      </c>
      <c r="AA1888" t="s">
        <v>175</v>
      </c>
      <c r="AB1888" t="s">
        <v>154</v>
      </c>
      <c r="AC1888" t="s">
        <v>148</v>
      </c>
      <c r="AD1888" s="2">
        <v>0.47638888888888892</v>
      </c>
      <c r="AG1888" t="s">
        <v>161</v>
      </c>
      <c r="AK1888" t="s">
        <v>156</v>
      </c>
    </row>
    <row r="1889" spans="1:37" x14ac:dyDescent="0.3">
      <c r="A1889" t="s">
        <v>292</v>
      </c>
      <c r="B1889" t="str">
        <f t="shared" si="29"/>
        <v>USGS-WRD-1651770-20181218</v>
      </c>
      <c r="C1889">
        <v>1651770</v>
      </c>
      <c r="D1889" t="s">
        <v>151</v>
      </c>
      <c r="E1889" s="1">
        <v>43452</v>
      </c>
      <c r="F1889" s="1" t="s">
        <v>378</v>
      </c>
      <c r="G1889" s="1"/>
      <c r="I1889" s="1" t="str">
        <f>VLOOKUP(Z1889,lookup!$A$2:$E$18,5,FALSE)</f>
        <v>total</v>
      </c>
      <c r="J1889" s="1" t="str">
        <f>VLOOKUP(Z1889,lookup!$A$2:$E$18,3,FALSE)</f>
        <v>Mercury</v>
      </c>
      <c r="K1889" s="1"/>
      <c r="L1889" t="str">
        <f>VLOOKUP(Z1889,lookup!$A$2:$E$18,4,FALSE)</f>
        <v>ng/l</v>
      </c>
      <c r="M1889">
        <v>4.57</v>
      </c>
      <c r="U1889">
        <v>0.17</v>
      </c>
      <c r="V1889" t="s">
        <v>165</v>
      </c>
      <c r="X1889" t="s">
        <v>149</v>
      </c>
      <c r="Y1889" t="s">
        <v>150</v>
      </c>
      <c r="Z1889">
        <v>50286</v>
      </c>
      <c r="AB1889" t="s">
        <v>154</v>
      </c>
      <c r="AC1889" t="s">
        <v>148</v>
      </c>
      <c r="AD1889" s="2">
        <v>0.47638888888888892</v>
      </c>
      <c r="AG1889" t="s">
        <v>161</v>
      </c>
      <c r="AK1889" t="s">
        <v>230</v>
      </c>
    </row>
    <row r="1890" spans="1:37" x14ac:dyDescent="0.3">
      <c r="A1890" t="s">
        <v>292</v>
      </c>
      <c r="B1890" t="str">
        <f t="shared" si="29"/>
        <v>USGS-WRD-1651770-20190205</v>
      </c>
      <c r="C1890">
        <v>1651770</v>
      </c>
      <c r="D1890" t="s">
        <v>151</v>
      </c>
      <c r="E1890" s="1">
        <v>43501</v>
      </c>
      <c r="F1890" s="1" t="s">
        <v>375</v>
      </c>
      <c r="G1890" s="1"/>
      <c r="H1890" t="s">
        <v>172</v>
      </c>
      <c r="I1890" s="1" t="str">
        <f>VLOOKUP(Z1890,lookup!$A$2:$E$18,5,FALSE)</f>
        <v>dissolved</v>
      </c>
      <c r="J1890" s="1" t="str">
        <f>VLOOKUP(Z1890,lookup!$A$2:$E$18,3,FALSE)</f>
        <v>Copper</v>
      </c>
      <c r="K1890" s="1"/>
      <c r="L1890" t="str">
        <f>VLOOKUP(Z1890,lookup!$A$2:$E$18,4,FALSE)</f>
        <v>ug/l</v>
      </c>
      <c r="M1890">
        <v>1.5</v>
      </c>
      <c r="U1890">
        <v>0.4</v>
      </c>
      <c r="V1890" t="s">
        <v>176</v>
      </c>
      <c r="X1890" t="s">
        <v>149</v>
      </c>
      <c r="Y1890" t="s">
        <v>150</v>
      </c>
      <c r="Z1890">
        <v>1040</v>
      </c>
      <c r="AA1890" t="s">
        <v>175</v>
      </c>
      <c r="AB1890" t="s">
        <v>154</v>
      </c>
      <c r="AC1890" t="s">
        <v>148</v>
      </c>
      <c r="AD1890" s="2">
        <v>0.54861111111111105</v>
      </c>
      <c r="AG1890" t="s">
        <v>161</v>
      </c>
      <c r="AK1890" t="s">
        <v>156</v>
      </c>
    </row>
    <row r="1891" spans="1:37" x14ac:dyDescent="0.3">
      <c r="A1891" t="s">
        <v>292</v>
      </c>
      <c r="B1891" t="str">
        <f t="shared" si="29"/>
        <v>USGS-WRD-1651770-20190205</v>
      </c>
      <c r="C1891">
        <v>1651770</v>
      </c>
      <c r="D1891" t="s">
        <v>151</v>
      </c>
      <c r="E1891" s="1">
        <v>43501</v>
      </c>
      <c r="F1891" s="1" t="s">
        <v>375</v>
      </c>
      <c r="G1891" s="1"/>
      <c r="H1891" t="s">
        <v>170</v>
      </c>
      <c r="I1891" s="1" t="str">
        <f>VLOOKUP(Z1891,lookup!$A$2:$E$18,5,FALSE)</f>
        <v>dissolved</v>
      </c>
      <c r="J1891" s="1" t="str">
        <f>VLOOKUP(Z1891,lookup!$A$2:$E$18,3,FALSE)</f>
        <v>Lead</v>
      </c>
      <c r="K1891" s="1"/>
      <c r="L1891" t="str">
        <f>VLOOKUP(Z1891,lookup!$A$2:$E$18,4,FALSE)</f>
        <v>ug/l</v>
      </c>
      <c r="M1891">
        <v>5.6000000000000001E-2</v>
      </c>
      <c r="U1891">
        <v>0.02</v>
      </c>
      <c r="V1891" t="s">
        <v>176</v>
      </c>
      <c r="X1891" t="s">
        <v>149</v>
      </c>
      <c r="Y1891" t="s">
        <v>150</v>
      </c>
      <c r="Z1891">
        <v>1049</v>
      </c>
      <c r="AA1891" t="s">
        <v>175</v>
      </c>
      <c r="AB1891" t="s">
        <v>154</v>
      </c>
      <c r="AC1891" t="s">
        <v>148</v>
      </c>
      <c r="AD1891" s="2">
        <v>0.54861111111111105</v>
      </c>
      <c r="AG1891" t="s">
        <v>161</v>
      </c>
      <c r="AK1891" t="s">
        <v>156</v>
      </c>
    </row>
    <row r="1892" spans="1:37" x14ac:dyDescent="0.3">
      <c r="A1892" t="s">
        <v>292</v>
      </c>
      <c r="B1892" t="str">
        <f t="shared" si="29"/>
        <v>USGS-WRD-1651770-20190205</v>
      </c>
      <c r="C1892">
        <v>1651770</v>
      </c>
      <c r="D1892" t="s">
        <v>151</v>
      </c>
      <c r="E1892" s="1">
        <v>43501</v>
      </c>
      <c r="F1892" s="1" t="s">
        <v>375</v>
      </c>
      <c r="G1892" s="1"/>
      <c r="H1892" t="s">
        <v>172</v>
      </c>
      <c r="I1892" s="1" t="str">
        <f>VLOOKUP(Z1892,lookup!$A$2:$E$18,5,FALSE)</f>
        <v>dissolved</v>
      </c>
      <c r="J1892" s="1" t="str">
        <f>VLOOKUP(Z1892,lookup!$A$2:$E$18,3,FALSE)</f>
        <v>Zinc</v>
      </c>
      <c r="K1892" s="1"/>
      <c r="L1892" t="str">
        <f>VLOOKUP(Z1892,lookup!$A$2:$E$18,4,FALSE)</f>
        <v>ug/l</v>
      </c>
      <c r="M1892">
        <v>9.9</v>
      </c>
      <c r="U1892">
        <v>2</v>
      </c>
      <c r="V1892" t="s">
        <v>176</v>
      </c>
      <c r="X1892" t="s">
        <v>149</v>
      </c>
      <c r="Y1892" t="s">
        <v>150</v>
      </c>
      <c r="Z1892">
        <v>1090</v>
      </c>
      <c r="AA1892" t="s">
        <v>174</v>
      </c>
      <c r="AB1892" t="s">
        <v>154</v>
      </c>
      <c r="AC1892" t="s">
        <v>148</v>
      </c>
      <c r="AD1892" s="2">
        <v>0.54861111111111105</v>
      </c>
      <c r="AG1892" t="s">
        <v>161</v>
      </c>
      <c r="AK1892" t="s">
        <v>156</v>
      </c>
    </row>
    <row r="1893" spans="1:37" x14ac:dyDescent="0.3">
      <c r="A1893" t="s">
        <v>292</v>
      </c>
      <c r="B1893" t="str">
        <f t="shared" si="29"/>
        <v>USGS-WRD-1651770-20190205</v>
      </c>
      <c r="C1893">
        <v>1651770</v>
      </c>
      <c r="D1893" t="s">
        <v>151</v>
      </c>
      <c r="E1893" s="1">
        <v>43501</v>
      </c>
      <c r="F1893" s="1" t="s">
        <v>375</v>
      </c>
      <c r="G1893" s="1"/>
      <c r="I1893" s="1" t="str">
        <f>VLOOKUP(Z1893,lookup!$A$2:$E$18,5,FALSE)</f>
        <v>total</v>
      </c>
      <c r="J1893" s="1" t="str">
        <f>VLOOKUP(Z1893,lookup!$A$2:$E$18,3,FALSE)</f>
        <v>Mercury</v>
      </c>
      <c r="K1893" s="1"/>
      <c r="L1893" t="str">
        <f>VLOOKUP(Z1893,lookup!$A$2:$E$18,4,FALSE)</f>
        <v>ng/l</v>
      </c>
      <c r="M1893">
        <v>4.2300000000000004</v>
      </c>
      <c r="U1893">
        <v>0.17</v>
      </c>
      <c r="V1893" t="s">
        <v>165</v>
      </c>
      <c r="X1893" t="s">
        <v>149</v>
      </c>
      <c r="Y1893" t="s">
        <v>150</v>
      </c>
      <c r="Z1893">
        <v>50286</v>
      </c>
      <c r="AB1893" t="s">
        <v>154</v>
      </c>
      <c r="AC1893" t="s">
        <v>148</v>
      </c>
      <c r="AD1893" s="2">
        <v>0.54861111111111105</v>
      </c>
      <c r="AG1893" t="s">
        <v>161</v>
      </c>
      <c r="AK1893" t="s">
        <v>230</v>
      </c>
    </row>
    <row r="1894" spans="1:37" x14ac:dyDescent="0.3">
      <c r="A1894" t="s">
        <v>292</v>
      </c>
      <c r="B1894" t="str">
        <f t="shared" si="29"/>
        <v>USGS-WRD-1651770-20190311</v>
      </c>
      <c r="C1894">
        <v>1651770</v>
      </c>
      <c r="D1894" t="s">
        <v>151</v>
      </c>
      <c r="E1894" s="1">
        <v>43535</v>
      </c>
      <c r="F1894" s="1" t="s">
        <v>398</v>
      </c>
      <c r="G1894" s="1"/>
      <c r="H1894" t="s">
        <v>172</v>
      </c>
      <c r="I1894" s="1" t="str">
        <f>VLOOKUP(Z1894,lookup!$A$2:$E$18,5,FALSE)</f>
        <v>dissolved</v>
      </c>
      <c r="J1894" s="1" t="str">
        <f>VLOOKUP(Z1894,lookup!$A$2:$E$18,3,FALSE)</f>
        <v>Copper</v>
      </c>
      <c r="K1894" s="1"/>
      <c r="L1894" t="str">
        <f>VLOOKUP(Z1894,lookup!$A$2:$E$18,4,FALSE)</f>
        <v>ug/l</v>
      </c>
      <c r="M1894">
        <v>2.2999999999999998</v>
      </c>
      <c r="U1894">
        <v>0.4</v>
      </c>
      <c r="V1894" t="s">
        <v>176</v>
      </c>
      <c r="X1894" t="s">
        <v>178</v>
      </c>
      <c r="Y1894" t="s">
        <v>150</v>
      </c>
      <c r="Z1894">
        <v>1040</v>
      </c>
      <c r="AA1894" t="s">
        <v>174</v>
      </c>
      <c r="AB1894" t="s">
        <v>154</v>
      </c>
      <c r="AC1894" t="s">
        <v>148</v>
      </c>
      <c r="AD1894" s="2">
        <v>0.4861111111111111</v>
      </c>
      <c r="AG1894" t="s">
        <v>161</v>
      </c>
      <c r="AK1894" t="s">
        <v>156</v>
      </c>
    </row>
    <row r="1895" spans="1:37" x14ac:dyDescent="0.3">
      <c r="A1895" t="s">
        <v>292</v>
      </c>
      <c r="B1895" t="str">
        <f t="shared" si="29"/>
        <v>USGS-WRD-1651770-20190311</v>
      </c>
      <c r="C1895">
        <v>1651770</v>
      </c>
      <c r="D1895" t="s">
        <v>151</v>
      </c>
      <c r="E1895" s="1">
        <v>43535</v>
      </c>
      <c r="F1895" s="1" t="s">
        <v>398</v>
      </c>
      <c r="G1895" s="1"/>
      <c r="H1895" t="s">
        <v>170</v>
      </c>
      <c r="I1895" s="1" t="str">
        <f>VLOOKUP(Z1895,lookup!$A$2:$E$18,5,FALSE)</f>
        <v>dissolved</v>
      </c>
      <c r="J1895" s="1" t="str">
        <f>VLOOKUP(Z1895,lookup!$A$2:$E$18,3,FALSE)</f>
        <v>Lead</v>
      </c>
      <c r="K1895" s="1"/>
      <c r="L1895" t="str">
        <f>VLOOKUP(Z1895,lookup!$A$2:$E$18,4,FALSE)</f>
        <v>ug/l</v>
      </c>
      <c r="M1895">
        <v>8.4000000000000005E-2</v>
      </c>
      <c r="U1895">
        <v>0.02</v>
      </c>
      <c r="V1895" t="s">
        <v>176</v>
      </c>
      <c r="X1895" t="s">
        <v>178</v>
      </c>
      <c r="Y1895" t="s">
        <v>150</v>
      </c>
      <c r="Z1895">
        <v>1049</v>
      </c>
      <c r="AA1895" t="s">
        <v>174</v>
      </c>
      <c r="AB1895" t="s">
        <v>154</v>
      </c>
      <c r="AC1895" t="s">
        <v>148</v>
      </c>
      <c r="AD1895" s="2">
        <v>0.4861111111111111</v>
      </c>
      <c r="AG1895" t="s">
        <v>161</v>
      </c>
      <c r="AK1895" t="s">
        <v>156</v>
      </c>
    </row>
    <row r="1896" spans="1:37" x14ac:dyDescent="0.3">
      <c r="A1896" t="s">
        <v>292</v>
      </c>
      <c r="B1896" t="str">
        <f t="shared" si="29"/>
        <v>USGS-WRD-1651770-20190311</v>
      </c>
      <c r="C1896">
        <v>1651770</v>
      </c>
      <c r="D1896" t="s">
        <v>151</v>
      </c>
      <c r="E1896" s="1">
        <v>43535</v>
      </c>
      <c r="F1896" s="1" t="s">
        <v>398</v>
      </c>
      <c r="G1896" s="1"/>
      <c r="H1896" t="s">
        <v>172</v>
      </c>
      <c r="I1896" s="1" t="str">
        <f>VLOOKUP(Z1896,lookup!$A$2:$E$18,5,FALSE)</f>
        <v>dissolved</v>
      </c>
      <c r="J1896" s="1" t="str">
        <f>VLOOKUP(Z1896,lookup!$A$2:$E$18,3,FALSE)</f>
        <v>Zinc</v>
      </c>
      <c r="K1896" s="1"/>
      <c r="L1896" t="str">
        <f>VLOOKUP(Z1896,lookup!$A$2:$E$18,4,FALSE)</f>
        <v>ug/l</v>
      </c>
      <c r="M1896">
        <v>10.7</v>
      </c>
      <c r="U1896">
        <v>2</v>
      </c>
      <c r="V1896" t="s">
        <v>176</v>
      </c>
      <c r="X1896" t="s">
        <v>178</v>
      </c>
      <c r="Y1896" t="s">
        <v>150</v>
      </c>
      <c r="Z1896">
        <v>1090</v>
      </c>
      <c r="AA1896" t="s">
        <v>174</v>
      </c>
      <c r="AB1896" t="s">
        <v>154</v>
      </c>
      <c r="AC1896" t="s">
        <v>148</v>
      </c>
      <c r="AD1896" s="2">
        <v>0.4861111111111111</v>
      </c>
      <c r="AG1896" t="s">
        <v>161</v>
      </c>
      <c r="AK1896" t="s">
        <v>156</v>
      </c>
    </row>
    <row r="1897" spans="1:37" x14ac:dyDescent="0.3">
      <c r="A1897" t="s">
        <v>292</v>
      </c>
      <c r="B1897" t="str">
        <f t="shared" si="29"/>
        <v>USGS-WRD-1651770-20190311</v>
      </c>
      <c r="C1897">
        <v>1651770</v>
      </c>
      <c r="D1897" t="s">
        <v>151</v>
      </c>
      <c r="E1897" s="1">
        <v>43535</v>
      </c>
      <c r="F1897" s="1" t="s">
        <v>398</v>
      </c>
      <c r="G1897" s="1"/>
      <c r="I1897" s="1" t="str">
        <f>VLOOKUP(Z1897,lookup!$A$2:$E$18,5,FALSE)</f>
        <v>total</v>
      </c>
      <c r="J1897" s="1" t="str">
        <f>VLOOKUP(Z1897,lookup!$A$2:$E$18,3,FALSE)</f>
        <v>Mercury</v>
      </c>
      <c r="K1897" s="1"/>
      <c r="L1897" t="str">
        <f>VLOOKUP(Z1897,lookup!$A$2:$E$18,4,FALSE)</f>
        <v>ng/l</v>
      </c>
      <c r="M1897">
        <v>6.23</v>
      </c>
      <c r="U1897">
        <v>0.17</v>
      </c>
      <c r="V1897" t="s">
        <v>165</v>
      </c>
      <c r="X1897" t="s">
        <v>178</v>
      </c>
      <c r="Y1897" t="s">
        <v>150</v>
      </c>
      <c r="Z1897">
        <v>50286</v>
      </c>
      <c r="AB1897" t="s">
        <v>154</v>
      </c>
      <c r="AC1897" t="s">
        <v>148</v>
      </c>
      <c r="AD1897" s="2">
        <v>0.4861111111111111</v>
      </c>
      <c r="AG1897" t="s">
        <v>161</v>
      </c>
      <c r="AK1897" t="s">
        <v>230</v>
      </c>
    </row>
    <row r="1898" spans="1:37" x14ac:dyDescent="0.3">
      <c r="A1898" t="s">
        <v>292</v>
      </c>
      <c r="B1898" t="str">
        <f t="shared" si="29"/>
        <v>USGS-WRD-1651770-20190321</v>
      </c>
      <c r="C1898">
        <v>1651770</v>
      </c>
      <c r="D1898" t="s">
        <v>151</v>
      </c>
      <c r="E1898" s="1">
        <v>43545</v>
      </c>
      <c r="F1898" s="1" t="s">
        <v>352</v>
      </c>
      <c r="G1898" s="1"/>
      <c r="H1898" t="s">
        <v>172</v>
      </c>
      <c r="I1898" s="1" t="str">
        <f>VLOOKUP(Z1898,lookup!$A$2:$E$18,5,FALSE)</f>
        <v>dissolved</v>
      </c>
      <c r="J1898" s="1" t="str">
        <f>VLOOKUP(Z1898,lookup!$A$2:$E$18,3,FALSE)</f>
        <v>Copper</v>
      </c>
      <c r="K1898" s="1"/>
      <c r="L1898" t="str">
        <f>VLOOKUP(Z1898,lookup!$A$2:$E$18,4,FALSE)</f>
        <v>ug/l</v>
      </c>
      <c r="M1898">
        <v>7.5</v>
      </c>
      <c r="U1898">
        <v>0.4</v>
      </c>
      <c r="V1898" t="s">
        <v>176</v>
      </c>
      <c r="X1898" t="s">
        <v>178</v>
      </c>
      <c r="Y1898" t="s">
        <v>150</v>
      </c>
      <c r="Z1898">
        <v>1040</v>
      </c>
      <c r="AB1898" t="s">
        <v>154</v>
      </c>
      <c r="AC1898" t="s">
        <v>148</v>
      </c>
      <c r="AD1898" s="2">
        <v>0.40972222222222227</v>
      </c>
      <c r="AG1898" t="s">
        <v>161</v>
      </c>
      <c r="AK1898" t="s">
        <v>156</v>
      </c>
    </row>
    <row r="1899" spans="1:37" x14ac:dyDescent="0.3">
      <c r="A1899" t="s">
        <v>292</v>
      </c>
      <c r="B1899" t="str">
        <f t="shared" si="29"/>
        <v>USGS-WRD-1651770-20190321</v>
      </c>
      <c r="C1899">
        <v>1651770</v>
      </c>
      <c r="D1899" t="s">
        <v>151</v>
      </c>
      <c r="E1899" s="1">
        <v>43545</v>
      </c>
      <c r="F1899" s="1" t="s">
        <v>352</v>
      </c>
      <c r="G1899" s="1"/>
      <c r="H1899" t="s">
        <v>170</v>
      </c>
      <c r="I1899" s="1" t="str">
        <f>VLOOKUP(Z1899,lookup!$A$2:$E$18,5,FALSE)</f>
        <v>dissolved</v>
      </c>
      <c r="J1899" s="1" t="str">
        <f>VLOOKUP(Z1899,lookup!$A$2:$E$18,3,FALSE)</f>
        <v>Lead</v>
      </c>
      <c r="K1899" s="1"/>
      <c r="L1899" t="str">
        <f>VLOOKUP(Z1899,lookup!$A$2:$E$18,4,FALSE)</f>
        <v>ug/l</v>
      </c>
      <c r="M1899">
        <v>0.50900000000000001</v>
      </c>
      <c r="U1899">
        <v>0.02</v>
      </c>
      <c r="V1899" t="s">
        <v>176</v>
      </c>
      <c r="X1899" t="s">
        <v>178</v>
      </c>
      <c r="Y1899" t="s">
        <v>150</v>
      </c>
      <c r="Z1899">
        <v>1049</v>
      </c>
      <c r="AB1899" t="s">
        <v>154</v>
      </c>
      <c r="AC1899" t="s">
        <v>148</v>
      </c>
      <c r="AD1899" s="2">
        <v>0.40972222222222227</v>
      </c>
      <c r="AG1899" t="s">
        <v>161</v>
      </c>
      <c r="AK1899" t="s">
        <v>156</v>
      </c>
    </row>
    <row r="1900" spans="1:37" x14ac:dyDescent="0.3">
      <c r="A1900" t="s">
        <v>292</v>
      </c>
      <c r="B1900" t="str">
        <f t="shared" si="29"/>
        <v>USGS-WRD-1651770-20190321</v>
      </c>
      <c r="C1900">
        <v>1651770</v>
      </c>
      <c r="D1900" t="s">
        <v>151</v>
      </c>
      <c r="E1900" s="1">
        <v>43545</v>
      </c>
      <c r="F1900" s="1" t="s">
        <v>352</v>
      </c>
      <c r="G1900" s="1"/>
      <c r="H1900" t="s">
        <v>172</v>
      </c>
      <c r="I1900" s="1" t="str">
        <f>VLOOKUP(Z1900,lookup!$A$2:$E$18,5,FALSE)</f>
        <v>dissolved</v>
      </c>
      <c r="J1900" s="1" t="str">
        <f>VLOOKUP(Z1900,lookup!$A$2:$E$18,3,FALSE)</f>
        <v>Zinc</v>
      </c>
      <c r="K1900" s="1"/>
      <c r="L1900" t="str">
        <f>VLOOKUP(Z1900,lookup!$A$2:$E$18,4,FALSE)</f>
        <v>ug/l</v>
      </c>
      <c r="M1900">
        <v>24.3</v>
      </c>
      <c r="U1900">
        <v>2</v>
      </c>
      <c r="V1900" t="s">
        <v>176</v>
      </c>
      <c r="X1900" t="s">
        <v>178</v>
      </c>
      <c r="Y1900" t="s">
        <v>150</v>
      </c>
      <c r="Z1900">
        <v>1090</v>
      </c>
      <c r="AB1900" t="s">
        <v>154</v>
      </c>
      <c r="AC1900" t="s">
        <v>148</v>
      </c>
      <c r="AD1900" s="2">
        <v>0.40972222222222227</v>
      </c>
      <c r="AG1900" t="s">
        <v>161</v>
      </c>
      <c r="AK1900" t="s">
        <v>156</v>
      </c>
    </row>
    <row r="1901" spans="1:37" x14ac:dyDescent="0.3">
      <c r="A1901" t="s">
        <v>292</v>
      </c>
      <c r="B1901" t="str">
        <f t="shared" si="29"/>
        <v>USGS-WRD-1651770-20190321</v>
      </c>
      <c r="C1901">
        <v>1651770</v>
      </c>
      <c r="D1901" t="s">
        <v>151</v>
      </c>
      <c r="E1901" s="1">
        <v>43545</v>
      </c>
      <c r="F1901" s="1" t="s">
        <v>352</v>
      </c>
      <c r="G1901" s="1"/>
      <c r="I1901" s="1" t="str">
        <f>VLOOKUP(Z1901,lookup!$A$2:$E$18,5,FALSE)</f>
        <v>total</v>
      </c>
      <c r="J1901" s="1" t="str">
        <f>VLOOKUP(Z1901,lookup!$A$2:$E$18,3,FALSE)</f>
        <v>Mercury</v>
      </c>
      <c r="K1901" s="1"/>
      <c r="L1901" t="str">
        <f>VLOOKUP(Z1901,lookup!$A$2:$E$18,4,FALSE)</f>
        <v>ng/l</v>
      </c>
      <c r="M1901">
        <v>15.4</v>
      </c>
      <c r="U1901">
        <v>0.17</v>
      </c>
      <c r="V1901" t="s">
        <v>165</v>
      </c>
      <c r="X1901" t="s">
        <v>178</v>
      </c>
      <c r="Y1901" t="s">
        <v>150</v>
      </c>
      <c r="Z1901">
        <v>50286</v>
      </c>
      <c r="AB1901" t="s">
        <v>154</v>
      </c>
      <c r="AC1901" t="s">
        <v>148</v>
      </c>
      <c r="AD1901" s="2">
        <v>0.40972222222222227</v>
      </c>
      <c r="AG1901" t="s">
        <v>161</v>
      </c>
      <c r="AK1901" t="s">
        <v>230</v>
      </c>
    </row>
    <row r="1902" spans="1:37" x14ac:dyDescent="0.3">
      <c r="A1902" t="s">
        <v>292</v>
      </c>
      <c r="B1902" t="str">
        <f t="shared" si="29"/>
        <v>USGS-WRD-1651770-20190404</v>
      </c>
      <c r="C1902">
        <v>1651770</v>
      </c>
      <c r="D1902" t="s">
        <v>151</v>
      </c>
      <c r="E1902" s="1">
        <v>43559</v>
      </c>
      <c r="F1902" s="1" t="s">
        <v>419</v>
      </c>
      <c r="G1902" s="1"/>
      <c r="H1902" t="s">
        <v>172</v>
      </c>
      <c r="I1902" s="1" t="str">
        <f>VLOOKUP(Z1902,lookup!$A$2:$E$18,5,FALSE)</f>
        <v>dissolved</v>
      </c>
      <c r="J1902" s="1" t="str">
        <f>VLOOKUP(Z1902,lookup!$A$2:$E$18,3,FALSE)</f>
        <v>Copper</v>
      </c>
      <c r="K1902" s="1"/>
      <c r="L1902" t="str">
        <f>VLOOKUP(Z1902,lookup!$A$2:$E$18,4,FALSE)</f>
        <v>ug/l</v>
      </c>
      <c r="M1902">
        <v>5.0999999999999996</v>
      </c>
      <c r="U1902">
        <v>0.4</v>
      </c>
      <c r="V1902" t="s">
        <v>176</v>
      </c>
      <c r="X1902" t="s">
        <v>178</v>
      </c>
      <c r="Y1902" t="s">
        <v>150</v>
      </c>
      <c r="Z1902">
        <v>1040</v>
      </c>
      <c r="AA1902" t="s">
        <v>174</v>
      </c>
      <c r="AB1902" t="s">
        <v>154</v>
      </c>
      <c r="AC1902" t="s">
        <v>148</v>
      </c>
      <c r="AD1902" s="2">
        <v>0.5805555555555556</v>
      </c>
      <c r="AG1902" t="s">
        <v>161</v>
      </c>
      <c r="AK1902" t="s">
        <v>156</v>
      </c>
    </row>
    <row r="1903" spans="1:37" x14ac:dyDescent="0.3">
      <c r="A1903" t="s">
        <v>292</v>
      </c>
      <c r="B1903" t="str">
        <f t="shared" si="29"/>
        <v>USGS-WRD-1651770-20190404</v>
      </c>
      <c r="C1903">
        <v>1651770</v>
      </c>
      <c r="D1903" t="s">
        <v>151</v>
      </c>
      <c r="E1903" s="1">
        <v>43559</v>
      </c>
      <c r="F1903" s="1" t="s">
        <v>419</v>
      </c>
      <c r="G1903" s="1"/>
      <c r="H1903" t="s">
        <v>170</v>
      </c>
      <c r="I1903" s="1" t="str">
        <f>VLOOKUP(Z1903,lookup!$A$2:$E$18,5,FALSE)</f>
        <v>dissolved</v>
      </c>
      <c r="J1903" s="1" t="str">
        <f>VLOOKUP(Z1903,lookup!$A$2:$E$18,3,FALSE)</f>
        <v>Lead</v>
      </c>
      <c r="K1903" s="1"/>
      <c r="L1903" t="str">
        <f>VLOOKUP(Z1903,lookup!$A$2:$E$18,4,FALSE)</f>
        <v>ug/l</v>
      </c>
      <c r="M1903">
        <v>0.14899999999999999</v>
      </c>
      <c r="U1903">
        <v>0.02</v>
      </c>
      <c r="V1903" t="s">
        <v>176</v>
      </c>
      <c r="X1903" t="s">
        <v>178</v>
      </c>
      <c r="Y1903" t="s">
        <v>150</v>
      </c>
      <c r="Z1903">
        <v>1049</v>
      </c>
      <c r="AA1903" t="s">
        <v>174</v>
      </c>
      <c r="AB1903" t="s">
        <v>154</v>
      </c>
      <c r="AC1903" t="s">
        <v>148</v>
      </c>
      <c r="AD1903" s="2">
        <v>0.5805555555555556</v>
      </c>
      <c r="AG1903" t="s">
        <v>161</v>
      </c>
      <c r="AK1903" t="s">
        <v>156</v>
      </c>
    </row>
    <row r="1904" spans="1:37" x14ac:dyDescent="0.3">
      <c r="A1904" t="s">
        <v>292</v>
      </c>
      <c r="B1904" t="str">
        <f t="shared" si="29"/>
        <v>USGS-WRD-1651770-20190404</v>
      </c>
      <c r="C1904">
        <v>1651770</v>
      </c>
      <c r="D1904" t="s">
        <v>151</v>
      </c>
      <c r="E1904" s="1">
        <v>43559</v>
      </c>
      <c r="F1904" s="1" t="s">
        <v>419</v>
      </c>
      <c r="G1904" s="1"/>
      <c r="H1904" t="s">
        <v>172</v>
      </c>
      <c r="I1904" s="1" t="str">
        <f>VLOOKUP(Z1904,lookup!$A$2:$E$18,5,FALSE)</f>
        <v>dissolved</v>
      </c>
      <c r="J1904" s="1" t="str">
        <f>VLOOKUP(Z1904,lookup!$A$2:$E$18,3,FALSE)</f>
        <v>Zinc</v>
      </c>
      <c r="K1904" s="1"/>
      <c r="L1904" t="str">
        <f>VLOOKUP(Z1904,lookup!$A$2:$E$18,4,FALSE)</f>
        <v>ug/l</v>
      </c>
      <c r="M1904">
        <v>6.7</v>
      </c>
      <c r="U1904">
        <v>2</v>
      </c>
      <c r="V1904" t="s">
        <v>176</v>
      </c>
      <c r="X1904" t="s">
        <v>178</v>
      </c>
      <c r="Y1904" t="s">
        <v>150</v>
      </c>
      <c r="Z1904">
        <v>1090</v>
      </c>
      <c r="AA1904" t="s">
        <v>175</v>
      </c>
      <c r="AB1904" t="s">
        <v>154</v>
      </c>
      <c r="AC1904" t="s">
        <v>148</v>
      </c>
      <c r="AD1904" s="2">
        <v>0.5805555555555556</v>
      </c>
      <c r="AG1904" t="s">
        <v>161</v>
      </c>
      <c r="AK1904" t="s">
        <v>156</v>
      </c>
    </row>
    <row r="1905" spans="1:37" x14ac:dyDescent="0.3">
      <c r="A1905" t="s">
        <v>292</v>
      </c>
      <c r="B1905" t="str">
        <f t="shared" si="29"/>
        <v>USGS-WRD-1651770-20190404</v>
      </c>
      <c r="C1905">
        <v>1651770</v>
      </c>
      <c r="D1905" t="s">
        <v>151</v>
      </c>
      <c r="E1905" s="1">
        <v>43559</v>
      </c>
      <c r="F1905" s="1" t="s">
        <v>419</v>
      </c>
      <c r="G1905" s="1"/>
      <c r="I1905" s="1" t="str">
        <f>VLOOKUP(Z1905,lookup!$A$2:$E$18,5,FALSE)</f>
        <v>total</v>
      </c>
      <c r="J1905" s="1" t="str">
        <f>VLOOKUP(Z1905,lookup!$A$2:$E$18,3,FALSE)</f>
        <v>Mercury</v>
      </c>
      <c r="K1905" s="1"/>
      <c r="L1905" t="str">
        <f>VLOOKUP(Z1905,lookup!$A$2:$E$18,4,FALSE)</f>
        <v>ng/l</v>
      </c>
      <c r="M1905">
        <v>6.48</v>
      </c>
      <c r="U1905">
        <v>0.17</v>
      </c>
      <c r="V1905" t="s">
        <v>165</v>
      </c>
      <c r="X1905" t="s">
        <v>178</v>
      </c>
      <c r="Y1905" t="s">
        <v>150</v>
      </c>
      <c r="Z1905">
        <v>50286</v>
      </c>
      <c r="AB1905" t="s">
        <v>154</v>
      </c>
      <c r="AC1905" t="s">
        <v>148</v>
      </c>
      <c r="AD1905" s="2">
        <v>0.5805555555555556</v>
      </c>
      <c r="AG1905" t="s">
        <v>161</v>
      </c>
      <c r="AK1905" t="s">
        <v>230</v>
      </c>
    </row>
    <row r="1906" spans="1:37" x14ac:dyDescent="0.3">
      <c r="A1906" t="s">
        <v>292</v>
      </c>
      <c r="B1906" t="str">
        <f t="shared" si="29"/>
        <v>USGS-WRD-1651770-20190419</v>
      </c>
      <c r="C1906">
        <v>1651770</v>
      </c>
      <c r="D1906" t="s">
        <v>151</v>
      </c>
      <c r="E1906" s="1">
        <v>43574</v>
      </c>
      <c r="F1906" s="1" t="s">
        <v>300</v>
      </c>
      <c r="G1906" s="1"/>
      <c r="H1906" t="s">
        <v>172</v>
      </c>
      <c r="I1906" s="1" t="str">
        <f>VLOOKUP(Z1906,lookup!$A$2:$E$18,5,FALSE)</f>
        <v>dissolved</v>
      </c>
      <c r="J1906" s="1" t="str">
        <f>VLOOKUP(Z1906,lookup!$A$2:$E$18,3,FALSE)</f>
        <v>Copper</v>
      </c>
      <c r="K1906" s="1"/>
      <c r="L1906" t="str">
        <f>VLOOKUP(Z1906,lookup!$A$2:$E$18,4,FALSE)</f>
        <v>ug/l</v>
      </c>
      <c r="M1906">
        <v>13.5</v>
      </c>
      <c r="U1906">
        <v>0.4</v>
      </c>
      <c r="V1906" t="s">
        <v>176</v>
      </c>
      <c r="X1906" t="s">
        <v>178</v>
      </c>
      <c r="Y1906" t="s">
        <v>150</v>
      </c>
      <c r="Z1906">
        <v>1040</v>
      </c>
      <c r="AB1906" t="s">
        <v>154</v>
      </c>
      <c r="AC1906" t="s">
        <v>148</v>
      </c>
      <c r="AD1906" s="2">
        <v>0.63194444444444442</v>
      </c>
      <c r="AG1906" t="s">
        <v>161</v>
      </c>
      <c r="AK1906" t="s">
        <v>156</v>
      </c>
    </row>
    <row r="1907" spans="1:37" x14ac:dyDescent="0.3">
      <c r="A1907" t="s">
        <v>292</v>
      </c>
      <c r="B1907" t="str">
        <f t="shared" si="29"/>
        <v>USGS-WRD-1651770-20190419</v>
      </c>
      <c r="C1907">
        <v>1651770</v>
      </c>
      <c r="D1907" t="s">
        <v>151</v>
      </c>
      <c r="E1907" s="1">
        <v>43574</v>
      </c>
      <c r="F1907" s="1" t="s">
        <v>300</v>
      </c>
      <c r="G1907" s="1"/>
      <c r="H1907" t="s">
        <v>170</v>
      </c>
      <c r="I1907" s="1" t="str">
        <f>VLOOKUP(Z1907,lookup!$A$2:$E$18,5,FALSE)</f>
        <v>dissolved</v>
      </c>
      <c r="J1907" s="1" t="str">
        <f>VLOOKUP(Z1907,lookup!$A$2:$E$18,3,FALSE)</f>
        <v>Lead</v>
      </c>
      <c r="K1907" s="1"/>
      <c r="L1907" t="str">
        <f>VLOOKUP(Z1907,lookup!$A$2:$E$18,4,FALSE)</f>
        <v>ug/l</v>
      </c>
      <c r="M1907">
        <v>1.19</v>
      </c>
      <c r="U1907">
        <v>0.02</v>
      </c>
      <c r="V1907" t="s">
        <v>176</v>
      </c>
      <c r="X1907" t="s">
        <v>178</v>
      </c>
      <c r="Y1907" t="s">
        <v>150</v>
      </c>
      <c r="Z1907">
        <v>1049</v>
      </c>
      <c r="AB1907" t="s">
        <v>154</v>
      </c>
      <c r="AC1907" t="s">
        <v>148</v>
      </c>
      <c r="AD1907" s="2">
        <v>0.63194444444444442</v>
      </c>
      <c r="AG1907" t="s">
        <v>161</v>
      </c>
      <c r="AK1907" t="s">
        <v>156</v>
      </c>
    </row>
    <row r="1908" spans="1:37" x14ac:dyDescent="0.3">
      <c r="A1908" t="s">
        <v>292</v>
      </c>
      <c r="B1908" t="str">
        <f t="shared" si="29"/>
        <v>USGS-WRD-1651770-20190419</v>
      </c>
      <c r="C1908">
        <v>1651770</v>
      </c>
      <c r="D1908" t="s">
        <v>151</v>
      </c>
      <c r="E1908" s="1">
        <v>43574</v>
      </c>
      <c r="F1908" s="1" t="s">
        <v>300</v>
      </c>
      <c r="G1908" s="1"/>
      <c r="H1908" t="s">
        <v>172</v>
      </c>
      <c r="I1908" s="1" t="str">
        <f>VLOOKUP(Z1908,lookup!$A$2:$E$18,5,FALSE)</f>
        <v>dissolved</v>
      </c>
      <c r="J1908" s="1" t="str">
        <f>VLOOKUP(Z1908,lookup!$A$2:$E$18,3,FALSE)</f>
        <v>Zinc</v>
      </c>
      <c r="K1908" s="1"/>
      <c r="L1908" t="str">
        <f>VLOOKUP(Z1908,lookup!$A$2:$E$18,4,FALSE)</f>
        <v>ug/l</v>
      </c>
      <c r="M1908">
        <v>39.4</v>
      </c>
      <c r="U1908">
        <v>2</v>
      </c>
      <c r="V1908" t="s">
        <v>176</v>
      </c>
      <c r="X1908" t="s">
        <v>178</v>
      </c>
      <c r="Y1908" t="s">
        <v>150</v>
      </c>
      <c r="Z1908">
        <v>1090</v>
      </c>
      <c r="AB1908" t="s">
        <v>154</v>
      </c>
      <c r="AC1908" t="s">
        <v>148</v>
      </c>
      <c r="AD1908" s="2">
        <v>0.63194444444444442</v>
      </c>
      <c r="AG1908" t="s">
        <v>161</v>
      </c>
      <c r="AK1908" t="s">
        <v>156</v>
      </c>
    </row>
    <row r="1909" spans="1:37" x14ac:dyDescent="0.3">
      <c r="A1909" t="s">
        <v>292</v>
      </c>
      <c r="B1909" t="str">
        <f t="shared" si="29"/>
        <v>USGS-WRD-1651770-20190419</v>
      </c>
      <c r="C1909">
        <v>1651770</v>
      </c>
      <c r="D1909" t="s">
        <v>151</v>
      </c>
      <c r="E1909" s="1">
        <v>43574</v>
      </c>
      <c r="F1909" s="1" t="s">
        <v>300</v>
      </c>
      <c r="G1909" s="1"/>
      <c r="I1909" s="1" t="str">
        <f>VLOOKUP(Z1909,lookup!$A$2:$E$18,5,FALSE)</f>
        <v>total</v>
      </c>
      <c r="J1909" s="1" t="str">
        <f>VLOOKUP(Z1909,lookup!$A$2:$E$18,3,FALSE)</f>
        <v>Mercury</v>
      </c>
      <c r="K1909" s="1"/>
      <c r="L1909" t="str">
        <f>VLOOKUP(Z1909,lookup!$A$2:$E$18,4,FALSE)</f>
        <v>ng/l</v>
      </c>
      <c r="M1909">
        <v>26.6</v>
      </c>
      <c r="U1909">
        <v>0.17</v>
      </c>
      <c r="V1909" t="s">
        <v>165</v>
      </c>
      <c r="X1909" t="s">
        <v>178</v>
      </c>
      <c r="Y1909" t="s">
        <v>150</v>
      </c>
      <c r="Z1909">
        <v>50286</v>
      </c>
      <c r="AB1909" t="s">
        <v>154</v>
      </c>
      <c r="AC1909" t="s">
        <v>148</v>
      </c>
      <c r="AD1909" s="2">
        <v>0.63194444444444442</v>
      </c>
      <c r="AG1909" t="s">
        <v>161</v>
      </c>
      <c r="AK1909" t="s">
        <v>230</v>
      </c>
    </row>
    <row r="1910" spans="1:37" x14ac:dyDescent="0.3">
      <c r="A1910" t="s">
        <v>292</v>
      </c>
      <c r="B1910" t="str">
        <f t="shared" si="29"/>
        <v>USGS-WRD-1651770-20190508</v>
      </c>
      <c r="C1910">
        <v>1651770</v>
      </c>
      <c r="D1910" t="s">
        <v>151</v>
      </c>
      <c r="E1910" s="1">
        <v>43593</v>
      </c>
      <c r="F1910" s="1" t="s">
        <v>450</v>
      </c>
      <c r="G1910" s="1"/>
      <c r="H1910" t="s">
        <v>172</v>
      </c>
      <c r="I1910" s="1" t="str">
        <f>VLOOKUP(Z1910,lookup!$A$2:$E$18,5,FALSE)</f>
        <v>dissolved</v>
      </c>
      <c r="J1910" s="1" t="str">
        <f>VLOOKUP(Z1910,lookup!$A$2:$E$18,3,FALSE)</f>
        <v>Copper</v>
      </c>
      <c r="K1910" s="1"/>
      <c r="L1910" t="str">
        <f>VLOOKUP(Z1910,lookup!$A$2:$E$18,4,FALSE)</f>
        <v>ug/l</v>
      </c>
      <c r="M1910">
        <v>2</v>
      </c>
      <c r="N1910" t="s">
        <v>152</v>
      </c>
      <c r="U1910">
        <v>0.4</v>
      </c>
      <c r="V1910" t="s">
        <v>176</v>
      </c>
      <c r="X1910" t="s">
        <v>178</v>
      </c>
      <c r="Y1910" t="s">
        <v>150</v>
      </c>
      <c r="Z1910">
        <v>1040</v>
      </c>
      <c r="AA1910" t="s">
        <v>174</v>
      </c>
      <c r="AB1910" t="s">
        <v>154</v>
      </c>
      <c r="AC1910" t="s">
        <v>148</v>
      </c>
      <c r="AD1910" s="2">
        <v>0.59444444444444444</v>
      </c>
      <c r="AG1910" t="s">
        <v>161</v>
      </c>
      <c r="AK1910" t="s">
        <v>156</v>
      </c>
    </row>
    <row r="1911" spans="1:37" x14ac:dyDescent="0.3">
      <c r="A1911" t="s">
        <v>292</v>
      </c>
      <c r="B1911" t="str">
        <f t="shared" si="29"/>
        <v>USGS-WRD-1651770-20190508</v>
      </c>
      <c r="C1911">
        <v>1651770</v>
      </c>
      <c r="D1911" t="s">
        <v>151</v>
      </c>
      <c r="E1911" s="1">
        <v>43593</v>
      </c>
      <c r="F1911" s="1" t="s">
        <v>450</v>
      </c>
      <c r="G1911" s="1"/>
      <c r="H1911" t="s">
        <v>170</v>
      </c>
      <c r="I1911" s="1" t="str">
        <f>VLOOKUP(Z1911,lookup!$A$2:$E$18,5,FALSE)</f>
        <v>dissolved</v>
      </c>
      <c r="J1911" s="1" t="str">
        <f>VLOOKUP(Z1911,lookup!$A$2:$E$18,3,FALSE)</f>
        <v>Lead</v>
      </c>
      <c r="K1911" s="1"/>
      <c r="L1911" t="str">
        <f>VLOOKUP(Z1911,lookup!$A$2:$E$18,4,FALSE)</f>
        <v>ug/l</v>
      </c>
      <c r="M1911">
        <v>0.1</v>
      </c>
      <c r="N1911" t="s">
        <v>152</v>
      </c>
      <c r="U1911">
        <v>0.02</v>
      </c>
      <c r="V1911" t="s">
        <v>176</v>
      </c>
      <c r="X1911" t="s">
        <v>178</v>
      </c>
      <c r="Y1911" t="s">
        <v>150</v>
      </c>
      <c r="Z1911">
        <v>1049</v>
      </c>
      <c r="AA1911" t="s">
        <v>174</v>
      </c>
      <c r="AB1911" t="s">
        <v>154</v>
      </c>
      <c r="AC1911" t="s">
        <v>148</v>
      </c>
      <c r="AD1911" s="2">
        <v>0.59444444444444444</v>
      </c>
      <c r="AG1911" t="s">
        <v>161</v>
      </c>
      <c r="AK1911" t="s">
        <v>156</v>
      </c>
    </row>
    <row r="1912" spans="1:37" x14ac:dyDescent="0.3">
      <c r="A1912" t="s">
        <v>292</v>
      </c>
      <c r="B1912" t="str">
        <f t="shared" si="29"/>
        <v>USGS-WRD-1651770-20190508</v>
      </c>
      <c r="C1912">
        <v>1651770</v>
      </c>
      <c r="D1912" t="s">
        <v>151</v>
      </c>
      <c r="E1912" s="1">
        <v>43593</v>
      </c>
      <c r="F1912" s="1" t="s">
        <v>450</v>
      </c>
      <c r="G1912" s="1"/>
      <c r="H1912" t="s">
        <v>172</v>
      </c>
      <c r="I1912" s="1" t="str">
        <f>VLOOKUP(Z1912,lookup!$A$2:$E$18,5,FALSE)</f>
        <v>dissolved</v>
      </c>
      <c r="J1912" s="1" t="str">
        <f>VLOOKUP(Z1912,lookup!$A$2:$E$18,3,FALSE)</f>
        <v>Zinc</v>
      </c>
      <c r="K1912" s="1"/>
      <c r="L1912" t="str">
        <f>VLOOKUP(Z1912,lookup!$A$2:$E$18,4,FALSE)</f>
        <v>ug/l</v>
      </c>
      <c r="M1912">
        <v>10</v>
      </c>
      <c r="N1912" t="s">
        <v>152</v>
      </c>
      <c r="U1912">
        <v>2</v>
      </c>
      <c r="V1912" t="s">
        <v>176</v>
      </c>
      <c r="X1912" t="s">
        <v>178</v>
      </c>
      <c r="Y1912" t="s">
        <v>150</v>
      </c>
      <c r="Z1912">
        <v>1090</v>
      </c>
      <c r="AA1912" t="s">
        <v>174</v>
      </c>
      <c r="AB1912" t="s">
        <v>154</v>
      </c>
      <c r="AC1912" t="s">
        <v>148</v>
      </c>
      <c r="AD1912" s="2">
        <v>0.59444444444444444</v>
      </c>
      <c r="AG1912" t="s">
        <v>161</v>
      </c>
      <c r="AK1912" t="s">
        <v>156</v>
      </c>
    </row>
    <row r="1913" spans="1:37" x14ac:dyDescent="0.3">
      <c r="A1913" t="s">
        <v>292</v>
      </c>
      <c r="B1913" t="str">
        <f t="shared" si="29"/>
        <v>USGS-WRD-1651770-20190508</v>
      </c>
      <c r="C1913">
        <v>1651770</v>
      </c>
      <c r="D1913" t="s">
        <v>151</v>
      </c>
      <c r="E1913" s="1">
        <v>43593</v>
      </c>
      <c r="F1913" s="1" t="s">
        <v>450</v>
      </c>
      <c r="G1913" s="1"/>
      <c r="I1913" s="1" t="str">
        <f>VLOOKUP(Z1913,lookup!$A$2:$E$18,5,FALSE)</f>
        <v>total</v>
      </c>
      <c r="J1913" s="1" t="str">
        <f>VLOOKUP(Z1913,lookup!$A$2:$E$18,3,FALSE)</f>
        <v>Mercury</v>
      </c>
      <c r="K1913" s="1"/>
      <c r="L1913" t="str">
        <f>VLOOKUP(Z1913,lookup!$A$2:$E$18,4,FALSE)</f>
        <v>ng/l</v>
      </c>
      <c r="M1913">
        <v>2.75</v>
      </c>
      <c r="U1913">
        <v>0.17</v>
      </c>
      <c r="V1913" t="s">
        <v>165</v>
      </c>
      <c r="X1913" t="s">
        <v>178</v>
      </c>
      <c r="Y1913" t="s">
        <v>150</v>
      </c>
      <c r="Z1913">
        <v>50286</v>
      </c>
      <c r="AB1913" t="s">
        <v>154</v>
      </c>
      <c r="AC1913" t="s">
        <v>148</v>
      </c>
      <c r="AD1913" s="2">
        <v>0.59444444444444444</v>
      </c>
      <c r="AG1913" t="s">
        <v>161</v>
      </c>
      <c r="AK1913" t="s">
        <v>230</v>
      </c>
    </row>
    <row r="1914" spans="1:37" x14ac:dyDescent="0.3">
      <c r="A1914" t="s">
        <v>292</v>
      </c>
      <c r="B1914" t="str">
        <f t="shared" si="29"/>
        <v>USGS-WRD-1651770-20190604</v>
      </c>
      <c r="C1914">
        <v>1651770</v>
      </c>
      <c r="D1914" t="s">
        <v>151</v>
      </c>
      <c r="E1914" s="1">
        <v>43620</v>
      </c>
      <c r="F1914" s="1" t="s">
        <v>425</v>
      </c>
      <c r="G1914" s="1"/>
      <c r="H1914" t="s">
        <v>172</v>
      </c>
      <c r="I1914" s="1" t="str">
        <f>VLOOKUP(Z1914,lookup!$A$2:$E$18,5,FALSE)</f>
        <v>dissolved</v>
      </c>
      <c r="J1914" s="1" t="str">
        <f>VLOOKUP(Z1914,lookup!$A$2:$E$18,3,FALSE)</f>
        <v>Copper</v>
      </c>
      <c r="K1914" s="1"/>
      <c r="L1914" t="str">
        <f>VLOOKUP(Z1914,lookup!$A$2:$E$18,4,FALSE)</f>
        <v>ug/l</v>
      </c>
      <c r="M1914">
        <v>1.9</v>
      </c>
      <c r="U1914">
        <v>0.4</v>
      </c>
      <c r="V1914" t="s">
        <v>176</v>
      </c>
      <c r="X1914" t="s">
        <v>178</v>
      </c>
      <c r="Y1914" t="s">
        <v>150</v>
      </c>
      <c r="Z1914">
        <v>1040</v>
      </c>
      <c r="AA1914" t="s">
        <v>174</v>
      </c>
      <c r="AB1914" t="s">
        <v>154</v>
      </c>
      <c r="AC1914" t="s">
        <v>148</v>
      </c>
      <c r="AD1914" s="2">
        <v>0.40416666666666662</v>
      </c>
      <c r="AG1914" t="s">
        <v>161</v>
      </c>
      <c r="AK1914" t="s">
        <v>156</v>
      </c>
    </row>
    <row r="1915" spans="1:37" x14ac:dyDescent="0.3">
      <c r="A1915" t="s">
        <v>292</v>
      </c>
      <c r="B1915" t="str">
        <f t="shared" si="29"/>
        <v>USGS-WRD-1651770-20190604</v>
      </c>
      <c r="C1915">
        <v>1651770</v>
      </c>
      <c r="D1915" t="s">
        <v>151</v>
      </c>
      <c r="E1915" s="1">
        <v>43620</v>
      </c>
      <c r="F1915" s="1" t="s">
        <v>425</v>
      </c>
      <c r="G1915" s="1"/>
      <c r="H1915" t="s">
        <v>170</v>
      </c>
      <c r="I1915" s="1" t="str">
        <f>VLOOKUP(Z1915,lookup!$A$2:$E$18,5,FALSE)</f>
        <v>dissolved</v>
      </c>
      <c r="J1915" s="1" t="str">
        <f>VLOOKUP(Z1915,lookup!$A$2:$E$18,3,FALSE)</f>
        <v>Lead</v>
      </c>
      <c r="K1915" s="1"/>
      <c r="L1915" t="str">
        <f>VLOOKUP(Z1915,lookup!$A$2:$E$18,4,FALSE)</f>
        <v>ug/l</v>
      </c>
      <c r="M1915">
        <v>7.8E-2</v>
      </c>
      <c r="U1915">
        <v>0.02</v>
      </c>
      <c r="V1915" t="s">
        <v>176</v>
      </c>
      <c r="X1915" t="s">
        <v>178</v>
      </c>
      <c r="Y1915" t="s">
        <v>150</v>
      </c>
      <c r="Z1915">
        <v>1049</v>
      </c>
      <c r="AA1915" t="s">
        <v>175</v>
      </c>
      <c r="AB1915" t="s">
        <v>154</v>
      </c>
      <c r="AC1915" t="s">
        <v>148</v>
      </c>
      <c r="AD1915" s="2">
        <v>0.40416666666666662</v>
      </c>
      <c r="AG1915" t="s">
        <v>161</v>
      </c>
      <c r="AK1915" t="s">
        <v>156</v>
      </c>
    </row>
    <row r="1916" spans="1:37" x14ac:dyDescent="0.3">
      <c r="A1916" t="s">
        <v>292</v>
      </c>
      <c r="B1916" t="str">
        <f t="shared" si="29"/>
        <v>USGS-WRD-1651770-20190604</v>
      </c>
      <c r="C1916">
        <v>1651770</v>
      </c>
      <c r="D1916" t="s">
        <v>151</v>
      </c>
      <c r="E1916" s="1">
        <v>43620</v>
      </c>
      <c r="F1916" s="1" t="s">
        <v>425</v>
      </c>
      <c r="G1916" s="1"/>
      <c r="H1916" t="s">
        <v>172</v>
      </c>
      <c r="I1916" s="1" t="str">
        <f>VLOOKUP(Z1916,lookup!$A$2:$E$18,5,FALSE)</f>
        <v>dissolved</v>
      </c>
      <c r="J1916" s="1" t="str">
        <f>VLOOKUP(Z1916,lookup!$A$2:$E$18,3,FALSE)</f>
        <v>Zinc</v>
      </c>
      <c r="K1916" s="1"/>
      <c r="L1916" t="str">
        <f>VLOOKUP(Z1916,lookup!$A$2:$E$18,4,FALSE)</f>
        <v>ug/l</v>
      </c>
      <c r="M1916">
        <v>5.8</v>
      </c>
      <c r="U1916">
        <v>2</v>
      </c>
      <c r="V1916" t="s">
        <v>176</v>
      </c>
      <c r="X1916" t="s">
        <v>178</v>
      </c>
      <c r="Y1916" t="s">
        <v>150</v>
      </c>
      <c r="Z1916">
        <v>1090</v>
      </c>
      <c r="AA1916" t="s">
        <v>175</v>
      </c>
      <c r="AB1916" t="s">
        <v>154</v>
      </c>
      <c r="AC1916" t="s">
        <v>148</v>
      </c>
      <c r="AD1916" s="2">
        <v>0.40416666666666662</v>
      </c>
      <c r="AG1916" t="s">
        <v>161</v>
      </c>
      <c r="AK1916" t="s">
        <v>156</v>
      </c>
    </row>
    <row r="1917" spans="1:37" x14ac:dyDescent="0.3">
      <c r="A1917" t="s">
        <v>292</v>
      </c>
      <c r="B1917" t="str">
        <f t="shared" si="29"/>
        <v>USGS-WRD-1651770-20190604</v>
      </c>
      <c r="C1917">
        <v>1651770</v>
      </c>
      <c r="D1917" t="s">
        <v>151</v>
      </c>
      <c r="E1917" s="1">
        <v>43620</v>
      </c>
      <c r="F1917" s="1" t="s">
        <v>425</v>
      </c>
      <c r="G1917" s="1"/>
      <c r="I1917" s="1" t="str">
        <f>VLOOKUP(Z1917,lookup!$A$2:$E$18,5,FALSE)</f>
        <v>total</v>
      </c>
      <c r="J1917" s="1" t="str">
        <f>VLOOKUP(Z1917,lookup!$A$2:$E$18,3,FALSE)</f>
        <v>Mercury</v>
      </c>
      <c r="K1917" s="1"/>
      <c r="L1917" t="str">
        <f>VLOOKUP(Z1917,lookup!$A$2:$E$18,4,FALSE)</f>
        <v>ng/l</v>
      </c>
      <c r="M1917">
        <v>3.03</v>
      </c>
      <c r="U1917">
        <v>0.17</v>
      </c>
      <c r="V1917" t="s">
        <v>165</v>
      </c>
      <c r="X1917" t="s">
        <v>178</v>
      </c>
      <c r="Y1917" t="s">
        <v>150</v>
      </c>
      <c r="Z1917">
        <v>50286</v>
      </c>
      <c r="AB1917" t="s">
        <v>154</v>
      </c>
      <c r="AC1917" t="s">
        <v>148</v>
      </c>
      <c r="AD1917" s="2">
        <v>0.40416666666666662</v>
      </c>
      <c r="AG1917" t="s">
        <v>161</v>
      </c>
      <c r="AK1917" t="s">
        <v>230</v>
      </c>
    </row>
    <row r="1918" spans="1:37" x14ac:dyDescent="0.3">
      <c r="A1918" t="s">
        <v>292</v>
      </c>
      <c r="B1918" t="str">
        <f t="shared" si="29"/>
        <v>USGS-WRD-1651770-20190702</v>
      </c>
      <c r="C1918">
        <v>1651770</v>
      </c>
      <c r="D1918" t="s">
        <v>151</v>
      </c>
      <c r="E1918" s="1">
        <v>43648</v>
      </c>
      <c r="F1918" s="1" t="s">
        <v>468</v>
      </c>
      <c r="G1918" s="1"/>
      <c r="H1918" t="s">
        <v>172</v>
      </c>
      <c r="I1918" s="1" t="str">
        <f>VLOOKUP(Z1918,lookup!$A$2:$E$18,5,FALSE)</f>
        <v>dissolved</v>
      </c>
      <c r="J1918" s="1" t="str">
        <f>VLOOKUP(Z1918,lookup!$A$2:$E$18,3,FALSE)</f>
        <v>Copper</v>
      </c>
      <c r="K1918" s="1"/>
      <c r="L1918" t="str">
        <f>VLOOKUP(Z1918,lookup!$A$2:$E$18,4,FALSE)</f>
        <v>ug/l</v>
      </c>
      <c r="M1918">
        <v>1.6</v>
      </c>
      <c r="U1918">
        <v>0.4</v>
      </c>
      <c r="V1918" t="s">
        <v>176</v>
      </c>
      <c r="X1918" t="s">
        <v>178</v>
      </c>
      <c r="Y1918" t="s">
        <v>150</v>
      </c>
      <c r="Z1918">
        <v>1040</v>
      </c>
      <c r="AA1918" t="s">
        <v>174</v>
      </c>
      <c r="AB1918" t="s">
        <v>154</v>
      </c>
      <c r="AC1918" t="s">
        <v>148</v>
      </c>
      <c r="AD1918" s="2">
        <v>0.4597222222222222</v>
      </c>
      <c r="AG1918" t="s">
        <v>161</v>
      </c>
      <c r="AK1918" t="s">
        <v>156</v>
      </c>
    </row>
    <row r="1919" spans="1:37" x14ac:dyDescent="0.3">
      <c r="A1919" t="s">
        <v>292</v>
      </c>
      <c r="B1919" t="str">
        <f t="shared" si="29"/>
        <v>USGS-WRD-1651770-20190702</v>
      </c>
      <c r="C1919">
        <v>1651770</v>
      </c>
      <c r="D1919" t="s">
        <v>151</v>
      </c>
      <c r="E1919" s="1">
        <v>43648</v>
      </c>
      <c r="F1919" s="1" t="s">
        <v>468</v>
      </c>
      <c r="G1919" s="1"/>
      <c r="H1919" t="s">
        <v>170</v>
      </c>
      <c r="I1919" s="1" t="str">
        <f>VLOOKUP(Z1919,lookup!$A$2:$E$18,5,FALSE)</f>
        <v>dissolved</v>
      </c>
      <c r="J1919" s="1" t="str">
        <f>VLOOKUP(Z1919,lookup!$A$2:$E$18,3,FALSE)</f>
        <v>Lead</v>
      </c>
      <c r="K1919" s="1"/>
      <c r="L1919" t="str">
        <f>VLOOKUP(Z1919,lookup!$A$2:$E$18,4,FALSE)</f>
        <v>ug/l</v>
      </c>
      <c r="M1919">
        <v>6.5000000000000002E-2</v>
      </c>
      <c r="U1919">
        <v>0.02</v>
      </c>
      <c r="V1919" t="s">
        <v>176</v>
      </c>
      <c r="X1919" t="s">
        <v>178</v>
      </c>
      <c r="Y1919" t="s">
        <v>150</v>
      </c>
      <c r="Z1919">
        <v>1049</v>
      </c>
      <c r="AA1919" t="s">
        <v>175</v>
      </c>
      <c r="AB1919" t="s">
        <v>154</v>
      </c>
      <c r="AC1919" t="s">
        <v>148</v>
      </c>
      <c r="AD1919" s="2">
        <v>0.4597222222222222</v>
      </c>
      <c r="AG1919" t="s">
        <v>161</v>
      </c>
      <c r="AK1919" t="s">
        <v>156</v>
      </c>
    </row>
    <row r="1920" spans="1:37" x14ac:dyDescent="0.3">
      <c r="A1920" t="s">
        <v>292</v>
      </c>
      <c r="B1920" t="str">
        <f t="shared" si="29"/>
        <v>USGS-WRD-1651770-20190702</v>
      </c>
      <c r="C1920">
        <v>1651770</v>
      </c>
      <c r="D1920" t="s">
        <v>151</v>
      </c>
      <c r="E1920" s="1">
        <v>43648</v>
      </c>
      <c r="F1920" s="1" t="s">
        <v>468</v>
      </c>
      <c r="G1920" s="1"/>
      <c r="H1920" t="s">
        <v>172</v>
      </c>
      <c r="I1920" s="1" t="str">
        <f>VLOOKUP(Z1920,lookup!$A$2:$E$18,5,FALSE)</f>
        <v>dissolved</v>
      </c>
      <c r="J1920" s="1" t="str">
        <f>VLOOKUP(Z1920,lookup!$A$2:$E$18,3,FALSE)</f>
        <v>Zinc</v>
      </c>
      <c r="K1920" s="1"/>
      <c r="L1920" t="str">
        <f>VLOOKUP(Z1920,lookup!$A$2:$E$18,4,FALSE)</f>
        <v>ug/l</v>
      </c>
      <c r="M1920">
        <v>4</v>
      </c>
      <c r="N1920" t="s">
        <v>152</v>
      </c>
      <c r="U1920">
        <v>2</v>
      </c>
      <c r="V1920" t="s">
        <v>176</v>
      </c>
      <c r="X1920" t="s">
        <v>178</v>
      </c>
      <c r="Y1920" t="s">
        <v>150</v>
      </c>
      <c r="Z1920">
        <v>1090</v>
      </c>
      <c r="AA1920" t="s">
        <v>174</v>
      </c>
      <c r="AB1920" t="s">
        <v>154</v>
      </c>
      <c r="AC1920" t="s">
        <v>148</v>
      </c>
      <c r="AD1920" s="2">
        <v>0.4597222222222222</v>
      </c>
      <c r="AG1920" t="s">
        <v>161</v>
      </c>
      <c r="AK1920" t="s">
        <v>156</v>
      </c>
    </row>
    <row r="1921" spans="1:37" x14ac:dyDescent="0.3">
      <c r="A1921" t="s">
        <v>292</v>
      </c>
      <c r="B1921" t="str">
        <f t="shared" si="29"/>
        <v>USGS-WRD-1651770-20190702</v>
      </c>
      <c r="C1921">
        <v>1651770</v>
      </c>
      <c r="D1921" t="s">
        <v>151</v>
      </c>
      <c r="E1921" s="1">
        <v>43648</v>
      </c>
      <c r="F1921" s="1" t="s">
        <v>468</v>
      </c>
      <c r="G1921" s="1"/>
      <c r="I1921" s="1" t="str">
        <f>VLOOKUP(Z1921,lookup!$A$2:$E$18,5,FALSE)</f>
        <v>total</v>
      </c>
      <c r="J1921" s="1" t="str">
        <f>VLOOKUP(Z1921,lookup!$A$2:$E$18,3,FALSE)</f>
        <v>Mercury</v>
      </c>
      <c r="K1921" s="1"/>
      <c r="L1921" t="str">
        <f>VLOOKUP(Z1921,lookup!$A$2:$E$18,4,FALSE)</f>
        <v>ng/l</v>
      </c>
      <c r="M1921">
        <v>1.1000000000000001</v>
      </c>
      <c r="U1921">
        <v>0.17</v>
      </c>
      <c r="V1921" t="s">
        <v>165</v>
      </c>
      <c r="X1921" t="s">
        <v>178</v>
      </c>
      <c r="Y1921" t="s">
        <v>150</v>
      </c>
      <c r="Z1921">
        <v>50286</v>
      </c>
      <c r="AB1921" t="s">
        <v>154</v>
      </c>
      <c r="AC1921" t="s">
        <v>148</v>
      </c>
      <c r="AD1921" s="2">
        <v>0.4597222222222222</v>
      </c>
      <c r="AG1921" t="s">
        <v>161</v>
      </c>
      <c r="AK1921" t="s">
        <v>230</v>
      </c>
    </row>
    <row r="1922" spans="1:37" x14ac:dyDescent="0.3">
      <c r="A1922" t="s">
        <v>292</v>
      </c>
      <c r="B1922" t="str">
        <f t="shared" ref="B1922:B1985" si="30">AG1922&amp;"-"&amp;C1922&amp;"-"&amp;TEXT(E1922,"yyyymmdd")</f>
        <v>USGS-WRD-1651770-20190708</v>
      </c>
      <c r="C1922">
        <v>1651770</v>
      </c>
      <c r="D1922" t="s">
        <v>151</v>
      </c>
      <c r="E1922" s="1">
        <v>43654</v>
      </c>
      <c r="F1922" s="1" t="s">
        <v>304</v>
      </c>
      <c r="G1922" s="1"/>
      <c r="H1922" t="s">
        <v>172</v>
      </c>
      <c r="I1922" s="1" t="str">
        <f>VLOOKUP(Z1922,lookup!$A$2:$E$18,5,FALSE)</f>
        <v>dissolved</v>
      </c>
      <c r="J1922" s="1" t="str">
        <f>VLOOKUP(Z1922,lookup!$A$2:$E$18,3,FALSE)</f>
        <v>Copper</v>
      </c>
      <c r="K1922" s="1"/>
      <c r="L1922" t="str">
        <f>VLOOKUP(Z1922,lookup!$A$2:$E$18,4,FALSE)</f>
        <v>ug/l</v>
      </c>
      <c r="M1922">
        <v>6.5</v>
      </c>
      <c r="U1922">
        <v>0.4</v>
      </c>
      <c r="V1922" t="s">
        <v>176</v>
      </c>
      <c r="X1922" t="s">
        <v>178</v>
      </c>
      <c r="Y1922" t="s">
        <v>150</v>
      </c>
      <c r="Z1922">
        <v>1040</v>
      </c>
      <c r="AB1922" t="s">
        <v>154</v>
      </c>
      <c r="AC1922" t="s">
        <v>148</v>
      </c>
      <c r="AD1922" s="2">
        <v>0.47916666666666669</v>
      </c>
      <c r="AG1922" t="s">
        <v>161</v>
      </c>
      <c r="AK1922" t="s">
        <v>156</v>
      </c>
    </row>
    <row r="1923" spans="1:37" x14ac:dyDescent="0.3">
      <c r="A1923" t="s">
        <v>292</v>
      </c>
      <c r="B1923" t="str">
        <f t="shared" si="30"/>
        <v>USGS-WRD-1651770-20190708</v>
      </c>
      <c r="C1923">
        <v>1651770</v>
      </c>
      <c r="D1923" t="s">
        <v>151</v>
      </c>
      <c r="E1923" s="1">
        <v>43654</v>
      </c>
      <c r="F1923" s="1" t="s">
        <v>304</v>
      </c>
      <c r="G1923" s="1"/>
      <c r="H1923" t="s">
        <v>170</v>
      </c>
      <c r="I1923" s="1" t="str">
        <f>VLOOKUP(Z1923,lookup!$A$2:$E$18,5,FALSE)</f>
        <v>dissolved</v>
      </c>
      <c r="J1923" s="1" t="str">
        <f>VLOOKUP(Z1923,lookup!$A$2:$E$18,3,FALSE)</f>
        <v>Lead</v>
      </c>
      <c r="K1923" s="1"/>
      <c r="L1923" t="str">
        <f>VLOOKUP(Z1923,lookup!$A$2:$E$18,4,FALSE)</f>
        <v>ug/l</v>
      </c>
      <c r="M1923">
        <v>1.1299999999999999</v>
      </c>
      <c r="U1923">
        <v>0.02</v>
      </c>
      <c r="V1923" t="s">
        <v>176</v>
      </c>
      <c r="X1923" t="s">
        <v>178</v>
      </c>
      <c r="Y1923" t="s">
        <v>150</v>
      </c>
      <c r="Z1923">
        <v>1049</v>
      </c>
      <c r="AB1923" t="s">
        <v>154</v>
      </c>
      <c r="AC1923" t="s">
        <v>148</v>
      </c>
      <c r="AD1923" s="2">
        <v>0.47916666666666669</v>
      </c>
      <c r="AG1923" t="s">
        <v>161</v>
      </c>
      <c r="AK1923" t="s">
        <v>156</v>
      </c>
    </row>
    <row r="1924" spans="1:37" x14ac:dyDescent="0.3">
      <c r="A1924" t="s">
        <v>292</v>
      </c>
      <c r="B1924" t="str">
        <f t="shared" si="30"/>
        <v>USGS-WRD-1651770-20190708</v>
      </c>
      <c r="C1924">
        <v>1651770</v>
      </c>
      <c r="D1924" t="s">
        <v>151</v>
      </c>
      <c r="E1924" s="1">
        <v>43654</v>
      </c>
      <c r="F1924" s="1" t="s">
        <v>304</v>
      </c>
      <c r="G1924" s="1"/>
      <c r="H1924" t="s">
        <v>172</v>
      </c>
      <c r="I1924" s="1" t="str">
        <f>VLOOKUP(Z1924,lookup!$A$2:$E$18,5,FALSE)</f>
        <v>dissolved</v>
      </c>
      <c r="J1924" s="1" t="str">
        <f>VLOOKUP(Z1924,lookup!$A$2:$E$18,3,FALSE)</f>
        <v>Zinc</v>
      </c>
      <c r="K1924" s="1"/>
      <c r="L1924" t="str">
        <f>VLOOKUP(Z1924,lookup!$A$2:$E$18,4,FALSE)</f>
        <v>ug/l</v>
      </c>
      <c r="M1924">
        <v>9.1</v>
      </c>
      <c r="U1924">
        <v>2</v>
      </c>
      <c r="V1924" t="s">
        <v>176</v>
      </c>
      <c r="X1924" t="s">
        <v>178</v>
      </c>
      <c r="Y1924" t="s">
        <v>150</v>
      </c>
      <c r="Z1924">
        <v>1090</v>
      </c>
      <c r="AB1924" t="s">
        <v>154</v>
      </c>
      <c r="AC1924" t="s">
        <v>148</v>
      </c>
      <c r="AD1924" s="2">
        <v>0.47916666666666669</v>
      </c>
      <c r="AG1924" t="s">
        <v>161</v>
      </c>
      <c r="AK1924" t="s">
        <v>156</v>
      </c>
    </row>
    <row r="1925" spans="1:37" x14ac:dyDescent="0.3">
      <c r="A1925" t="s">
        <v>292</v>
      </c>
      <c r="B1925" t="str">
        <f t="shared" si="30"/>
        <v>USGS-WRD-1651770-20190708</v>
      </c>
      <c r="C1925">
        <v>1651770</v>
      </c>
      <c r="D1925" t="s">
        <v>151</v>
      </c>
      <c r="E1925" s="1">
        <v>43654</v>
      </c>
      <c r="F1925" s="1" t="s">
        <v>304</v>
      </c>
      <c r="G1925" s="1"/>
      <c r="I1925" s="1" t="str">
        <f>VLOOKUP(Z1925,lookup!$A$2:$E$18,5,FALSE)</f>
        <v>total</v>
      </c>
      <c r="J1925" s="1" t="str">
        <f>VLOOKUP(Z1925,lookup!$A$2:$E$18,3,FALSE)</f>
        <v>Mercury</v>
      </c>
      <c r="K1925" s="1"/>
      <c r="L1925" t="str">
        <f>VLOOKUP(Z1925,lookup!$A$2:$E$18,4,FALSE)</f>
        <v>ng/l</v>
      </c>
      <c r="M1925">
        <v>12.4</v>
      </c>
      <c r="U1925">
        <v>0.17</v>
      </c>
      <c r="V1925" t="s">
        <v>165</v>
      </c>
      <c r="X1925" t="s">
        <v>178</v>
      </c>
      <c r="Y1925" t="s">
        <v>150</v>
      </c>
      <c r="Z1925">
        <v>50286</v>
      </c>
      <c r="AB1925" t="s">
        <v>154</v>
      </c>
      <c r="AC1925" t="s">
        <v>148</v>
      </c>
      <c r="AD1925" s="2">
        <v>0.47916666666666669</v>
      </c>
      <c r="AG1925" t="s">
        <v>161</v>
      </c>
      <c r="AK1925" t="s">
        <v>230</v>
      </c>
    </row>
    <row r="1926" spans="1:37" x14ac:dyDescent="0.3">
      <c r="A1926" t="s">
        <v>292</v>
      </c>
      <c r="B1926" t="str">
        <f t="shared" si="30"/>
        <v>USGS-WRD-1651770-20190805</v>
      </c>
      <c r="C1926">
        <v>1651770</v>
      </c>
      <c r="D1926" t="s">
        <v>151</v>
      </c>
      <c r="E1926" s="1">
        <v>43682</v>
      </c>
      <c r="F1926" s="1" t="s">
        <v>313</v>
      </c>
      <c r="G1926" s="1"/>
      <c r="H1926" t="s">
        <v>172</v>
      </c>
      <c r="I1926" s="1" t="str">
        <f>VLOOKUP(Z1926,lookup!$A$2:$E$18,5,FALSE)</f>
        <v>dissolved</v>
      </c>
      <c r="J1926" s="1" t="str">
        <f>VLOOKUP(Z1926,lookup!$A$2:$E$18,3,FALSE)</f>
        <v>Copper</v>
      </c>
      <c r="K1926" s="1"/>
      <c r="L1926" t="str">
        <f>VLOOKUP(Z1926,lookup!$A$2:$E$18,4,FALSE)</f>
        <v>ug/l</v>
      </c>
      <c r="M1926">
        <v>3.2</v>
      </c>
      <c r="U1926">
        <v>0.4</v>
      </c>
      <c r="V1926" t="s">
        <v>176</v>
      </c>
      <c r="X1926" t="s">
        <v>178</v>
      </c>
      <c r="Y1926" t="s">
        <v>150</v>
      </c>
      <c r="Z1926">
        <v>1040</v>
      </c>
      <c r="AB1926" t="s">
        <v>154</v>
      </c>
      <c r="AC1926" t="s">
        <v>148</v>
      </c>
      <c r="AD1926" s="2">
        <v>0.41666666666666669</v>
      </c>
      <c r="AG1926" t="s">
        <v>161</v>
      </c>
      <c r="AK1926" t="s">
        <v>156</v>
      </c>
    </row>
    <row r="1927" spans="1:37" x14ac:dyDescent="0.3">
      <c r="A1927" t="s">
        <v>292</v>
      </c>
      <c r="B1927" t="str">
        <f t="shared" si="30"/>
        <v>USGS-WRD-1651770-20190805</v>
      </c>
      <c r="C1927">
        <v>1651770</v>
      </c>
      <c r="D1927" t="s">
        <v>151</v>
      </c>
      <c r="E1927" s="1">
        <v>43682</v>
      </c>
      <c r="F1927" s="1" t="s">
        <v>313</v>
      </c>
      <c r="G1927" s="1"/>
      <c r="H1927" t="s">
        <v>170</v>
      </c>
      <c r="I1927" s="1" t="str">
        <f>VLOOKUP(Z1927,lookup!$A$2:$E$18,5,FALSE)</f>
        <v>dissolved</v>
      </c>
      <c r="J1927" s="1" t="str">
        <f>VLOOKUP(Z1927,lookup!$A$2:$E$18,3,FALSE)</f>
        <v>Lead</v>
      </c>
      <c r="K1927" s="1"/>
      <c r="L1927" t="str">
        <f>VLOOKUP(Z1927,lookup!$A$2:$E$18,4,FALSE)</f>
        <v>ug/l</v>
      </c>
      <c r="M1927">
        <v>0.153</v>
      </c>
      <c r="U1927">
        <v>0.02</v>
      </c>
      <c r="V1927" t="s">
        <v>176</v>
      </c>
      <c r="X1927" t="s">
        <v>178</v>
      </c>
      <c r="Y1927" t="s">
        <v>150</v>
      </c>
      <c r="Z1927">
        <v>1049</v>
      </c>
      <c r="AB1927" t="s">
        <v>154</v>
      </c>
      <c r="AC1927" t="s">
        <v>148</v>
      </c>
      <c r="AD1927" s="2">
        <v>0.41666666666666669</v>
      </c>
      <c r="AG1927" t="s">
        <v>161</v>
      </c>
      <c r="AK1927" t="s">
        <v>156</v>
      </c>
    </row>
    <row r="1928" spans="1:37" x14ac:dyDescent="0.3">
      <c r="A1928" t="s">
        <v>292</v>
      </c>
      <c r="B1928" t="str">
        <f t="shared" si="30"/>
        <v>USGS-WRD-1651770-20190805</v>
      </c>
      <c r="C1928">
        <v>1651770</v>
      </c>
      <c r="D1928" t="s">
        <v>151</v>
      </c>
      <c r="E1928" s="1">
        <v>43682</v>
      </c>
      <c r="F1928" s="1" t="s">
        <v>313</v>
      </c>
      <c r="G1928" s="1"/>
      <c r="H1928" t="s">
        <v>172</v>
      </c>
      <c r="I1928" s="1" t="str">
        <f>VLOOKUP(Z1928,lookup!$A$2:$E$18,5,FALSE)</f>
        <v>dissolved</v>
      </c>
      <c r="J1928" s="1" t="str">
        <f>VLOOKUP(Z1928,lookup!$A$2:$E$18,3,FALSE)</f>
        <v>Zinc</v>
      </c>
      <c r="K1928" s="1"/>
      <c r="L1928" t="str">
        <f>VLOOKUP(Z1928,lookup!$A$2:$E$18,4,FALSE)</f>
        <v>ug/l</v>
      </c>
      <c r="M1928">
        <v>2.7</v>
      </c>
      <c r="U1928">
        <v>2</v>
      </c>
      <c r="V1928" t="s">
        <v>176</v>
      </c>
      <c r="X1928" t="s">
        <v>178</v>
      </c>
      <c r="Y1928" t="s">
        <v>150</v>
      </c>
      <c r="Z1928">
        <v>1090</v>
      </c>
      <c r="AA1928" t="s">
        <v>168</v>
      </c>
      <c r="AB1928" t="s">
        <v>154</v>
      </c>
      <c r="AC1928" t="s">
        <v>148</v>
      </c>
      <c r="AD1928" s="2">
        <v>0.41666666666666669</v>
      </c>
      <c r="AG1928" t="s">
        <v>161</v>
      </c>
      <c r="AK1928" t="s">
        <v>156</v>
      </c>
    </row>
    <row r="1929" spans="1:37" x14ac:dyDescent="0.3">
      <c r="A1929" t="s">
        <v>292</v>
      </c>
      <c r="B1929" t="str">
        <f t="shared" si="30"/>
        <v>USGS-WRD-1651770-20190805</v>
      </c>
      <c r="C1929">
        <v>1651770</v>
      </c>
      <c r="D1929" t="s">
        <v>151</v>
      </c>
      <c r="E1929" s="1">
        <v>43682</v>
      </c>
      <c r="F1929" s="1" t="s">
        <v>313</v>
      </c>
      <c r="G1929" s="1"/>
      <c r="I1929" s="1" t="str">
        <f>VLOOKUP(Z1929,lookup!$A$2:$E$18,5,FALSE)</f>
        <v>total</v>
      </c>
      <c r="J1929" s="1" t="str">
        <f>VLOOKUP(Z1929,lookup!$A$2:$E$18,3,FALSE)</f>
        <v>Mercury</v>
      </c>
      <c r="K1929" s="1"/>
      <c r="L1929" t="str">
        <f>VLOOKUP(Z1929,lookup!$A$2:$E$18,4,FALSE)</f>
        <v>ng/l</v>
      </c>
      <c r="M1929">
        <v>2.64</v>
      </c>
      <c r="U1929">
        <v>0.17</v>
      </c>
      <c r="V1929" t="s">
        <v>165</v>
      </c>
      <c r="X1929" t="s">
        <v>178</v>
      </c>
      <c r="Y1929" t="s">
        <v>150</v>
      </c>
      <c r="Z1929">
        <v>50286</v>
      </c>
      <c r="AB1929" t="s">
        <v>154</v>
      </c>
      <c r="AC1929" t="s">
        <v>148</v>
      </c>
      <c r="AD1929" s="2">
        <v>0.41666666666666669</v>
      </c>
      <c r="AG1929" t="s">
        <v>161</v>
      </c>
      <c r="AK1929" t="s">
        <v>230</v>
      </c>
    </row>
    <row r="1930" spans="1:37" x14ac:dyDescent="0.3">
      <c r="A1930" t="s">
        <v>292</v>
      </c>
      <c r="B1930" t="str">
        <f t="shared" si="30"/>
        <v>USGS-WRD-1651770-20190823</v>
      </c>
      <c r="C1930">
        <v>1651770</v>
      </c>
      <c r="D1930" t="s">
        <v>151</v>
      </c>
      <c r="E1930" s="1">
        <v>43700</v>
      </c>
      <c r="F1930" s="1" t="s">
        <v>407</v>
      </c>
      <c r="G1930" s="1"/>
      <c r="I1930" s="1" t="str">
        <f>VLOOKUP(Z1930,lookup!$A$2:$E$18,5,FALSE)</f>
        <v>total</v>
      </c>
      <c r="J1930" s="1" t="str">
        <f>VLOOKUP(Z1930,lookup!$A$2:$E$18,3,FALSE)</f>
        <v>Mercury</v>
      </c>
      <c r="K1930" s="1"/>
      <c r="L1930" t="str">
        <f>VLOOKUP(Z1930,lookup!$A$2:$E$18,4,FALSE)</f>
        <v>ng/l</v>
      </c>
      <c r="M1930">
        <v>21.9</v>
      </c>
      <c r="U1930">
        <v>0.17</v>
      </c>
      <c r="V1930" t="s">
        <v>165</v>
      </c>
      <c r="X1930" t="s">
        <v>178</v>
      </c>
      <c r="Y1930" t="s">
        <v>150</v>
      </c>
      <c r="Z1930">
        <v>50286</v>
      </c>
      <c r="AB1930" t="s">
        <v>154</v>
      </c>
      <c r="AC1930" t="s">
        <v>148</v>
      </c>
      <c r="AD1930" s="2">
        <v>0.4694444444444445</v>
      </c>
      <c r="AG1930" t="s">
        <v>161</v>
      </c>
      <c r="AK1930" t="s">
        <v>230</v>
      </c>
    </row>
    <row r="1931" spans="1:37" x14ac:dyDescent="0.3">
      <c r="A1931" t="s">
        <v>292</v>
      </c>
      <c r="B1931" t="str">
        <f t="shared" si="30"/>
        <v>USGS-WRD-1651770-20190903</v>
      </c>
      <c r="C1931">
        <v>1651770</v>
      </c>
      <c r="D1931" t="s">
        <v>151</v>
      </c>
      <c r="E1931" s="1">
        <v>43711</v>
      </c>
      <c r="F1931" s="1" t="s">
        <v>469</v>
      </c>
      <c r="G1931" s="1"/>
      <c r="H1931" t="s">
        <v>172</v>
      </c>
      <c r="I1931" s="1" t="str">
        <f>VLOOKUP(Z1931,lookup!$A$2:$E$18,5,FALSE)</f>
        <v>dissolved</v>
      </c>
      <c r="J1931" s="1" t="str">
        <f>VLOOKUP(Z1931,lookup!$A$2:$E$18,3,FALSE)</f>
        <v>Copper</v>
      </c>
      <c r="K1931" s="1"/>
      <c r="L1931" t="str">
        <f>VLOOKUP(Z1931,lookup!$A$2:$E$18,4,FALSE)</f>
        <v>ug/l</v>
      </c>
      <c r="M1931">
        <v>2.1</v>
      </c>
      <c r="U1931">
        <v>0.4</v>
      </c>
      <c r="V1931" t="s">
        <v>176</v>
      </c>
      <c r="X1931" t="s">
        <v>178</v>
      </c>
      <c r="Y1931" t="s">
        <v>150</v>
      </c>
      <c r="Z1931">
        <v>1040</v>
      </c>
      <c r="AA1931" t="s">
        <v>174</v>
      </c>
      <c r="AB1931" t="s">
        <v>154</v>
      </c>
      <c r="AC1931" t="s">
        <v>148</v>
      </c>
      <c r="AD1931" s="2">
        <v>0.42083333333333334</v>
      </c>
      <c r="AG1931" t="s">
        <v>161</v>
      </c>
      <c r="AK1931" t="s">
        <v>156</v>
      </c>
    </row>
    <row r="1932" spans="1:37" x14ac:dyDescent="0.3">
      <c r="A1932" t="s">
        <v>292</v>
      </c>
      <c r="B1932" t="str">
        <f t="shared" si="30"/>
        <v>USGS-WRD-1651770-20190903</v>
      </c>
      <c r="C1932">
        <v>1651770</v>
      </c>
      <c r="D1932" t="s">
        <v>151</v>
      </c>
      <c r="E1932" s="1">
        <v>43711</v>
      </c>
      <c r="F1932" s="1" t="s">
        <v>469</v>
      </c>
      <c r="G1932" s="1"/>
      <c r="H1932" t="s">
        <v>170</v>
      </c>
      <c r="I1932" s="1" t="str">
        <f>VLOOKUP(Z1932,lookup!$A$2:$E$18,5,FALSE)</f>
        <v>dissolved</v>
      </c>
      <c r="J1932" s="1" t="str">
        <f>VLOOKUP(Z1932,lookup!$A$2:$E$18,3,FALSE)</f>
        <v>Lead</v>
      </c>
      <c r="K1932" s="1"/>
      <c r="L1932" t="str">
        <f>VLOOKUP(Z1932,lookup!$A$2:$E$18,4,FALSE)</f>
        <v>ug/l</v>
      </c>
      <c r="M1932">
        <v>4.4999999999999998E-2</v>
      </c>
      <c r="U1932">
        <v>0.02</v>
      </c>
      <c r="V1932" t="s">
        <v>176</v>
      </c>
      <c r="X1932" t="s">
        <v>178</v>
      </c>
      <c r="Y1932" t="s">
        <v>150</v>
      </c>
      <c r="Z1932">
        <v>1049</v>
      </c>
      <c r="AA1932" t="s">
        <v>175</v>
      </c>
      <c r="AB1932" t="s">
        <v>154</v>
      </c>
      <c r="AC1932" t="s">
        <v>148</v>
      </c>
      <c r="AD1932" s="2">
        <v>0.42083333333333334</v>
      </c>
      <c r="AG1932" t="s">
        <v>161</v>
      </c>
      <c r="AK1932" t="s">
        <v>156</v>
      </c>
    </row>
    <row r="1933" spans="1:37" x14ac:dyDescent="0.3">
      <c r="A1933" t="s">
        <v>292</v>
      </c>
      <c r="B1933" t="str">
        <f t="shared" si="30"/>
        <v>USGS-WRD-1651770-20190903</v>
      </c>
      <c r="C1933">
        <v>1651770</v>
      </c>
      <c r="D1933" t="s">
        <v>151</v>
      </c>
      <c r="E1933" s="1">
        <v>43711</v>
      </c>
      <c r="F1933" s="1" t="s">
        <v>469</v>
      </c>
      <c r="G1933" s="1"/>
      <c r="H1933" t="s">
        <v>172</v>
      </c>
      <c r="I1933" s="1" t="str">
        <f>VLOOKUP(Z1933,lookup!$A$2:$E$18,5,FALSE)</f>
        <v>dissolved</v>
      </c>
      <c r="J1933" s="1" t="str">
        <f>VLOOKUP(Z1933,lookup!$A$2:$E$18,3,FALSE)</f>
        <v>Zinc</v>
      </c>
      <c r="K1933" s="1"/>
      <c r="L1933" t="str">
        <f>VLOOKUP(Z1933,lookup!$A$2:$E$18,4,FALSE)</f>
        <v>ug/l</v>
      </c>
      <c r="M1933">
        <v>4</v>
      </c>
      <c r="N1933" t="s">
        <v>152</v>
      </c>
      <c r="U1933">
        <v>2</v>
      </c>
      <c r="V1933" t="s">
        <v>176</v>
      </c>
      <c r="X1933" t="s">
        <v>178</v>
      </c>
      <c r="Y1933" t="s">
        <v>150</v>
      </c>
      <c r="Z1933">
        <v>1090</v>
      </c>
      <c r="AA1933" t="s">
        <v>174</v>
      </c>
      <c r="AB1933" t="s">
        <v>154</v>
      </c>
      <c r="AC1933" t="s">
        <v>148</v>
      </c>
      <c r="AD1933" s="2">
        <v>0.42083333333333334</v>
      </c>
      <c r="AG1933" t="s">
        <v>161</v>
      </c>
      <c r="AK1933" t="s">
        <v>156</v>
      </c>
    </row>
    <row r="1934" spans="1:37" x14ac:dyDescent="0.3">
      <c r="A1934" t="s">
        <v>292</v>
      </c>
      <c r="B1934" t="str">
        <f t="shared" si="30"/>
        <v>USGS-WRD-1651770-20190903</v>
      </c>
      <c r="C1934">
        <v>1651770</v>
      </c>
      <c r="D1934" t="s">
        <v>151</v>
      </c>
      <c r="E1934" s="1">
        <v>43711</v>
      </c>
      <c r="F1934" s="1" t="s">
        <v>469</v>
      </c>
      <c r="G1934" s="1"/>
      <c r="I1934" s="1" t="str">
        <f>VLOOKUP(Z1934,lookup!$A$2:$E$18,5,FALSE)</f>
        <v>total</v>
      </c>
      <c r="J1934" s="1" t="str">
        <f>VLOOKUP(Z1934,lookup!$A$2:$E$18,3,FALSE)</f>
        <v>Mercury</v>
      </c>
      <c r="K1934" s="1"/>
      <c r="L1934" t="str">
        <f>VLOOKUP(Z1934,lookup!$A$2:$E$18,4,FALSE)</f>
        <v>ng/l</v>
      </c>
      <c r="M1934">
        <v>1.1000000000000001</v>
      </c>
      <c r="U1934">
        <v>0.17</v>
      </c>
      <c r="V1934" t="s">
        <v>165</v>
      </c>
      <c r="X1934" t="s">
        <v>178</v>
      </c>
      <c r="Y1934" t="s">
        <v>150</v>
      </c>
      <c r="Z1934">
        <v>50286</v>
      </c>
      <c r="AB1934" t="s">
        <v>154</v>
      </c>
      <c r="AC1934" t="s">
        <v>148</v>
      </c>
      <c r="AD1934" s="2">
        <v>0.42083333333333334</v>
      </c>
      <c r="AG1934" t="s">
        <v>161</v>
      </c>
      <c r="AK1934" t="s">
        <v>230</v>
      </c>
    </row>
    <row r="1935" spans="1:37" x14ac:dyDescent="0.3">
      <c r="A1935" t="s">
        <v>292</v>
      </c>
      <c r="B1935" t="str">
        <f t="shared" si="30"/>
        <v>USGS-WRD-1651770-20191011</v>
      </c>
      <c r="C1935">
        <v>1651770</v>
      </c>
      <c r="D1935" t="s">
        <v>151</v>
      </c>
      <c r="E1935" s="1">
        <v>43749</v>
      </c>
      <c r="F1935" s="1" t="s">
        <v>309</v>
      </c>
      <c r="G1935" s="1"/>
      <c r="H1935" t="s">
        <v>172</v>
      </c>
      <c r="I1935" s="1" t="str">
        <f>VLOOKUP(Z1935,lookup!$A$2:$E$18,5,FALSE)</f>
        <v>dissolved</v>
      </c>
      <c r="J1935" s="1" t="str">
        <f>VLOOKUP(Z1935,lookup!$A$2:$E$18,3,FALSE)</f>
        <v>Copper</v>
      </c>
      <c r="K1935" s="1"/>
      <c r="L1935" t="str">
        <f>VLOOKUP(Z1935,lookup!$A$2:$E$18,4,FALSE)</f>
        <v>ug/l</v>
      </c>
      <c r="M1935">
        <v>4.5</v>
      </c>
      <c r="U1935">
        <v>0.4</v>
      </c>
      <c r="V1935" t="s">
        <v>176</v>
      </c>
      <c r="X1935" t="s">
        <v>178</v>
      </c>
      <c r="Y1935" t="s">
        <v>150</v>
      </c>
      <c r="Z1935">
        <v>1040</v>
      </c>
      <c r="AA1935" t="s">
        <v>174</v>
      </c>
      <c r="AB1935" t="s">
        <v>154</v>
      </c>
      <c r="AC1935" t="s">
        <v>148</v>
      </c>
      <c r="AD1935" s="2">
        <v>0.3888888888888889</v>
      </c>
      <c r="AG1935" t="s">
        <v>161</v>
      </c>
      <c r="AK1935" t="s">
        <v>156</v>
      </c>
    </row>
    <row r="1936" spans="1:37" x14ac:dyDescent="0.3">
      <c r="A1936" t="s">
        <v>292</v>
      </c>
      <c r="B1936" t="str">
        <f t="shared" si="30"/>
        <v>USGS-WRD-1651770-20191011</v>
      </c>
      <c r="C1936">
        <v>1651770</v>
      </c>
      <c r="D1936" t="s">
        <v>151</v>
      </c>
      <c r="E1936" s="1">
        <v>43749</v>
      </c>
      <c r="F1936" s="1" t="s">
        <v>309</v>
      </c>
      <c r="G1936" s="1"/>
      <c r="H1936" t="s">
        <v>170</v>
      </c>
      <c r="I1936" s="1" t="str">
        <f>VLOOKUP(Z1936,lookup!$A$2:$E$18,5,FALSE)</f>
        <v>dissolved</v>
      </c>
      <c r="J1936" s="1" t="str">
        <f>VLOOKUP(Z1936,lookup!$A$2:$E$18,3,FALSE)</f>
        <v>Lead</v>
      </c>
      <c r="K1936" s="1"/>
      <c r="L1936" t="str">
        <f>VLOOKUP(Z1936,lookup!$A$2:$E$18,4,FALSE)</f>
        <v>ug/l</v>
      </c>
      <c r="M1936">
        <v>7.9000000000000001E-2</v>
      </c>
      <c r="U1936">
        <v>0.02</v>
      </c>
      <c r="V1936" t="s">
        <v>176</v>
      </c>
      <c r="X1936" t="s">
        <v>178</v>
      </c>
      <c r="Y1936" t="s">
        <v>150</v>
      </c>
      <c r="Z1936">
        <v>1049</v>
      </c>
      <c r="AA1936" t="s">
        <v>175</v>
      </c>
      <c r="AB1936" t="s">
        <v>154</v>
      </c>
      <c r="AC1936" t="s">
        <v>148</v>
      </c>
      <c r="AD1936" s="2">
        <v>0.3888888888888889</v>
      </c>
      <c r="AG1936" t="s">
        <v>161</v>
      </c>
      <c r="AK1936" t="s">
        <v>156</v>
      </c>
    </row>
    <row r="1937" spans="1:37" x14ac:dyDescent="0.3">
      <c r="A1937" t="s">
        <v>292</v>
      </c>
      <c r="B1937" t="str">
        <f t="shared" si="30"/>
        <v>USGS-WRD-1651770-20191011</v>
      </c>
      <c r="C1937">
        <v>1651770</v>
      </c>
      <c r="D1937" t="s">
        <v>151</v>
      </c>
      <c r="E1937" s="1">
        <v>43749</v>
      </c>
      <c r="F1937" s="1" t="s">
        <v>309</v>
      </c>
      <c r="G1937" s="1"/>
      <c r="H1937" t="s">
        <v>172</v>
      </c>
      <c r="I1937" s="1" t="str">
        <f>VLOOKUP(Z1937,lookup!$A$2:$E$18,5,FALSE)</f>
        <v>dissolved</v>
      </c>
      <c r="J1937" s="1" t="str">
        <f>VLOOKUP(Z1937,lookup!$A$2:$E$18,3,FALSE)</f>
        <v>Zinc</v>
      </c>
      <c r="K1937" s="1"/>
      <c r="L1937" t="str">
        <f>VLOOKUP(Z1937,lookup!$A$2:$E$18,4,FALSE)</f>
        <v>ug/l</v>
      </c>
      <c r="M1937">
        <v>4</v>
      </c>
      <c r="N1937" t="s">
        <v>152</v>
      </c>
      <c r="U1937">
        <v>2</v>
      </c>
      <c r="V1937" t="s">
        <v>176</v>
      </c>
      <c r="X1937" t="s">
        <v>178</v>
      </c>
      <c r="Y1937" t="s">
        <v>150</v>
      </c>
      <c r="Z1937">
        <v>1090</v>
      </c>
      <c r="AA1937" t="s">
        <v>174</v>
      </c>
      <c r="AB1937" t="s">
        <v>154</v>
      </c>
      <c r="AC1937" t="s">
        <v>148</v>
      </c>
      <c r="AD1937" s="2">
        <v>0.3888888888888889</v>
      </c>
      <c r="AG1937" t="s">
        <v>161</v>
      </c>
      <c r="AK1937" t="s">
        <v>156</v>
      </c>
    </row>
    <row r="1938" spans="1:37" x14ac:dyDescent="0.3">
      <c r="A1938" t="s">
        <v>292</v>
      </c>
      <c r="B1938" t="str">
        <f t="shared" si="30"/>
        <v>USGS-WRD-1651770-20191011</v>
      </c>
      <c r="C1938">
        <v>1651770</v>
      </c>
      <c r="D1938" t="s">
        <v>151</v>
      </c>
      <c r="E1938" s="1">
        <v>43749</v>
      </c>
      <c r="F1938" s="1" t="s">
        <v>309</v>
      </c>
      <c r="G1938" s="1"/>
      <c r="I1938" s="1" t="str">
        <f>VLOOKUP(Z1938,lookup!$A$2:$E$18,5,FALSE)</f>
        <v>total</v>
      </c>
      <c r="J1938" s="1" t="str">
        <f>VLOOKUP(Z1938,lookup!$A$2:$E$18,3,FALSE)</f>
        <v>Mercury</v>
      </c>
      <c r="K1938" s="1"/>
      <c r="L1938" t="str">
        <f>VLOOKUP(Z1938,lookup!$A$2:$E$18,4,FALSE)</f>
        <v>ng/l</v>
      </c>
      <c r="M1938">
        <v>5.27</v>
      </c>
      <c r="U1938">
        <v>0.17</v>
      </c>
      <c r="V1938" t="s">
        <v>165</v>
      </c>
      <c r="X1938" t="s">
        <v>178</v>
      </c>
      <c r="Y1938" t="s">
        <v>150</v>
      </c>
      <c r="Z1938">
        <v>50286</v>
      </c>
      <c r="AB1938" t="s">
        <v>154</v>
      </c>
      <c r="AC1938" t="s">
        <v>148</v>
      </c>
      <c r="AD1938" s="2">
        <v>0.3888888888888889</v>
      </c>
      <c r="AG1938" t="s">
        <v>161</v>
      </c>
      <c r="AK1938" t="s">
        <v>230</v>
      </c>
    </row>
    <row r="1939" spans="1:37" x14ac:dyDescent="0.3">
      <c r="A1939" t="s">
        <v>292</v>
      </c>
      <c r="B1939" t="str">
        <f t="shared" si="30"/>
        <v>USGS-WRD-1651770-20191016</v>
      </c>
      <c r="C1939">
        <v>1651770</v>
      </c>
      <c r="D1939" t="s">
        <v>151</v>
      </c>
      <c r="E1939" s="1">
        <v>43754</v>
      </c>
      <c r="F1939" s="1" t="s">
        <v>451</v>
      </c>
      <c r="G1939" s="1"/>
      <c r="H1939" t="s">
        <v>172</v>
      </c>
      <c r="I1939" s="1" t="str">
        <f>VLOOKUP(Z1939,lookup!$A$2:$E$18,5,FALSE)</f>
        <v>dissolved</v>
      </c>
      <c r="J1939" s="1" t="str">
        <f>VLOOKUP(Z1939,lookup!$A$2:$E$18,3,FALSE)</f>
        <v>Copper</v>
      </c>
      <c r="K1939" s="1"/>
      <c r="L1939" t="str">
        <f>VLOOKUP(Z1939,lookup!$A$2:$E$18,4,FALSE)</f>
        <v>ug/l</v>
      </c>
      <c r="M1939">
        <v>5.9</v>
      </c>
      <c r="U1939">
        <v>0.4</v>
      </c>
      <c r="V1939" t="s">
        <v>176</v>
      </c>
      <c r="X1939" t="s">
        <v>178</v>
      </c>
      <c r="Y1939" t="s">
        <v>150</v>
      </c>
      <c r="Z1939">
        <v>1040</v>
      </c>
      <c r="AB1939" t="s">
        <v>154</v>
      </c>
      <c r="AC1939" t="s">
        <v>148</v>
      </c>
      <c r="AD1939" s="2">
        <v>0.55555555555555558</v>
      </c>
      <c r="AG1939" t="s">
        <v>161</v>
      </c>
      <c r="AK1939" t="s">
        <v>156</v>
      </c>
    </row>
    <row r="1940" spans="1:37" x14ac:dyDescent="0.3">
      <c r="A1940" t="s">
        <v>292</v>
      </c>
      <c r="B1940" t="str">
        <f t="shared" si="30"/>
        <v>USGS-WRD-1651770-20191016</v>
      </c>
      <c r="C1940">
        <v>1651770</v>
      </c>
      <c r="D1940" t="s">
        <v>151</v>
      </c>
      <c r="E1940" s="1">
        <v>43754</v>
      </c>
      <c r="F1940" s="1" t="s">
        <v>451</v>
      </c>
      <c r="G1940" s="1"/>
      <c r="H1940" t="s">
        <v>170</v>
      </c>
      <c r="I1940" s="1" t="str">
        <f>VLOOKUP(Z1940,lookup!$A$2:$E$18,5,FALSE)</f>
        <v>dissolved</v>
      </c>
      <c r="J1940" s="1" t="str">
        <f>VLOOKUP(Z1940,lookup!$A$2:$E$18,3,FALSE)</f>
        <v>Lead</v>
      </c>
      <c r="K1940" s="1"/>
      <c r="L1940" t="str">
        <f>VLOOKUP(Z1940,lookup!$A$2:$E$18,4,FALSE)</f>
        <v>ug/l</v>
      </c>
      <c r="M1940">
        <v>0.98199999999999998</v>
      </c>
      <c r="U1940">
        <v>0.02</v>
      </c>
      <c r="V1940" t="s">
        <v>176</v>
      </c>
      <c r="X1940" t="s">
        <v>178</v>
      </c>
      <c r="Y1940" t="s">
        <v>150</v>
      </c>
      <c r="Z1940">
        <v>1049</v>
      </c>
      <c r="AB1940" t="s">
        <v>154</v>
      </c>
      <c r="AC1940" t="s">
        <v>148</v>
      </c>
      <c r="AD1940" s="2">
        <v>0.55555555555555558</v>
      </c>
      <c r="AG1940" t="s">
        <v>161</v>
      </c>
      <c r="AK1940" t="s">
        <v>156</v>
      </c>
    </row>
    <row r="1941" spans="1:37" x14ac:dyDescent="0.3">
      <c r="A1941" t="s">
        <v>292</v>
      </c>
      <c r="B1941" t="str">
        <f t="shared" si="30"/>
        <v>USGS-WRD-1651770-20191016</v>
      </c>
      <c r="C1941">
        <v>1651770</v>
      </c>
      <c r="D1941" t="s">
        <v>151</v>
      </c>
      <c r="E1941" s="1">
        <v>43754</v>
      </c>
      <c r="F1941" s="1" t="s">
        <v>451</v>
      </c>
      <c r="G1941" s="1"/>
      <c r="H1941" t="s">
        <v>172</v>
      </c>
      <c r="I1941" s="1" t="str">
        <f>VLOOKUP(Z1941,lookup!$A$2:$E$18,5,FALSE)</f>
        <v>dissolved</v>
      </c>
      <c r="J1941" s="1" t="str">
        <f>VLOOKUP(Z1941,lookup!$A$2:$E$18,3,FALSE)</f>
        <v>Zinc</v>
      </c>
      <c r="K1941" s="1"/>
      <c r="L1941" t="str">
        <f>VLOOKUP(Z1941,lookup!$A$2:$E$18,4,FALSE)</f>
        <v>ug/l</v>
      </c>
      <c r="M1941">
        <v>14</v>
      </c>
      <c r="U1941">
        <v>2</v>
      </c>
      <c r="V1941" t="s">
        <v>176</v>
      </c>
      <c r="X1941" t="s">
        <v>178</v>
      </c>
      <c r="Y1941" t="s">
        <v>150</v>
      </c>
      <c r="Z1941">
        <v>1090</v>
      </c>
      <c r="AB1941" t="s">
        <v>154</v>
      </c>
      <c r="AC1941" t="s">
        <v>148</v>
      </c>
      <c r="AD1941" s="2">
        <v>0.55555555555555558</v>
      </c>
      <c r="AG1941" t="s">
        <v>161</v>
      </c>
      <c r="AK1941" t="s">
        <v>156</v>
      </c>
    </row>
    <row r="1942" spans="1:37" x14ac:dyDescent="0.3">
      <c r="A1942" t="s">
        <v>292</v>
      </c>
      <c r="B1942" t="str">
        <f t="shared" si="30"/>
        <v>USGS-WRD-1651770-20191016</v>
      </c>
      <c r="C1942">
        <v>1651770</v>
      </c>
      <c r="D1942" t="s">
        <v>151</v>
      </c>
      <c r="E1942" s="1">
        <v>43754</v>
      </c>
      <c r="F1942" s="1" t="s">
        <v>451</v>
      </c>
      <c r="G1942" s="1"/>
      <c r="I1942" s="1" t="str">
        <f>VLOOKUP(Z1942,lookup!$A$2:$E$18,5,FALSE)</f>
        <v>total</v>
      </c>
      <c r="J1942" s="1" t="str">
        <f>VLOOKUP(Z1942,lookup!$A$2:$E$18,3,FALSE)</f>
        <v>Mercury</v>
      </c>
      <c r="K1942" s="1"/>
      <c r="L1942" t="str">
        <f>VLOOKUP(Z1942,lookup!$A$2:$E$18,4,FALSE)</f>
        <v>ng/l</v>
      </c>
      <c r="M1942">
        <v>12.7</v>
      </c>
      <c r="U1942">
        <v>0.17</v>
      </c>
      <c r="V1942" t="s">
        <v>165</v>
      </c>
      <c r="X1942" t="s">
        <v>178</v>
      </c>
      <c r="Y1942" t="s">
        <v>150</v>
      </c>
      <c r="Z1942">
        <v>50286</v>
      </c>
      <c r="AB1942" t="s">
        <v>154</v>
      </c>
      <c r="AC1942" t="s">
        <v>148</v>
      </c>
      <c r="AD1942" s="2">
        <v>0.55555555555555558</v>
      </c>
      <c r="AG1942" t="s">
        <v>161</v>
      </c>
      <c r="AK1942" t="s">
        <v>230</v>
      </c>
    </row>
    <row r="1943" spans="1:37" x14ac:dyDescent="0.3">
      <c r="A1943" t="s">
        <v>292</v>
      </c>
      <c r="B1943" t="str">
        <f t="shared" si="30"/>
        <v>USGS-WRD-1651770-20191022</v>
      </c>
      <c r="C1943">
        <v>1651770</v>
      </c>
      <c r="D1943" t="s">
        <v>151</v>
      </c>
      <c r="E1943" s="1">
        <v>43760</v>
      </c>
      <c r="F1943" s="1" t="s">
        <v>470</v>
      </c>
      <c r="G1943" s="1"/>
      <c r="H1943" t="s">
        <v>172</v>
      </c>
      <c r="I1943" s="1" t="str">
        <f>VLOOKUP(Z1943,lookup!$A$2:$E$18,5,FALSE)</f>
        <v>dissolved</v>
      </c>
      <c r="J1943" s="1" t="str">
        <f>VLOOKUP(Z1943,lookup!$A$2:$E$18,3,FALSE)</f>
        <v>Copper</v>
      </c>
      <c r="K1943" s="1"/>
      <c r="L1943" t="str">
        <f>VLOOKUP(Z1943,lookup!$A$2:$E$18,4,FALSE)</f>
        <v>ug/l</v>
      </c>
      <c r="M1943">
        <v>5.6</v>
      </c>
      <c r="U1943">
        <v>0.4</v>
      </c>
      <c r="V1943" t="s">
        <v>176</v>
      </c>
      <c r="X1943" t="s">
        <v>178</v>
      </c>
      <c r="Y1943" t="s">
        <v>150</v>
      </c>
      <c r="Z1943">
        <v>1040</v>
      </c>
      <c r="AB1943" t="s">
        <v>154</v>
      </c>
      <c r="AC1943" t="s">
        <v>148</v>
      </c>
      <c r="AD1943" s="2">
        <v>0.65</v>
      </c>
      <c r="AG1943" t="s">
        <v>161</v>
      </c>
      <c r="AK1943" t="s">
        <v>156</v>
      </c>
    </row>
    <row r="1944" spans="1:37" x14ac:dyDescent="0.3">
      <c r="A1944" t="s">
        <v>292</v>
      </c>
      <c r="B1944" t="str">
        <f t="shared" si="30"/>
        <v>USGS-WRD-1651770-20191022</v>
      </c>
      <c r="C1944">
        <v>1651770</v>
      </c>
      <c r="D1944" t="s">
        <v>151</v>
      </c>
      <c r="E1944" s="1">
        <v>43760</v>
      </c>
      <c r="F1944" s="1" t="s">
        <v>470</v>
      </c>
      <c r="G1944" s="1"/>
      <c r="H1944" t="s">
        <v>170</v>
      </c>
      <c r="I1944" s="1" t="str">
        <f>VLOOKUP(Z1944,lookup!$A$2:$E$18,5,FALSE)</f>
        <v>dissolved</v>
      </c>
      <c r="J1944" s="1" t="str">
        <f>VLOOKUP(Z1944,lookup!$A$2:$E$18,3,FALSE)</f>
        <v>Lead</v>
      </c>
      <c r="K1944" s="1"/>
      <c r="L1944" t="str">
        <f>VLOOKUP(Z1944,lookup!$A$2:$E$18,4,FALSE)</f>
        <v>ug/l</v>
      </c>
      <c r="M1944">
        <v>1.05</v>
      </c>
      <c r="U1944">
        <v>0.02</v>
      </c>
      <c r="V1944" t="s">
        <v>176</v>
      </c>
      <c r="X1944" t="s">
        <v>178</v>
      </c>
      <c r="Y1944" t="s">
        <v>150</v>
      </c>
      <c r="Z1944">
        <v>1049</v>
      </c>
      <c r="AB1944" t="s">
        <v>154</v>
      </c>
      <c r="AC1944" t="s">
        <v>148</v>
      </c>
      <c r="AD1944" s="2">
        <v>0.65</v>
      </c>
      <c r="AG1944" t="s">
        <v>161</v>
      </c>
      <c r="AK1944" t="s">
        <v>156</v>
      </c>
    </row>
    <row r="1945" spans="1:37" x14ac:dyDescent="0.3">
      <c r="A1945" t="s">
        <v>292</v>
      </c>
      <c r="B1945" t="str">
        <f t="shared" si="30"/>
        <v>USGS-WRD-1651770-20191022</v>
      </c>
      <c r="C1945">
        <v>1651770</v>
      </c>
      <c r="D1945" t="s">
        <v>151</v>
      </c>
      <c r="E1945" s="1">
        <v>43760</v>
      </c>
      <c r="F1945" s="1" t="s">
        <v>470</v>
      </c>
      <c r="G1945" s="1"/>
      <c r="H1945" t="s">
        <v>172</v>
      </c>
      <c r="I1945" s="1" t="str">
        <f>VLOOKUP(Z1945,lookup!$A$2:$E$18,5,FALSE)</f>
        <v>dissolved</v>
      </c>
      <c r="J1945" s="1" t="str">
        <f>VLOOKUP(Z1945,lookup!$A$2:$E$18,3,FALSE)</f>
        <v>Zinc</v>
      </c>
      <c r="K1945" s="1"/>
      <c r="L1945" t="str">
        <f>VLOOKUP(Z1945,lookup!$A$2:$E$18,4,FALSE)</f>
        <v>ug/l</v>
      </c>
      <c r="M1945">
        <v>13.2</v>
      </c>
      <c r="U1945">
        <v>2</v>
      </c>
      <c r="V1945" t="s">
        <v>176</v>
      </c>
      <c r="X1945" t="s">
        <v>178</v>
      </c>
      <c r="Y1945" t="s">
        <v>150</v>
      </c>
      <c r="Z1945">
        <v>1090</v>
      </c>
      <c r="AB1945" t="s">
        <v>154</v>
      </c>
      <c r="AC1945" t="s">
        <v>148</v>
      </c>
      <c r="AD1945" s="2">
        <v>0.65</v>
      </c>
      <c r="AG1945" t="s">
        <v>161</v>
      </c>
      <c r="AK1945" t="s">
        <v>156</v>
      </c>
    </row>
    <row r="1946" spans="1:37" x14ac:dyDescent="0.3">
      <c r="A1946" t="s">
        <v>292</v>
      </c>
      <c r="B1946" t="str">
        <f t="shared" si="30"/>
        <v>USGS-WRD-1651770-20191022</v>
      </c>
      <c r="C1946">
        <v>1651770</v>
      </c>
      <c r="D1946" t="s">
        <v>151</v>
      </c>
      <c r="E1946" s="1">
        <v>43760</v>
      </c>
      <c r="F1946" s="1" t="s">
        <v>470</v>
      </c>
      <c r="G1946" s="1"/>
      <c r="I1946" s="1" t="str">
        <f>VLOOKUP(Z1946,lookup!$A$2:$E$18,5,FALSE)</f>
        <v>total</v>
      </c>
      <c r="J1946" s="1" t="str">
        <f>VLOOKUP(Z1946,lookup!$A$2:$E$18,3,FALSE)</f>
        <v>Mercury</v>
      </c>
      <c r="K1946" s="1"/>
      <c r="L1946" t="str">
        <f>VLOOKUP(Z1946,lookup!$A$2:$E$18,4,FALSE)</f>
        <v>ng/l</v>
      </c>
      <c r="M1946">
        <v>10.9</v>
      </c>
      <c r="U1946">
        <v>0.17</v>
      </c>
      <c r="V1946" t="s">
        <v>165</v>
      </c>
      <c r="X1946" t="s">
        <v>178</v>
      </c>
      <c r="Y1946" t="s">
        <v>150</v>
      </c>
      <c r="Z1946">
        <v>50286</v>
      </c>
      <c r="AB1946" t="s">
        <v>154</v>
      </c>
      <c r="AC1946" t="s">
        <v>148</v>
      </c>
      <c r="AD1946" s="2">
        <v>0.65</v>
      </c>
      <c r="AG1946" t="s">
        <v>161</v>
      </c>
      <c r="AK1946" t="s">
        <v>230</v>
      </c>
    </row>
    <row r="1947" spans="1:37" x14ac:dyDescent="0.3">
      <c r="A1947" t="s">
        <v>292</v>
      </c>
      <c r="B1947" t="str">
        <f t="shared" si="30"/>
        <v>USGS-WRD-1651770-20191106</v>
      </c>
      <c r="C1947">
        <v>1651770</v>
      </c>
      <c r="D1947" t="s">
        <v>151</v>
      </c>
      <c r="E1947" s="1">
        <v>43775</v>
      </c>
      <c r="F1947" s="1" t="s">
        <v>378</v>
      </c>
      <c r="G1947" s="1"/>
      <c r="H1947" t="s">
        <v>172</v>
      </c>
      <c r="I1947" s="1" t="str">
        <f>VLOOKUP(Z1947,lookup!$A$2:$E$18,5,FALSE)</f>
        <v>dissolved</v>
      </c>
      <c r="J1947" s="1" t="str">
        <f>VLOOKUP(Z1947,lookup!$A$2:$E$18,3,FALSE)</f>
        <v>Copper</v>
      </c>
      <c r="K1947" s="1"/>
      <c r="L1947" t="str">
        <f>VLOOKUP(Z1947,lookup!$A$2:$E$18,4,FALSE)</f>
        <v>ug/l</v>
      </c>
      <c r="M1947">
        <v>4.5</v>
      </c>
      <c r="U1947">
        <v>0.4</v>
      </c>
      <c r="V1947" t="s">
        <v>176</v>
      </c>
      <c r="X1947" t="s">
        <v>149</v>
      </c>
      <c r="Y1947" t="s">
        <v>150</v>
      </c>
      <c r="Z1947">
        <v>1040</v>
      </c>
      <c r="AA1947" t="s">
        <v>232</v>
      </c>
      <c r="AB1947" t="s">
        <v>154</v>
      </c>
      <c r="AC1947" t="s">
        <v>148</v>
      </c>
      <c r="AD1947" s="2">
        <v>0.47638888888888892</v>
      </c>
      <c r="AG1947" t="s">
        <v>161</v>
      </c>
      <c r="AK1947" t="s">
        <v>156</v>
      </c>
    </row>
    <row r="1948" spans="1:37" x14ac:dyDescent="0.3">
      <c r="A1948" t="s">
        <v>292</v>
      </c>
      <c r="B1948" t="str">
        <f t="shared" si="30"/>
        <v>USGS-WRD-1651770-20191106</v>
      </c>
      <c r="C1948">
        <v>1651770</v>
      </c>
      <c r="D1948" t="s">
        <v>151</v>
      </c>
      <c r="E1948" s="1">
        <v>43775</v>
      </c>
      <c r="F1948" s="1" t="s">
        <v>378</v>
      </c>
      <c r="G1948" s="1"/>
      <c r="H1948" t="s">
        <v>170</v>
      </c>
      <c r="I1948" s="1" t="str">
        <f>VLOOKUP(Z1948,lookup!$A$2:$E$18,5,FALSE)</f>
        <v>dissolved</v>
      </c>
      <c r="J1948" s="1" t="str">
        <f>VLOOKUP(Z1948,lookup!$A$2:$E$18,3,FALSE)</f>
        <v>Lead</v>
      </c>
      <c r="K1948" s="1"/>
      <c r="L1948" t="str">
        <f>VLOOKUP(Z1948,lookup!$A$2:$E$18,4,FALSE)</f>
        <v>ug/l</v>
      </c>
      <c r="M1948">
        <v>7.2999999999999995E-2</v>
      </c>
      <c r="U1948">
        <v>0.02</v>
      </c>
      <c r="V1948" t="s">
        <v>176</v>
      </c>
      <c r="X1948" t="s">
        <v>149</v>
      </c>
      <c r="Y1948" t="s">
        <v>150</v>
      </c>
      <c r="Z1948">
        <v>1049</v>
      </c>
      <c r="AA1948" t="s">
        <v>175</v>
      </c>
      <c r="AB1948" t="s">
        <v>154</v>
      </c>
      <c r="AC1948" t="s">
        <v>148</v>
      </c>
      <c r="AD1948" s="2">
        <v>0.47638888888888892</v>
      </c>
      <c r="AG1948" t="s">
        <v>161</v>
      </c>
      <c r="AK1948" t="s">
        <v>156</v>
      </c>
    </row>
    <row r="1949" spans="1:37" x14ac:dyDescent="0.3">
      <c r="A1949" t="s">
        <v>292</v>
      </c>
      <c r="B1949" t="str">
        <f t="shared" si="30"/>
        <v>USGS-WRD-1651770-20191106</v>
      </c>
      <c r="C1949">
        <v>1651770</v>
      </c>
      <c r="D1949" t="s">
        <v>151</v>
      </c>
      <c r="E1949" s="1">
        <v>43775</v>
      </c>
      <c r="F1949" s="1" t="s">
        <v>378</v>
      </c>
      <c r="G1949" s="1"/>
      <c r="H1949" t="s">
        <v>172</v>
      </c>
      <c r="I1949" s="1" t="str">
        <f>VLOOKUP(Z1949,lookup!$A$2:$E$18,5,FALSE)</f>
        <v>dissolved</v>
      </c>
      <c r="J1949" s="1" t="str">
        <f>VLOOKUP(Z1949,lookup!$A$2:$E$18,3,FALSE)</f>
        <v>Zinc</v>
      </c>
      <c r="K1949" s="1"/>
      <c r="L1949" t="str">
        <f>VLOOKUP(Z1949,lookup!$A$2:$E$18,4,FALSE)</f>
        <v>ug/l</v>
      </c>
      <c r="M1949">
        <v>5</v>
      </c>
      <c r="U1949">
        <v>2</v>
      </c>
      <c r="V1949" t="s">
        <v>176</v>
      </c>
      <c r="X1949" t="s">
        <v>149</v>
      </c>
      <c r="Y1949" t="s">
        <v>150</v>
      </c>
      <c r="Z1949">
        <v>1090</v>
      </c>
      <c r="AA1949" t="s">
        <v>175</v>
      </c>
      <c r="AB1949" t="s">
        <v>154</v>
      </c>
      <c r="AC1949" t="s">
        <v>148</v>
      </c>
      <c r="AD1949" s="2">
        <v>0.47638888888888892</v>
      </c>
      <c r="AG1949" t="s">
        <v>161</v>
      </c>
      <c r="AK1949" t="s">
        <v>156</v>
      </c>
    </row>
    <row r="1950" spans="1:37" x14ac:dyDescent="0.3">
      <c r="A1950" t="s">
        <v>292</v>
      </c>
      <c r="B1950" t="str">
        <f t="shared" si="30"/>
        <v>USGS-WRD-1651770-20191106</v>
      </c>
      <c r="C1950">
        <v>1651770</v>
      </c>
      <c r="D1950" t="s">
        <v>151</v>
      </c>
      <c r="E1950" s="1">
        <v>43775</v>
      </c>
      <c r="F1950" s="1" t="s">
        <v>378</v>
      </c>
      <c r="G1950" s="1"/>
      <c r="I1950" s="1" t="str">
        <f>VLOOKUP(Z1950,lookup!$A$2:$E$18,5,FALSE)</f>
        <v>total</v>
      </c>
      <c r="J1950" s="1" t="str">
        <f>VLOOKUP(Z1950,lookup!$A$2:$E$18,3,FALSE)</f>
        <v>Mercury</v>
      </c>
      <c r="K1950" s="1"/>
      <c r="L1950" t="str">
        <f>VLOOKUP(Z1950,lookup!$A$2:$E$18,4,FALSE)</f>
        <v>ng/l</v>
      </c>
      <c r="M1950">
        <v>1.74</v>
      </c>
      <c r="U1950">
        <v>0.17</v>
      </c>
      <c r="V1950" t="s">
        <v>165</v>
      </c>
      <c r="X1950" t="s">
        <v>149</v>
      </c>
      <c r="Y1950" t="s">
        <v>150</v>
      </c>
      <c r="Z1950">
        <v>50286</v>
      </c>
      <c r="AB1950" t="s">
        <v>154</v>
      </c>
      <c r="AC1950" t="s">
        <v>148</v>
      </c>
      <c r="AD1950" s="2">
        <v>0.47638888888888892</v>
      </c>
      <c r="AG1950" t="s">
        <v>161</v>
      </c>
      <c r="AK1950" t="s">
        <v>230</v>
      </c>
    </row>
    <row r="1951" spans="1:37" x14ac:dyDescent="0.3">
      <c r="A1951" t="s">
        <v>292</v>
      </c>
      <c r="B1951" t="str">
        <f t="shared" si="30"/>
        <v>USGS-WRD-1651770-20191201</v>
      </c>
      <c r="C1951">
        <v>1651770</v>
      </c>
      <c r="D1951" t="s">
        <v>151</v>
      </c>
      <c r="E1951" s="1">
        <v>43800</v>
      </c>
      <c r="F1951" s="1" t="s">
        <v>309</v>
      </c>
      <c r="G1951" s="1"/>
      <c r="H1951" t="s">
        <v>172</v>
      </c>
      <c r="I1951" s="1" t="str">
        <f>VLOOKUP(Z1951,lookup!$A$2:$E$18,5,FALSE)</f>
        <v>dissolved</v>
      </c>
      <c r="J1951" s="1" t="str">
        <f>VLOOKUP(Z1951,lookup!$A$2:$E$18,3,FALSE)</f>
        <v>Copper</v>
      </c>
      <c r="K1951" s="1"/>
      <c r="L1951" t="str">
        <f>VLOOKUP(Z1951,lookup!$A$2:$E$18,4,FALSE)</f>
        <v>ug/l</v>
      </c>
      <c r="M1951">
        <v>6.9</v>
      </c>
      <c r="U1951">
        <v>0.4</v>
      </c>
      <c r="V1951" t="s">
        <v>176</v>
      </c>
      <c r="X1951" t="s">
        <v>149</v>
      </c>
      <c r="Y1951" t="s">
        <v>150</v>
      </c>
      <c r="Z1951">
        <v>1040</v>
      </c>
      <c r="AB1951" t="s">
        <v>154</v>
      </c>
      <c r="AC1951" t="s">
        <v>148</v>
      </c>
      <c r="AD1951" s="2">
        <v>0.3888888888888889</v>
      </c>
      <c r="AG1951" t="s">
        <v>161</v>
      </c>
      <c r="AK1951" t="s">
        <v>156</v>
      </c>
    </row>
    <row r="1952" spans="1:37" x14ac:dyDescent="0.3">
      <c r="A1952" t="s">
        <v>292</v>
      </c>
      <c r="B1952" t="str">
        <f t="shared" si="30"/>
        <v>USGS-WRD-1651770-20191201</v>
      </c>
      <c r="C1952">
        <v>1651770</v>
      </c>
      <c r="D1952" t="s">
        <v>151</v>
      </c>
      <c r="E1952" s="1">
        <v>43800</v>
      </c>
      <c r="F1952" s="1" t="s">
        <v>309</v>
      </c>
      <c r="G1952" s="1"/>
      <c r="H1952" t="s">
        <v>170</v>
      </c>
      <c r="I1952" s="1" t="str">
        <f>VLOOKUP(Z1952,lookup!$A$2:$E$18,5,FALSE)</f>
        <v>dissolved</v>
      </c>
      <c r="J1952" s="1" t="str">
        <f>VLOOKUP(Z1952,lookup!$A$2:$E$18,3,FALSE)</f>
        <v>Lead</v>
      </c>
      <c r="K1952" s="1"/>
      <c r="L1952" t="str">
        <f>VLOOKUP(Z1952,lookup!$A$2:$E$18,4,FALSE)</f>
        <v>ug/l</v>
      </c>
      <c r="M1952">
        <v>0.67600000000000005</v>
      </c>
      <c r="U1952">
        <v>0.02</v>
      </c>
      <c r="V1952" t="s">
        <v>176</v>
      </c>
      <c r="X1952" t="s">
        <v>149</v>
      </c>
      <c r="Y1952" t="s">
        <v>150</v>
      </c>
      <c r="Z1952">
        <v>1049</v>
      </c>
      <c r="AB1952" t="s">
        <v>154</v>
      </c>
      <c r="AC1952" t="s">
        <v>148</v>
      </c>
      <c r="AD1952" s="2">
        <v>0.3888888888888889</v>
      </c>
      <c r="AG1952" t="s">
        <v>161</v>
      </c>
      <c r="AK1952" t="s">
        <v>156</v>
      </c>
    </row>
    <row r="1953" spans="1:37" x14ac:dyDescent="0.3">
      <c r="A1953" t="s">
        <v>292</v>
      </c>
      <c r="B1953" t="str">
        <f t="shared" si="30"/>
        <v>USGS-WRD-1651770-20191201</v>
      </c>
      <c r="C1953">
        <v>1651770</v>
      </c>
      <c r="D1953" t="s">
        <v>151</v>
      </c>
      <c r="E1953" s="1">
        <v>43800</v>
      </c>
      <c r="F1953" s="1" t="s">
        <v>309</v>
      </c>
      <c r="G1953" s="1"/>
      <c r="H1953" t="s">
        <v>172</v>
      </c>
      <c r="I1953" s="1" t="str">
        <f>VLOOKUP(Z1953,lookup!$A$2:$E$18,5,FALSE)</f>
        <v>dissolved</v>
      </c>
      <c r="J1953" s="1" t="str">
        <f>VLOOKUP(Z1953,lookup!$A$2:$E$18,3,FALSE)</f>
        <v>Zinc</v>
      </c>
      <c r="K1953" s="1"/>
      <c r="L1953" t="str">
        <f>VLOOKUP(Z1953,lookup!$A$2:$E$18,4,FALSE)</f>
        <v>ug/l</v>
      </c>
      <c r="M1953">
        <v>21.8</v>
      </c>
      <c r="U1953">
        <v>2</v>
      </c>
      <c r="V1953" t="s">
        <v>176</v>
      </c>
      <c r="X1953" t="s">
        <v>149</v>
      </c>
      <c r="Y1953" t="s">
        <v>150</v>
      </c>
      <c r="Z1953">
        <v>1090</v>
      </c>
      <c r="AB1953" t="s">
        <v>154</v>
      </c>
      <c r="AC1953" t="s">
        <v>148</v>
      </c>
      <c r="AD1953" s="2">
        <v>0.3888888888888889</v>
      </c>
      <c r="AG1953" t="s">
        <v>161</v>
      </c>
      <c r="AK1953" t="s">
        <v>156</v>
      </c>
    </row>
    <row r="1954" spans="1:37" x14ac:dyDescent="0.3">
      <c r="A1954" t="s">
        <v>292</v>
      </c>
      <c r="B1954" t="str">
        <f t="shared" si="30"/>
        <v>USGS-WRD-1651770-20191201</v>
      </c>
      <c r="C1954">
        <v>1651770</v>
      </c>
      <c r="D1954" t="s">
        <v>151</v>
      </c>
      <c r="E1954" s="1">
        <v>43800</v>
      </c>
      <c r="F1954" s="1" t="s">
        <v>309</v>
      </c>
      <c r="G1954" s="1"/>
      <c r="I1954" s="1" t="str">
        <f>VLOOKUP(Z1954,lookup!$A$2:$E$18,5,FALSE)</f>
        <v>total</v>
      </c>
      <c r="J1954" s="1" t="str">
        <f>VLOOKUP(Z1954,lookup!$A$2:$E$18,3,FALSE)</f>
        <v>Mercury</v>
      </c>
      <c r="K1954" s="1"/>
      <c r="L1954" t="str">
        <f>VLOOKUP(Z1954,lookup!$A$2:$E$18,4,FALSE)</f>
        <v>ng/l</v>
      </c>
      <c r="M1954">
        <v>7.2</v>
      </c>
      <c r="U1954">
        <v>0.17</v>
      </c>
      <c r="V1954" t="s">
        <v>165</v>
      </c>
      <c r="X1954" t="s">
        <v>149</v>
      </c>
      <c r="Y1954" t="s">
        <v>150</v>
      </c>
      <c r="Z1954">
        <v>50286</v>
      </c>
      <c r="AB1954" t="s">
        <v>154</v>
      </c>
      <c r="AC1954" t="s">
        <v>148</v>
      </c>
      <c r="AD1954" s="2">
        <v>0.3888888888888889</v>
      </c>
      <c r="AG1954" t="s">
        <v>161</v>
      </c>
      <c r="AK1954" t="s">
        <v>230</v>
      </c>
    </row>
    <row r="1955" spans="1:37" x14ac:dyDescent="0.3">
      <c r="A1955" t="s">
        <v>292</v>
      </c>
      <c r="B1955" t="str">
        <f t="shared" si="30"/>
        <v>USGS-WRD-1651770-20191203</v>
      </c>
      <c r="C1955">
        <v>1651770</v>
      </c>
      <c r="D1955" t="s">
        <v>151</v>
      </c>
      <c r="E1955" s="1">
        <v>43802</v>
      </c>
      <c r="F1955" s="1" t="s">
        <v>471</v>
      </c>
      <c r="G1955" s="1"/>
      <c r="H1955" t="s">
        <v>172</v>
      </c>
      <c r="I1955" s="1" t="str">
        <f>VLOOKUP(Z1955,lookup!$A$2:$E$18,5,FALSE)</f>
        <v>dissolved</v>
      </c>
      <c r="J1955" s="1" t="str">
        <f>VLOOKUP(Z1955,lookup!$A$2:$E$18,3,FALSE)</f>
        <v>Copper</v>
      </c>
      <c r="K1955" s="1"/>
      <c r="L1955" t="str">
        <f>VLOOKUP(Z1955,lookup!$A$2:$E$18,4,FALSE)</f>
        <v>ug/l</v>
      </c>
      <c r="M1955">
        <v>2.6</v>
      </c>
      <c r="U1955">
        <v>0.4</v>
      </c>
      <c r="V1955" t="s">
        <v>176</v>
      </c>
      <c r="X1955" t="s">
        <v>149</v>
      </c>
      <c r="Y1955" t="s">
        <v>150</v>
      </c>
      <c r="Z1955">
        <v>1040</v>
      </c>
      <c r="AB1955" t="s">
        <v>154</v>
      </c>
      <c r="AC1955" t="s">
        <v>148</v>
      </c>
      <c r="AD1955" s="2">
        <v>0.42499999999999999</v>
      </c>
      <c r="AG1955" t="s">
        <v>161</v>
      </c>
      <c r="AK1955" t="s">
        <v>156</v>
      </c>
    </row>
    <row r="1956" spans="1:37" x14ac:dyDescent="0.3">
      <c r="A1956" t="s">
        <v>292</v>
      </c>
      <c r="B1956" t="str">
        <f t="shared" si="30"/>
        <v>USGS-WRD-1651770-20191203</v>
      </c>
      <c r="C1956">
        <v>1651770</v>
      </c>
      <c r="D1956" t="s">
        <v>151</v>
      </c>
      <c r="E1956" s="1">
        <v>43802</v>
      </c>
      <c r="F1956" s="1" t="s">
        <v>471</v>
      </c>
      <c r="G1956" s="1"/>
      <c r="H1956" t="s">
        <v>170</v>
      </c>
      <c r="I1956" s="1" t="str">
        <f>VLOOKUP(Z1956,lookup!$A$2:$E$18,5,FALSE)</f>
        <v>dissolved</v>
      </c>
      <c r="J1956" s="1" t="str">
        <f>VLOOKUP(Z1956,lookup!$A$2:$E$18,3,FALSE)</f>
        <v>Lead</v>
      </c>
      <c r="K1956" s="1"/>
      <c r="L1956" t="str">
        <f>VLOOKUP(Z1956,lookup!$A$2:$E$18,4,FALSE)</f>
        <v>ug/l</v>
      </c>
      <c r="M1956">
        <v>0.17599999999999999</v>
      </c>
      <c r="U1956">
        <v>0.02</v>
      </c>
      <c r="V1956" t="s">
        <v>176</v>
      </c>
      <c r="X1956" t="s">
        <v>149</v>
      </c>
      <c r="Y1956" t="s">
        <v>150</v>
      </c>
      <c r="Z1956">
        <v>1049</v>
      </c>
      <c r="AB1956" t="s">
        <v>154</v>
      </c>
      <c r="AC1956" t="s">
        <v>148</v>
      </c>
      <c r="AD1956" s="2">
        <v>0.42499999999999999</v>
      </c>
      <c r="AG1956" t="s">
        <v>161</v>
      </c>
      <c r="AK1956" t="s">
        <v>156</v>
      </c>
    </row>
    <row r="1957" spans="1:37" x14ac:dyDescent="0.3">
      <c r="A1957" t="s">
        <v>292</v>
      </c>
      <c r="B1957" t="str">
        <f t="shared" si="30"/>
        <v>USGS-WRD-1651770-20191203</v>
      </c>
      <c r="C1957">
        <v>1651770</v>
      </c>
      <c r="D1957" t="s">
        <v>151</v>
      </c>
      <c r="E1957" s="1">
        <v>43802</v>
      </c>
      <c r="F1957" s="1" t="s">
        <v>471</v>
      </c>
      <c r="G1957" s="1"/>
      <c r="H1957" t="s">
        <v>172</v>
      </c>
      <c r="I1957" s="1" t="str">
        <f>VLOOKUP(Z1957,lookup!$A$2:$E$18,5,FALSE)</f>
        <v>dissolved</v>
      </c>
      <c r="J1957" s="1" t="str">
        <f>VLOOKUP(Z1957,lookup!$A$2:$E$18,3,FALSE)</f>
        <v>Zinc</v>
      </c>
      <c r="K1957" s="1"/>
      <c r="L1957" t="str">
        <f>VLOOKUP(Z1957,lookup!$A$2:$E$18,4,FALSE)</f>
        <v>ug/l</v>
      </c>
      <c r="M1957">
        <v>5.6</v>
      </c>
      <c r="U1957">
        <v>2</v>
      </c>
      <c r="V1957" t="s">
        <v>176</v>
      </c>
      <c r="X1957" t="s">
        <v>149</v>
      </c>
      <c r="Y1957" t="s">
        <v>150</v>
      </c>
      <c r="Z1957">
        <v>1090</v>
      </c>
      <c r="AB1957" t="s">
        <v>154</v>
      </c>
      <c r="AC1957" t="s">
        <v>148</v>
      </c>
      <c r="AD1957" s="2">
        <v>0.42499999999999999</v>
      </c>
      <c r="AG1957" t="s">
        <v>161</v>
      </c>
      <c r="AK1957" t="s">
        <v>156</v>
      </c>
    </row>
    <row r="1958" spans="1:37" x14ac:dyDescent="0.3">
      <c r="A1958" t="s">
        <v>292</v>
      </c>
      <c r="B1958" t="str">
        <f t="shared" si="30"/>
        <v>USGS-WRD-1651770-20191203</v>
      </c>
      <c r="C1958">
        <v>1651770</v>
      </c>
      <c r="D1958" t="s">
        <v>151</v>
      </c>
      <c r="E1958" s="1">
        <v>43802</v>
      </c>
      <c r="F1958" s="1" t="s">
        <v>471</v>
      </c>
      <c r="G1958" s="1"/>
      <c r="I1958" s="1" t="str">
        <f>VLOOKUP(Z1958,lookup!$A$2:$E$18,5,FALSE)</f>
        <v>total</v>
      </c>
      <c r="J1958" s="1" t="str">
        <f>VLOOKUP(Z1958,lookup!$A$2:$E$18,3,FALSE)</f>
        <v>Mercury</v>
      </c>
      <c r="K1958" s="1"/>
      <c r="L1958" t="str">
        <f>VLOOKUP(Z1958,lookup!$A$2:$E$18,4,FALSE)</f>
        <v>ng/l</v>
      </c>
      <c r="M1958">
        <v>2.95</v>
      </c>
      <c r="U1958">
        <v>0.17</v>
      </c>
      <c r="V1958" t="s">
        <v>165</v>
      </c>
      <c r="X1958" t="s">
        <v>149</v>
      </c>
      <c r="Y1958" t="s">
        <v>150</v>
      </c>
      <c r="Z1958">
        <v>50286</v>
      </c>
      <c r="AB1958" t="s">
        <v>154</v>
      </c>
      <c r="AC1958" t="s">
        <v>148</v>
      </c>
      <c r="AD1958" s="2">
        <v>0.42499999999999999</v>
      </c>
      <c r="AG1958" t="s">
        <v>161</v>
      </c>
      <c r="AK1958" t="s">
        <v>230</v>
      </c>
    </row>
    <row r="1959" spans="1:37" x14ac:dyDescent="0.3">
      <c r="A1959" t="s">
        <v>292</v>
      </c>
      <c r="B1959" t="str">
        <f t="shared" si="30"/>
        <v>USGS-WRD-1651770-20191209</v>
      </c>
      <c r="C1959">
        <v>1651770</v>
      </c>
      <c r="D1959" t="s">
        <v>151</v>
      </c>
      <c r="E1959" s="1">
        <v>43808</v>
      </c>
      <c r="F1959" s="1" t="s">
        <v>379</v>
      </c>
      <c r="G1959" s="1"/>
      <c r="H1959" t="s">
        <v>172</v>
      </c>
      <c r="I1959" s="1" t="str">
        <f>VLOOKUP(Z1959,lookup!$A$2:$E$18,5,FALSE)</f>
        <v>dissolved</v>
      </c>
      <c r="J1959" s="1" t="str">
        <f>VLOOKUP(Z1959,lookup!$A$2:$E$18,3,FALSE)</f>
        <v>Copper</v>
      </c>
      <c r="K1959" s="1"/>
      <c r="L1959" t="str">
        <f>VLOOKUP(Z1959,lookup!$A$2:$E$18,4,FALSE)</f>
        <v>ug/l</v>
      </c>
      <c r="M1959">
        <v>14.4</v>
      </c>
      <c r="U1959">
        <v>0.4</v>
      </c>
      <c r="V1959" t="s">
        <v>176</v>
      </c>
      <c r="X1959" t="s">
        <v>149</v>
      </c>
      <c r="Y1959" t="s">
        <v>150</v>
      </c>
      <c r="Z1959">
        <v>1040</v>
      </c>
      <c r="AB1959" t="s">
        <v>154</v>
      </c>
      <c r="AC1959" t="s">
        <v>148</v>
      </c>
      <c r="AD1959" s="2">
        <v>0.48333333333333334</v>
      </c>
      <c r="AG1959" t="s">
        <v>161</v>
      </c>
      <c r="AK1959" t="s">
        <v>156</v>
      </c>
    </row>
    <row r="1960" spans="1:37" x14ac:dyDescent="0.3">
      <c r="A1960" t="s">
        <v>292</v>
      </c>
      <c r="B1960" t="str">
        <f t="shared" si="30"/>
        <v>USGS-WRD-1651770-20191209</v>
      </c>
      <c r="C1960">
        <v>1651770</v>
      </c>
      <c r="D1960" t="s">
        <v>151</v>
      </c>
      <c r="E1960" s="1">
        <v>43808</v>
      </c>
      <c r="F1960" s="1" t="s">
        <v>379</v>
      </c>
      <c r="G1960" s="1"/>
      <c r="H1960" t="s">
        <v>170</v>
      </c>
      <c r="I1960" s="1" t="str">
        <f>VLOOKUP(Z1960,lookup!$A$2:$E$18,5,FALSE)</f>
        <v>dissolved</v>
      </c>
      <c r="J1960" s="1" t="str">
        <f>VLOOKUP(Z1960,lookup!$A$2:$E$18,3,FALSE)</f>
        <v>Lead</v>
      </c>
      <c r="K1960" s="1"/>
      <c r="L1960" t="str">
        <f>VLOOKUP(Z1960,lookup!$A$2:$E$18,4,FALSE)</f>
        <v>ug/l</v>
      </c>
      <c r="M1960">
        <v>1.48</v>
      </c>
      <c r="U1960">
        <v>0.02</v>
      </c>
      <c r="V1960" t="s">
        <v>176</v>
      </c>
      <c r="X1960" t="s">
        <v>149</v>
      </c>
      <c r="Y1960" t="s">
        <v>150</v>
      </c>
      <c r="Z1960">
        <v>1049</v>
      </c>
      <c r="AB1960" t="s">
        <v>154</v>
      </c>
      <c r="AC1960" t="s">
        <v>148</v>
      </c>
      <c r="AD1960" s="2">
        <v>0.48333333333333334</v>
      </c>
      <c r="AG1960" t="s">
        <v>161</v>
      </c>
      <c r="AK1960" t="s">
        <v>156</v>
      </c>
    </row>
    <row r="1961" spans="1:37" x14ac:dyDescent="0.3">
      <c r="A1961" t="s">
        <v>292</v>
      </c>
      <c r="B1961" t="str">
        <f t="shared" si="30"/>
        <v>USGS-WRD-1651770-20191209</v>
      </c>
      <c r="C1961">
        <v>1651770</v>
      </c>
      <c r="D1961" t="s">
        <v>151</v>
      </c>
      <c r="E1961" s="1">
        <v>43808</v>
      </c>
      <c r="F1961" s="1" t="s">
        <v>379</v>
      </c>
      <c r="G1961" s="1"/>
      <c r="H1961" t="s">
        <v>172</v>
      </c>
      <c r="I1961" s="1" t="str">
        <f>VLOOKUP(Z1961,lookup!$A$2:$E$18,5,FALSE)</f>
        <v>dissolved</v>
      </c>
      <c r="J1961" s="1" t="str">
        <f>VLOOKUP(Z1961,lookup!$A$2:$E$18,3,FALSE)</f>
        <v>Zinc</v>
      </c>
      <c r="K1961" s="1"/>
      <c r="L1961" t="str">
        <f>VLOOKUP(Z1961,lookup!$A$2:$E$18,4,FALSE)</f>
        <v>ug/l</v>
      </c>
      <c r="M1961">
        <v>30.5</v>
      </c>
      <c r="U1961">
        <v>2</v>
      </c>
      <c r="V1961" t="s">
        <v>176</v>
      </c>
      <c r="X1961" t="s">
        <v>149</v>
      </c>
      <c r="Y1961" t="s">
        <v>150</v>
      </c>
      <c r="Z1961">
        <v>1090</v>
      </c>
      <c r="AB1961" t="s">
        <v>154</v>
      </c>
      <c r="AC1961" t="s">
        <v>148</v>
      </c>
      <c r="AD1961" s="2">
        <v>0.48333333333333334</v>
      </c>
      <c r="AG1961" t="s">
        <v>161</v>
      </c>
      <c r="AK1961" t="s">
        <v>156</v>
      </c>
    </row>
    <row r="1962" spans="1:37" x14ac:dyDescent="0.3">
      <c r="A1962" t="s">
        <v>292</v>
      </c>
      <c r="B1962" t="str">
        <f t="shared" si="30"/>
        <v>USGS-WRD-1651770-20191209</v>
      </c>
      <c r="C1962">
        <v>1651770</v>
      </c>
      <c r="D1962" t="s">
        <v>151</v>
      </c>
      <c r="E1962" s="1">
        <v>43808</v>
      </c>
      <c r="F1962" s="1" t="s">
        <v>379</v>
      </c>
      <c r="G1962" s="1"/>
      <c r="I1962" s="1" t="str">
        <f>VLOOKUP(Z1962,lookup!$A$2:$E$18,5,FALSE)</f>
        <v>total</v>
      </c>
      <c r="J1962" s="1" t="str">
        <f>VLOOKUP(Z1962,lookup!$A$2:$E$18,3,FALSE)</f>
        <v>Mercury</v>
      </c>
      <c r="K1962" s="1"/>
      <c r="L1962" t="str">
        <f>VLOOKUP(Z1962,lookup!$A$2:$E$18,4,FALSE)</f>
        <v>ng/l</v>
      </c>
      <c r="M1962">
        <v>3.57</v>
      </c>
      <c r="U1962">
        <v>0.17</v>
      </c>
      <c r="V1962" t="s">
        <v>165</v>
      </c>
      <c r="X1962" t="s">
        <v>149</v>
      </c>
      <c r="Y1962" t="s">
        <v>150</v>
      </c>
      <c r="Z1962">
        <v>50286</v>
      </c>
      <c r="AB1962" t="s">
        <v>154</v>
      </c>
      <c r="AC1962" t="s">
        <v>148</v>
      </c>
      <c r="AD1962" s="2">
        <v>0.48333333333333334</v>
      </c>
      <c r="AG1962" t="s">
        <v>161</v>
      </c>
      <c r="AK1962" t="s">
        <v>230</v>
      </c>
    </row>
    <row r="1963" spans="1:37" x14ac:dyDescent="0.3">
      <c r="A1963" t="s">
        <v>292</v>
      </c>
      <c r="B1963" t="str">
        <f t="shared" si="30"/>
        <v>USGS-WRD-1651770-20191216</v>
      </c>
      <c r="C1963">
        <v>1651770</v>
      </c>
      <c r="D1963" t="s">
        <v>151</v>
      </c>
      <c r="E1963" s="1">
        <v>43815</v>
      </c>
      <c r="F1963" s="1" t="s">
        <v>472</v>
      </c>
      <c r="G1963" s="1"/>
      <c r="H1963" t="s">
        <v>172</v>
      </c>
      <c r="I1963" s="1" t="str">
        <f>VLOOKUP(Z1963,lookup!$A$2:$E$18,5,FALSE)</f>
        <v>dissolved</v>
      </c>
      <c r="J1963" s="1" t="str">
        <f>VLOOKUP(Z1963,lookup!$A$2:$E$18,3,FALSE)</f>
        <v>Copper</v>
      </c>
      <c r="K1963" s="1"/>
      <c r="L1963" t="str">
        <f>VLOOKUP(Z1963,lookup!$A$2:$E$18,4,FALSE)</f>
        <v>ug/l</v>
      </c>
      <c r="M1963">
        <v>5.4</v>
      </c>
      <c r="U1963">
        <v>0.4</v>
      </c>
      <c r="V1963" t="s">
        <v>176</v>
      </c>
      <c r="X1963" t="s">
        <v>149</v>
      </c>
      <c r="Y1963" t="s">
        <v>150</v>
      </c>
      <c r="Z1963">
        <v>1040</v>
      </c>
      <c r="AB1963" t="s">
        <v>154</v>
      </c>
      <c r="AC1963" t="s">
        <v>148</v>
      </c>
      <c r="AD1963" s="2">
        <v>0.45</v>
      </c>
      <c r="AG1963" t="s">
        <v>161</v>
      </c>
      <c r="AK1963" t="s">
        <v>156</v>
      </c>
    </row>
    <row r="1964" spans="1:37" x14ac:dyDescent="0.3">
      <c r="A1964" t="s">
        <v>292</v>
      </c>
      <c r="B1964" t="str">
        <f t="shared" si="30"/>
        <v>USGS-WRD-1651770-20191216</v>
      </c>
      <c r="C1964">
        <v>1651770</v>
      </c>
      <c r="D1964" t="s">
        <v>151</v>
      </c>
      <c r="E1964" s="1">
        <v>43815</v>
      </c>
      <c r="F1964" s="1" t="s">
        <v>472</v>
      </c>
      <c r="G1964" s="1"/>
      <c r="H1964" t="s">
        <v>170</v>
      </c>
      <c r="I1964" s="1" t="str">
        <f>VLOOKUP(Z1964,lookup!$A$2:$E$18,5,FALSE)</f>
        <v>dissolved</v>
      </c>
      <c r="J1964" s="1" t="str">
        <f>VLOOKUP(Z1964,lookup!$A$2:$E$18,3,FALSE)</f>
        <v>Lead</v>
      </c>
      <c r="K1964" s="1"/>
      <c r="L1964" t="str">
        <f>VLOOKUP(Z1964,lookup!$A$2:$E$18,4,FALSE)</f>
        <v>ug/l</v>
      </c>
      <c r="M1964">
        <v>0.58699999999999997</v>
      </c>
      <c r="U1964">
        <v>0.02</v>
      </c>
      <c r="V1964" t="s">
        <v>176</v>
      </c>
      <c r="X1964" t="s">
        <v>149</v>
      </c>
      <c r="Y1964" t="s">
        <v>150</v>
      </c>
      <c r="Z1964">
        <v>1049</v>
      </c>
      <c r="AB1964" t="s">
        <v>154</v>
      </c>
      <c r="AC1964" t="s">
        <v>148</v>
      </c>
      <c r="AD1964" s="2">
        <v>0.45</v>
      </c>
      <c r="AG1964" t="s">
        <v>161</v>
      </c>
      <c r="AK1964" t="s">
        <v>156</v>
      </c>
    </row>
    <row r="1965" spans="1:37" x14ac:dyDescent="0.3">
      <c r="A1965" t="s">
        <v>292</v>
      </c>
      <c r="B1965" t="str">
        <f t="shared" si="30"/>
        <v>USGS-WRD-1651770-20191216</v>
      </c>
      <c r="C1965">
        <v>1651770</v>
      </c>
      <c r="D1965" t="s">
        <v>151</v>
      </c>
      <c r="E1965" s="1">
        <v>43815</v>
      </c>
      <c r="F1965" s="1" t="s">
        <v>472</v>
      </c>
      <c r="G1965" s="1"/>
      <c r="H1965" t="s">
        <v>172</v>
      </c>
      <c r="I1965" s="1" t="str">
        <f>VLOOKUP(Z1965,lookup!$A$2:$E$18,5,FALSE)</f>
        <v>dissolved</v>
      </c>
      <c r="J1965" s="1" t="str">
        <f>VLOOKUP(Z1965,lookup!$A$2:$E$18,3,FALSE)</f>
        <v>Zinc</v>
      </c>
      <c r="K1965" s="1"/>
      <c r="L1965" t="str">
        <f>VLOOKUP(Z1965,lookup!$A$2:$E$18,4,FALSE)</f>
        <v>ug/l</v>
      </c>
      <c r="M1965">
        <v>15.8</v>
      </c>
      <c r="U1965">
        <v>2</v>
      </c>
      <c r="V1965" t="s">
        <v>176</v>
      </c>
      <c r="X1965" t="s">
        <v>149</v>
      </c>
      <c r="Y1965" t="s">
        <v>150</v>
      </c>
      <c r="Z1965">
        <v>1090</v>
      </c>
      <c r="AB1965" t="s">
        <v>154</v>
      </c>
      <c r="AC1965" t="s">
        <v>148</v>
      </c>
      <c r="AD1965" s="2">
        <v>0.45</v>
      </c>
      <c r="AG1965" t="s">
        <v>161</v>
      </c>
      <c r="AK1965" t="s">
        <v>156</v>
      </c>
    </row>
    <row r="1966" spans="1:37" x14ac:dyDescent="0.3">
      <c r="A1966" t="s">
        <v>292</v>
      </c>
      <c r="B1966" t="str">
        <f t="shared" si="30"/>
        <v>USGS-WRD-1651770-20191216</v>
      </c>
      <c r="C1966">
        <v>1651770</v>
      </c>
      <c r="D1966" t="s">
        <v>151</v>
      </c>
      <c r="E1966" s="1">
        <v>43815</v>
      </c>
      <c r="F1966" s="1" t="s">
        <v>472</v>
      </c>
      <c r="G1966" s="1"/>
      <c r="I1966" s="1" t="str">
        <f>VLOOKUP(Z1966,lookup!$A$2:$E$18,5,FALSE)</f>
        <v>total</v>
      </c>
      <c r="J1966" s="1" t="str">
        <f>VLOOKUP(Z1966,lookup!$A$2:$E$18,3,FALSE)</f>
        <v>Mercury</v>
      </c>
      <c r="K1966" s="1"/>
      <c r="L1966" t="str">
        <f>VLOOKUP(Z1966,lookup!$A$2:$E$18,4,FALSE)</f>
        <v>ng/l</v>
      </c>
      <c r="M1966">
        <v>7.12</v>
      </c>
      <c r="U1966">
        <v>0.17</v>
      </c>
      <c r="V1966" t="s">
        <v>165</v>
      </c>
      <c r="X1966" t="s">
        <v>149</v>
      </c>
      <c r="Y1966" t="s">
        <v>150</v>
      </c>
      <c r="Z1966">
        <v>50286</v>
      </c>
      <c r="AB1966" t="s">
        <v>154</v>
      </c>
      <c r="AC1966" t="s">
        <v>148</v>
      </c>
      <c r="AD1966" s="2">
        <v>0.45</v>
      </c>
      <c r="AG1966" t="s">
        <v>161</v>
      </c>
      <c r="AK1966" t="s">
        <v>230</v>
      </c>
    </row>
    <row r="1967" spans="1:37" x14ac:dyDescent="0.3">
      <c r="A1967" t="s">
        <v>292</v>
      </c>
      <c r="B1967" t="str">
        <f t="shared" si="30"/>
        <v>USGS-WRD-1651770-20200102</v>
      </c>
      <c r="C1967">
        <v>1651770</v>
      </c>
      <c r="D1967" t="s">
        <v>151</v>
      </c>
      <c r="E1967" s="1">
        <v>43832</v>
      </c>
      <c r="F1967" s="1" t="s">
        <v>396</v>
      </c>
      <c r="G1967" s="1"/>
      <c r="H1967" t="s">
        <v>172</v>
      </c>
      <c r="I1967" s="1" t="str">
        <f>VLOOKUP(Z1967,lookup!$A$2:$E$18,5,FALSE)</f>
        <v>dissolved</v>
      </c>
      <c r="J1967" s="1" t="str">
        <f>VLOOKUP(Z1967,lookup!$A$2:$E$18,3,FALSE)</f>
        <v>Copper</v>
      </c>
      <c r="K1967" s="1"/>
      <c r="L1967" t="str">
        <f>VLOOKUP(Z1967,lookup!$A$2:$E$18,4,FALSE)</f>
        <v>ug/l</v>
      </c>
      <c r="M1967">
        <v>3.6</v>
      </c>
      <c r="U1967">
        <v>0.4</v>
      </c>
      <c r="V1967" t="s">
        <v>176</v>
      </c>
      <c r="X1967" t="s">
        <v>149</v>
      </c>
      <c r="Y1967" t="s">
        <v>150</v>
      </c>
      <c r="Z1967">
        <v>1040</v>
      </c>
      <c r="AA1967" t="s">
        <v>174</v>
      </c>
      <c r="AB1967" t="s">
        <v>154</v>
      </c>
      <c r="AC1967" t="s">
        <v>148</v>
      </c>
      <c r="AD1967" s="2">
        <v>0.44166666666666665</v>
      </c>
      <c r="AG1967" t="s">
        <v>161</v>
      </c>
      <c r="AK1967" t="s">
        <v>156</v>
      </c>
    </row>
    <row r="1968" spans="1:37" x14ac:dyDescent="0.3">
      <c r="A1968" t="s">
        <v>292</v>
      </c>
      <c r="B1968" t="str">
        <f t="shared" si="30"/>
        <v>USGS-WRD-1651770-20200102</v>
      </c>
      <c r="C1968">
        <v>1651770</v>
      </c>
      <c r="D1968" t="s">
        <v>151</v>
      </c>
      <c r="E1968" s="1">
        <v>43832</v>
      </c>
      <c r="F1968" s="1" t="s">
        <v>396</v>
      </c>
      <c r="G1968" s="1"/>
      <c r="H1968" t="s">
        <v>170</v>
      </c>
      <c r="I1968" s="1" t="str">
        <f>VLOOKUP(Z1968,lookup!$A$2:$E$18,5,FALSE)</f>
        <v>dissolved</v>
      </c>
      <c r="J1968" s="1" t="str">
        <f>VLOOKUP(Z1968,lookup!$A$2:$E$18,3,FALSE)</f>
        <v>Lead</v>
      </c>
      <c r="K1968" s="1"/>
      <c r="L1968" t="str">
        <f>VLOOKUP(Z1968,lookup!$A$2:$E$18,4,FALSE)</f>
        <v>ug/l</v>
      </c>
      <c r="M1968">
        <v>0.125</v>
      </c>
      <c r="U1968">
        <v>0.02</v>
      </c>
      <c r="V1968" t="s">
        <v>176</v>
      </c>
      <c r="X1968" t="s">
        <v>149</v>
      </c>
      <c r="Y1968" t="s">
        <v>150</v>
      </c>
      <c r="Z1968">
        <v>1049</v>
      </c>
      <c r="AA1968" t="s">
        <v>174</v>
      </c>
      <c r="AB1968" t="s">
        <v>154</v>
      </c>
      <c r="AC1968" t="s">
        <v>148</v>
      </c>
      <c r="AD1968" s="2">
        <v>0.44166666666666665</v>
      </c>
      <c r="AG1968" t="s">
        <v>161</v>
      </c>
      <c r="AK1968" t="s">
        <v>156</v>
      </c>
    </row>
    <row r="1969" spans="1:37" x14ac:dyDescent="0.3">
      <c r="A1969" t="s">
        <v>292</v>
      </c>
      <c r="B1969" t="str">
        <f t="shared" si="30"/>
        <v>USGS-WRD-1651770-20200102</v>
      </c>
      <c r="C1969">
        <v>1651770</v>
      </c>
      <c r="D1969" t="s">
        <v>151</v>
      </c>
      <c r="E1969" s="1">
        <v>43832</v>
      </c>
      <c r="F1969" s="1" t="s">
        <v>396</v>
      </c>
      <c r="G1969" s="1"/>
      <c r="H1969" t="s">
        <v>172</v>
      </c>
      <c r="I1969" s="1" t="str">
        <f>VLOOKUP(Z1969,lookup!$A$2:$E$18,5,FALSE)</f>
        <v>dissolved</v>
      </c>
      <c r="J1969" s="1" t="str">
        <f>VLOOKUP(Z1969,lookup!$A$2:$E$18,3,FALSE)</f>
        <v>Zinc</v>
      </c>
      <c r="K1969" s="1"/>
      <c r="L1969" t="str">
        <f>VLOOKUP(Z1969,lookup!$A$2:$E$18,4,FALSE)</f>
        <v>ug/l</v>
      </c>
      <c r="M1969">
        <v>6.5</v>
      </c>
      <c r="U1969">
        <v>2</v>
      </c>
      <c r="V1969" t="s">
        <v>176</v>
      </c>
      <c r="X1969" t="s">
        <v>149</v>
      </c>
      <c r="Y1969" t="s">
        <v>150</v>
      </c>
      <c r="Z1969">
        <v>1090</v>
      </c>
      <c r="AA1969" t="s">
        <v>175</v>
      </c>
      <c r="AB1969" t="s">
        <v>154</v>
      </c>
      <c r="AC1969" t="s">
        <v>148</v>
      </c>
      <c r="AD1969" s="2">
        <v>0.44166666666666665</v>
      </c>
      <c r="AG1969" t="s">
        <v>161</v>
      </c>
      <c r="AK1969" t="s">
        <v>156</v>
      </c>
    </row>
    <row r="1970" spans="1:37" x14ac:dyDescent="0.3">
      <c r="A1970" t="s">
        <v>292</v>
      </c>
      <c r="B1970" t="str">
        <f t="shared" si="30"/>
        <v>USGS-WRD-1651770-20200102</v>
      </c>
      <c r="C1970">
        <v>1651770</v>
      </c>
      <c r="D1970" t="s">
        <v>151</v>
      </c>
      <c r="E1970" s="1">
        <v>43832</v>
      </c>
      <c r="F1970" s="1" t="s">
        <v>396</v>
      </c>
      <c r="G1970" s="1"/>
      <c r="I1970" s="1" t="str">
        <f>VLOOKUP(Z1970,lookup!$A$2:$E$18,5,FALSE)</f>
        <v>total</v>
      </c>
      <c r="J1970" s="1" t="str">
        <f>VLOOKUP(Z1970,lookup!$A$2:$E$18,3,FALSE)</f>
        <v>Mercury</v>
      </c>
      <c r="K1970" s="1"/>
      <c r="L1970" t="str">
        <f>VLOOKUP(Z1970,lookup!$A$2:$E$18,4,FALSE)</f>
        <v>ng/l</v>
      </c>
      <c r="M1970">
        <v>3.42</v>
      </c>
      <c r="U1970">
        <v>0.17</v>
      </c>
      <c r="V1970" t="s">
        <v>165</v>
      </c>
      <c r="X1970" t="s">
        <v>149</v>
      </c>
      <c r="Y1970" t="s">
        <v>150</v>
      </c>
      <c r="Z1970">
        <v>50286</v>
      </c>
      <c r="AB1970" t="s">
        <v>154</v>
      </c>
      <c r="AC1970" t="s">
        <v>148</v>
      </c>
      <c r="AD1970" s="2">
        <v>0.44166666666666665</v>
      </c>
      <c r="AG1970" t="s">
        <v>161</v>
      </c>
      <c r="AK1970" t="s">
        <v>230</v>
      </c>
    </row>
    <row r="1971" spans="1:37" x14ac:dyDescent="0.3">
      <c r="A1971" t="s">
        <v>292</v>
      </c>
      <c r="B1971" t="str">
        <f t="shared" si="30"/>
        <v>USGS-WRD-1651770-20200125</v>
      </c>
      <c r="C1971">
        <v>1651770</v>
      </c>
      <c r="D1971" t="s">
        <v>151</v>
      </c>
      <c r="E1971" s="1">
        <v>43855</v>
      </c>
      <c r="F1971" s="1" t="s">
        <v>356</v>
      </c>
      <c r="G1971" s="1"/>
      <c r="H1971" t="s">
        <v>172</v>
      </c>
      <c r="I1971" s="1" t="str">
        <f>VLOOKUP(Z1971,lookup!$A$2:$E$18,5,FALSE)</f>
        <v>dissolved</v>
      </c>
      <c r="J1971" s="1" t="str">
        <f>VLOOKUP(Z1971,lookup!$A$2:$E$18,3,FALSE)</f>
        <v>Copper</v>
      </c>
      <c r="K1971" s="1"/>
      <c r="L1971" t="str">
        <f>VLOOKUP(Z1971,lookup!$A$2:$E$18,4,FALSE)</f>
        <v>ug/l</v>
      </c>
      <c r="M1971">
        <v>5.7</v>
      </c>
      <c r="U1971">
        <v>0.4</v>
      </c>
      <c r="V1971" t="s">
        <v>176</v>
      </c>
      <c r="X1971" t="s">
        <v>149</v>
      </c>
      <c r="Y1971" t="s">
        <v>150</v>
      </c>
      <c r="Z1971">
        <v>1040</v>
      </c>
      <c r="AB1971" t="s">
        <v>154</v>
      </c>
      <c r="AC1971" t="s">
        <v>148</v>
      </c>
      <c r="AD1971" s="2">
        <v>0.38194444444444442</v>
      </c>
      <c r="AG1971" t="s">
        <v>161</v>
      </c>
      <c r="AK1971" t="s">
        <v>156</v>
      </c>
    </row>
    <row r="1972" spans="1:37" x14ac:dyDescent="0.3">
      <c r="A1972" t="s">
        <v>292</v>
      </c>
      <c r="B1972" t="str">
        <f t="shared" si="30"/>
        <v>USGS-WRD-1651770-20200125</v>
      </c>
      <c r="C1972">
        <v>1651770</v>
      </c>
      <c r="D1972" t="s">
        <v>151</v>
      </c>
      <c r="E1972" s="1">
        <v>43855</v>
      </c>
      <c r="F1972" s="1" t="s">
        <v>356</v>
      </c>
      <c r="G1972" s="1"/>
      <c r="H1972" t="s">
        <v>170</v>
      </c>
      <c r="I1972" s="1" t="str">
        <f>VLOOKUP(Z1972,lookup!$A$2:$E$18,5,FALSE)</f>
        <v>dissolved</v>
      </c>
      <c r="J1972" s="1" t="str">
        <f>VLOOKUP(Z1972,lookup!$A$2:$E$18,3,FALSE)</f>
        <v>Lead</v>
      </c>
      <c r="K1972" s="1"/>
      <c r="L1972" t="str">
        <f>VLOOKUP(Z1972,lookup!$A$2:$E$18,4,FALSE)</f>
        <v>ug/l</v>
      </c>
      <c r="M1972">
        <v>0.72</v>
      </c>
      <c r="U1972">
        <v>0.02</v>
      </c>
      <c r="V1972" t="s">
        <v>176</v>
      </c>
      <c r="X1972" t="s">
        <v>149</v>
      </c>
      <c r="Y1972" t="s">
        <v>150</v>
      </c>
      <c r="Z1972">
        <v>1049</v>
      </c>
      <c r="AB1972" t="s">
        <v>154</v>
      </c>
      <c r="AC1972" t="s">
        <v>148</v>
      </c>
      <c r="AD1972" s="2">
        <v>0.38194444444444442</v>
      </c>
      <c r="AG1972" t="s">
        <v>161</v>
      </c>
      <c r="AK1972" t="s">
        <v>156</v>
      </c>
    </row>
    <row r="1973" spans="1:37" x14ac:dyDescent="0.3">
      <c r="A1973" t="s">
        <v>292</v>
      </c>
      <c r="B1973" t="str">
        <f t="shared" si="30"/>
        <v>USGS-WRD-1651770-20200125</v>
      </c>
      <c r="C1973">
        <v>1651770</v>
      </c>
      <c r="D1973" t="s">
        <v>151</v>
      </c>
      <c r="E1973" s="1">
        <v>43855</v>
      </c>
      <c r="F1973" s="1" t="s">
        <v>356</v>
      </c>
      <c r="G1973" s="1"/>
      <c r="H1973" t="s">
        <v>172</v>
      </c>
      <c r="I1973" s="1" t="str">
        <f>VLOOKUP(Z1973,lookup!$A$2:$E$18,5,FALSE)</f>
        <v>dissolved</v>
      </c>
      <c r="J1973" s="1" t="str">
        <f>VLOOKUP(Z1973,lookup!$A$2:$E$18,3,FALSE)</f>
        <v>Zinc</v>
      </c>
      <c r="K1973" s="1"/>
      <c r="L1973" t="str">
        <f>VLOOKUP(Z1973,lookup!$A$2:$E$18,4,FALSE)</f>
        <v>ug/l</v>
      </c>
      <c r="M1973">
        <v>16.100000000000001</v>
      </c>
      <c r="U1973">
        <v>2</v>
      </c>
      <c r="V1973" t="s">
        <v>176</v>
      </c>
      <c r="X1973" t="s">
        <v>149</v>
      </c>
      <c r="Y1973" t="s">
        <v>150</v>
      </c>
      <c r="Z1973">
        <v>1090</v>
      </c>
      <c r="AB1973" t="s">
        <v>154</v>
      </c>
      <c r="AC1973" t="s">
        <v>148</v>
      </c>
      <c r="AD1973" s="2">
        <v>0.38194444444444442</v>
      </c>
      <c r="AG1973" t="s">
        <v>161</v>
      </c>
      <c r="AK1973" t="s">
        <v>156</v>
      </c>
    </row>
    <row r="1974" spans="1:37" x14ac:dyDescent="0.3">
      <c r="A1974" t="s">
        <v>292</v>
      </c>
      <c r="B1974" t="str">
        <f t="shared" si="30"/>
        <v>USGS-WRD-1651770-20200125</v>
      </c>
      <c r="C1974">
        <v>1651770</v>
      </c>
      <c r="D1974" t="s">
        <v>151</v>
      </c>
      <c r="E1974" s="1">
        <v>43855</v>
      </c>
      <c r="F1974" s="1" t="s">
        <v>356</v>
      </c>
      <c r="G1974" s="1"/>
      <c r="I1974" s="1" t="str">
        <f>VLOOKUP(Z1974,lookup!$A$2:$E$18,5,FALSE)</f>
        <v>total</v>
      </c>
      <c r="J1974" s="1" t="str">
        <f>VLOOKUP(Z1974,lookup!$A$2:$E$18,3,FALSE)</f>
        <v>Mercury</v>
      </c>
      <c r="K1974" s="1"/>
      <c r="L1974" t="str">
        <f>VLOOKUP(Z1974,lookup!$A$2:$E$18,4,FALSE)</f>
        <v>ng/l</v>
      </c>
      <c r="M1974">
        <v>8.89</v>
      </c>
      <c r="U1974">
        <v>0.17</v>
      </c>
      <c r="V1974" t="s">
        <v>165</v>
      </c>
      <c r="X1974" t="s">
        <v>149</v>
      </c>
      <c r="Y1974" t="s">
        <v>150</v>
      </c>
      <c r="Z1974">
        <v>50286</v>
      </c>
      <c r="AB1974" t="s">
        <v>154</v>
      </c>
      <c r="AC1974" t="s">
        <v>148</v>
      </c>
      <c r="AD1974" s="2">
        <v>0.38194444444444442</v>
      </c>
      <c r="AG1974" t="s">
        <v>161</v>
      </c>
      <c r="AK1974" t="s">
        <v>230</v>
      </c>
    </row>
    <row r="1975" spans="1:37" x14ac:dyDescent="0.3">
      <c r="A1975" t="s">
        <v>292</v>
      </c>
      <c r="B1975" t="str">
        <f t="shared" si="30"/>
        <v>USGS-WRD-1651770-20200203</v>
      </c>
      <c r="C1975">
        <v>1651770</v>
      </c>
      <c r="D1975" t="s">
        <v>151</v>
      </c>
      <c r="E1975" s="1">
        <v>43864</v>
      </c>
      <c r="F1975" s="1" t="s">
        <v>473</v>
      </c>
      <c r="G1975" s="1"/>
      <c r="H1975" t="s">
        <v>172</v>
      </c>
      <c r="I1975" s="1" t="str">
        <f>VLOOKUP(Z1975,lookup!$A$2:$E$18,5,FALSE)</f>
        <v>dissolved</v>
      </c>
      <c r="J1975" s="1" t="str">
        <f>VLOOKUP(Z1975,lookup!$A$2:$E$18,3,FALSE)</f>
        <v>Copper</v>
      </c>
      <c r="K1975" s="1"/>
      <c r="L1975" t="str">
        <f>VLOOKUP(Z1975,lookup!$A$2:$E$18,4,FALSE)</f>
        <v>ug/l</v>
      </c>
      <c r="M1975">
        <v>2.8</v>
      </c>
      <c r="U1975">
        <v>0.4</v>
      </c>
      <c r="V1975" t="s">
        <v>176</v>
      </c>
      <c r="X1975" t="s">
        <v>149</v>
      </c>
      <c r="Y1975" t="s">
        <v>150</v>
      </c>
      <c r="Z1975">
        <v>1040</v>
      </c>
      <c r="AB1975" t="s">
        <v>154</v>
      </c>
      <c r="AC1975" t="s">
        <v>148</v>
      </c>
      <c r="AD1975" s="2">
        <v>0.40138888888888885</v>
      </c>
      <c r="AG1975" t="s">
        <v>161</v>
      </c>
      <c r="AK1975" t="s">
        <v>156</v>
      </c>
    </row>
    <row r="1976" spans="1:37" x14ac:dyDescent="0.3">
      <c r="A1976" t="s">
        <v>292</v>
      </c>
      <c r="B1976" t="str">
        <f t="shared" si="30"/>
        <v>USGS-WRD-1651770-20200203</v>
      </c>
      <c r="C1976">
        <v>1651770</v>
      </c>
      <c r="D1976" t="s">
        <v>151</v>
      </c>
      <c r="E1976" s="1">
        <v>43864</v>
      </c>
      <c r="F1976" s="1" t="s">
        <v>473</v>
      </c>
      <c r="G1976" s="1"/>
      <c r="H1976" t="s">
        <v>170</v>
      </c>
      <c r="I1976" s="1" t="str">
        <f>VLOOKUP(Z1976,lookup!$A$2:$E$18,5,FALSE)</f>
        <v>dissolved</v>
      </c>
      <c r="J1976" s="1" t="str">
        <f>VLOOKUP(Z1976,lookup!$A$2:$E$18,3,FALSE)</f>
        <v>Lead</v>
      </c>
      <c r="K1976" s="1"/>
      <c r="L1976" t="str">
        <f>VLOOKUP(Z1976,lookup!$A$2:$E$18,4,FALSE)</f>
        <v>ug/l</v>
      </c>
      <c r="M1976">
        <v>7.0999999999999994E-2</v>
      </c>
      <c r="U1976">
        <v>0.02</v>
      </c>
      <c r="V1976" t="s">
        <v>176</v>
      </c>
      <c r="X1976" t="s">
        <v>149</v>
      </c>
      <c r="Y1976" t="s">
        <v>150</v>
      </c>
      <c r="Z1976">
        <v>1049</v>
      </c>
      <c r="AB1976" t="s">
        <v>154</v>
      </c>
      <c r="AC1976" t="s">
        <v>148</v>
      </c>
      <c r="AD1976" s="2">
        <v>0.40138888888888885</v>
      </c>
      <c r="AG1976" t="s">
        <v>161</v>
      </c>
      <c r="AK1976" t="s">
        <v>156</v>
      </c>
    </row>
    <row r="1977" spans="1:37" x14ac:dyDescent="0.3">
      <c r="A1977" t="s">
        <v>292</v>
      </c>
      <c r="B1977" t="str">
        <f t="shared" si="30"/>
        <v>USGS-WRD-1651770-20200203</v>
      </c>
      <c r="C1977">
        <v>1651770</v>
      </c>
      <c r="D1977" t="s">
        <v>151</v>
      </c>
      <c r="E1977" s="1">
        <v>43864</v>
      </c>
      <c r="F1977" s="1" t="s">
        <v>473</v>
      </c>
      <c r="G1977" s="1"/>
      <c r="H1977" t="s">
        <v>172</v>
      </c>
      <c r="I1977" s="1" t="str">
        <f>VLOOKUP(Z1977,lookup!$A$2:$E$18,5,FALSE)</f>
        <v>dissolved</v>
      </c>
      <c r="J1977" s="1" t="str">
        <f>VLOOKUP(Z1977,lookup!$A$2:$E$18,3,FALSE)</f>
        <v>Zinc</v>
      </c>
      <c r="K1977" s="1"/>
      <c r="L1977" t="str">
        <f>VLOOKUP(Z1977,lookup!$A$2:$E$18,4,FALSE)</f>
        <v>ug/l</v>
      </c>
      <c r="M1977">
        <v>5.7</v>
      </c>
      <c r="U1977">
        <v>2</v>
      </c>
      <c r="V1977" t="s">
        <v>176</v>
      </c>
      <c r="X1977" t="s">
        <v>149</v>
      </c>
      <c r="Y1977" t="s">
        <v>150</v>
      </c>
      <c r="Z1977">
        <v>1090</v>
      </c>
      <c r="AB1977" t="s">
        <v>154</v>
      </c>
      <c r="AC1977" t="s">
        <v>148</v>
      </c>
      <c r="AD1977" s="2">
        <v>0.40138888888888885</v>
      </c>
      <c r="AG1977" t="s">
        <v>161</v>
      </c>
      <c r="AK1977" t="s">
        <v>156</v>
      </c>
    </row>
    <row r="1978" spans="1:37" x14ac:dyDescent="0.3">
      <c r="A1978" t="s">
        <v>292</v>
      </c>
      <c r="B1978" t="str">
        <f t="shared" si="30"/>
        <v>USGS-WRD-1651770-20200203</v>
      </c>
      <c r="C1978">
        <v>1651770</v>
      </c>
      <c r="D1978" t="s">
        <v>151</v>
      </c>
      <c r="E1978" s="1">
        <v>43864</v>
      </c>
      <c r="F1978" s="1" t="s">
        <v>473</v>
      </c>
      <c r="G1978" s="1"/>
      <c r="I1978" s="1" t="str">
        <f>VLOOKUP(Z1978,lookup!$A$2:$E$18,5,FALSE)</f>
        <v>total</v>
      </c>
      <c r="J1978" s="1" t="str">
        <f>VLOOKUP(Z1978,lookup!$A$2:$E$18,3,FALSE)</f>
        <v>Mercury</v>
      </c>
      <c r="K1978" s="1"/>
      <c r="L1978" t="str">
        <f>VLOOKUP(Z1978,lookup!$A$2:$E$18,4,FALSE)</f>
        <v>ng/l</v>
      </c>
      <c r="M1978">
        <v>1.72</v>
      </c>
      <c r="U1978">
        <v>0.17</v>
      </c>
      <c r="V1978" t="s">
        <v>165</v>
      </c>
      <c r="X1978" t="s">
        <v>149</v>
      </c>
      <c r="Y1978" t="s">
        <v>150</v>
      </c>
      <c r="Z1978">
        <v>50286</v>
      </c>
      <c r="AB1978" t="s">
        <v>154</v>
      </c>
      <c r="AC1978" t="s">
        <v>148</v>
      </c>
      <c r="AD1978" s="2">
        <v>0.40138888888888885</v>
      </c>
      <c r="AG1978" t="s">
        <v>161</v>
      </c>
      <c r="AK1978" t="s">
        <v>230</v>
      </c>
    </row>
    <row r="1979" spans="1:37" x14ac:dyDescent="0.3">
      <c r="A1979" t="s">
        <v>292</v>
      </c>
      <c r="B1979" t="str">
        <f t="shared" si="30"/>
        <v>USGS-WRD-1651770-20200206</v>
      </c>
      <c r="C1979">
        <v>1651770</v>
      </c>
      <c r="D1979" t="s">
        <v>151</v>
      </c>
      <c r="E1979" s="1">
        <v>43867</v>
      </c>
      <c r="F1979" s="1" t="s">
        <v>410</v>
      </c>
      <c r="G1979" s="1"/>
      <c r="H1979" t="s">
        <v>172</v>
      </c>
      <c r="I1979" s="1" t="str">
        <f>VLOOKUP(Z1979,lookup!$A$2:$E$18,5,FALSE)</f>
        <v>dissolved</v>
      </c>
      <c r="J1979" s="1" t="str">
        <f>VLOOKUP(Z1979,lookup!$A$2:$E$18,3,FALSE)</f>
        <v>Copper</v>
      </c>
      <c r="K1979" s="1"/>
      <c r="L1979" t="str">
        <f>VLOOKUP(Z1979,lookup!$A$2:$E$18,4,FALSE)</f>
        <v>ug/l</v>
      </c>
      <c r="M1979">
        <v>5.2</v>
      </c>
      <c r="U1979">
        <v>0.4</v>
      </c>
      <c r="V1979" t="s">
        <v>176</v>
      </c>
      <c r="X1979" t="s">
        <v>149</v>
      </c>
      <c r="Y1979" t="s">
        <v>150</v>
      </c>
      <c r="Z1979">
        <v>1040</v>
      </c>
      <c r="AB1979" t="s">
        <v>154</v>
      </c>
      <c r="AC1979" t="s">
        <v>148</v>
      </c>
      <c r="AD1979" s="2">
        <v>0.52361111111111114</v>
      </c>
      <c r="AG1979" t="s">
        <v>161</v>
      </c>
      <c r="AK1979" t="s">
        <v>156</v>
      </c>
    </row>
    <row r="1980" spans="1:37" x14ac:dyDescent="0.3">
      <c r="A1980" t="s">
        <v>292</v>
      </c>
      <c r="B1980" t="str">
        <f t="shared" si="30"/>
        <v>USGS-WRD-1651770-20200206</v>
      </c>
      <c r="C1980">
        <v>1651770</v>
      </c>
      <c r="D1980" t="s">
        <v>151</v>
      </c>
      <c r="E1980" s="1">
        <v>43867</v>
      </c>
      <c r="F1980" s="1" t="s">
        <v>410</v>
      </c>
      <c r="G1980" s="1"/>
      <c r="H1980" t="s">
        <v>170</v>
      </c>
      <c r="I1980" s="1" t="str">
        <f>VLOOKUP(Z1980,lookup!$A$2:$E$18,5,FALSE)</f>
        <v>dissolved</v>
      </c>
      <c r="J1980" s="1" t="str">
        <f>VLOOKUP(Z1980,lookup!$A$2:$E$18,3,FALSE)</f>
        <v>Lead</v>
      </c>
      <c r="K1980" s="1"/>
      <c r="L1980" t="str">
        <f>VLOOKUP(Z1980,lookup!$A$2:$E$18,4,FALSE)</f>
        <v>ug/l</v>
      </c>
      <c r="M1980">
        <v>0.71799999999999997</v>
      </c>
      <c r="U1980">
        <v>0.02</v>
      </c>
      <c r="V1980" t="s">
        <v>176</v>
      </c>
      <c r="X1980" t="s">
        <v>149</v>
      </c>
      <c r="Y1980" t="s">
        <v>150</v>
      </c>
      <c r="Z1980">
        <v>1049</v>
      </c>
      <c r="AB1980" t="s">
        <v>154</v>
      </c>
      <c r="AC1980" t="s">
        <v>148</v>
      </c>
      <c r="AD1980" s="2">
        <v>0.52361111111111114</v>
      </c>
      <c r="AG1980" t="s">
        <v>161</v>
      </c>
      <c r="AK1980" t="s">
        <v>156</v>
      </c>
    </row>
    <row r="1981" spans="1:37" x14ac:dyDescent="0.3">
      <c r="A1981" t="s">
        <v>292</v>
      </c>
      <c r="B1981" t="str">
        <f t="shared" si="30"/>
        <v>USGS-WRD-1651770-20200206</v>
      </c>
      <c r="C1981">
        <v>1651770</v>
      </c>
      <c r="D1981" t="s">
        <v>151</v>
      </c>
      <c r="E1981" s="1">
        <v>43867</v>
      </c>
      <c r="F1981" s="1" t="s">
        <v>410</v>
      </c>
      <c r="G1981" s="1"/>
      <c r="H1981" t="s">
        <v>172</v>
      </c>
      <c r="I1981" s="1" t="str">
        <f>VLOOKUP(Z1981,lookup!$A$2:$E$18,5,FALSE)</f>
        <v>dissolved</v>
      </c>
      <c r="J1981" s="1" t="str">
        <f>VLOOKUP(Z1981,lookup!$A$2:$E$18,3,FALSE)</f>
        <v>Zinc</v>
      </c>
      <c r="K1981" s="1"/>
      <c r="L1981" t="str">
        <f>VLOOKUP(Z1981,lookup!$A$2:$E$18,4,FALSE)</f>
        <v>ug/l</v>
      </c>
      <c r="M1981">
        <v>9.6999999999999993</v>
      </c>
      <c r="U1981">
        <v>2</v>
      </c>
      <c r="V1981" t="s">
        <v>176</v>
      </c>
      <c r="X1981" t="s">
        <v>149</v>
      </c>
      <c r="Y1981" t="s">
        <v>150</v>
      </c>
      <c r="Z1981">
        <v>1090</v>
      </c>
      <c r="AB1981" t="s">
        <v>154</v>
      </c>
      <c r="AC1981" t="s">
        <v>148</v>
      </c>
      <c r="AD1981" s="2">
        <v>0.52361111111111114</v>
      </c>
      <c r="AG1981" t="s">
        <v>161</v>
      </c>
      <c r="AK1981" t="s">
        <v>156</v>
      </c>
    </row>
    <row r="1982" spans="1:37" x14ac:dyDescent="0.3">
      <c r="A1982" t="s">
        <v>292</v>
      </c>
      <c r="B1982" t="str">
        <f t="shared" si="30"/>
        <v>USGS-WRD-1651770-20200206</v>
      </c>
      <c r="C1982">
        <v>1651770</v>
      </c>
      <c r="D1982" t="s">
        <v>151</v>
      </c>
      <c r="E1982" s="1">
        <v>43867</v>
      </c>
      <c r="F1982" s="1" t="s">
        <v>410</v>
      </c>
      <c r="G1982" s="1"/>
      <c r="I1982" s="1" t="str">
        <f>VLOOKUP(Z1982,lookup!$A$2:$E$18,5,FALSE)</f>
        <v>total</v>
      </c>
      <c r="J1982" s="1" t="str">
        <f>VLOOKUP(Z1982,lookup!$A$2:$E$18,3,FALSE)</f>
        <v>Mercury</v>
      </c>
      <c r="K1982" s="1"/>
      <c r="L1982" t="str">
        <f>VLOOKUP(Z1982,lookup!$A$2:$E$18,4,FALSE)</f>
        <v>ng/l</v>
      </c>
      <c r="M1982">
        <v>11.2</v>
      </c>
      <c r="U1982">
        <v>0.17</v>
      </c>
      <c r="V1982" t="s">
        <v>165</v>
      </c>
      <c r="X1982" t="s">
        <v>149</v>
      </c>
      <c r="Y1982" t="s">
        <v>150</v>
      </c>
      <c r="Z1982">
        <v>50286</v>
      </c>
      <c r="AB1982" t="s">
        <v>154</v>
      </c>
      <c r="AC1982" t="s">
        <v>148</v>
      </c>
      <c r="AD1982" s="2">
        <v>0.52361111111111114</v>
      </c>
      <c r="AG1982" t="s">
        <v>161</v>
      </c>
      <c r="AK1982" t="s">
        <v>230</v>
      </c>
    </row>
    <row r="1983" spans="1:37" x14ac:dyDescent="0.3">
      <c r="A1983" t="s">
        <v>292</v>
      </c>
      <c r="B1983" t="str">
        <f t="shared" si="30"/>
        <v>USGS-WRD-1651770-20200303</v>
      </c>
      <c r="C1983">
        <v>1651770</v>
      </c>
      <c r="D1983" t="s">
        <v>151</v>
      </c>
      <c r="E1983" s="1">
        <v>43893</v>
      </c>
      <c r="F1983" s="1" t="s">
        <v>424</v>
      </c>
      <c r="G1983" s="1"/>
      <c r="H1983" t="s">
        <v>172</v>
      </c>
      <c r="I1983" s="1" t="str">
        <f>VLOOKUP(Z1983,lookup!$A$2:$E$18,5,FALSE)</f>
        <v>dissolved</v>
      </c>
      <c r="J1983" s="1" t="str">
        <f>VLOOKUP(Z1983,lookup!$A$2:$E$18,3,FALSE)</f>
        <v>Copper</v>
      </c>
      <c r="K1983" s="1"/>
      <c r="L1983" t="str">
        <f>VLOOKUP(Z1983,lookup!$A$2:$E$18,4,FALSE)</f>
        <v>ug/l</v>
      </c>
      <c r="M1983">
        <v>4.5999999999999996</v>
      </c>
      <c r="U1983">
        <v>0.4</v>
      </c>
      <c r="V1983" t="s">
        <v>176</v>
      </c>
      <c r="X1983" t="s">
        <v>149</v>
      </c>
      <c r="Y1983" t="s">
        <v>150</v>
      </c>
      <c r="Z1983">
        <v>1040</v>
      </c>
      <c r="AA1983" t="s">
        <v>174</v>
      </c>
      <c r="AB1983" t="s">
        <v>154</v>
      </c>
      <c r="AC1983" t="s">
        <v>148</v>
      </c>
      <c r="AD1983" s="2">
        <v>0.37083333333333335</v>
      </c>
      <c r="AG1983" t="s">
        <v>161</v>
      </c>
      <c r="AK1983" t="s">
        <v>156</v>
      </c>
    </row>
    <row r="1984" spans="1:37" x14ac:dyDescent="0.3">
      <c r="A1984" t="s">
        <v>292</v>
      </c>
      <c r="B1984" t="str">
        <f t="shared" si="30"/>
        <v>USGS-WRD-1651770-20200303</v>
      </c>
      <c r="C1984">
        <v>1651770</v>
      </c>
      <c r="D1984" t="s">
        <v>151</v>
      </c>
      <c r="E1984" s="1">
        <v>43893</v>
      </c>
      <c r="F1984" s="1" t="s">
        <v>424</v>
      </c>
      <c r="G1984" s="1"/>
      <c r="H1984" t="s">
        <v>170</v>
      </c>
      <c r="I1984" s="1" t="str">
        <f>VLOOKUP(Z1984,lookup!$A$2:$E$18,5,FALSE)</f>
        <v>dissolved</v>
      </c>
      <c r="J1984" s="1" t="str">
        <f>VLOOKUP(Z1984,lookup!$A$2:$E$18,3,FALSE)</f>
        <v>Lead</v>
      </c>
      <c r="K1984" s="1"/>
      <c r="L1984" t="str">
        <f>VLOOKUP(Z1984,lookup!$A$2:$E$18,4,FALSE)</f>
        <v>ug/l</v>
      </c>
      <c r="M1984">
        <v>0.36</v>
      </c>
      <c r="U1984">
        <v>0.02</v>
      </c>
      <c r="V1984" t="s">
        <v>176</v>
      </c>
      <c r="X1984" t="s">
        <v>149</v>
      </c>
      <c r="Y1984" t="s">
        <v>150</v>
      </c>
      <c r="Z1984">
        <v>1049</v>
      </c>
      <c r="AA1984" t="s">
        <v>174</v>
      </c>
      <c r="AB1984" t="s">
        <v>154</v>
      </c>
      <c r="AC1984" t="s">
        <v>148</v>
      </c>
      <c r="AD1984" s="2">
        <v>0.37083333333333335</v>
      </c>
      <c r="AG1984" t="s">
        <v>161</v>
      </c>
      <c r="AK1984" t="s">
        <v>156</v>
      </c>
    </row>
    <row r="1985" spans="1:37" x14ac:dyDescent="0.3">
      <c r="A1985" t="s">
        <v>292</v>
      </c>
      <c r="B1985" t="str">
        <f t="shared" si="30"/>
        <v>USGS-WRD-1651770-20200303</v>
      </c>
      <c r="C1985">
        <v>1651770</v>
      </c>
      <c r="D1985" t="s">
        <v>151</v>
      </c>
      <c r="E1985" s="1">
        <v>43893</v>
      </c>
      <c r="F1985" s="1" t="s">
        <v>424</v>
      </c>
      <c r="G1985" s="1"/>
      <c r="H1985" t="s">
        <v>172</v>
      </c>
      <c r="I1985" s="1" t="str">
        <f>VLOOKUP(Z1985,lookup!$A$2:$E$18,5,FALSE)</f>
        <v>dissolved</v>
      </c>
      <c r="J1985" s="1" t="str">
        <f>VLOOKUP(Z1985,lookup!$A$2:$E$18,3,FALSE)</f>
        <v>Zinc</v>
      </c>
      <c r="K1985" s="1"/>
      <c r="L1985" t="str">
        <f>VLOOKUP(Z1985,lookup!$A$2:$E$18,4,FALSE)</f>
        <v>ug/l</v>
      </c>
      <c r="M1985">
        <v>15.9</v>
      </c>
      <c r="U1985">
        <v>2</v>
      </c>
      <c r="V1985" t="s">
        <v>176</v>
      </c>
      <c r="X1985" t="s">
        <v>149</v>
      </c>
      <c r="Y1985" t="s">
        <v>150</v>
      </c>
      <c r="Z1985">
        <v>1090</v>
      </c>
      <c r="AA1985" t="s">
        <v>174</v>
      </c>
      <c r="AB1985" t="s">
        <v>154</v>
      </c>
      <c r="AC1985" t="s">
        <v>148</v>
      </c>
      <c r="AD1985" s="2">
        <v>0.37083333333333335</v>
      </c>
      <c r="AG1985" t="s">
        <v>161</v>
      </c>
      <c r="AK1985" t="s">
        <v>156</v>
      </c>
    </row>
    <row r="1986" spans="1:37" x14ac:dyDescent="0.3">
      <c r="A1986" t="s">
        <v>292</v>
      </c>
      <c r="B1986" t="str">
        <f t="shared" ref="B1986:B2049" si="31">AG1986&amp;"-"&amp;C1986&amp;"-"&amp;TEXT(E1986,"yyyymmdd")</f>
        <v>USGS-WRD-1651770-20200305</v>
      </c>
      <c r="C1986">
        <v>1651770</v>
      </c>
      <c r="D1986" t="s">
        <v>151</v>
      </c>
      <c r="E1986" s="1">
        <v>43895</v>
      </c>
      <c r="F1986" s="1" t="s">
        <v>454</v>
      </c>
      <c r="G1986" s="1"/>
      <c r="I1986" s="1" t="str">
        <f>VLOOKUP(Z1986,lookup!$A$2:$E$18,5,FALSE)</f>
        <v>total</v>
      </c>
      <c r="J1986" s="1" t="str">
        <f>VLOOKUP(Z1986,lookup!$A$2:$E$18,3,FALSE)</f>
        <v>Mercury</v>
      </c>
      <c r="K1986" s="1"/>
      <c r="L1986" t="str">
        <f>VLOOKUP(Z1986,lookup!$A$2:$E$18,4,FALSE)</f>
        <v>ng/l</v>
      </c>
      <c r="M1986">
        <v>1.73</v>
      </c>
      <c r="U1986">
        <v>0.17</v>
      </c>
      <c r="V1986" t="s">
        <v>165</v>
      </c>
      <c r="X1986" t="s">
        <v>149</v>
      </c>
      <c r="Y1986" t="s">
        <v>150</v>
      </c>
      <c r="Z1986">
        <v>50286</v>
      </c>
      <c r="AB1986" t="s">
        <v>154</v>
      </c>
      <c r="AC1986" t="s">
        <v>148</v>
      </c>
      <c r="AD1986" s="2">
        <v>0.56944444444444442</v>
      </c>
      <c r="AG1986" t="s">
        <v>161</v>
      </c>
      <c r="AK1986" t="s">
        <v>230</v>
      </c>
    </row>
    <row r="1987" spans="1:37" x14ac:dyDescent="0.3">
      <c r="A1987" t="s">
        <v>292</v>
      </c>
      <c r="B1987" t="str">
        <f t="shared" si="31"/>
        <v>USGS-WRD-1651770-20200402</v>
      </c>
      <c r="C1987">
        <v>1651770</v>
      </c>
      <c r="D1987" t="s">
        <v>151</v>
      </c>
      <c r="E1987" s="1">
        <v>43923</v>
      </c>
      <c r="F1987" s="1" t="s">
        <v>309</v>
      </c>
      <c r="G1987" s="1"/>
      <c r="H1987" t="s">
        <v>172</v>
      </c>
      <c r="I1987" s="1" t="str">
        <f>VLOOKUP(Z1987,lookup!$A$2:$E$18,5,FALSE)</f>
        <v>dissolved</v>
      </c>
      <c r="J1987" s="1" t="str">
        <f>VLOOKUP(Z1987,lookup!$A$2:$E$18,3,FALSE)</f>
        <v>Copper</v>
      </c>
      <c r="K1987" s="1"/>
      <c r="L1987" t="str">
        <f>VLOOKUP(Z1987,lookup!$A$2:$E$18,4,FALSE)</f>
        <v>ug/l</v>
      </c>
      <c r="M1987">
        <v>1.2</v>
      </c>
      <c r="U1987">
        <v>0.4</v>
      </c>
      <c r="V1987" t="s">
        <v>176</v>
      </c>
      <c r="X1987" t="s">
        <v>178</v>
      </c>
      <c r="Y1987" t="s">
        <v>150</v>
      </c>
      <c r="Z1987">
        <v>1040</v>
      </c>
      <c r="AA1987" t="s">
        <v>175</v>
      </c>
      <c r="AB1987" t="s">
        <v>154</v>
      </c>
      <c r="AC1987" t="s">
        <v>148</v>
      </c>
      <c r="AD1987" s="2">
        <v>0.3888888888888889</v>
      </c>
      <c r="AG1987" t="s">
        <v>161</v>
      </c>
      <c r="AK1987" t="s">
        <v>156</v>
      </c>
    </row>
    <row r="1988" spans="1:37" x14ac:dyDescent="0.3">
      <c r="A1988" t="s">
        <v>292</v>
      </c>
      <c r="B1988" t="str">
        <f t="shared" si="31"/>
        <v>USGS-WRD-1651770-20200402</v>
      </c>
      <c r="C1988">
        <v>1651770</v>
      </c>
      <c r="D1988" t="s">
        <v>151</v>
      </c>
      <c r="E1988" s="1">
        <v>43923</v>
      </c>
      <c r="F1988" s="1" t="s">
        <v>309</v>
      </c>
      <c r="G1988" s="1"/>
      <c r="H1988" t="s">
        <v>170</v>
      </c>
      <c r="I1988" s="1" t="str">
        <f>VLOOKUP(Z1988,lookup!$A$2:$E$18,5,FALSE)</f>
        <v>dissolved</v>
      </c>
      <c r="J1988" s="1" t="str">
        <f>VLOOKUP(Z1988,lookup!$A$2:$E$18,3,FALSE)</f>
        <v>Lead</v>
      </c>
      <c r="K1988" s="1"/>
      <c r="L1988" t="str">
        <f>VLOOKUP(Z1988,lookup!$A$2:$E$18,4,FALSE)</f>
        <v>ug/l</v>
      </c>
      <c r="M1988">
        <v>8.3000000000000004E-2</v>
      </c>
      <c r="U1988">
        <v>0.02</v>
      </c>
      <c r="V1988" t="s">
        <v>176</v>
      </c>
      <c r="X1988" t="s">
        <v>178</v>
      </c>
      <c r="Y1988" t="s">
        <v>150</v>
      </c>
      <c r="Z1988">
        <v>1049</v>
      </c>
      <c r="AB1988" t="s">
        <v>154</v>
      </c>
      <c r="AC1988" t="s">
        <v>148</v>
      </c>
      <c r="AD1988" s="2">
        <v>0.3888888888888889</v>
      </c>
      <c r="AG1988" t="s">
        <v>161</v>
      </c>
      <c r="AK1988" t="s">
        <v>156</v>
      </c>
    </row>
    <row r="1989" spans="1:37" x14ac:dyDescent="0.3">
      <c r="A1989" t="s">
        <v>292</v>
      </c>
      <c r="B1989" t="str">
        <f t="shared" si="31"/>
        <v>USGS-WRD-1651770-20200402</v>
      </c>
      <c r="C1989">
        <v>1651770</v>
      </c>
      <c r="D1989" t="s">
        <v>151</v>
      </c>
      <c r="E1989" s="1">
        <v>43923</v>
      </c>
      <c r="F1989" s="1" t="s">
        <v>309</v>
      </c>
      <c r="G1989" s="1"/>
      <c r="H1989" t="s">
        <v>172</v>
      </c>
      <c r="I1989" s="1" t="str">
        <f>VLOOKUP(Z1989,lookup!$A$2:$E$18,5,FALSE)</f>
        <v>dissolved</v>
      </c>
      <c r="J1989" s="1" t="str">
        <f>VLOOKUP(Z1989,lookup!$A$2:$E$18,3,FALSE)</f>
        <v>Zinc</v>
      </c>
      <c r="K1989" s="1"/>
      <c r="L1989" t="str">
        <f>VLOOKUP(Z1989,lookup!$A$2:$E$18,4,FALSE)</f>
        <v>ug/l</v>
      </c>
      <c r="M1989">
        <v>5</v>
      </c>
      <c r="U1989">
        <v>2</v>
      </c>
      <c r="V1989" t="s">
        <v>176</v>
      </c>
      <c r="X1989" t="s">
        <v>178</v>
      </c>
      <c r="Y1989" t="s">
        <v>150</v>
      </c>
      <c r="Z1989">
        <v>1090</v>
      </c>
      <c r="AA1989" t="s">
        <v>175</v>
      </c>
      <c r="AB1989" t="s">
        <v>154</v>
      </c>
      <c r="AC1989" t="s">
        <v>148</v>
      </c>
      <c r="AD1989" s="2">
        <v>0.3888888888888889</v>
      </c>
      <c r="AG1989" t="s">
        <v>161</v>
      </c>
      <c r="AK1989" t="s">
        <v>156</v>
      </c>
    </row>
    <row r="1990" spans="1:37" x14ac:dyDescent="0.3">
      <c r="A1990" t="s">
        <v>292</v>
      </c>
      <c r="B1990" t="str">
        <f t="shared" si="31"/>
        <v>USGS-WRD-1651770-20200402</v>
      </c>
      <c r="C1990">
        <v>1651770</v>
      </c>
      <c r="D1990" t="s">
        <v>151</v>
      </c>
      <c r="E1990" s="1">
        <v>43923</v>
      </c>
      <c r="F1990" s="1" t="s">
        <v>309</v>
      </c>
      <c r="G1990" s="1"/>
      <c r="I1990" s="1" t="str">
        <f>VLOOKUP(Z1990,lookup!$A$2:$E$18,5,FALSE)</f>
        <v>total</v>
      </c>
      <c r="J1990" s="1" t="str">
        <f>VLOOKUP(Z1990,lookup!$A$2:$E$18,3,FALSE)</f>
        <v>Mercury</v>
      </c>
      <c r="K1990" s="1"/>
      <c r="L1990" t="str">
        <f>VLOOKUP(Z1990,lookup!$A$2:$E$18,4,FALSE)</f>
        <v>ng/l</v>
      </c>
      <c r="M1990">
        <v>1.48</v>
      </c>
      <c r="U1990">
        <v>0.17</v>
      </c>
      <c r="V1990" t="s">
        <v>165</v>
      </c>
      <c r="X1990" t="s">
        <v>178</v>
      </c>
      <c r="Y1990" t="s">
        <v>150</v>
      </c>
      <c r="Z1990">
        <v>50286</v>
      </c>
      <c r="AB1990" t="s">
        <v>154</v>
      </c>
      <c r="AC1990" t="s">
        <v>148</v>
      </c>
      <c r="AD1990" s="2">
        <v>0.3888888888888889</v>
      </c>
      <c r="AG1990" t="s">
        <v>161</v>
      </c>
      <c r="AK1990" t="s">
        <v>230</v>
      </c>
    </row>
    <row r="1991" spans="1:37" x14ac:dyDescent="0.3">
      <c r="A1991" t="s">
        <v>292</v>
      </c>
      <c r="B1991" t="str">
        <f t="shared" si="31"/>
        <v>USGS-WRD-1651770-20200520</v>
      </c>
      <c r="C1991">
        <v>1651770</v>
      </c>
      <c r="D1991" t="s">
        <v>151</v>
      </c>
      <c r="E1991" s="1">
        <v>43971</v>
      </c>
      <c r="F1991" s="1" t="s">
        <v>350</v>
      </c>
      <c r="G1991" s="1"/>
      <c r="H1991" t="s">
        <v>172</v>
      </c>
      <c r="I1991" s="1" t="str">
        <f>VLOOKUP(Z1991,lookup!$A$2:$E$18,5,FALSE)</f>
        <v>dissolved</v>
      </c>
      <c r="J1991" s="1" t="str">
        <f>VLOOKUP(Z1991,lookup!$A$2:$E$18,3,FALSE)</f>
        <v>Copper</v>
      </c>
      <c r="K1991" s="1"/>
      <c r="L1991" t="str">
        <f>VLOOKUP(Z1991,lookup!$A$2:$E$18,4,FALSE)</f>
        <v>ug/l</v>
      </c>
      <c r="M1991">
        <v>2.4</v>
      </c>
      <c r="U1991">
        <v>0.4</v>
      </c>
      <c r="V1991" t="s">
        <v>176</v>
      </c>
      <c r="X1991" t="s">
        <v>178</v>
      </c>
      <c r="Y1991" t="s">
        <v>150</v>
      </c>
      <c r="Z1991">
        <v>1040</v>
      </c>
      <c r="AA1991" t="s">
        <v>174</v>
      </c>
      <c r="AB1991" t="s">
        <v>154</v>
      </c>
      <c r="AC1991" t="s">
        <v>148</v>
      </c>
      <c r="AD1991" s="2">
        <v>0.51388888888888895</v>
      </c>
      <c r="AG1991" t="s">
        <v>161</v>
      </c>
      <c r="AK1991" t="s">
        <v>156</v>
      </c>
    </row>
    <row r="1992" spans="1:37" x14ac:dyDescent="0.3">
      <c r="A1992" t="s">
        <v>292</v>
      </c>
      <c r="B1992" t="str">
        <f t="shared" si="31"/>
        <v>USGS-WRD-1651770-20200520</v>
      </c>
      <c r="C1992">
        <v>1651770</v>
      </c>
      <c r="D1992" t="s">
        <v>151</v>
      </c>
      <c r="E1992" s="1">
        <v>43971</v>
      </c>
      <c r="F1992" s="1" t="s">
        <v>350</v>
      </c>
      <c r="G1992" s="1"/>
      <c r="H1992" t="s">
        <v>170</v>
      </c>
      <c r="I1992" s="1" t="str">
        <f>VLOOKUP(Z1992,lookup!$A$2:$E$18,5,FALSE)</f>
        <v>dissolved</v>
      </c>
      <c r="J1992" s="1" t="str">
        <f>VLOOKUP(Z1992,lookup!$A$2:$E$18,3,FALSE)</f>
        <v>Lead</v>
      </c>
      <c r="K1992" s="1"/>
      <c r="L1992" t="str">
        <f>VLOOKUP(Z1992,lookup!$A$2:$E$18,4,FALSE)</f>
        <v>ug/l</v>
      </c>
      <c r="M1992">
        <v>8.2000000000000003E-2</v>
      </c>
      <c r="U1992">
        <v>0.02</v>
      </c>
      <c r="V1992" t="s">
        <v>176</v>
      </c>
      <c r="X1992" t="s">
        <v>178</v>
      </c>
      <c r="Y1992" t="s">
        <v>150</v>
      </c>
      <c r="Z1992">
        <v>1049</v>
      </c>
      <c r="AA1992" t="s">
        <v>174</v>
      </c>
      <c r="AB1992" t="s">
        <v>154</v>
      </c>
      <c r="AC1992" t="s">
        <v>148</v>
      </c>
      <c r="AD1992" s="2">
        <v>0.51388888888888895</v>
      </c>
      <c r="AG1992" t="s">
        <v>161</v>
      </c>
      <c r="AK1992" t="s">
        <v>156</v>
      </c>
    </row>
    <row r="1993" spans="1:37" x14ac:dyDescent="0.3">
      <c r="A1993" t="s">
        <v>292</v>
      </c>
      <c r="B1993" t="str">
        <f t="shared" si="31"/>
        <v>USGS-WRD-1651770-20200520</v>
      </c>
      <c r="C1993">
        <v>1651770</v>
      </c>
      <c r="D1993" t="s">
        <v>151</v>
      </c>
      <c r="E1993" s="1">
        <v>43971</v>
      </c>
      <c r="F1993" s="1" t="s">
        <v>350</v>
      </c>
      <c r="G1993" s="1"/>
      <c r="H1993" t="s">
        <v>172</v>
      </c>
      <c r="I1993" s="1" t="str">
        <f>VLOOKUP(Z1993,lookup!$A$2:$E$18,5,FALSE)</f>
        <v>dissolved</v>
      </c>
      <c r="J1993" s="1" t="str">
        <f>VLOOKUP(Z1993,lookup!$A$2:$E$18,3,FALSE)</f>
        <v>Zinc</v>
      </c>
      <c r="K1993" s="1"/>
      <c r="L1993" t="str">
        <f>VLOOKUP(Z1993,lookup!$A$2:$E$18,4,FALSE)</f>
        <v>ug/l</v>
      </c>
      <c r="M1993">
        <v>5.0999999999999996</v>
      </c>
      <c r="U1993">
        <v>2</v>
      </c>
      <c r="V1993" t="s">
        <v>176</v>
      </c>
      <c r="X1993" t="s">
        <v>178</v>
      </c>
      <c r="Y1993" t="s">
        <v>150</v>
      </c>
      <c r="Z1993">
        <v>1090</v>
      </c>
      <c r="AA1993" t="s">
        <v>175</v>
      </c>
      <c r="AB1993" t="s">
        <v>154</v>
      </c>
      <c r="AC1993" t="s">
        <v>148</v>
      </c>
      <c r="AD1993" s="2">
        <v>0.51388888888888895</v>
      </c>
      <c r="AG1993" t="s">
        <v>161</v>
      </c>
      <c r="AK1993" t="s">
        <v>156</v>
      </c>
    </row>
    <row r="1994" spans="1:37" x14ac:dyDescent="0.3">
      <c r="A1994" t="s">
        <v>292</v>
      </c>
      <c r="B1994" t="str">
        <f t="shared" si="31"/>
        <v>USGS-WRD-1651770-20200520</v>
      </c>
      <c r="C1994">
        <v>1651770</v>
      </c>
      <c r="D1994" t="s">
        <v>151</v>
      </c>
      <c r="E1994" s="1">
        <v>43971</v>
      </c>
      <c r="F1994" s="1" t="s">
        <v>350</v>
      </c>
      <c r="G1994" s="1"/>
      <c r="I1994" s="1" t="str">
        <f>VLOOKUP(Z1994,lookup!$A$2:$E$18,5,FALSE)</f>
        <v>total</v>
      </c>
      <c r="J1994" s="1" t="str">
        <f>VLOOKUP(Z1994,lookup!$A$2:$E$18,3,FALSE)</f>
        <v>Mercury</v>
      </c>
      <c r="K1994" s="1"/>
      <c r="L1994" t="str">
        <f>VLOOKUP(Z1994,lookup!$A$2:$E$18,4,FALSE)</f>
        <v>ng/l</v>
      </c>
      <c r="M1994">
        <v>3.45</v>
      </c>
      <c r="U1994">
        <v>0.17</v>
      </c>
      <c r="V1994" t="s">
        <v>165</v>
      </c>
      <c r="X1994" t="s">
        <v>178</v>
      </c>
      <c r="Y1994" t="s">
        <v>150</v>
      </c>
      <c r="Z1994">
        <v>50286</v>
      </c>
      <c r="AB1994" t="s">
        <v>154</v>
      </c>
      <c r="AC1994" t="s">
        <v>148</v>
      </c>
      <c r="AD1994" s="2">
        <v>0.51388888888888895</v>
      </c>
      <c r="AG1994" t="s">
        <v>161</v>
      </c>
      <c r="AK1994" t="s">
        <v>230</v>
      </c>
    </row>
    <row r="1995" spans="1:37" x14ac:dyDescent="0.3">
      <c r="A1995" t="s">
        <v>292</v>
      </c>
      <c r="B1995" t="str">
        <f t="shared" si="31"/>
        <v>USGS-WRD-1651770-20200602</v>
      </c>
      <c r="C1995">
        <v>1651770</v>
      </c>
      <c r="D1995" t="s">
        <v>151</v>
      </c>
      <c r="E1995" s="1">
        <v>43984</v>
      </c>
      <c r="F1995" s="1" t="s">
        <v>396</v>
      </c>
      <c r="G1995" s="1"/>
      <c r="H1995" t="s">
        <v>172</v>
      </c>
      <c r="I1995" s="1" t="str">
        <f>VLOOKUP(Z1995,lookup!$A$2:$E$18,5,FALSE)</f>
        <v>dissolved</v>
      </c>
      <c r="J1995" s="1" t="str">
        <f>VLOOKUP(Z1995,lookup!$A$2:$E$18,3,FALSE)</f>
        <v>Copper</v>
      </c>
      <c r="K1995" s="1"/>
      <c r="L1995" t="str">
        <f>VLOOKUP(Z1995,lookup!$A$2:$E$18,4,FALSE)</f>
        <v>ug/l</v>
      </c>
      <c r="M1995">
        <v>1.2</v>
      </c>
      <c r="U1995">
        <v>0.4</v>
      </c>
      <c r="V1995" t="s">
        <v>176</v>
      </c>
      <c r="X1995" t="s">
        <v>178</v>
      </c>
      <c r="Y1995" t="s">
        <v>150</v>
      </c>
      <c r="Z1995">
        <v>1040</v>
      </c>
      <c r="AA1995" t="s">
        <v>175</v>
      </c>
      <c r="AB1995" t="s">
        <v>154</v>
      </c>
      <c r="AC1995" t="s">
        <v>148</v>
      </c>
      <c r="AD1995" s="2">
        <v>0.44166666666666665</v>
      </c>
      <c r="AG1995" t="s">
        <v>161</v>
      </c>
      <c r="AK1995" t="s">
        <v>156</v>
      </c>
    </row>
    <row r="1996" spans="1:37" x14ac:dyDescent="0.3">
      <c r="A1996" t="s">
        <v>292</v>
      </c>
      <c r="B1996" t="str">
        <f t="shared" si="31"/>
        <v>USGS-WRD-1651770-20200602</v>
      </c>
      <c r="C1996">
        <v>1651770</v>
      </c>
      <c r="D1996" t="s">
        <v>151</v>
      </c>
      <c r="E1996" s="1">
        <v>43984</v>
      </c>
      <c r="F1996" s="1" t="s">
        <v>396</v>
      </c>
      <c r="G1996" s="1"/>
      <c r="H1996" t="s">
        <v>170</v>
      </c>
      <c r="I1996" s="1" t="str">
        <f>VLOOKUP(Z1996,lookup!$A$2:$E$18,5,FALSE)</f>
        <v>dissolved</v>
      </c>
      <c r="J1996" s="1" t="str">
        <f>VLOOKUP(Z1996,lookup!$A$2:$E$18,3,FALSE)</f>
        <v>Lead</v>
      </c>
      <c r="K1996" s="1"/>
      <c r="L1996" t="str">
        <f>VLOOKUP(Z1996,lookup!$A$2:$E$18,4,FALSE)</f>
        <v>ug/l</v>
      </c>
      <c r="M1996">
        <v>6.9000000000000006E-2</v>
      </c>
      <c r="U1996">
        <v>0.02</v>
      </c>
      <c r="V1996" t="s">
        <v>176</v>
      </c>
      <c r="X1996" t="s">
        <v>178</v>
      </c>
      <c r="Y1996" t="s">
        <v>150</v>
      </c>
      <c r="Z1996">
        <v>1049</v>
      </c>
      <c r="AA1996" t="s">
        <v>175</v>
      </c>
      <c r="AB1996" t="s">
        <v>154</v>
      </c>
      <c r="AC1996" t="s">
        <v>148</v>
      </c>
      <c r="AD1996" s="2">
        <v>0.44166666666666665</v>
      </c>
      <c r="AG1996" t="s">
        <v>161</v>
      </c>
      <c r="AK1996" t="s">
        <v>156</v>
      </c>
    </row>
    <row r="1997" spans="1:37" x14ac:dyDescent="0.3">
      <c r="A1997" t="s">
        <v>292</v>
      </c>
      <c r="B1997" t="str">
        <f t="shared" si="31"/>
        <v>USGS-WRD-1651770-20200602</v>
      </c>
      <c r="C1997">
        <v>1651770</v>
      </c>
      <c r="D1997" t="s">
        <v>151</v>
      </c>
      <c r="E1997" s="1">
        <v>43984</v>
      </c>
      <c r="F1997" s="1" t="s">
        <v>396</v>
      </c>
      <c r="G1997" s="1"/>
      <c r="H1997" t="s">
        <v>172</v>
      </c>
      <c r="I1997" s="1" t="str">
        <f>VLOOKUP(Z1997,lookup!$A$2:$E$18,5,FALSE)</f>
        <v>dissolved</v>
      </c>
      <c r="J1997" s="1" t="str">
        <f>VLOOKUP(Z1997,lookup!$A$2:$E$18,3,FALSE)</f>
        <v>Zinc</v>
      </c>
      <c r="K1997" s="1"/>
      <c r="L1997" t="str">
        <f>VLOOKUP(Z1997,lookup!$A$2:$E$18,4,FALSE)</f>
        <v>ug/l</v>
      </c>
      <c r="M1997">
        <v>4</v>
      </c>
      <c r="N1997" t="s">
        <v>152</v>
      </c>
      <c r="U1997">
        <v>2</v>
      </c>
      <c r="V1997" t="s">
        <v>176</v>
      </c>
      <c r="X1997" t="s">
        <v>178</v>
      </c>
      <c r="Y1997" t="s">
        <v>150</v>
      </c>
      <c r="Z1997">
        <v>1090</v>
      </c>
      <c r="AA1997" t="s">
        <v>174</v>
      </c>
      <c r="AB1997" t="s">
        <v>154</v>
      </c>
      <c r="AC1997" t="s">
        <v>148</v>
      </c>
      <c r="AD1997" s="2">
        <v>0.44166666666666665</v>
      </c>
      <c r="AG1997" t="s">
        <v>161</v>
      </c>
      <c r="AK1997" t="s">
        <v>156</v>
      </c>
    </row>
    <row r="1998" spans="1:37" x14ac:dyDescent="0.3">
      <c r="A1998" t="s">
        <v>292</v>
      </c>
      <c r="B1998" t="str">
        <f t="shared" si="31"/>
        <v>USGS-WRD-1651770-20200602</v>
      </c>
      <c r="C1998">
        <v>1651770</v>
      </c>
      <c r="D1998" t="s">
        <v>151</v>
      </c>
      <c r="E1998" s="1">
        <v>43984</v>
      </c>
      <c r="F1998" s="1" t="s">
        <v>396</v>
      </c>
      <c r="G1998" s="1"/>
      <c r="I1998" s="1" t="str">
        <f>VLOOKUP(Z1998,lookup!$A$2:$E$18,5,FALSE)</f>
        <v>total</v>
      </c>
      <c r="J1998" s="1" t="str">
        <f>VLOOKUP(Z1998,lookup!$A$2:$E$18,3,FALSE)</f>
        <v>Mercury</v>
      </c>
      <c r="K1998" s="1"/>
      <c r="L1998" t="str">
        <f>VLOOKUP(Z1998,lookup!$A$2:$E$18,4,FALSE)</f>
        <v>ng/l</v>
      </c>
      <c r="M1998">
        <v>3.75</v>
      </c>
      <c r="U1998">
        <v>0.17</v>
      </c>
      <c r="V1998" t="s">
        <v>165</v>
      </c>
      <c r="X1998" t="s">
        <v>178</v>
      </c>
      <c r="Y1998" t="s">
        <v>150</v>
      </c>
      <c r="Z1998">
        <v>50286</v>
      </c>
      <c r="AB1998" t="s">
        <v>154</v>
      </c>
      <c r="AC1998" t="s">
        <v>148</v>
      </c>
      <c r="AD1998" s="2">
        <v>0.44166666666666665</v>
      </c>
      <c r="AG1998" t="s">
        <v>161</v>
      </c>
      <c r="AK1998" t="s">
        <v>230</v>
      </c>
    </row>
    <row r="1999" spans="1:37" x14ac:dyDescent="0.3">
      <c r="A1999" t="s">
        <v>292</v>
      </c>
      <c r="B1999" t="str">
        <f t="shared" si="31"/>
        <v>USGS-WRD-1651770-20200611</v>
      </c>
      <c r="C1999">
        <v>1651770</v>
      </c>
      <c r="D1999" t="s">
        <v>151</v>
      </c>
      <c r="E1999" s="1">
        <v>43993</v>
      </c>
      <c r="F1999" s="1" t="s">
        <v>378</v>
      </c>
      <c r="G1999" s="1"/>
      <c r="H1999" t="s">
        <v>172</v>
      </c>
      <c r="I1999" s="1" t="str">
        <f>VLOOKUP(Z1999,lookup!$A$2:$E$18,5,FALSE)</f>
        <v>dissolved</v>
      </c>
      <c r="J1999" s="1" t="str">
        <f>VLOOKUP(Z1999,lookup!$A$2:$E$18,3,FALSE)</f>
        <v>Copper</v>
      </c>
      <c r="K1999" s="1"/>
      <c r="L1999" t="str">
        <f>VLOOKUP(Z1999,lookup!$A$2:$E$18,4,FALSE)</f>
        <v>ug/l</v>
      </c>
      <c r="M1999">
        <v>5.0999999999999996</v>
      </c>
      <c r="U1999">
        <v>0.4</v>
      </c>
      <c r="V1999" t="s">
        <v>176</v>
      </c>
      <c r="X1999" t="s">
        <v>178</v>
      </c>
      <c r="Y1999" t="s">
        <v>150</v>
      </c>
      <c r="Z1999">
        <v>1040</v>
      </c>
      <c r="AB1999" t="s">
        <v>154</v>
      </c>
      <c r="AC1999" t="s">
        <v>148</v>
      </c>
      <c r="AD1999" s="2">
        <v>0.47638888888888892</v>
      </c>
      <c r="AG1999" t="s">
        <v>161</v>
      </c>
      <c r="AK1999" t="s">
        <v>156</v>
      </c>
    </row>
    <row r="2000" spans="1:37" x14ac:dyDescent="0.3">
      <c r="A2000" t="s">
        <v>292</v>
      </c>
      <c r="B2000" t="str">
        <f t="shared" si="31"/>
        <v>USGS-WRD-1651770-20200611</v>
      </c>
      <c r="C2000">
        <v>1651770</v>
      </c>
      <c r="D2000" t="s">
        <v>151</v>
      </c>
      <c r="E2000" s="1">
        <v>43993</v>
      </c>
      <c r="F2000" s="1" t="s">
        <v>378</v>
      </c>
      <c r="G2000" s="1"/>
      <c r="H2000" t="s">
        <v>170</v>
      </c>
      <c r="I2000" s="1" t="str">
        <f>VLOOKUP(Z2000,lookup!$A$2:$E$18,5,FALSE)</f>
        <v>dissolved</v>
      </c>
      <c r="J2000" s="1" t="str">
        <f>VLOOKUP(Z2000,lookup!$A$2:$E$18,3,FALSE)</f>
        <v>Lead</v>
      </c>
      <c r="K2000" s="1"/>
      <c r="L2000" t="str">
        <f>VLOOKUP(Z2000,lookup!$A$2:$E$18,4,FALSE)</f>
        <v>ug/l</v>
      </c>
      <c r="M2000">
        <v>1.1299999999999999</v>
      </c>
      <c r="U2000">
        <v>0.02</v>
      </c>
      <c r="V2000" t="s">
        <v>176</v>
      </c>
      <c r="X2000" t="s">
        <v>178</v>
      </c>
      <c r="Y2000" t="s">
        <v>150</v>
      </c>
      <c r="Z2000">
        <v>1049</v>
      </c>
      <c r="AB2000" t="s">
        <v>154</v>
      </c>
      <c r="AC2000" t="s">
        <v>148</v>
      </c>
      <c r="AD2000" s="2">
        <v>0.47638888888888892</v>
      </c>
      <c r="AG2000" t="s">
        <v>161</v>
      </c>
      <c r="AK2000" t="s">
        <v>156</v>
      </c>
    </row>
    <row r="2001" spans="1:37" x14ac:dyDescent="0.3">
      <c r="A2001" t="s">
        <v>292</v>
      </c>
      <c r="B2001" t="str">
        <f t="shared" si="31"/>
        <v>USGS-WRD-1651770-20200611</v>
      </c>
      <c r="C2001">
        <v>1651770</v>
      </c>
      <c r="D2001" t="s">
        <v>151</v>
      </c>
      <c r="E2001" s="1">
        <v>43993</v>
      </c>
      <c r="F2001" s="1" t="s">
        <v>378</v>
      </c>
      <c r="G2001" s="1"/>
      <c r="H2001" t="s">
        <v>172</v>
      </c>
      <c r="I2001" s="1" t="str">
        <f>VLOOKUP(Z2001,lookup!$A$2:$E$18,5,FALSE)</f>
        <v>dissolved</v>
      </c>
      <c r="J2001" s="1" t="str">
        <f>VLOOKUP(Z2001,lookup!$A$2:$E$18,3,FALSE)</f>
        <v>Zinc</v>
      </c>
      <c r="K2001" s="1"/>
      <c r="L2001" t="str">
        <f>VLOOKUP(Z2001,lookup!$A$2:$E$18,4,FALSE)</f>
        <v>ug/l</v>
      </c>
      <c r="M2001">
        <v>9</v>
      </c>
      <c r="U2001">
        <v>2</v>
      </c>
      <c r="V2001" t="s">
        <v>176</v>
      </c>
      <c r="X2001" t="s">
        <v>178</v>
      </c>
      <c r="Y2001" t="s">
        <v>150</v>
      </c>
      <c r="Z2001">
        <v>1090</v>
      </c>
      <c r="AB2001" t="s">
        <v>154</v>
      </c>
      <c r="AC2001" t="s">
        <v>148</v>
      </c>
      <c r="AD2001" s="2">
        <v>0.47638888888888892</v>
      </c>
      <c r="AG2001" t="s">
        <v>161</v>
      </c>
      <c r="AK2001" t="s">
        <v>156</v>
      </c>
    </row>
    <row r="2002" spans="1:37" x14ac:dyDescent="0.3">
      <c r="A2002" t="s">
        <v>292</v>
      </c>
      <c r="B2002" t="str">
        <f t="shared" si="31"/>
        <v>USGS-WRD-1651770-20200611</v>
      </c>
      <c r="C2002">
        <v>1651770</v>
      </c>
      <c r="D2002" t="s">
        <v>151</v>
      </c>
      <c r="E2002" s="1">
        <v>43993</v>
      </c>
      <c r="F2002" s="1" t="s">
        <v>378</v>
      </c>
      <c r="G2002" s="1"/>
      <c r="I2002" s="1" t="str">
        <f>VLOOKUP(Z2002,lookup!$A$2:$E$18,5,FALSE)</f>
        <v>total</v>
      </c>
      <c r="J2002" s="1" t="str">
        <f>VLOOKUP(Z2002,lookup!$A$2:$E$18,3,FALSE)</f>
        <v>Mercury</v>
      </c>
      <c r="K2002" s="1"/>
      <c r="L2002" t="str">
        <f>VLOOKUP(Z2002,lookup!$A$2:$E$18,4,FALSE)</f>
        <v>ng/l</v>
      </c>
      <c r="M2002">
        <v>15.9</v>
      </c>
      <c r="U2002">
        <v>0.17</v>
      </c>
      <c r="V2002" t="s">
        <v>165</v>
      </c>
      <c r="X2002" t="s">
        <v>178</v>
      </c>
      <c r="Y2002" t="s">
        <v>150</v>
      </c>
      <c r="Z2002">
        <v>50286</v>
      </c>
      <c r="AB2002" t="s">
        <v>154</v>
      </c>
      <c r="AC2002" t="s">
        <v>148</v>
      </c>
      <c r="AD2002" s="2">
        <v>0.47638888888888892</v>
      </c>
      <c r="AG2002" t="s">
        <v>161</v>
      </c>
      <c r="AK2002" t="s">
        <v>230</v>
      </c>
    </row>
    <row r="2003" spans="1:37" x14ac:dyDescent="0.3">
      <c r="A2003" t="s">
        <v>292</v>
      </c>
      <c r="B2003" t="str">
        <f t="shared" si="31"/>
        <v>USGS-WRD-1651770-20200707</v>
      </c>
      <c r="C2003">
        <v>1651770</v>
      </c>
      <c r="D2003" t="s">
        <v>151</v>
      </c>
      <c r="E2003" s="1">
        <v>44019</v>
      </c>
      <c r="F2003" s="1" t="s">
        <v>461</v>
      </c>
      <c r="G2003" s="1"/>
      <c r="H2003" t="s">
        <v>172</v>
      </c>
      <c r="I2003" s="1" t="str">
        <f>VLOOKUP(Z2003,lookup!$A$2:$E$18,5,FALSE)</f>
        <v>dissolved</v>
      </c>
      <c r="J2003" s="1" t="str">
        <f>VLOOKUP(Z2003,lookup!$A$2:$E$18,3,FALSE)</f>
        <v>Copper</v>
      </c>
      <c r="K2003" s="1"/>
      <c r="L2003" t="str">
        <f>VLOOKUP(Z2003,lookup!$A$2:$E$18,4,FALSE)</f>
        <v>ug/l</v>
      </c>
      <c r="M2003">
        <v>5.8</v>
      </c>
      <c r="U2003">
        <v>0.4</v>
      </c>
      <c r="V2003" t="s">
        <v>176</v>
      </c>
      <c r="X2003" t="s">
        <v>178</v>
      </c>
      <c r="Y2003" t="s">
        <v>150</v>
      </c>
      <c r="Z2003">
        <v>1040</v>
      </c>
      <c r="AB2003" t="s">
        <v>154</v>
      </c>
      <c r="AC2003" t="s">
        <v>148</v>
      </c>
      <c r="AD2003" s="2">
        <v>0.3444444444444445</v>
      </c>
      <c r="AG2003" t="s">
        <v>161</v>
      </c>
      <c r="AK2003" t="s">
        <v>156</v>
      </c>
    </row>
    <row r="2004" spans="1:37" x14ac:dyDescent="0.3">
      <c r="A2004" t="s">
        <v>292</v>
      </c>
      <c r="B2004" t="str">
        <f t="shared" si="31"/>
        <v>USGS-WRD-1651770-20200707</v>
      </c>
      <c r="C2004">
        <v>1651770</v>
      </c>
      <c r="D2004" t="s">
        <v>151</v>
      </c>
      <c r="E2004" s="1">
        <v>44019</v>
      </c>
      <c r="F2004" s="1" t="s">
        <v>461</v>
      </c>
      <c r="G2004" s="1"/>
      <c r="H2004" t="s">
        <v>170</v>
      </c>
      <c r="I2004" s="1" t="str">
        <f>VLOOKUP(Z2004,lookup!$A$2:$E$18,5,FALSE)</f>
        <v>dissolved</v>
      </c>
      <c r="J2004" s="1" t="str">
        <f>VLOOKUP(Z2004,lookup!$A$2:$E$18,3,FALSE)</f>
        <v>Lead</v>
      </c>
      <c r="K2004" s="1"/>
      <c r="L2004" t="str">
        <f>VLOOKUP(Z2004,lookup!$A$2:$E$18,4,FALSE)</f>
        <v>ug/l</v>
      </c>
      <c r="M2004">
        <v>0.39700000000000002</v>
      </c>
      <c r="U2004">
        <v>0.02</v>
      </c>
      <c r="V2004" t="s">
        <v>176</v>
      </c>
      <c r="X2004" t="s">
        <v>178</v>
      </c>
      <c r="Y2004" t="s">
        <v>150</v>
      </c>
      <c r="Z2004">
        <v>1049</v>
      </c>
      <c r="AB2004" t="s">
        <v>154</v>
      </c>
      <c r="AC2004" t="s">
        <v>148</v>
      </c>
      <c r="AD2004" s="2">
        <v>0.3444444444444445</v>
      </c>
      <c r="AG2004" t="s">
        <v>161</v>
      </c>
      <c r="AK2004" t="s">
        <v>156</v>
      </c>
    </row>
    <row r="2005" spans="1:37" x14ac:dyDescent="0.3">
      <c r="A2005" t="s">
        <v>292</v>
      </c>
      <c r="B2005" t="str">
        <f t="shared" si="31"/>
        <v>USGS-WRD-1651770-20200707</v>
      </c>
      <c r="C2005">
        <v>1651770</v>
      </c>
      <c r="D2005" t="s">
        <v>151</v>
      </c>
      <c r="E2005" s="1">
        <v>44019</v>
      </c>
      <c r="F2005" s="1" t="s">
        <v>461</v>
      </c>
      <c r="G2005" s="1"/>
      <c r="H2005" t="s">
        <v>172</v>
      </c>
      <c r="I2005" s="1" t="str">
        <f>VLOOKUP(Z2005,lookup!$A$2:$E$18,5,FALSE)</f>
        <v>dissolved</v>
      </c>
      <c r="J2005" s="1" t="str">
        <f>VLOOKUP(Z2005,lookup!$A$2:$E$18,3,FALSE)</f>
        <v>Zinc</v>
      </c>
      <c r="K2005" s="1"/>
      <c r="L2005" t="str">
        <f>VLOOKUP(Z2005,lookup!$A$2:$E$18,4,FALSE)</f>
        <v>ug/l</v>
      </c>
      <c r="M2005">
        <v>16</v>
      </c>
      <c r="U2005">
        <v>2</v>
      </c>
      <c r="V2005" t="s">
        <v>176</v>
      </c>
      <c r="X2005" t="s">
        <v>178</v>
      </c>
      <c r="Y2005" t="s">
        <v>150</v>
      </c>
      <c r="Z2005">
        <v>1090</v>
      </c>
      <c r="AB2005" t="s">
        <v>154</v>
      </c>
      <c r="AC2005" t="s">
        <v>148</v>
      </c>
      <c r="AD2005" s="2">
        <v>0.3444444444444445</v>
      </c>
      <c r="AG2005" t="s">
        <v>161</v>
      </c>
      <c r="AK2005" t="s">
        <v>156</v>
      </c>
    </row>
    <row r="2006" spans="1:37" x14ac:dyDescent="0.3">
      <c r="A2006" t="s">
        <v>292</v>
      </c>
      <c r="B2006" t="str">
        <f t="shared" si="31"/>
        <v>USGS-WRD-1651770-20200707</v>
      </c>
      <c r="C2006">
        <v>1651770</v>
      </c>
      <c r="D2006" t="s">
        <v>151</v>
      </c>
      <c r="E2006" s="1">
        <v>44019</v>
      </c>
      <c r="F2006" s="1" t="s">
        <v>461</v>
      </c>
      <c r="G2006" s="1"/>
      <c r="I2006" s="1" t="str">
        <f>VLOOKUP(Z2006,lookup!$A$2:$E$18,5,FALSE)</f>
        <v>total</v>
      </c>
      <c r="J2006" s="1" t="str">
        <f>VLOOKUP(Z2006,lookup!$A$2:$E$18,3,FALSE)</f>
        <v>Mercury</v>
      </c>
      <c r="K2006" s="1"/>
      <c r="L2006" t="str">
        <f>VLOOKUP(Z2006,lookup!$A$2:$E$18,4,FALSE)</f>
        <v>ng/l</v>
      </c>
      <c r="M2006">
        <v>6.5</v>
      </c>
      <c r="U2006">
        <v>0.17</v>
      </c>
      <c r="V2006" t="s">
        <v>165</v>
      </c>
      <c r="X2006" t="s">
        <v>178</v>
      </c>
      <c r="Y2006" t="s">
        <v>150</v>
      </c>
      <c r="Z2006">
        <v>50286</v>
      </c>
      <c r="AB2006" t="s">
        <v>154</v>
      </c>
      <c r="AC2006" t="s">
        <v>148</v>
      </c>
      <c r="AD2006" s="2">
        <v>0.3444444444444445</v>
      </c>
      <c r="AG2006" t="s">
        <v>161</v>
      </c>
      <c r="AK2006" t="s">
        <v>230</v>
      </c>
    </row>
    <row r="2007" spans="1:37" x14ac:dyDescent="0.3">
      <c r="A2007" t="s">
        <v>292</v>
      </c>
      <c r="B2007" t="str">
        <f t="shared" si="31"/>
        <v>USGS-WRD-1651770-20200709</v>
      </c>
      <c r="C2007">
        <v>1651770</v>
      </c>
      <c r="D2007" t="s">
        <v>151</v>
      </c>
      <c r="E2007" s="1">
        <v>44021</v>
      </c>
      <c r="F2007" s="1" t="s">
        <v>471</v>
      </c>
      <c r="G2007" s="1"/>
      <c r="H2007" t="s">
        <v>172</v>
      </c>
      <c r="I2007" s="1" t="str">
        <f>VLOOKUP(Z2007,lookup!$A$2:$E$18,5,FALSE)</f>
        <v>dissolved</v>
      </c>
      <c r="J2007" s="1" t="str">
        <f>VLOOKUP(Z2007,lookup!$A$2:$E$18,3,FALSE)</f>
        <v>Copper</v>
      </c>
      <c r="K2007" s="1"/>
      <c r="L2007" t="str">
        <f>VLOOKUP(Z2007,lookup!$A$2:$E$18,4,FALSE)</f>
        <v>ug/l</v>
      </c>
      <c r="M2007">
        <v>3.3</v>
      </c>
      <c r="U2007">
        <v>0.4</v>
      </c>
      <c r="V2007" t="s">
        <v>176</v>
      </c>
      <c r="X2007" t="s">
        <v>178</v>
      </c>
      <c r="Y2007" t="s">
        <v>150</v>
      </c>
      <c r="Z2007">
        <v>1040</v>
      </c>
      <c r="AB2007" t="s">
        <v>154</v>
      </c>
      <c r="AC2007" t="s">
        <v>148</v>
      </c>
      <c r="AD2007" s="2">
        <v>0.42499999999999999</v>
      </c>
      <c r="AG2007" t="s">
        <v>161</v>
      </c>
      <c r="AK2007" t="s">
        <v>156</v>
      </c>
    </row>
    <row r="2008" spans="1:37" x14ac:dyDescent="0.3">
      <c r="A2008" t="s">
        <v>292</v>
      </c>
      <c r="B2008" t="str">
        <f t="shared" si="31"/>
        <v>USGS-WRD-1651770-20200709</v>
      </c>
      <c r="C2008">
        <v>1651770</v>
      </c>
      <c r="D2008" t="s">
        <v>151</v>
      </c>
      <c r="E2008" s="1">
        <v>44021</v>
      </c>
      <c r="F2008" s="1" t="s">
        <v>471</v>
      </c>
      <c r="G2008" s="1"/>
      <c r="H2008" t="s">
        <v>170</v>
      </c>
      <c r="I2008" s="1" t="str">
        <f>VLOOKUP(Z2008,lookup!$A$2:$E$18,5,FALSE)</f>
        <v>dissolved</v>
      </c>
      <c r="J2008" s="1" t="str">
        <f>VLOOKUP(Z2008,lookup!$A$2:$E$18,3,FALSE)</f>
        <v>Lead</v>
      </c>
      <c r="K2008" s="1"/>
      <c r="L2008" t="str">
        <f>VLOOKUP(Z2008,lookup!$A$2:$E$18,4,FALSE)</f>
        <v>ug/l</v>
      </c>
      <c r="M2008">
        <v>8.5000000000000006E-2</v>
      </c>
      <c r="U2008">
        <v>0.02</v>
      </c>
      <c r="V2008" t="s">
        <v>176</v>
      </c>
      <c r="X2008" t="s">
        <v>178</v>
      </c>
      <c r="Y2008" t="s">
        <v>150</v>
      </c>
      <c r="Z2008">
        <v>1049</v>
      </c>
      <c r="AB2008" t="s">
        <v>154</v>
      </c>
      <c r="AC2008" t="s">
        <v>148</v>
      </c>
      <c r="AD2008" s="2">
        <v>0.42499999999999999</v>
      </c>
      <c r="AG2008" t="s">
        <v>161</v>
      </c>
      <c r="AK2008" t="s">
        <v>156</v>
      </c>
    </row>
    <row r="2009" spans="1:37" x14ac:dyDescent="0.3">
      <c r="A2009" t="s">
        <v>292</v>
      </c>
      <c r="B2009" t="str">
        <f t="shared" si="31"/>
        <v>USGS-WRD-1651770-20200709</v>
      </c>
      <c r="C2009">
        <v>1651770</v>
      </c>
      <c r="D2009" t="s">
        <v>151</v>
      </c>
      <c r="E2009" s="1">
        <v>44021</v>
      </c>
      <c r="F2009" s="1" t="s">
        <v>471</v>
      </c>
      <c r="G2009" s="1"/>
      <c r="H2009" t="s">
        <v>172</v>
      </c>
      <c r="I2009" s="1" t="str">
        <f>VLOOKUP(Z2009,lookup!$A$2:$E$18,5,FALSE)</f>
        <v>dissolved</v>
      </c>
      <c r="J2009" s="1" t="str">
        <f>VLOOKUP(Z2009,lookup!$A$2:$E$18,3,FALSE)</f>
        <v>Zinc</v>
      </c>
      <c r="K2009" s="1"/>
      <c r="L2009" t="str">
        <f>VLOOKUP(Z2009,lookup!$A$2:$E$18,4,FALSE)</f>
        <v>ug/l</v>
      </c>
      <c r="M2009">
        <v>7.2</v>
      </c>
      <c r="U2009">
        <v>2</v>
      </c>
      <c r="V2009" t="s">
        <v>176</v>
      </c>
      <c r="X2009" t="s">
        <v>178</v>
      </c>
      <c r="Y2009" t="s">
        <v>150</v>
      </c>
      <c r="Z2009">
        <v>1090</v>
      </c>
      <c r="AB2009" t="s">
        <v>154</v>
      </c>
      <c r="AC2009" t="s">
        <v>148</v>
      </c>
      <c r="AD2009" s="2">
        <v>0.42499999999999999</v>
      </c>
      <c r="AG2009" t="s">
        <v>161</v>
      </c>
      <c r="AK2009" t="s">
        <v>156</v>
      </c>
    </row>
    <row r="2010" spans="1:37" x14ac:dyDescent="0.3">
      <c r="A2010" t="s">
        <v>292</v>
      </c>
      <c r="B2010" t="str">
        <f t="shared" si="31"/>
        <v>USGS-WRD-1651770-20200709</v>
      </c>
      <c r="C2010">
        <v>1651770</v>
      </c>
      <c r="D2010" t="s">
        <v>151</v>
      </c>
      <c r="E2010" s="1">
        <v>44021</v>
      </c>
      <c r="F2010" s="1" t="s">
        <v>471</v>
      </c>
      <c r="G2010" s="1"/>
      <c r="I2010" s="1" t="str">
        <f>VLOOKUP(Z2010,lookup!$A$2:$E$18,5,FALSE)</f>
        <v>total</v>
      </c>
      <c r="J2010" s="1" t="str">
        <f>VLOOKUP(Z2010,lookup!$A$2:$E$18,3,FALSE)</f>
        <v>Mercury</v>
      </c>
      <c r="K2010" s="1"/>
      <c r="L2010" t="str">
        <f>VLOOKUP(Z2010,lookup!$A$2:$E$18,4,FALSE)</f>
        <v>ng/l</v>
      </c>
      <c r="M2010">
        <v>2</v>
      </c>
      <c r="U2010">
        <v>0.17</v>
      </c>
      <c r="V2010" t="s">
        <v>165</v>
      </c>
      <c r="X2010" t="s">
        <v>178</v>
      </c>
      <c r="Y2010" t="s">
        <v>150</v>
      </c>
      <c r="Z2010">
        <v>50286</v>
      </c>
      <c r="AB2010" t="s">
        <v>154</v>
      </c>
      <c r="AC2010" t="s">
        <v>148</v>
      </c>
      <c r="AD2010" s="2">
        <v>0.42499999999999999</v>
      </c>
      <c r="AG2010" t="s">
        <v>161</v>
      </c>
      <c r="AK2010" t="s">
        <v>230</v>
      </c>
    </row>
    <row r="2011" spans="1:37" x14ac:dyDescent="0.3">
      <c r="A2011" t="s">
        <v>292</v>
      </c>
      <c r="B2011" t="str">
        <f t="shared" si="31"/>
        <v>USGS-WRD-1651770-20200722</v>
      </c>
      <c r="C2011">
        <v>1651770</v>
      </c>
      <c r="D2011" t="s">
        <v>151</v>
      </c>
      <c r="E2011" s="1">
        <v>44034</v>
      </c>
      <c r="F2011" s="1" t="s">
        <v>474</v>
      </c>
      <c r="G2011" s="1"/>
      <c r="H2011" t="s">
        <v>172</v>
      </c>
      <c r="I2011" s="1" t="str">
        <f>VLOOKUP(Z2011,lookup!$A$2:$E$18,5,FALSE)</f>
        <v>dissolved</v>
      </c>
      <c r="J2011" s="1" t="str">
        <f>VLOOKUP(Z2011,lookup!$A$2:$E$18,3,FALSE)</f>
        <v>Copper</v>
      </c>
      <c r="K2011" s="1"/>
      <c r="L2011" t="str">
        <f>VLOOKUP(Z2011,lookup!$A$2:$E$18,4,FALSE)</f>
        <v>ug/l</v>
      </c>
      <c r="M2011">
        <v>9.4</v>
      </c>
      <c r="U2011">
        <v>0.4</v>
      </c>
      <c r="V2011" t="s">
        <v>176</v>
      </c>
      <c r="X2011" t="s">
        <v>178</v>
      </c>
      <c r="Y2011" t="s">
        <v>150</v>
      </c>
      <c r="Z2011">
        <v>1040</v>
      </c>
      <c r="AB2011" t="s">
        <v>154</v>
      </c>
      <c r="AC2011" t="s">
        <v>148</v>
      </c>
      <c r="AD2011" s="2">
        <v>0.71111111111111114</v>
      </c>
      <c r="AG2011" t="s">
        <v>161</v>
      </c>
      <c r="AK2011" t="s">
        <v>156</v>
      </c>
    </row>
    <row r="2012" spans="1:37" x14ac:dyDescent="0.3">
      <c r="A2012" t="s">
        <v>292</v>
      </c>
      <c r="B2012" t="str">
        <f t="shared" si="31"/>
        <v>USGS-WRD-1651770-20200722</v>
      </c>
      <c r="C2012">
        <v>1651770</v>
      </c>
      <c r="D2012" t="s">
        <v>151</v>
      </c>
      <c r="E2012" s="1">
        <v>44034</v>
      </c>
      <c r="F2012" s="1" t="s">
        <v>474</v>
      </c>
      <c r="G2012" s="1"/>
      <c r="H2012" t="s">
        <v>170</v>
      </c>
      <c r="I2012" s="1" t="str">
        <f>VLOOKUP(Z2012,lookup!$A$2:$E$18,5,FALSE)</f>
        <v>dissolved</v>
      </c>
      <c r="J2012" s="1" t="str">
        <f>VLOOKUP(Z2012,lookup!$A$2:$E$18,3,FALSE)</f>
        <v>Lead</v>
      </c>
      <c r="K2012" s="1"/>
      <c r="L2012" t="str">
        <f>VLOOKUP(Z2012,lookup!$A$2:$E$18,4,FALSE)</f>
        <v>ug/l</v>
      </c>
      <c r="M2012">
        <v>1.85</v>
      </c>
      <c r="U2012">
        <v>0.02</v>
      </c>
      <c r="V2012" t="s">
        <v>176</v>
      </c>
      <c r="X2012" t="s">
        <v>178</v>
      </c>
      <c r="Y2012" t="s">
        <v>150</v>
      </c>
      <c r="Z2012">
        <v>1049</v>
      </c>
      <c r="AB2012" t="s">
        <v>154</v>
      </c>
      <c r="AC2012" t="s">
        <v>148</v>
      </c>
      <c r="AD2012" s="2">
        <v>0.71111111111111114</v>
      </c>
      <c r="AG2012" t="s">
        <v>161</v>
      </c>
      <c r="AK2012" t="s">
        <v>156</v>
      </c>
    </row>
    <row r="2013" spans="1:37" x14ac:dyDescent="0.3">
      <c r="A2013" t="s">
        <v>292</v>
      </c>
      <c r="B2013" t="str">
        <f t="shared" si="31"/>
        <v>USGS-WRD-1651770-20200722</v>
      </c>
      <c r="C2013">
        <v>1651770</v>
      </c>
      <c r="D2013" t="s">
        <v>151</v>
      </c>
      <c r="E2013" s="1">
        <v>44034</v>
      </c>
      <c r="F2013" s="1" t="s">
        <v>474</v>
      </c>
      <c r="G2013" s="1"/>
      <c r="H2013" t="s">
        <v>172</v>
      </c>
      <c r="I2013" s="1" t="str">
        <f>VLOOKUP(Z2013,lookup!$A$2:$E$18,5,FALSE)</f>
        <v>dissolved</v>
      </c>
      <c r="J2013" s="1" t="str">
        <f>VLOOKUP(Z2013,lookup!$A$2:$E$18,3,FALSE)</f>
        <v>Zinc</v>
      </c>
      <c r="K2013" s="1"/>
      <c r="L2013" t="str">
        <f>VLOOKUP(Z2013,lookup!$A$2:$E$18,4,FALSE)</f>
        <v>ug/l</v>
      </c>
      <c r="M2013">
        <v>28</v>
      </c>
      <c r="U2013">
        <v>2</v>
      </c>
      <c r="V2013" t="s">
        <v>176</v>
      </c>
      <c r="X2013" t="s">
        <v>178</v>
      </c>
      <c r="Y2013" t="s">
        <v>150</v>
      </c>
      <c r="Z2013">
        <v>1090</v>
      </c>
      <c r="AB2013" t="s">
        <v>154</v>
      </c>
      <c r="AC2013" t="s">
        <v>148</v>
      </c>
      <c r="AD2013" s="2">
        <v>0.71111111111111114</v>
      </c>
      <c r="AG2013" t="s">
        <v>161</v>
      </c>
      <c r="AK2013" t="s">
        <v>156</v>
      </c>
    </row>
    <row r="2014" spans="1:37" x14ac:dyDescent="0.3">
      <c r="A2014" t="s">
        <v>292</v>
      </c>
      <c r="B2014" t="str">
        <f t="shared" si="31"/>
        <v>USGS-WRD-1651770-20200722</v>
      </c>
      <c r="C2014">
        <v>1651770</v>
      </c>
      <c r="D2014" t="s">
        <v>151</v>
      </c>
      <c r="E2014" s="1">
        <v>44034</v>
      </c>
      <c r="F2014" s="1" t="s">
        <v>474</v>
      </c>
      <c r="G2014" s="1"/>
      <c r="I2014" s="1" t="str">
        <f>VLOOKUP(Z2014,lookup!$A$2:$E$18,5,FALSE)</f>
        <v>total</v>
      </c>
      <c r="J2014" s="1" t="str">
        <f>VLOOKUP(Z2014,lookup!$A$2:$E$18,3,FALSE)</f>
        <v>Mercury</v>
      </c>
      <c r="K2014" s="1"/>
      <c r="L2014" t="str">
        <f>VLOOKUP(Z2014,lookup!$A$2:$E$18,4,FALSE)</f>
        <v>ng/l</v>
      </c>
      <c r="M2014">
        <v>10.6</v>
      </c>
      <c r="U2014">
        <v>0.17</v>
      </c>
      <c r="V2014" t="s">
        <v>165</v>
      </c>
      <c r="X2014" t="s">
        <v>178</v>
      </c>
      <c r="Y2014" t="s">
        <v>150</v>
      </c>
      <c r="Z2014">
        <v>50286</v>
      </c>
      <c r="AB2014" t="s">
        <v>154</v>
      </c>
      <c r="AC2014" t="s">
        <v>148</v>
      </c>
      <c r="AD2014" s="2">
        <v>0.71111111111111114</v>
      </c>
      <c r="AG2014" t="s">
        <v>161</v>
      </c>
      <c r="AK2014" t="s">
        <v>230</v>
      </c>
    </row>
    <row r="2015" spans="1:37" x14ac:dyDescent="0.3">
      <c r="A2015" t="s">
        <v>292</v>
      </c>
      <c r="B2015" t="str">
        <f t="shared" si="31"/>
        <v>USGS-WRD-1651770-20200804</v>
      </c>
      <c r="C2015">
        <v>1651770</v>
      </c>
      <c r="D2015" t="s">
        <v>151</v>
      </c>
      <c r="E2015" s="1">
        <v>44047</v>
      </c>
      <c r="F2015" s="1" t="s">
        <v>475</v>
      </c>
      <c r="G2015" s="1"/>
      <c r="H2015" t="s">
        <v>172</v>
      </c>
      <c r="I2015" s="1" t="str">
        <f>VLOOKUP(Z2015,lookup!$A$2:$E$18,5,FALSE)</f>
        <v>dissolved</v>
      </c>
      <c r="J2015" s="1" t="str">
        <f>VLOOKUP(Z2015,lookup!$A$2:$E$18,3,FALSE)</f>
        <v>Copper</v>
      </c>
      <c r="K2015" s="1"/>
      <c r="L2015" t="str">
        <f>VLOOKUP(Z2015,lookup!$A$2:$E$18,4,FALSE)</f>
        <v>ug/l</v>
      </c>
      <c r="M2015">
        <v>3.7</v>
      </c>
      <c r="U2015">
        <v>0.4</v>
      </c>
      <c r="V2015" t="s">
        <v>176</v>
      </c>
      <c r="X2015" t="s">
        <v>178</v>
      </c>
      <c r="Y2015" t="s">
        <v>150</v>
      </c>
      <c r="Z2015">
        <v>1040</v>
      </c>
      <c r="AB2015" t="s">
        <v>154</v>
      </c>
      <c r="AC2015" t="s">
        <v>148</v>
      </c>
      <c r="AD2015" s="2">
        <v>0.36527777777777781</v>
      </c>
      <c r="AG2015" t="s">
        <v>161</v>
      </c>
      <c r="AK2015" t="s">
        <v>156</v>
      </c>
    </row>
    <row r="2016" spans="1:37" x14ac:dyDescent="0.3">
      <c r="A2016" t="s">
        <v>292</v>
      </c>
      <c r="B2016" t="str">
        <f t="shared" si="31"/>
        <v>USGS-WRD-1651770-20200804</v>
      </c>
      <c r="C2016">
        <v>1651770</v>
      </c>
      <c r="D2016" t="s">
        <v>151</v>
      </c>
      <c r="E2016" s="1">
        <v>44047</v>
      </c>
      <c r="F2016" s="1" t="s">
        <v>475</v>
      </c>
      <c r="G2016" s="1"/>
      <c r="H2016" t="s">
        <v>170</v>
      </c>
      <c r="I2016" s="1" t="str">
        <f>VLOOKUP(Z2016,lookup!$A$2:$E$18,5,FALSE)</f>
        <v>dissolved</v>
      </c>
      <c r="J2016" s="1" t="str">
        <f>VLOOKUP(Z2016,lookup!$A$2:$E$18,3,FALSE)</f>
        <v>Lead</v>
      </c>
      <c r="K2016" s="1"/>
      <c r="L2016" t="str">
        <f>VLOOKUP(Z2016,lookup!$A$2:$E$18,4,FALSE)</f>
        <v>ug/l</v>
      </c>
      <c r="M2016">
        <v>0.48</v>
      </c>
      <c r="U2016">
        <v>0.02</v>
      </c>
      <c r="V2016" t="s">
        <v>176</v>
      </c>
      <c r="X2016" t="s">
        <v>178</v>
      </c>
      <c r="Y2016" t="s">
        <v>150</v>
      </c>
      <c r="Z2016">
        <v>1049</v>
      </c>
      <c r="AB2016" t="s">
        <v>154</v>
      </c>
      <c r="AC2016" t="s">
        <v>148</v>
      </c>
      <c r="AD2016" s="2">
        <v>0.36527777777777781</v>
      </c>
      <c r="AG2016" t="s">
        <v>161</v>
      </c>
      <c r="AK2016" t="s">
        <v>156</v>
      </c>
    </row>
    <row r="2017" spans="1:37" x14ac:dyDescent="0.3">
      <c r="A2017" t="s">
        <v>292</v>
      </c>
      <c r="B2017" t="str">
        <f t="shared" si="31"/>
        <v>USGS-WRD-1651770-20200804</v>
      </c>
      <c r="C2017">
        <v>1651770</v>
      </c>
      <c r="D2017" t="s">
        <v>151</v>
      </c>
      <c r="E2017" s="1">
        <v>44047</v>
      </c>
      <c r="F2017" s="1" t="s">
        <v>475</v>
      </c>
      <c r="G2017" s="1"/>
      <c r="H2017" t="s">
        <v>172</v>
      </c>
      <c r="I2017" s="1" t="str">
        <f>VLOOKUP(Z2017,lookup!$A$2:$E$18,5,FALSE)</f>
        <v>dissolved</v>
      </c>
      <c r="J2017" s="1" t="str">
        <f>VLOOKUP(Z2017,lookup!$A$2:$E$18,3,FALSE)</f>
        <v>Zinc</v>
      </c>
      <c r="K2017" s="1"/>
      <c r="L2017" t="str">
        <f>VLOOKUP(Z2017,lookup!$A$2:$E$18,4,FALSE)</f>
        <v>ug/l</v>
      </c>
      <c r="M2017">
        <v>5.2</v>
      </c>
      <c r="U2017">
        <v>2</v>
      </c>
      <c r="V2017" t="s">
        <v>176</v>
      </c>
      <c r="X2017" t="s">
        <v>178</v>
      </c>
      <c r="Y2017" t="s">
        <v>150</v>
      </c>
      <c r="Z2017">
        <v>1090</v>
      </c>
      <c r="AB2017" t="s">
        <v>154</v>
      </c>
      <c r="AC2017" t="s">
        <v>148</v>
      </c>
      <c r="AD2017" s="2">
        <v>0.36527777777777781</v>
      </c>
      <c r="AG2017" t="s">
        <v>161</v>
      </c>
      <c r="AK2017" t="s">
        <v>156</v>
      </c>
    </row>
    <row r="2018" spans="1:37" x14ac:dyDescent="0.3">
      <c r="A2018" t="s">
        <v>292</v>
      </c>
      <c r="B2018" t="str">
        <f t="shared" si="31"/>
        <v>USGS-WRD-1651770-20200804</v>
      </c>
      <c r="C2018">
        <v>1651770</v>
      </c>
      <c r="D2018" t="s">
        <v>151</v>
      </c>
      <c r="E2018" s="1">
        <v>44047</v>
      </c>
      <c r="F2018" s="1" t="s">
        <v>475</v>
      </c>
      <c r="G2018" s="1"/>
      <c r="I2018" s="1" t="str">
        <f>VLOOKUP(Z2018,lookup!$A$2:$E$18,5,FALSE)</f>
        <v>total</v>
      </c>
      <c r="J2018" s="1" t="str">
        <f>VLOOKUP(Z2018,lookup!$A$2:$E$18,3,FALSE)</f>
        <v>Mercury</v>
      </c>
      <c r="K2018" s="1"/>
      <c r="L2018" t="str">
        <f>VLOOKUP(Z2018,lookup!$A$2:$E$18,4,FALSE)</f>
        <v>ng/l</v>
      </c>
      <c r="M2018">
        <v>18.899999999999999</v>
      </c>
      <c r="U2018">
        <v>0.17</v>
      </c>
      <c r="V2018" t="s">
        <v>165</v>
      </c>
      <c r="X2018" t="s">
        <v>178</v>
      </c>
      <c r="Y2018" t="s">
        <v>150</v>
      </c>
      <c r="Z2018">
        <v>50286</v>
      </c>
      <c r="AB2018" t="s">
        <v>154</v>
      </c>
      <c r="AC2018" t="s">
        <v>148</v>
      </c>
      <c r="AD2018" s="2">
        <v>0.36527777777777781</v>
      </c>
      <c r="AG2018" t="s">
        <v>161</v>
      </c>
      <c r="AK2018" t="s">
        <v>230</v>
      </c>
    </row>
    <row r="2019" spans="1:37" x14ac:dyDescent="0.3">
      <c r="A2019" t="s">
        <v>292</v>
      </c>
      <c r="B2019" t="str">
        <f t="shared" si="31"/>
        <v>USGS-WRD-1651770-20200806</v>
      </c>
      <c r="C2019">
        <v>1651770</v>
      </c>
      <c r="D2019" t="s">
        <v>151</v>
      </c>
      <c r="E2019" s="1">
        <v>44049</v>
      </c>
      <c r="F2019" s="1" t="s">
        <v>476</v>
      </c>
      <c r="G2019" s="1"/>
      <c r="H2019" t="s">
        <v>172</v>
      </c>
      <c r="I2019" s="1" t="str">
        <f>VLOOKUP(Z2019,lookup!$A$2:$E$18,5,FALSE)</f>
        <v>dissolved</v>
      </c>
      <c r="J2019" s="1" t="str">
        <f>VLOOKUP(Z2019,lookup!$A$2:$E$18,3,FALSE)</f>
        <v>Copper</v>
      </c>
      <c r="K2019" s="1"/>
      <c r="L2019" t="str">
        <f>VLOOKUP(Z2019,lookup!$A$2:$E$18,4,FALSE)</f>
        <v>ug/l</v>
      </c>
      <c r="M2019">
        <v>4.7</v>
      </c>
      <c r="U2019">
        <v>0.4</v>
      </c>
      <c r="V2019" t="s">
        <v>176</v>
      </c>
      <c r="X2019" t="s">
        <v>178</v>
      </c>
      <c r="Y2019" t="s">
        <v>150</v>
      </c>
      <c r="Z2019">
        <v>1040</v>
      </c>
      <c r="AB2019" t="s">
        <v>154</v>
      </c>
      <c r="AC2019" t="s">
        <v>148</v>
      </c>
      <c r="AD2019" s="2">
        <v>0.38055555555555554</v>
      </c>
      <c r="AG2019" t="s">
        <v>161</v>
      </c>
      <c r="AK2019" t="s">
        <v>156</v>
      </c>
    </row>
    <row r="2020" spans="1:37" x14ac:dyDescent="0.3">
      <c r="A2020" t="s">
        <v>292</v>
      </c>
      <c r="B2020" t="str">
        <f t="shared" si="31"/>
        <v>USGS-WRD-1651770-20200806</v>
      </c>
      <c r="C2020">
        <v>1651770</v>
      </c>
      <c r="D2020" t="s">
        <v>151</v>
      </c>
      <c r="E2020" s="1">
        <v>44049</v>
      </c>
      <c r="F2020" s="1" t="s">
        <v>476</v>
      </c>
      <c r="G2020" s="1"/>
      <c r="H2020" t="s">
        <v>170</v>
      </c>
      <c r="I2020" s="1" t="str">
        <f>VLOOKUP(Z2020,lookup!$A$2:$E$18,5,FALSE)</f>
        <v>dissolved</v>
      </c>
      <c r="J2020" s="1" t="str">
        <f>VLOOKUP(Z2020,lookup!$A$2:$E$18,3,FALSE)</f>
        <v>Lead</v>
      </c>
      <c r="K2020" s="1"/>
      <c r="L2020" t="str">
        <f>VLOOKUP(Z2020,lookup!$A$2:$E$18,4,FALSE)</f>
        <v>ug/l</v>
      </c>
      <c r="M2020">
        <v>0.40699999999999997</v>
      </c>
      <c r="U2020">
        <v>0.02</v>
      </c>
      <c r="V2020" t="s">
        <v>176</v>
      </c>
      <c r="X2020" t="s">
        <v>178</v>
      </c>
      <c r="Y2020" t="s">
        <v>150</v>
      </c>
      <c r="Z2020">
        <v>1049</v>
      </c>
      <c r="AA2020" t="s">
        <v>174</v>
      </c>
      <c r="AB2020" t="s">
        <v>154</v>
      </c>
      <c r="AC2020" t="s">
        <v>148</v>
      </c>
      <c r="AD2020" s="2">
        <v>0.38055555555555554</v>
      </c>
      <c r="AG2020" t="s">
        <v>161</v>
      </c>
      <c r="AK2020" t="s">
        <v>156</v>
      </c>
    </row>
    <row r="2021" spans="1:37" x14ac:dyDescent="0.3">
      <c r="A2021" t="s">
        <v>292</v>
      </c>
      <c r="B2021" t="str">
        <f t="shared" si="31"/>
        <v>USGS-WRD-1651770-20200806</v>
      </c>
      <c r="C2021">
        <v>1651770</v>
      </c>
      <c r="D2021" t="s">
        <v>151</v>
      </c>
      <c r="E2021" s="1">
        <v>44049</v>
      </c>
      <c r="F2021" s="1" t="s">
        <v>476</v>
      </c>
      <c r="G2021" s="1"/>
      <c r="H2021" t="s">
        <v>172</v>
      </c>
      <c r="I2021" s="1" t="str">
        <f>VLOOKUP(Z2021,lookup!$A$2:$E$18,5,FALSE)</f>
        <v>dissolved</v>
      </c>
      <c r="J2021" s="1" t="str">
        <f>VLOOKUP(Z2021,lookup!$A$2:$E$18,3,FALSE)</f>
        <v>Zinc</v>
      </c>
      <c r="K2021" s="1"/>
      <c r="L2021" t="str">
        <f>VLOOKUP(Z2021,lookup!$A$2:$E$18,4,FALSE)</f>
        <v>ug/l</v>
      </c>
      <c r="M2021">
        <v>9.5</v>
      </c>
      <c r="U2021">
        <v>2</v>
      </c>
      <c r="V2021" t="s">
        <v>176</v>
      </c>
      <c r="X2021" t="s">
        <v>178</v>
      </c>
      <c r="Y2021" t="s">
        <v>150</v>
      </c>
      <c r="Z2021">
        <v>1090</v>
      </c>
      <c r="AB2021" t="s">
        <v>154</v>
      </c>
      <c r="AC2021" t="s">
        <v>148</v>
      </c>
      <c r="AD2021" s="2">
        <v>0.38055555555555554</v>
      </c>
      <c r="AG2021" t="s">
        <v>161</v>
      </c>
      <c r="AK2021" t="s">
        <v>156</v>
      </c>
    </row>
    <row r="2022" spans="1:37" x14ac:dyDescent="0.3">
      <c r="A2022" t="s">
        <v>292</v>
      </c>
      <c r="B2022" t="str">
        <f t="shared" si="31"/>
        <v>USGS-WRD-1651770-20200806</v>
      </c>
      <c r="C2022">
        <v>1651770</v>
      </c>
      <c r="D2022" t="s">
        <v>151</v>
      </c>
      <c r="E2022" s="1">
        <v>44049</v>
      </c>
      <c r="F2022" s="1" t="s">
        <v>476</v>
      </c>
      <c r="G2022" s="1"/>
      <c r="I2022" s="1" t="str">
        <f>VLOOKUP(Z2022,lookup!$A$2:$E$18,5,FALSE)</f>
        <v>total</v>
      </c>
      <c r="J2022" s="1" t="str">
        <f>VLOOKUP(Z2022,lookup!$A$2:$E$18,3,FALSE)</f>
        <v>Mercury</v>
      </c>
      <c r="K2022" s="1"/>
      <c r="L2022" t="str">
        <f>VLOOKUP(Z2022,lookup!$A$2:$E$18,4,FALSE)</f>
        <v>ng/l</v>
      </c>
      <c r="M2022">
        <v>4.71</v>
      </c>
      <c r="U2022">
        <v>0.17</v>
      </c>
      <c r="V2022" t="s">
        <v>165</v>
      </c>
      <c r="X2022" t="s">
        <v>178</v>
      </c>
      <c r="Y2022" t="s">
        <v>150</v>
      </c>
      <c r="Z2022">
        <v>50286</v>
      </c>
      <c r="AB2022" t="s">
        <v>154</v>
      </c>
      <c r="AC2022" t="s">
        <v>148</v>
      </c>
      <c r="AD2022" s="2">
        <v>0.38055555555555554</v>
      </c>
      <c r="AG2022" t="s">
        <v>161</v>
      </c>
    </row>
    <row r="2023" spans="1:37" x14ac:dyDescent="0.3">
      <c r="A2023" t="s">
        <v>292</v>
      </c>
      <c r="B2023" t="str">
        <f t="shared" si="31"/>
        <v>USGS-WRD-1651770-20200909</v>
      </c>
      <c r="C2023">
        <v>1651770</v>
      </c>
      <c r="D2023" t="s">
        <v>151</v>
      </c>
      <c r="E2023" s="1">
        <v>44083</v>
      </c>
      <c r="F2023" s="1" t="s">
        <v>430</v>
      </c>
      <c r="G2023" s="1"/>
      <c r="H2023" t="s">
        <v>172</v>
      </c>
      <c r="I2023" s="1" t="str">
        <f>VLOOKUP(Z2023,lookup!$A$2:$E$18,5,FALSE)</f>
        <v>dissolved</v>
      </c>
      <c r="J2023" s="1" t="str">
        <f>VLOOKUP(Z2023,lookup!$A$2:$E$18,3,FALSE)</f>
        <v>Copper</v>
      </c>
      <c r="K2023" s="1"/>
      <c r="L2023" t="str">
        <f>VLOOKUP(Z2023,lookup!$A$2:$E$18,4,FALSE)</f>
        <v>ug/l</v>
      </c>
      <c r="M2023">
        <v>3</v>
      </c>
      <c r="U2023">
        <v>0.4</v>
      </c>
      <c r="V2023" t="s">
        <v>176</v>
      </c>
      <c r="X2023" t="s">
        <v>178</v>
      </c>
      <c r="Y2023" t="s">
        <v>150</v>
      </c>
      <c r="Z2023">
        <v>1040</v>
      </c>
      <c r="AB2023" t="s">
        <v>154</v>
      </c>
      <c r="AC2023" t="s">
        <v>148</v>
      </c>
      <c r="AD2023" s="2">
        <v>0.51666666666666672</v>
      </c>
      <c r="AG2023" t="s">
        <v>161</v>
      </c>
      <c r="AK2023" t="s">
        <v>156</v>
      </c>
    </row>
    <row r="2024" spans="1:37" x14ac:dyDescent="0.3">
      <c r="A2024" t="s">
        <v>292</v>
      </c>
      <c r="B2024" t="str">
        <f t="shared" si="31"/>
        <v>USGS-WRD-1651770-20200909</v>
      </c>
      <c r="C2024">
        <v>1651770</v>
      </c>
      <c r="D2024" t="s">
        <v>151</v>
      </c>
      <c r="E2024" s="1">
        <v>44083</v>
      </c>
      <c r="F2024" s="1" t="s">
        <v>430</v>
      </c>
      <c r="G2024" s="1"/>
      <c r="H2024" t="s">
        <v>170</v>
      </c>
      <c r="I2024" s="1" t="str">
        <f>VLOOKUP(Z2024,lookup!$A$2:$E$18,5,FALSE)</f>
        <v>dissolved</v>
      </c>
      <c r="J2024" s="1" t="str">
        <f>VLOOKUP(Z2024,lookup!$A$2:$E$18,3,FALSE)</f>
        <v>Lead</v>
      </c>
      <c r="K2024" s="1"/>
      <c r="L2024" t="str">
        <f>VLOOKUP(Z2024,lookup!$A$2:$E$18,4,FALSE)</f>
        <v>ug/l</v>
      </c>
      <c r="M2024">
        <v>4.5999999999999999E-2</v>
      </c>
      <c r="U2024">
        <v>0.02</v>
      </c>
      <c r="V2024" t="s">
        <v>176</v>
      </c>
      <c r="X2024" t="s">
        <v>178</v>
      </c>
      <c r="Y2024" t="s">
        <v>150</v>
      </c>
      <c r="Z2024">
        <v>1049</v>
      </c>
      <c r="AB2024" t="s">
        <v>154</v>
      </c>
      <c r="AC2024" t="s">
        <v>148</v>
      </c>
      <c r="AD2024" s="2">
        <v>0.51666666666666672</v>
      </c>
      <c r="AG2024" t="s">
        <v>161</v>
      </c>
      <c r="AK2024" t="s">
        <v>156</v>
      </c>
    </row>
    <row r="2025" spans="1:37" x14ac:dyDescent="0.3">
      <c r="A2025" t="s">
        <v>292</v>
      </c>
      <c r="B2025" t="str">
        <f t="shared" si="31"/>
        <v>USGS-WRD-1651770-20200909</v>
      </c>
      <c r="C2025">
        <v>1651770</v>
      </c>
      <c r="D2025" t="s">
        <v>151</v>
      </c>
      <c r="E2025" s="1">
        <v>44083</v>
      </c>
      <c r="F2025" s="1" t="s">
        <v>430</v>
      </c>
      <c r="G2025" s="1"/>
      <c r="H2025" t="s">
        <v>172</v>
      </c>
      <c r="I2025" s="1" t="str">
        <f>VLOOKUP(Z2025,lookup!$A$2:$E$18,5,FALSE)</f>
        <v>dissolved</v>
      </c>
      <c r="J2025" s="1" t="str">
        <f>VLOOKUP(Z2025,lookup!$A$2:$E$18,3,FALSE)</f>
        <v>Zinc</v>
      </c>
      <c r="K2025" s="1"/>
      <c r="L2025" t="str">
        <f>VLOOKUP(Z2025,lookup!$A$2:$E$18,4,FALSE)</f>
        <v>ug/l</v>
      </c>
      <c r="M2025">
        <v>2.6</v>
      </c>
      <c r="U2025">
        <v>2</v>
      </c>
      <c r="V2025" t="s">
        <v>176</v>
      </c>
      <c r="X2025" t="s">
        <v>178</v>
      </c>
      <c r="Y2025" t="s">
        <v>150</v>
      </c>
      <c r="Z2025">
        <v>1090</v>
      </c>
      <c r="AA2025" t="s">
        <v>168</v>
      </c>
      <c r="AB2025" t="s">
        <v>154</v>
      </c>
      <c r="AC2025" t="s">
        <v>148</v>
      </c>
      <c r="AD2025" s="2">
        <v>0.51666666666666672</v>
      </c>
      <c r="AG2025" t="s">
        <v>161</v>
      </c>
      <c r="AK2025" t="s">
        <v>156</v>
      </c>
    </row>
    <row r="2026" spans="1:37" x14ac:dyDescent="0.3">
      <c r="A2026" t="s">
        <v>292</v>
      </c>
      <c r="B2026" t="str">
        <f t="shared" si="31"/>
        <v>USGS-WRD-1651770-20200909</v>
      </c>
      <c r="C2026">
        <v>1651770</v>
      </c>
      <c r="D2026" t="s">
        <v>151</v>
      </c>
      <c r="E2026" s="1">
        <v>44083</v>
      </c>
      <c r="F2026" s="1" t="s">
        <v>430</v>
      </c>
      <c r="G2026" s="1"/>
      <c r="I2026" s="1" t="str">
        <f>VLOOKUP(Z2026,lookup!$A$2:$E$18,5,FALSE)</f>
        <v>total</v>
      </c>
      <c r="J2026" s="1" t="str">
        <f>VLOOKUP(Z2026,lookup!$A$2:$E$18,3,FALSE)</f>
        <v>Mercury</v>
      </c>
      <c r="K2026" s="1"/>
      <c r="L2026" t="str">
        <f>VLOOKUP(Z2026,lookup!$A$2:$E$18,4,FALSE)</f>
        <v>ng/l</v>
      </c>
      <c r="M2026">
        <v>1.44</v>
      </c>
      <c r="U2026">
        <v>0.17</v>
      </c>
      <c r="V2026" t="s">
        <v>165</v>
      </c>
      <c r="X2026" t="s">
        <v>178</v>
      </c>
      <c r="Y2026" t="s">
        <v>150</v>
      </c>
      <c r="Z2026">
        <v>50286</v>
      </c>
      <c r="AB2026" t="s">
        <v>154</v>
      </c>
      <c r="AC2026" t="s">
        <v>148</v>
      </c>
      <c r="AD2026" s="2">
        <v>0.51666666666666672</v>
      </c>
      <c r="AG2026" t="s">
        <v>161</v>
      </c>
      <c r="AK2026" t="s">
        <v>230</v>
      </c>
    </row>
    <row r="2027" spans="1:37" x14ac:dyDescent="0.3">
      <c r="A2027" t="s">
        <v>292</v>
      </c>
      <c r="B2027" t="str">
        <f t="shared" si="31"/>
        <v>USGS-WRD-1651770-20200910</v>
      </c>
      <c r="C2027">
        <v>1651770</v>
      </c>
      <c r="D2027" t="s">
        <v>151</v>
      </c>
      <c r="E2027" s="1">
        <v>44084</v>
      </c>
      <c r="F2027" s="1" t="s">
        <v>405</v>
      </c>
      <c r="G2027" s="1"/>
      <c r="H2027" t="s">
        <v>172</v>
      </c>
      <c r="I2027" s="1" t="str">
        <f>VLOOKUP(Z2027,lookup!$A$2:$E$18,5,FALSE)</f>
        <v>dissolved</v>
      </c>
      <c r="J2027" s="1" t="str">
        <f>VLOOKUP(Z2027,lookup!$A$2:$E$18,3,FALSE)</f>
        <v>Copper</v>
      </c>
      <c r="K2027" s="1"/>
      <c r="L2027" t="str">
        <f>VLOOKUP(Z2027,lookup!$A$2:$E$18,4,FALSE)</f>
        <v>ug/l</v>
      </c>
      <c r="M2027">
        <v>5.8</v>
      </c>
      <c r="U2027">
        <v>0.4</v>
      </c>
      <c r="V2027" t="s">
        <v>176</v>
      </c>
      <c r="X2027" t="s">
        <v>178</v>
      </c>
      <c r="Y2027" t="s">
        <v>150</v>
      </c>
      <c r="Z2027">
        <v>1040</v>
      </c>
      <c r="AB2027" t="s">
        <v>154</v>
      </c>
      <c r="AC2027" t="s">
        <v>148</v>
      </c>
      <c r="AD2027" s="2">
        <v>0.53888888888888886</v>
      </c>
      <c r="AG2027" t="s">
        <v>161</v>
      </c>
      <c r="AK2027" t="s">
        <v>156</v>
      </c>
    </row>
    <row r="2028" spans="1:37" x14ac:dyDescent="0.3">
      <c r="A2028" t="s">
        <v>292</v>
      </c>
      <c r="B2028" t="str">
        <f t="shared" si="31"/>
        <v>USGS-WRD-1651770-20200910</v>
      </c>
      <c r="C2028">
        <v>1651770</v>
      </c>
      <c r="D2028" t="s">
        <v>151</v>
      </c>
      <c r="E2028" s="1">
        <v>44084</v>
      </c>
      <c r="F2028" s="1" t="s">
        <v>405</v>
      </c>
      <c r="G2028" s="1"/>
      <c r="H2028" t="s">
        <v>170</v>
      </c>
      <c r="I2028" s="1" t="str">
        <f>VLOOKUP(Z2028,lookup!$A$2:$E$18,5,FALSE)</f>
        <v>dissolved</v>
      </c>
      <c r="J2028" s="1" t="str">
        <f>VLOOKUP(Z2028,lookup!$A$2:$E$18,3,FALSE)</f>
        <v>Lead</v>
      </c>
      <c r="K2028" s="1"/>
      <c r="L2028" t="str">
        <f>VLOOKUP(Z2028,lookup!$A$2:$E$18,4,FALSE)</f>
        <v>ug/l</v>
      </c>
      <c r="M2028">
        <v>1.31</v>
      </c>
      <c r="U2028">
        <v>0.02</v>
      </c>
      <c r="V2028" t="s">
        <v>176</v>
      </c>
      <c r="X2028" t="s">
        <v>178</v>
      </c>
      <c r="Y2028" t="s">
        <v>150</v>
      </c>
      <c r="Z2028">
        <v>1049</v>
      </c>
      <c r="AB2028" t="s">
        <v>154</v>
      </c>
      <c r="AC2028" t="s">
        <v>148</v>
      </c>
      <c r="AD2028" s="2">
        <v>0.53888888888888886</v>
      </c>
      <c r="AG2028" t="s">
        <v>161</v>
      </c>
      <c r="AK2028" t="s">
        <v>156</v>
      </c>
    </row>
    <row r="2029" spans="1:37" x14ac:dyDescent="0.3">
      <c r="A2029" t="s">
        <v>292</v>
      </c>
      <c r="B2029" t="str">
        <f t="shared" si="31"/>
        <v>USGS-WRD-1651770-20200910</v>
      </c>
      <c r="C2029">
        <v>1651770</v>
      </c>
      <c r="D2029" t="s">
        <v>151</v>
      </c>
      <c r="E2029" s="1">
        <v>44084</v>
      </c>
      <c r="F2029" s="1" t="s">
        <v>405</v>
      </c>
      <c r="G2029" s="1"/>
      <c r="H2029" t="s">
        <v>172</v>
      </c>
      <c r="I2029" s="1" t="str">
        <f>VLOOKUP(Z2029,lookup!$A$2:$E$18,5,FALSE)</f>
        <v>dissolved</v>
      </c>
      <c r="J2029" s="1" t="str">
        <f>VLOOKUP(Z2029,lookup!$A$2:$E$18,3,FALSE)</f>
        <v>Zinc</v>
      </c>
      <c r="K2029" s="1"/>
      <c r="L2029" t="str">
        <f>VLOOKUP(Z2029,lookup!$A$2:$E$18,4,FALSE)</f>
        <v>ug/l</v>
      </c>
      <c r="M2029">
        <v>11.5</v>
      </c>
      <c r="U2029">
        <v>2</v>
      </c>
      <c r="V2029" t="s">
        <v>176</v>
      </c>
      <c r="X2029" t="s">
        <v>178</v>
      </c>
      <c r="Y2029" t="s">
        <v>150</v>
      </c>
      <c r="Z2029">
        <v>1090</v>
      </c>
      <c r="AB2029" t="s">
        <v>154</v>
      </c>
      <c r="AC2029" t="s">
        <v>148</v>
      </c>
      <c r="AD2029" s="2">
        <v>0.53888888888888886</v>
      </c>
      <c r="AG2029" t="s">
        <v>161</v>
      </c>
      <c r="AK2029" t="s">
        <v>156</v>
      </c>
    </row>
    <row r="2030" spans="1:37" x14ac:dyDescent="0.3">
      <c r="A2030" t="s">
        <v>292</v>
      </c>
      <c r="B2030" t="str">
        <f t="shared" si="31"/>
        <v>USGS-WRD-1651770-20200910</v>
      </c>
      <c r="C2030">
        <v>1651770</v>
      </c>
      <c r="D2030" t="s">
        <v>151</v>
      </c>
      <c r="E2030" s="1">
        <v>44084</v>
      </c>
      <c r="F2030" s="1" t="s">
        <v>405</v>
      </c>
      <c r="G2030" s="1"/>
      <c r="I2030" s="1" t="str">
        <f>VLOOKUP(Z2030,lookup!$A$2:$E$18,5,FALSE)</f>
        <v>total</v>
      </c>
      <c r="J2030" s="1" t="str">
        <f>VLOOKUP(Z2030,lookup!$A$2:$E$18,3,FALSE)</f>
        <v>Mercury</v>
      </c>
      <c r="K2030" s="1"/>
      <c r="L2030" t="str">
        <f>VLOOKUP(Z2030,lookup!$A$2:$E$18,4,FALSE)</f>
        <v>ng/l</v>
      </c>
      <c r="M2030">
        <v>6.12</v>
      </c>
      <c r="U2030">
        <v>0.17</v>
      </c>
      <c r="V2030" t="s">
        <v>165</v>
      </c>
      <c r="X2030" t="s">
        <v>178</v>
      </c>
      <c r="Y2030" t="s">
        <v>150</v>
      </c>
      <c r="Z2030">
        <v>50286</v>
      </c>
      <c r="AB2030" t="s">
        <v>154</v>
      </c>
      <c r="AC2030" t="s">
        <v>148</v>
      </c>
      <c r="AD2030" s="2">
        <v>0.53888888888888886</v>
      </c>
      <c r="AG2030" t="s">
        <v>161</v>
      </c>
      <c r="AK2030" t="s">
        <v>230</v>
      </c>
    </row>
    <row r="2031" spans="1:37" x14ac:dyDescent="0.3">
      <c r="A2031" t="s">
        <v>292</v>
      </c>
      <c r="B2031" t="str">
        <f t="shared" si="31"/>
        <v>USGS-WRD-1651770-20200918</v>
      </c>
      <c r="C2031">
        <v>1651770</v>
      </c>
      <c r="D2031" t="s">
        <v>151</v>
      </c>
      <c r="E2031" s="1">
        <v>44092</v>
      </c>
      <c r="F2031" s="1" t="s">
        <v>477</v>
      </c>
      <c r="G2031" s="1"/>
      <c r="H2031" t="s">
        <v>172</v>
      </c>
      <c r="I2031" s="1" t="str">
        <f>VLOOKUP(Z2031,lookup!$A$2:$E$18,5,FALSE)</f>
        <v>dissolved</v>
      </c>
      <c r="J2031" s="1" t="str">
        <f>VLOOKUP(Z2031,lookup!$A$2:$E$18,3,FALSE)</f>
        <v>Copper</v>
      </c>
      <c r="K2031" s="1"/>
      <c r="L2031" t="str">
        <f>VLOOKUP(Z2031,lookup!$A$2:$E$18,4,FALSE)</f>
        <v>ug/l</v>
      </c>
      <c r="M2031">
        <v>4.3</v>
      </c>
      <c r="U2031">
        <v>0.4</v>
      </c>
      <c r="V2031" t="s">
        <v>176</v>
      </c>
      <c r="X2031" t="s">
        <v>178</v>
      </c>
      <c r="Y2031" t="s">
        <v>150</v>
      </c>
      <c r="Z2031">
        <v>1040</v>
      </c>
      <c r="AB2031" t="s">
        <v>154</v>
      </c>
      <c r="AC2031" t="s">
        <v>148</v>
      </c>
      <c r="AD2031" s="2">
        <v>0.31527777777777777</v>
      </c>
      <c r="AG2031" t="s">
        <v>161</v>
      </c>
      <c r="AK2031" t="s">
        <v>156</v>
      </c>
    </row>
    <row r="2032" spans="1:37" x14ac:dyDescent="0.3">
      <c r="A2032" t="s">
        <v>292</v>
      </c>
      <c r="B2032" t="str">
        <f t="shared" si="31"/>
        <v>USGS-WRD-1651770-20200918</v>
      </c>
      <c r="C2032">
        <v>1651770</v>
      </c>
      <c r="D2032" t="s">
        <v>151</v>
      </c>
      <c r="E2032" s="1">
        <v>44092</v>
      </c>
      <c r="F2032" s="1" t="s">
        <v>477</v>
      </c>
      <c r="G2032" s="1"/>
      <c r="H2032" t="s">
        <v>170</v>
      </c>
      <c r="I2032" s="1" t="str">
        <f>VLOOKUP(Z2032,lookup!$A$2:$E$18,5,FALSE)</f>
        <v>dissolved</v>
      </c>
      <c r="J2032" s="1" t="str">
        <f>VLOOKUP(Z2032,lookup!$A$2:$E$18,3,FALSE)</f>
        <v>Lead</v>
      </c>
      <c r="K2032" s="1"/>
      <c r="L2032" t="str">
        <f>VLOOKUP(Z2032,lookup!$A$2:$E$18,4,FALSE)</f>
        <v>ug/l</v>
      </c>
      <c r="M2032">
        <v>0.377</v>
      </c>
      <c r="U2032">
        <v>0.02</v>
      </c>
      <c r="V2032" t="s">
        <v>176</v>
      </c>
      <c r="X2032" t="s">
        <v>178</v>
      </c>
      <c r="Y2032" t="s">
        <v>150</v>
      </c>
      <c r="Z2032">
        <v>1049</v>
      </c>
      <c r="AB2032" t="s">
        <v>154</v>
      </c>
      <c r="AC2032" t="s">
        <v>148</v>
      </c>
      <c r="AD2032" s="2">
        <v>0.31527777777777777</v>
      </c>
      <c r="AG2032" t="s">
        <v>161</v>
      </c>
      <c r="AK2032" t="s">
        <v>156</v>
      </c>
    </row>
    <row r="2033" spans="1:37" x14ac:dyDescent="0.3">
      <c r="A2033" t="s">
        <v>292</v>
      </c>
      <c r="B2033" t="str">
        <f t="shared" si="31"/>
        <v>USGS-WRD-1651770-20200918</v>
      </c>
      <c r="C2033">
        <v>1651770</v>
      </c>
      <c r="D2033" t="s">
        <v>151</v>
      </c>
      <c r="E2033" s="1">
        <v>44092</v>
      </c>
      <c r="F2033" s="1" t="s">
        <v>477</v>
      </c>
      <c r="G2033" s="1"/>
      <c r="H2033" t="s">
        <v>172</v>
      </c>
      <c r="I2033" s="1" t="str">
        <f>VLOOKUP(Z2033,lookup!$A$2:$E$18,5,FALSE)</f>
        <v>dissolved</v>
      </c>
      <c r="J2033" s="1" t="str">
        <f>VLOOKUP(Z2033,lookup!$A$2:$E$18,3,FALSE)</f>
        <v>Zinc</v>
      </c>
      <c r="K2033" s="1"/>
      <c r="L2033" t="str">
        <f>VLOOKUP(Z2033,lookup!$A$2:$E$18,4,FALSE)</f>
        <v>ug/l</v>
      </c>
      <c r="M2033">
        <v>6.8</v>
      </c>
      <c r="U2033">
        <v>2</v>
      </c>
      <c r="V2033" t="s">
        <v>176</v>
      </c>
      <c r="X2033" t="s">
        <v>178</v>
      </c>
      <c r="Y2033" t="s">
        <v>150</v>
      </c>
      <c r="Z2033">
        <v>1090</v>
      </c>
      <c r="AB2033" t="s">
        <v>154</v>
      </c>
      <c r="AC2033" t="s">
        <v>148</v>
      </c>
      <c r="AD2033" s="2">
        <v>0.31527777777777777</v>
      </c>
      <c r="AG2033" t="s">
        <v>161</v>
      </c>
      <c r="AK2033" t="s">
        <v>156</v>
      </c>
    </row>
    <row r="2034" spans="1:37" x14ac:dyDescent="0.3">
      <c r="A2034" t="s">
        <v>292</v>
      </c>
      <c r="B2034" t="str">
        <f t="shared" si="31"/>
        <v>USGS-WRD-1651770-20200918</v>
      </c>
      <c r="C2034">
        <v>1651770</v>
      </c>
      <c r="D2034" t="s">
        <v>151</v>
      </c>
      <c r="E2034" s="1">
        <v>44092</v>
      </c>
      <c r="F2034" s="1" t="s">
        <v>477</v>
      </c>
      <c r="G2034" s="1"/>
      <c r="I2034" s="1" t="str">
        <f>VLOOKUP(Z2034,lookup!$A$2:$E$18,5,FALSE)</f>
        <v>total</v>
      </c>
      <c r="J2034" s="1" t="str">
        <f>VLOOKUP(Z2034,lookup!$A$2:$E$18,3,FALSE)</f>
        <v>Mercury</v>
      </c>
      <c r="K2034" s="1"/>
      <c r="L2034" t="str">
        <f>VLOOKUP(Z2034,lookup!$A$2:$E$18,4,FALSE)</f>
        <v>ng/l</v>
      </c>
      <c r="M2034">
        <v>4.1500000000000004</v>
      </c>
      <c r="U2034">
        <v>0.17</v>
      </c>
      <c r="V2034" t="s">
        <v>165</v>
      </c>
      <c r="X2034" t="s">
        <v>178</v>
      </c>
      <c r="Y2034" t="s">
        <v>150</v>
      </c>
      <c r="Z2034">
        <v>50286</v>
      </c>
      <c r="AB2034" t="s">
        <v>154</v>
      </c>
      <c r="AC2034" t="s">
        <v>148</v>
      </c>
      <c r="AD2034" s="2">
        <v>0.31527777777777777</v>
      </c>
      <c r="AG2034" t="s">
        <v>161</v>
      </c>
      <c r="AK2034" t="s">
        <v>230</v>
      </c>
    </row>
    <row r="2035" spans="1:37" x14ac:dyDescent="0.3">
      <c r="A2035" t="s">
        <v>292</v>
      </c>
      <c r="B2035" t="str">
        <f t="shared" si="31"/>
        <v>USGS-WRD-1651770-20201005</v>
      </c>
      <c r="C2035">
        <v>1651770</v>
      </c>
      <c r="D2035" t="s">
        <v>151</v>
      </c>
      <c r="E2035" s="1">
        <v>44109</v>
      </c>
      <c r="F2035" s="1" t="s">
        <v>478</v>
      </c>
      <c r="G2035" s="1"/>
      <c r="H2035" t="s">
        <v>172</v>
      </c>
      <c r="I2035" s="1" t="str">
        <f>VLOOKUP(Z2035,lookup!$A$2:$E$18,5,FALSE)</f>
        <v>dissolved</v>
      </c>
      <c r="J2035" s="1" t="str">
        <f>VLOOKUP(Z2035,lookup!$A$2:$E$18,3,FALSE)</f>
        <v>Copper</v>
      </c>
      <c r="K2035" s="1"/>
      <c r="L2035" t="str">
        <f>VLOOKUP(Z2035,lookup!$A$2:$E$18,4,FALSE)</f>
        <v>ug/l</v>
      </c>
      <c r="M2035">
        <v>2.6</v>
      </c>
      <c r="U2035">
        <v>0.4</v>
      </c>
      <c r="V2035" t="s">
        <v>176</v>
      </c>
      <c r="X2035" t="s">
        <v>178</v>
      </c>
      <c r="Y2035" t="s">
        <v>150</v>
      </c>
      <c r="Z2035">
        <v>1040</v>
      </c>
      <c r="AA2035" t="s">
        <v>174</v>
      </c>
      <c r="AB2035" t="s">
        <v>154</v>
      </c>
      <c r="AC2035" t="s">
        <v>148</v>
      </c>
      <c r="AD2035" s="2">
        <v>0.44722222222222219</v>
      </c>
      <c r="AG2035" t="s">
        <v>161</v>
      </c>
      <c r="AK2035" t="s">
        <v>156</v>
      </c>
    </row>
    <row r="2036" spans="1:37" x14ac:dyDescent="0.3">
      <c r="A2036" t="s">
        <v>292</v>
      </c>
      <c r="B2036" t="str">
        <f t="shared" si="31"/>
        <v>USGS-WRD-1651770-20201005</v>
      </c>
      <c r="C2036">
        <v>1651770</v>
      </c>
      <c r="D2036" t="s">
        <v>151</v>
      </c>
      <c r="E2036" s="1">
        <v>44109</v>
      </c>
      <c r="F2036" s="1" t="s">
        <v>478</v>
      </c>
      <c r="G2036" s="1"/>
      <c r="H2036" t="s">
        <v>170</v>
      </c>
      <c r="I2036" s="1" t="str">
        <f>VLOOKUP(Z2036,lookup!$A$2:$E$18,5,FALSE)</f>
        <v>dissolved</v>
      </c>
      <c r="J2036" s="1" t="str">
        <f>VLOOKUP(Z2036,lookup!$A$2:$E$18,3,FALSE)</f>
        <v>Lead</v>
      </c>
      <c r="K2036" s="1"/>
      <c r="L2036" t="str">
        <f>VLOOKUP(Z2036,lookup!$A$2:$E$18,4,FALSE)</f>
        <v>ug/l</v>
      </c>
      <c r="M2036">
        <v>5.0999999999999997E-2</v>
      </c>
      <c r="U2036">
        <v>0.02</v>
      </c>
      <c r="V2036" t="s">
        <v>176</v>
      </c>
      <c r="X2036" t="s">
        <v>178</v>
      </c>
      <c r="Y2036" t="s">
        <v>150</v>
      </c>
      <c r="Z2036">
        <v>1049</v>
      </c>
      <c r="AB2036" t="s">
        <v>154</v>
      </c>
      <c r="AC2036" t="s">
        <v>148</v>
      </c>
      <c r="AD2036" s="2">
        <v>0.44722222222222219</v>
      </c>
      <c r="AG2036" t="s">
        <v>161</v>
      </c>
      <c r="AK2036" t="s">
        <v>156</v>
      </c>
    </row>
    <row r="2037" spans="1:37" x14ac:dyDescent="0.3">
      <c r="A2037" t="s">
        <v>292</v>
      </c>
      <c r="B2037" t="str">
        <f t="shared" si="31"/>
        <v>USGS-WRD-1651770-20201005</v>
      </c>
      <c r="C2037">
        <v>1651770</v>
      </c>
      <c r="D2037" t="s">
        <v>151</v>
      </c>
      <c r="E2037" s="1">
        <v>44109</v>
      </c>
      <c r="F2037" s="1" t="s">
        <v>478</v>
      </c>
      <c r="G2037" s="1"/>
      <c r="H2037" t="s">
        <v>172</v>
      </c>
      <c r="I2037" s="1" t="str">
        <f>VLOOKUP(Z2037,lookup!$A$2:$E$18,5,FALSE)</f>
        <v>dissolved</v>
      </c>
      <c r="J2037" s="1" t="str">
        <f>VLOOKUP(Z2037,lookup!$A$2:$E$18,3,FALSE)</f>
        <v>Zinc</v>
      </c>
      <c r="K2037" s="1"/>
      <c r="L2037" t="str">
        <f>VLOOKUP(Z2037,lookup!$A$2:$E$18,4,FALSE)</f>
        <v>ug/l</v>
      </c>
      <c r="M2037">
        <v>6</v>
      </c>
      <c r="N2037" t="s">
        <v>152</v>
      </c>
      <c r="U2037">
        <v>2</v>
      </c>
      <c r="V2037" t="s">
        <v>176</v>
      </c>
      <c r="X2037" t="s">
        <v>178</v>
      </c>
      <c r="Y2037" t="s">
        <v>150</v>
      </c>
      <c r="Z2037">
        <v>1090</v>
      </c>
      <c r="AA2037" t="s">
        <v>174</v>
      </c>
      <c r="AB2037" t="s">
        <v>154</v>
      </c>
      <c r="AC2037" t="s">
        <v>148</v>
      </c>
      <c r="AD2037" s="2">
        <v>0.44722222222222219</v>
      </c>
      <c r="AG2037" t="s">
        <v>161</v>
      </c>
      <c r="AK2037" t="s">
        <v>156</v>
      </c>
    </row>
    <row r="2038" spans="1:37" x14ac:dyDescent="0.3">
      <c r="A2038" t="s">
        <v>292</v>
      </c>
      <c r="B2038" t="str">
        <f t="shared" si="31"/>
        <v>USGS-WRD-1651770-20201005</v>
      </c>
      <c r="C2038">
        <v>1651770</v>
      </c>
      <c r="D2038" t="s">
        <v>151</v>
      </c>
      <c r="E2038" s="1">
        <v>44109</v>
      </c>
      <c r="F2038" s="1" t="s">
        <v>478</v>
      </c>
      <c r="G2038" s="1"/>
      <c r="I2038" s="1" t="str">
        <f>VLOOKUP(Z2038,lookup!$A$2:$E$18,5,FALSE)</f>
        <v>total</v>
      </c>
      <c r="J2038" s="1" t="str">
        <f>VLOOKUP(Z2038,lookup!$A$2:$E$18,3,FALSE)</f>
        <v>Mercury</v>
      </c>
      <c r="K2038" s="1"/>
      <c r="L2038" t="str">
        <f>VLOOKUP(Z2038,lookup!$A$2:$E$18,4,FALSE)</f>
        <v>ng/l</v>
      </c>
      <c r="M2038">
        <v>1.24</v>
      </c>
      <c r="U2038">
        <v>0.17</v>
      </c>
      <c r="V2038" t="s">
        <v>165</v>
      </c>
      <c r="X2038" t="s">
        <v>178</v>
      </c>
      <c r="Y2038" t="s">
        <v>150</v>
      </c>
      <c r="Z2038">
        <v>50286</v>
      </c>
      <c r="AB2038" t="s">
        <v>154</v>
      </c>
      <c r="AC2038" t="s">
        <v>148</v>
      </c>
      <c r="AD2038" s="2">
        <v>0.44722222222222219</v>
      </c>
      <c r="AG2038" t="s">
        <v>161</v>
      </c>
      <c r="AK2038" t="s">
        <v>230</v>
      </c>
    </row>
    <row r="2039" spans="1:37" x14ac:dyDescent="0.3">
      <c r="A2039" t="s">
        <v>292</v>
      </c>
      <c r="B2039" t="str">
        <f t="shared" si="31"/>
        <v>USGS-WRD-1651770-20201012</v>
      </c>
      <c r="C2039">
        <v>1651770</v>
      </c>
      <c r="D2039" t="s">
        <v>151</v>
      </c>
      <c r="E2039" s="1">
        <v>44116</v>
      </c>
      <c r="F2039" s="1" t="s">
        <v>479</v>
      </c>
      <c r="G2039" s="1"/>
      <c r="H2039" t="s">
        <v>172</v>
      </c>
      <c r="I2039" s="1" t="str">
        <f>VLOOKUP(Z2039,lookup!$A$2:$E$18,5,FALSE)</f>
        <v>dissolved</v>
      </c>
      <c r="J2039" s="1" t="str">
        <f>VLOOKUP(Z2039,lookup!$A$2:$E$18,3,FALSE)</f>
        <v>Copper</v>
      </c>
      <c r="K2039" s="1"/>
      <c r="L2039" t="str">
        <f>VLOOKUP(Z2039,lookup!$A$2:$E$18,4,FALSE)</f>
        <v>ug/l</v>
      </c>
      <c r="M2039">
        <v>5.6</v>
      </c>
      <c r="U2039">
        <v>0.4</v>
      </c>
      <c r="V2039" t="s">
        <v>176</v>
      </c>
      <c r="X2039" t="s">
        <v>178</v>
      </c>
      <c r="Y2039" t="s">
        <v>150</v>
      </c>
      <c r="Z2039">
        <v>1040</v>
      </c>
      <c r="AB2039" t="s">
        <v>154</v>
      </c>
      <c r="AC2039" t="s">
        <v>148</v>
      </c>
      <c r="AD2039" s="2">
        <v>0.3611111111111111</v>
      </c>
      <c r="AG2039" t="s">
        <v>161</v>
      </c>
      <c r="AK2039" t="s">
        <v>156</v>
      </c>
    </row>
    <row r="2040" spans="1:37" x14ac:dyDescent="0.3">
      <c r="A2040" t="s">
        <v>292</v>
      </c>
      <c r="B2040" t="str">
        <f t="shared" si="31"/>
        <v>USGS-WRD-1651770-20201012</v>
      </c>
      <c r="C2040">
        <v>1651770</v>
      </c>
      <c r="D2040" t="s">
        <v>151</v>
      </c>
      <c r="E2040" s="1">
        <v>44116</v>
      </c>
      <c r="F2040" s="1" t="s">
        <v>479</v>
      </c>
      <c r="G2040" s="1"/>
      <c r="H2040" t="s">
        <v>170</v>
      </c>
      <c r="I2040" s="1" t="str">
        <f>VLOOKUP(Z2040,lookup!$A$2:$E$18,5,FALSE)</f>
        <v>dissolved</v>
      </c>
      <c r="J2040" s="1" t="str">
        <f>VLOOKUP(Z2040,lookup!$A$2:$E$18,3,FALSE)</f>
        <v>Lead</v>
      </c>
      <c r="K2040" s="1"/>
      <c r="L2040" t="str">
        <f>VLOOKUP(Z2040,lookup!$A$2:$E$18,4,FALSE)</f>
        <v>ug/l</v>
      </c>
      <c r="M2040">
        <v>0.79500000000000004</v>
      </c>
      <c r="U2040">
        <v>0.02</v>
      </c>
      <c r="V2040" t="s">
        <v>176</v>
      </c>
      <c r="X2040" t="s">
        <v>178</v>
      </c>
      <c r="Y2040" t="s">
        <v>150</v>
      </c>
      <c r="Z2040">
        <v>1049</v>
      </c>
      <c r="AB2040" t="s">
        <v>154</v>
      </c>
      <c r="AC2040" t="s">
        <v>148</v>
      </c>
      <c r="AD2040" s="2">
        <v>0.3611111111111111</v>
      </c>
      <c r="AG2040" t="s">
        <v>161</v>
      </c>
      <c r="AK2040" t="s">
        <v>156</v>
      </c>
    </row>
    <row r="2041" spans="1:37" x14ac:dyDescent="0.3">
      <c r="A2041" t="s">
        <v>292</v>
      </c>
      <c r="B2041" t="str">
        <f t="shared" si="31"/>
        <v>USGS-WRD-1651770-20201012</v>
      </c>
      <c r="C2041">
        <v>1651770</v>
      </c>
      <c r="D2041" t="s">
        <v>151</v>
      </c>
      <c r="E2041" s="1">
        <v>44116</v>
      </c>
      <c r="F2041" s="1" t="s">
        <v>479</v>
      </c>
      <c r="G2041" s="1"/>
      <c r="H2041" t="s">
        <v>172</v>
      </c>
      <c r="I2041" s="1" t="str">
        <f>VLOOKUP(Z2041,lookup!$A$2:$E$18,5,FALSE)</f>
        <v>dissolved</v>
      </c>
      <c r="J2041" s="1" t="str">
        <f>VLOOKUP(Z2041,lookup!$A$2:$E$18,3,FALSE)</f>
        <v>Zinc</v>
      </c>
      <c r="K2041" s="1"/>
      <c r="L2041" t="str">
        <f>VLOOKUP(Z2041,lookup!$A$2:$E$18,4,FALSE)</f>
        <v>ug/l</v>
      </c>
      <c r="M2041">
        <v>11.9</v>
      </c>
      <c r="U2041">
        <v>2</v>
      </c>
      <c r="V2041" t="s">
        <v>176</v>
      </c>
      <c r="X2041" t="s">
        <v>178</v>
      </c>
      <c r="Y2041" t="s">
        <v>150</v>
      </c>
      <c r="Z2041">
        <v>1090</v>
      </c>
      <c r="AB2041" t="s">
        <v>154</v>
      </c>
      <c r="AC2041" t="s">
        <v>148</v>
      </c>
      <c r="AD2041" s="2">
        <v>0.3611111111111111</v>
      </c>
      <c r="AG2041" t="s">
        <v>161</v>
      </c>
      <c r="AK2041" t="s">
        <v>156</v>
      </c>
    </row>
    <row r="2042" spans="1:37" x14ac:dyDescent="0.3">
      <c r="A2042" t="s">
        <v>292</v>
      </c>
      <c r="B2042" t="str">
        <f t="shared" si="31"/>
        <v>USGS-WRD-1651770-20201012</v>
      </c>
      <c r="C2042">
        <v>1651770</v>
      </c>
      <c r="D2042" t="s">
        <v>151</v>
      </c>
      <c r="E2042" s="1">
        <v>44116</v>
      </c>
      <c r="F2042" s="1" t="s">
        <v>479</v>
      </c>
      <c r="G2042" s="1"/>
      <c r="I2042" s="1" t="str">
        <f>VLOOKUP(Z2042,lookup!$A$2:$E$18,5,FALSE)</f>
        <v>total</v>
      </c>
      <c r="J2042" s="1" t="str">
        <f>VLOOKUP(Z2042,lookup!$A$2:$E$18,3,FALSE)</f>
        <v>Mercury</v>
      </c>
      <c r="K2042" s="1"/>
      <c r="L2042" t="str">
        <f>VLOOKUP(Z2042,lookup!$A$2:$E$18,4,FALSE)</f>
        <v>ng/l</v>
      </c>
      <c r="M2042">
        <v>4.7</v>
      </c>
      <c r="U2042">
        <v>0.17</v>
      </c>
      <c r="V2042" t="s">
        <v>165</v>
      </c>
      <c r="X2042" t="s">
        <v>178</v>
      </c>
      <c r="Y2042" t="s">
        <v>150</v>
      </c>
      <c r="Z2042">
        <v>50286</v>
      </c>
      <c r="AB2042" t="s">
        <v>154</v>
      </c>
      <c r="AC2042" t="s">
        <v>148</v>
      </c>
      <c r="AD2042" s="2">
        <v>0.3611111111111111</v>
      </c>
      <c r="AG2042" t="s">
        <v>161</v>
      </c>
      <c r="AK2042" t="s">
        <v>230</v>
      </c>
    </row>
    <row r="2043" spans="1:37" x14ac:dyDescent="0.3">
      <c r="A2043" t="s">
        <v>292</v>
      </c>
      <c r="B2043" t="str">
        <f t="shared" si="31"/>
        <v>USGS-WRD-1651770-20201110</v>
      </c>
      <c r="C2043">
        <v>1651770</v>
      </c>
      <c r="D2043" t="s">
        <v>151</v>
      </c>
      <c r="E2043" s="1">
        <v>44145</v>
      </c>
      <c r="F2043" s="1" t="s">
        <v>480</v>
      </c>
      <c r="G2043" s="1"/>
      <c r="H2043" t="s">
        <v>172</v>
      </c>
      <c r="I2043" s="1" t="str">
        <f>VLOOKUP(Z2043,lookup!$A$2:$E$18,5,FALSE)</f>
        <v>dissolved</v>
      </c>
      <c r="J2043" s="1" t="str">
        <f>VLOOKUP(Z2043,lookup!$A$2:$E$18,3,FALSE)</f>
        <v>Copper</v>
      </c>
      <c r="K2043" s="1"/>
      <c r="L2043" t="str">
        <f>VLOOKUP(Z2043,lookup!$A$2:$E$18,4,FALSE)</f>
        <v>ug/l</v>
      </c>
      <c r="M2043">
        <v>2.2999999999999998</v>
      </c>
      <c r="U2043">
        <v>0.4</v>
      </c>
      <c r="V2043" t="s">
        <v>176</v>
      </c>
      <c r="X2043" t="s">
        <v>149</v>
      </c>
      <c r="Y2043" t="s">
        <v>150</v>
      </c>
      <c r="Z2043">
        <v>1040</v>
      </c>
      <c r="AB2043" t="s">
        <v>154</v>
      </c>
      <c r="AC2043" t="s">
        <v>148</v>
      </c>
      <c r="AD2043" s="2">
        <v>0.39305555555555555</v>
      </c>
      <c r="AG2043" t="s">
        <v>161</v>
      </c>
      <c r="AK2043" t="s">
        <v>156</v>
      </c>
    </row>
    <row r="2044" spans="1:37" x14ac:dyDescent="0.3">
      <c r="A2044" t="s">
        <v>292</v>
      </c>
      <c r="B2044" t="str">
        <f t="shared" si="31"/>
        <v>USGS-WRD-1651770-20201110</v>
      </c>
      <c r="C2044">
        <v>1651770</v>
      </c>
      <c r="D2044" t="s">
        <v>151</v>
      </c>
      <c r="E2044" s="1">
        <v>44145</v>
      </c>
      <c r="F2044" s="1" t="s">
        <v>480</v>
      </c>
      <c r="G2044" s="1"/>
      <c r="H2044" t="s">
        <v>170</v>
      </c>
      <c r="I2044" s="1" t="str">
        <f>VLOOKUP(Z2044,lookup!$A$2:$E$18,5,FALSE)</f>
        <v>dissolved</v>
      </c>
      <c r="J2044" s="1" t="str">
        <f>VLOOKUP(Z2044,lookup!$A$2:$E$18,3,FALSE)</f>
        <v>Lead</v>
      </c>
      <c r="K2044" s="1"/>
      <c r="L2044" t="str">
        <f>VLOOKUP(Z2044,lookup!$A$2:$E$18,4,FALSE)</f>
        <v>ug/l</v>
      </c>
      <c r="M2044">
        <v>5.2999999999999999E-2</v>
      </c>
      <c r="U2044">
        <v>0.02</v>
      </c>
      <c r="V2044" t="s">
        <v>176</v>
      </c>
      <c r="X2044" t="s">
        <v>149</v>
      </c>
      <c r="Y2044" t="s">
        <v>150</v>
      </c>
      <c r="Z2044">
        <v>1049</v>
      </c>
      <c r="AB2044" t="s">
        <v>154</v>
      </c>
      <c r="AC2044" t="s">
        <v>148</v>
      </c>
      <c r="AD2044" s="2">
        <v>0.39305555555555555</v>
      </c>
      <c r="AG2044" t="s">
        <v>161</v>
      </c>
      <c r="AK2044" t="s">
        <v>156</v>
      </c>
    </row>
    <row r="2045" spans="1:37" x14ac:dyDescent="0.3">
      <c r="A2045" t="s">
        <v>292</v>
      </c>
      <c r="B2045" t="str">
        <f t="shared" si="31"/>
        <v>USGS-WRD-1651770-20201110</v>
      </c>
      <c r="C2045">
        <v>1651770</v>
      </c>
      <c r="D2045" t="s">
        <v>151</v>
      </c>
      <c r="E2045" s="1">
        <v>44145</v>
      </c>
      <c r="F2045" s="1" t="s">
        <v>480</v>
      </c>
      <c r="G2045" s="1"/>
      <c r="H2045" t="s">
        <v>172</v>
      </c>
      <c r="I2045" s="1" t="str">
        <f>VLOOKUP(Z2045,lookup!$A$2:$E$18,5,FALSE)</f>
        <v>dissolved</v>
      </c>
      <c r="J2045" s="1" t="str">
        <f>VLOOKUP(Z2045,lookup!$A$2:$E$18,3,FALSE)</f>
        <v>Zinc</v>
      </c>
      <c r="K2045" s="1"/>
      <c r="L2045" t="str">
        <f>VLOOKUP(Z2045,lookup!$A$2:$E$18,4,FALSE)</f>
        <v>ug/l</v>
      </c>
      <c r="M2045">
        <v>3.1</v>
      </c>
      <c r="U2045">
        <v>2</v>
      </c>
      <c r="V2045" t="s">
        <v>176</v>
      </c>
      <c r="X2045" t="s">
        <v>149</v>
      </c>
      <c r="Y2045" t="s">
        <v>150</v>
      </c>
      <c r="Z2045">
        <v>1090</v>
      </c>
      <c r="AA2045" t="s">
        <v>168</v>
      </c>
      <c r="AB2045" t="s">
        <v>154</v>
      </c>
      <c r="AC2045" t="s">
        <v>148</v>
      </c>
      <c r="AD2045" s="2">
        <v>0.39305555555555555</v>
      </c>
      <c r="AG2045" t="s">
        <v>161</v>
      </c>
      <c r="AK2045" t="s">
        <v>156</v>
      </c>
    </row>
    <row r="2046" spans="1:37" x14ac:dyDescent="0.3">
      <c r="A2046" t="s">
        <v>292</v>
      </c>
      <c r="B2046" t="str">
        <f t="shared" si="31"/>
        <v>USGS-WRD-1651770-20201110</v>
      </c>
      <c r="C2046">
        <v>1651770</v>
      </c>
      <c r="D2046" t="s">
        <v>151</v>
      </c>
      <c r="E2046" s="1">
        <v>44145</v>
      </c>
      <c r="F2046" s="1" t="s">
        <v>480</v>
      </c>
      <c r="G2046" s="1"/>
      <c r="I2046" s="1" t="str">
        <f>VLOOKUP(Z2046,lookup!$A$2:$E$18,5,FALSE)</f>
        <v>total</v>
      </c>
      <c r="J2046" s="1" t="str">
        <f>VLOOKUP(Z2046,lookup!$A$2:$E$18,3,FALSE)</f>
        <v>Mercury</v>
      </c>
      <c r="K2046" s="1"/>
      <c r="L2046" t="str">
        <f>VLOOKUP(Z2046,lookup!$A$2:$E$18,4,FALSE)</f>
        <v>ng/l</v>
      </c>
      <c r="M2046">
        <v>2.61</v>
      </c>
      <c r="U2046">
        <v>0.17</v>
      </c>
      <c r="V2046" t="s">
        <v>165</v>
      </c>
      <c r="X2046" t="s">
        <v>149</v>
      </c>
      <c r="Y2046" t="s">
        <v>150</v>
      </c>
      <c r="Z2046">
        <v>50286</v>
      </c>
      <c r="AB2046" t="s">
        <v>154</v>
      </c>
      <c r="AC2046" t="s">
        <v>148</v>
      </c>
      <c r="AD2046" s="2">
        <v>0.39305555555555555</v>
      </c>
      <c r="AG2046" t="s">
        <v>161</v>
      </c>
      <c r="AK2046" t="s">
        <v>230</v>
      </c>
    </row>
    <row r="2047" spans="1:37" x14ac:dyDescent="0.3">
      <c r="A2047" t="s">
        <v>292</v>
      </c>
      <c r="B2047" t="str">
        <f t="shared" si="31"/>
        <v>USGS-WRD-1651770-20201112</v>
      </c>
      <c r="C2047">
        <v>1651770</v>
      </c>
      <c r="D2047" t="s">
        <v>151</v>
      </c>
      <c r="E2047" s="1">
        <v>44147</v>
      </c>
      <c r="F2047" s="1" t="s">
        <v>481</v>
      </c>
      <c r="G2047" s="1"/>
      <c r="H2047" t="s">
        <v>172</v>
      </c>
      <c r="I2047" s="1" t="str">
        <f>VLOOKUP(Z2047,lookup!$A$2:$E$18,5,FALSE)</f>
        <v>dissolved</v>
      </c>
      <c r="J2047" s="1" t="str">
        <f>VLOOKUP(Z2047,lookup!$A$2:$E$18,3,FALSE)</f>
        <v>Copper</v>
      </c>
      <c r="K2047" s="1"/>
      <c r="L2047" t="str">
        <f>VLOOKUP(Z2047,lookup!$A$2:$E$18,4,FALSE)</f>
        <v>ug/l</v>
      </c>
      <c r="M2047">
        <v>5.8</v>
      </c>
      <c r="U2047">
        <v>0.4</v>
      </c>
      <c r="V2047" t="s">
        <v>176</v>
      </c>
      <c r="X2047" t="s">
        <v>149</v>
      </c>
      <c r="Y2047" t="s">
        <v>150</v>
      </c>
      <c r="Z2047">
        <v>1040</v>
      </c>
      <c r="AB2047" t="s">
        <v>154</v>
      </c>
      <c r="AC2047" t="s">
        <v>148</v>
      </c>
      <c r="AD2047" s="2">
        <v>0.37916666666666665</v>
      </c>
      <c r="AG2047" t="s">
        <v>161</v>
      </c>
      <c r="AK2047" t="s">
        <v>156</v>
      </c>
    </row>
    <row r="2048" spans="1:37" x14ac:dyDescent="0.3">
      <c r="A2048" t="s">
        <v>292</v>
      </c>
      <c r="B2048" t="str">
        <f t="shared" si="31"/>
        <v>USGS-WRD-1651770-20201112</v>
      </c>
      <c r="C2048">
        <v>1651770</v>
      </c>
      <c r="D2048" t="s">
        <v>151</v>
      </c>
      <c r="E2048" s="1">
        <v>44147</v>
      </c>
      <c r="F2048" s="1" t="s">
        <v>481</v>
      </c>
      <c r="G2048" s="1"/>
      <c r="H2048" t="s">
        <v>170</v>
      </c>
      <c r="I2048" s="1" t="str">
        <f>VLOOKUP(Z2048,lookup!$A$2:$E$18,5,FALSE)</f>
        <v>dissolved</v>
      </c>
      <c r="J2048" s="1" t="str">
        <f>VLOOKUP(Z2048,lookup!$A$2:$E$18,3,FALSE)</f>
        <v>Lead</v>
      </c>
      <c r="K2048" s="1"/>
      <c r="L2048" t="str">
        <f>VLOOKUP(Z2048,lookup!$A$2:$E$18,4,FALSE)</f>
        <v>ug/l</v>
      </c>
      <c r="M2048">
        <v>1.1499999999999999</v>
      </c>
      <c r="U2048">
        <v>0.02</v>
      </c>
      <c r="V2048" t="s">
        <v>176</v>
      </c>
      <c r="X2048" t="s">
        <v>149</v>
      </c>
      <c r="Y2048" t="s">
        <v>150</v>
      </c>
      <c r="Z2048">
        <v>1049</v>
      </c>
      <c r="AB2048" t="s">
        <v>154</v>
      </c>
      <c r="AC2048" t="s">
        <v>148</v>
      </c>
      <c r="AD2048" s="2">
        <v>0.37916666666666665</v>
      </c>
      <c r="AG2048" t="s">
        <v>161</v>
      </c>
      <c r="AK2048" t="s">
        <v>156</v>
      </c>
    </row>
    <row r="2049" spans="1:37" x14ac:dyDescent="0.3">
      <c r="A2049" t="s">
        <v>292</v>
      </c>
      <c r="B2049" t="str">
        <f t="shared" si="31"/>
        <v>USGS-WRD-1651770-20201112</v>
      </c>
      <c r="C2049">
        <v>1651770</v>
      </c>
      <c r="D2049" t="s">
        <v>151</v>
      </c>
      <c r="E2049" s="1">
        <v>44147</v>
      </c>
      <c r="F2049" s="1" t="s">
        <v>481</v>
      </c>
      <c r="G2049" s="1"/>
      <c r="H2049" t="s">
        <v>172</v>
      </c>
      <c r="I2049" s="1" t="str">
        <f>VLOOKUP(Z2049,lookup!$A$2:$E$18,5,FALSE)</f>
        <v>dissolved</v>
      </c>
      <c r="J2049" s="1" t="str">
        <f>VLOOKUP(Z2049,lookup!$A$2:$E$18,3,FALSE)</f>
        <v>Zinc</v>
      </c>
      <c r="K2049" s="1"/>
      <c r="L2049" t="str">
        <f>VLOOKUP(Z2049,lookup!$A$2:$E$18,4,FALSE)</f>
        <v>ug/l</v>
      </c>
      <c r="M2049">
        <v>14.8</v>
      </c>
      <c r="U2049">
        <v>2</v>
      </c>
      <c r="V2049" t="s">
        <v>176</v>
      </c>
      <c r="X2049" t="s">
        <v>149</v>
      </c>
      <c r="Y2049" t="s">
        <v>150</v>
      </c>
      <c r="Z2049">
        <v>1090</v>
      </c>
      <c r="AB2049" t="s">
        <v>154</v>
      </c>
      <c r="AC2049" t="s">
        <v>148</v>
      </c>
      <c r="AD2049" s="2">
        <v>0.37916666666666665</v>
      </c>
      <c r="AG2049" t="s">
        <v>161</v>
      </c>
      <c r="AK2049" t="s">
        <v>156</v>
      </c>
    </row>
    <row r="2050" spans="1:37" x14ac:dyDescent="0.3">
      <c r="A2050" t="s">
        <v>292</v>
      </c>
      <c r="B2050" t="str">
        <f t="shared" ref="B2050:B2113" si="32">AG2050&amp;"-"&amp;C2050&amp;"-"&amp;TEXT(E2050,"yyyymmdd")</f>
        <v>USGS-WRD-1651770-20201112</v>
      </c>
      <c r="C2050">
        <v>1651770</v>
      </c>
      <c r="D2050" t="s">
        <v>151</v>
      </c>
      <c r="E2050" s="1">
        <v>44147</v>
      </c>
      <c r="F2050" s="1" t="s">
        <v>481</v>
      </c>
      <c r="G2050" s="1"/>
      <c r="I2050" s="1" t="str">
        <f>VLOOKUP(Z2050,lookup!$A$2:$E$18,5,FALSE)</f>
        <v>total</v>
      </c>
      <c r="J2050" s="1" t="str">
        <f>VLOOKUP(Z2050,lookup!$A$2:$E$18,3,FALSE)</f>
        <v>Mercury</v>
      </c>
      <c r="K2050" s="1"/>
      <c r="L2050" t="str">
        <f>VLOOKUP(Z2050,lookup!$A$2:$E$18,4,FALSE)</f>
        <v>ng/l</v>
      </c>
      <c r="M2050">
        <v>11</v>
      </c>
      <c r="U2050">
        <v>0.17</v>
      </c>
      <c r="V2050" t="s">
        <v>165</v>
      </c>
      <c r="X2050" t="s">
        <v>149</v>
      </c>
      <c r="Y2050" t="s">
        <v>150</v>
      </c>
      <c r="Z2050">
        <v>50286</v>
      </c>
      <c r="AB2050" t="s">
        <v>154</v>
      </c>
      <c r="AC2050" t="s">
        <v>148</v>
      </c>
      <c r="AD2050" s="2">
        <v>0.37916666666666665</v>
      </c>
      <c r="AG2050" t="s">
        <v>161</v>
      </c>
      <c r="AK2050" t="s">
        <v>230</v>
      </c>
    </row>
    <row r="2051" spans="1:37" x14ac:dyDescent="0.3">
      <c r="A2051" t="s">
        <v>292</v>
      </c>
      <c r="B2051" t="str">
        <f t="shared" si="32"/>
        <v>USGS-WRD-1651770-20201210</v>
      </c>
      <c r="C2051">
        <v>1651770</v>
      </c>
      <c r="D2051" t="s">
        <v>151</v>
      </c>
      <c r="E2051" s="1">
        <v>44175</v>
      </c>
      <c r="F2051" s="1" t="s">
        <v>482</v>
      </c>
      <c r="G2051" s="1"/>
      <c r="H2051" t="s">
        <v>172</v>
      </c>
      <c r="I2051" s="1" t="str">
        <f>VLOOKUP(Z2051,lookup!$A$2:$E$18,5,FALSE)</f>
        <v>dissolved</v>
      </c>
      <c r="J2051" s="1" t="str">
        <f>VLOOKUP(Z2051,lookup!$A$2:$E$18,3,FALSE)</f>
        <v>Copper</v>
      </c>
      <c r="K2051" s="1"/>
      <c r="L2051" t="str">
        <f>VLOOKUP(Z2051,lookup!$A$2:$E$18,4,FALSE)</f>
        <v>ug/l</v>
      </c>
      <c r="M2051">
        <v>2.5</v>
      </c>
      <c r="U2051">
        <v>0.4</v>
      </c>
      <c r="V2051" t="s">
        <v>176</v>
      </c>
      <c r="X2051" t="s">
        <v>149</v>
      </c>
      <c r="Y2051" t="s">
        <v>150</v>
      </c>
      <c r="Z2051">
        <v>1040</v>
      </c>
      <c r="AB2051" t="s">
        <v>154</v>
      </c>
      <c r="AC2051" t="s">
        <v>148</v>
      </c>
      <c r="AD2051" s="2">
        <v>0.37777777777777777</v>
      </c>
      <c r="AG2051" t="s">
        <v>161</v>
      </c>
      <c r="AK2051" t="s">
        <v>156</v>
      </c>
    </row>
    <row r="2052" spans="1:37" x14ac:dyDescent="0.3">
      <c r="A2052" t="s">
        <v>292</v>
      </c>
      <c r="B2052" t="str">
        <f t="shared" si="32"/>
        <v>USGS-WRD-1651770-20201210</v>
      </c>
      <c r="C2052">
        <v>1651770</v>
      </c>
      <c r="D2052" t="s">
        <v>151</v>
      </c>
      <c r="E2052" s="1">
        <v>44175</v>
      </c>
      <c r="F2052" s="1" t="s">
        <v>482</v>
      </c>
      <c r="G2052" s="1"/>
      <c r="H2052" t="s">
        <v>170</v>
      </c>
      <c r="I2052" s="1" t="str">
        <f>VLOOKUP(Z2052,lookup!$A$2:$E$18,5,FALSE)</f>
        <v>dissolved</v>
      </c>
      <c r="J2052" s="1" t="str">
        <f>VLOOKUP(Z2052,lookup!$A$2:$E$18,3,FALSE)</f>
        <v>Lead</v>
      </c>
      <c r="K2052" s="1"/>
      <c r="L2052" t="str">
        <f>VLOOKUP(Z2052,lookup!$A$2:$E$18,4,FALSE)</f>
        <v>ug/l</v>
      </c>
      <c r="M2052">
        <v>7.1999999999999995E-2</v>
      </c>
      <c r="U2052">
        <v>0.02</v>
      </c>
      <c r="V2052" t="s">
        <v>176</v>
      </c>
      <c r="X2052" t="s">
        <v>149</v>
      </c>
      <c r="Y2052" t="s">
        <v>150</v>
      </c>
      <c r="Z2052">
        <v>1049</v>
      </c>
      <c r="AB2052" t="s">
        <v>154</v>
      </c>
      <c r="AC2052" t="s">
        <v>148</v>
      </c>
      <c r="AD2052" s="2">
        <v>0.37777777777777777</v>
      </c>
      <c r="AG2052" t="s">
        <v>161</v>
      </c>
      <c r="AK2052" t="s">
        <v>156</v>
      </c>
    </row>
    <row r="2053" spans="1:37" x14ac:dyDescent="0.3">
      <c r="A2053" t="s">
        <v>292</v>
      </c>
      <c r="B2053" t="str">
        <f t="shared" si="32"/>
        <v>USGS-WRD-1651770-20201210</v>
      </c>
      <c r="C2053">
        <v>1651770</v>
      </c>
      <c r="D2053" t="s">
        <v>151</v>
      </c>
      <c r="E2053" s="1">
        <v>44175</v>
      </c>
      <c r="F2053" s="1" t="s">
        <v>482</v>
      </c>
      <c r="G2053" s="1"/>
      <c r="H2053" t="s">
        <v>172</v>
      </c>
      <c r="I2053" s="1" t="str">
        <f>VLOOKUP(Z2053,lookup!$A$2:$E$18,5,FALSE)</f>
        <v>dissolved</v>
      </c>
      <c r="J2053" s="1" t="str">
        <f>VLOOKUP(Z2053,lookup!$A$2:$E$18,3,FALSE)</f>
        <v>Zinc</v>
      </c>
      <c r="K2053" s="1"/>
      <c r="L2053" t="str">
        <f>VLOOKUP(Z2053,lookup!$A$2:$E$18,4,FALSE)</f>
        <v>ug/l</v>
      </c>
      <c r="M2053">
        <v>5.6</v>
      </c>
      <c r="U2053">
        <v>2</v>
      </c>
      <c r="V2053" t="s">
        <v>176</v>
      </c>
      <c r="X2053" t="s">
        <v>149</v>
      </c>
      <c r="Y2053" t="s">
        <v>150</v>
      </c>
      <c r="Z2053">
        <v>1090</v>
      </c>
      <c r="AB2053" t="s">
        <v>154</v>
      </c>
      <c r="AC2053" t="s">
        <v>148</v>
      </c>
      <c r="AD2053" s="2">
        <v>0.37777777777777777</v>
      </c>
      <c r="AG2053" t="s">
        <v>161</v>
      </c>
      <c r="AK2053" t="s">
        <v>156</v>
      </c>
    </row>
    <row r="2054" spans="1:37" x14ac:dyDescent="0.3">
      <c r="A2054" t="s">
        <v>292</v>
      </c>
      <c r="B2054" t="str">
        <f t="shared" si="32"/>
        <v>USGS-WRD-1651770-20201210</v>
      </c>
      <c r="C2054">
        <v>1651770</v>
      </c>
      <c r="D2054" t="s">
        <v>151</v>
      </c>
      <c r="E2054" s="1">
        <v>44175</v>
      </c>
      <c r="F2054" s="1" t="s">
        <v>482</v>
      </c>
      <c r="G2054" s="1"/>
      <c r="I2054" s="1" t="str">
        <f>VLOOKUP(Z2054,lookup!$A$2:$E$18,5,FALSE)</f>
        <v>total</v>
      </c>
      <c r="J2054" s="1" t="str">
        <f>VLOOKUP(Z2054,lookup!$A$2:$E$18,3,FALSE)</f>
        <v>Mercury</v>
      </c>
      <c r="K2054" s="1"/>
      <c r="L2054" t="str">
        <f>VLOOKUP(Z2054,lookup!$A$2:$E$18,4,FALSE)</f>
        <v>ng/l</v>
      </c>
      <c r="M2054">
        <v>3.84</v>
      </c>
      <c r="U2054">
        <v>0.17</v>
      </c>
      <c r="V2054" t="s">
        <v>165</v>
      </c>
      <c r="X2054" t="s">
        <v>149</v>
      </c>
      <c r="Y2054" t="s">
        <v>150</v>
      </c>
      <c r="Z2054">
        <v>50286</v>
      </c>
      <c r="AB2054" t="s">
        <v>154</v>
      </c>
      <c r="AC2054" t="s">
        <v>148</v>
      </c>
      <c r="AD2054" s="2">
        <v>0.37777777777777777</v>
      </c>
      <c r="AG2054" t="s">
        <v>161</v>
      </c>
      <c r="AK2054" t="s">
        <v>230</v>
      </c>
    </row>
    <row r="2055" spans="1:37" x14ac:dyDescent="0.3">
      <c r="A2055" t="s">
        <v>292</v>
      </c>
      <c r="B2055" t="str">
        <f t="shared" si="32"/>
        <v>USGS-WRD-1651770-20201214</v>
      </c>
      <c r="C2055">
        <v>1651770</v>
      </c>
      <c r="D2055" t="s">
        <v>151</v>
      </c>
      <c r="E2055" s="1">
        <v>44179</v>
      </c>
      <c r="F2055" s="1" t="s">
        <v>464</v>
      </c>
      <c r="G2055" s="1"/>
      <c r="H2055" t="s">
        <v>172</v>
      </c>
      <c r="I2055" s="1" t="str">
        <f>VLOOKUP(Z2055,lookup!$A$2:$E$18,5,FALSE)</f>
        <v>dissolved</v>
      </c>
      <c r="J2055" s="1" t="str">
        <f>VLOOKUP(Z2055,lookup!$A$2:$E$18,3,FALSE)</f>
        <v>Copper</v>
      </c>
      <c r="K2055" s="1"/>
      <c r="L2055" t="str">
        <f>VLOOKUP(Z2055,lookup!$A$2:$E$18,4,FALSE)</f>
        <v>ug/l</v>
      </c>
      <c r="M2055">
        <v>3.8</v>
      </c>
      <c r="U2055">
        <v>0.4</v>
      </c>
      <c r="V2055" t="s">
        <v>176</v>
      </c>
      <c r="X2055" t="s">
        <v>149</v>
      </c>
      <c r="Y2055" t="s">
        <v>150</v>
      </c>
      <c r="Z2055">
        <v>1040</v>
      </c>
      <c r="AB2055" t="s">
        <v>154</v>
      </c>
      <c r="AC2055" t="s">
        <v>148</v>
      </c>
      <c r="AD2055" s="2">
        <v>0.43472222222222223</v>
      </c>
      <c r="AG2055" t="s">
        <v>161</v>
      </c>
      <c r="AK2055" t="s">
        <v>156</v>
      </c>
    </row>
    <row r="2056" spans="1:37" x14ac:dyDescent="0.3">
      <c r="A2056" t="s">
        <v>292</v>
      </c>
      <c r="B2056" t="str">
        <f t="shared" si="32"/>
        <v>USGS-WRD-1651770-20201214</v>
      </c>
      <c r="C2056">
        <v>1651770</v>
      </c>
      <c r="D2056" t="s">
        <v>151</v>
      </c>
      <c r="E2056" s="1">
        <v>44179</v>
      </c>
      <c r="F2056" s="1" t="s">
        <v>464</v>
      </c>
      <c r="G2056" s="1"/>
      <c r="H2056" t="s">
        <v>170</v>
      </c>
      <c r="I2056" s="1" t="str">
        <f>VLOOKUP(Z2056,lookup!$A$2:$E$18,5,FALSE)</f>
        <v>dissolved</v>
      </c>
      <c r="J2056" s="1" t="str">
        <f>VLOOKUP(Z2056,lookup!$A$2:$E$18,3,FALSE)</f>
        <v>Lead</v>
      </c>
      <c r="K2056" s="1"/>
      <c r="L2056" t="str">
        <f>VLOOKUP(Z2056,lookup!$A$2:$E$18,4,FALSE)</f>
        <v>ug/l</v>
      </c>
      <c r="M2056">
        <v>0.623</v>
      </c>
      <c r="U2056">
        <v>0.02</v>
      </c>
      <c r="V2056" t="s">
        <v>176</v>
      </c>
      <c r="X2056" t="s">
        <v>149</v>
      </c>
      <c r="Y2056" t="s">
        <v>150</v>
      </c>
      <c r="Z2056">
        <v>1049</v>
      </c>
      <c r="AB2056" t="s">
        <v>154</v>
      </c>
      <c r="AC2056" t="s">
        <v>148</v>
      </c>
      <c r="AD2056" s="2">
        <v>0.43472222222222223</v>
      </c>
      <c r="AG2056" t="s">
        <v>161</v>
      </c>
      <c r="AK2056" t="s">
        <v>156</v>
      </c>
    </row>
    <row r="2057" spans="1:37" x14ac:dyDescent="0.3">
      <c r="A2057" t="s">
        <v>292</v>
      </c>
      <c r="B2057" t="str">
        <f t="shared" si="32"/>
        <v>USGS-WRD-1651770-20201214</v>
      </c>
      <c r="C2057">
        <v>1651770</v>
      </c>
      <c r="D2057" t="s">
        <v>151</v>
      </c>
      <c r="E2057" s="1">
        <v>44179</v>
      </c>
      <c r="F2057" s="1" t="s">
        <v>464</v>
      </c>
      <c r="G2057" s="1"/>
      <c r="H2057" t="s">
        <v>172</v>
      </c>
      <c r="I2057" s="1" t="str">
        <f>VLOOKUP(Z2057,lookup!$A$2:$E$18,5,FALSE)</f>
        <v>dissolved</v>
      </c>
      <c r="J2057" s="1" t="str">
        <f>VLOOKUP(Z2057,lookup!$A$2:$E$18,3,FALSE)</f>
        <v>Zinc</v>
      </c>
      <c r="K2057" s="1"/>
      <c r="L2057" t="str">
        <f>VLOOKUP(Z2057,lookup!$A$2:$E$18,4,FALSE)</f>
        <v>ug/l</v>
      </c>
      <c r="M2057">
        <v>11.8</v>
      </c>
      <c r="U2057">
        <v>2</v>
      </c>
      <c r="V2057" t="s">
        <v>176</v>
      </c>
      <c r="X2057" t="s">
        <v>149</v>
      </c>
      <c r="Y2057" t="s">
        <v>150</v>
      </c>
      <c r="Z2057">
        <v>1090</v>
      </c>
      <c r="AB2057" t="s">
        <v>154</v>
      </c>
      <c r="AC2057" t="s">
        <v>148</v>
      </c>
      <c r="AD2057" s="2">
        <v>0.43472222222222223</v>
      </c>
      <c r="AG2057" t="s">
        <v>161</v>
      </c>
      <c r="AK2057" t="s">
        <v>156</v>
      </c>
    </row>
    <row r="2058" spans="1:37" x14ac:dyDescent="0.3">
      <c r="A2058" t="s">
        <v>292</v>
      </c>
      <c r="B2058" t="str">
        <f t="shared" si="32"/>
        <v>USGS-WRD-1651770-20201214</v>
      </c>
      <c r="C2058">
        <v>1651770</v>
      </c>
      <c r="D2058" t="s">
        <v>151</v>
      </c>
      <c r="E2058" s="1">
        <v>44179</v>
      </c>
      <c r="F2058" s="1" t="s">
        <v>464</v>
      </c>
      <c r="G2058" s="1"/>
      <c r="I2058" s="1" t="str">
        <f>VLOOKUP(Z2058,lookup!$A$2:$E$18,5,FALSE)</f>
        <v>total</v>
      </c>
      <c r="J2058" s="1" t="str">
        <f>VLOOKUP(Z2058,lookup!$A$2:$E$18,3,FALSE)</f>
        <v>Mercury</v>
      </c>
      <c r="K2058" s="1"/>
      <c r="L2058" t="str">
        <f>VLOOKUP(Z2058,lookup!$A$2:$E$18,4,FALSE)</f>
        <v>ng/l</v>
      </c>
      <c r="M2058">
        <v>5.82</v>
      </c>
      <c r="U2058">
        <v>0.17</v>
      </c>
      <c r="V2058" t="s">
        <v>165</v>
      </c>
      <c r="X2058" t="s">
        <v>149</v>
      </c>
      <c r="Y2058" t="s">
        <v>150</v>
      </c>
      <c r="Z2058">
        <v>50286</v>
      </c>
      <c r="AB2058" t="s">
        <v>154</v>
      </c>
      <c r="AC2058" t="s">
        <v>148</v>
      </c>
      <c r="AD2058" s="2">
        <v>0.43472222222222223</v>
      </c>
      <c r="AG2058" t="s">
        <v>161</v>
      </c>
      <c r="AK2058" t="s">
        <v>230</v>
      </c>
    </row>
    <row r="2059" spans="1:37" x14ac:dyDescent="0.3">
      <c r="A2059" t="s">
        <v>292</v>
      </c>
      <c r="B2059" t="str">
        <f t="shared" si="32"/>
        <v>USGS-WRD-1651770-20210125</v>
      </c>
      <c r="C2059">
        <v>1651770</v>
      </c>
      <c r="D2059" t="s">
        <v>151</v>
      </c>
      <c r="E2059" s="1">
        <v>44221</v>
      </c>
      <c r="F2059" s="1" t="s">
        <v>483</v>
      </c>
      <c r="G2059" s="1"/>
      <c r="H2059" t="s">
        <v>172</v>
      </c>
      <c r="I2059" s="1" t="str">
        <f>VLOOKUP(Z2059,lookup!$A$2:$E$18,5,FALSE)</f>
        <v>dissolved</v>
      </c>
      <c r="J2059" s="1" t="str">
        <f>VLOOKUP(Z2059,lookup!$A$2:$E$18,3,FALSE)</f>
        <v>Copper</v>
      </c>
      <c r="K2059" s="1"/>
      <c r="L2059" t="str">
        <f>VLOOKUP(Z2059,lookup!$A$2:$E$18,4,FALSE)</f>
        <v>ug/l</v>
      </c>
      <c r="M2059">
        <v>1.7</v>
      </c>
      <c r="U2059">
        <v>0.4</v>
      </c>
      <c r="V2059" t="s">
        <v>176</v>
      </c>
      <c r="X2059" t="s">
        <v>149</v>
      </c>
      <c r="Y2059" t="s">
        <v>150</v>
      </c>
      <c r="Z2059">
        <v>1040</v>
      </c>
      <c r="AB2059" t="s">
        <v>154</v>
      </c>
      <c r="AC2059" t="s">
        <v>148</v>
      </c>
      <c r="AD2059" s="2">
        <v>0.41944444444444445</v>
      </c>
      <c r="AG2059" t="s">
        <v>161</v>
      </c>
      <c r="AK2059" t="s">
        <v>156</v>
      </c>
    </row>
    <row r="2060" spans="1:37" x14ac:dyDescent="0.3">
      <c r="A2060" t="s">
        <v>292</v>
      </c>
      <c r="B2060" t="str">
        <f t="shared" si="32"/>
        <v>USGS-WRD-1651770-20210125</v>
      </c>
      <c r="C2060">
        <v>1651770</v>
      </c>
      <c r="D2060" t="s">
        <v>151</v>
      </c>
      <c r="E2060" s="1">
        <v>44221</v>
      </c>
      <c r="F2060" s="1" t="s">
        <v>483</v>
      </c>
      <c r="G2060" s="1"/>
      <c r="H2060" t="s">
        <v>170</v>
      </c>
      <c r="I2060" s="1" t="str">
        <f>VLOOKUP(Z2060,lookup!$A$2:$E$18,5,FALSE)</f>
        <v>dissolved</v>
      </c>
      <c r="J2060" s="1" t="str">
        <f>VLOOKUP(Z2060,lookup!$A$2:$E$18,3,FALSE)</f>
        <v>Lead</v>
      </c>
      <c r="K2060" s="1"/>
      <c r="L2060" t="str">
        <f>VLOOKUP(Z2060,lookup!$A$2:$E$18,4,FALSE)</f>
        <v>ug/l</v>
      </c>
      <c r="M2060">
        <v>5.7000000000000002E-2</v>
      </c>
      <c r="U2060">
        <v>0.02</v>
      </c>
      <c r="V2060" t="s">
        <v>176</v>
      </c>
      <c r="X2060" t="s">
        <v>149</v>
      </c>
      <c r="Y2060" t="s">
        <v>150</v>
      </c>
      <c r="Z2060">
        <v>1049</v>
      </c>
      <c r="AB2060" t="s">
        <v>154</v>
      </c>
      <c r="AC2060" t="s">
        <v>148</v>
      </c>
      <c r="AD2060" s="2">
        <v>0.41944444444444445</v>
      </c>
      <c r="AG2060" t="s">
        <v>161</v>
      </c>
      <c r="AK2060" t="s">
        <v>156</v>
      </c>
    </row>
    <row r="2061" spans="1:37" x14ac:dyDescent="0.3">
      <c r="A2061" t="s">
        <v>292</v>
      </c>
      <c r="B2061" t="str">
        <f t="shared" si="32"/>
        <v>USGS-WRD-1651770-20210125</v>
      </c>
      <c r="C2061">
        <v>1651770</v>
      </c>
      <c r="D2061" t="s">
        <v>151</v>
      </c>
      <c r="E2061" s="1">
        <v>44221</v>
      </c>
      <c r="F2061" s="1" t="s">
        <v>483</v>
      </c>
      <c r="G2061" s="1"/>
      <c r="H2061" t="s">
        <v>172</v>
      </c>
      <c r="I2061" s="1" t="str">
        <f>VLOOKUP(Z2061,lookup!$A$2:$E$18,5,FALSE)</f>
        <v>dissolved</v>
      </c>
      <c r="J2061" s="1" t="str">
        <f>VLOOKUP(Z2061,lookup!$A$2:$E$18,3,FALSE)</f>
        <v>Zinc</v>
      </c>
      <c r="K2061" s="1"/>
      <c r="L2061" t="str">
        <f>VLOOKUP(Z2061,lookup!$A$2:$E$18,4,FALSE)</f>
        <v>ug/l</v>
      </c>
      <c r="M2061">
        <v>2</v>
      </c>
      <c r="N2061" t="s">
        <v>152</v>
      </c>
      <c r="U2061">
        <v>2</v>
      </c>
      <c r="V2061" t="s">
        <v>176</v>
      </c>
      <c r="X2061" t="s">
        <v>149</v>
      </c>
      <c r="Y2061" t="s">
        <v>150</v>
      </c>
      <c r="Z2061">
        <v>1090</v>
      </c>
      <c r="AB2061" t="s">
        <v>154</v>
      </c>
      <c r="AC2061" t="s">
        <v>148</v>
      </c>
      <c r="AD2061" s="2">
        <v>0.41944444444444445</v>
      </c>
      <c r="AG2061" t="s">
        <v>161</v>
      </c>
      <c r="AK2061" t="s">
        <v>156</v>
      </c>
    </row>
    <row r="2062" spans="1:37" x14ac:dyDescent="0.3">
      <c r="A2062" t="s">
        <v>292</v>
      </c>
      <c r="B2062" t="str">
        <f t="shared" si="32"/>
        <v>USGS-WRD-1651770-20210125</v>
      </c>
      <c r="C2062">
        <v>1651770</v>
      </c>
      <c r="D2062" t="s">
        <v>151</v>
      </c>
      <c r="E2062" s="1">
        <v>44221</v>
      </c>
      <c r="F2062" s="1" t="s">
        <v>483</v>
      </c>
      <c r="G2062" s="1"/>
      <c r="I2062" s="1" t="str">
        <f>VLOOKUP(Z2062,lookup!$A$2:$E$18,5,FALSE)</f>
        <v>total</v>
      </c>
      <c r="J2062" s="1" t="str">
        <f>VLOOKUP(Z2062,lookup!$A$2:$E$18,3,FALSE)</f>
        <v>Mercury</v>
      </c>
      <c r="K2062" s="1"/>
      <c r="L2062" t="str">
        <f>VLOOKUP(Z2062,lookup!$A$2:$E$18,4,FALSE)</f>
        <v>ng/l</v>
      </c>
      <c r="M2062">
        <v>11</v>
      </c>
      <c r="U2062">
        <v>0.17</v>
      </c>
      <c r="V2062" t="s">
        <v>165</v>
      </c>
      <c r="X2062" t="s">
        <v>149</v>
      </c>
      <c r="Y2062" t="s">
        <v>150</v>
      </c>
      <c r="Z2062">
        <v>50286</v>
      </c>
      <c r="AB2062" t="s">
        <v>154</v>
      </c>
      <c r="AC2062" t="s">
        <v>148</v>
      </c>
      <c r="AD2062" s="2">
        <v>0.41944444444444445</v>
      </c>
      <c r="AG2062" t="s">
        <v>161</v>
      </c>
      <c r="AK2062" t="s">
        <v>230</v>
      </c>
    </row>
    <row r="2063" spans="1:37" x14ac:dyDescent="0.3">
      <c r="A2063" t="s">
        <v>292</v>
      </c>
      <c r="B2063" t="str">
        <f t="shared" si="32"/>
        <v>USGS-WRD-1651770-20210209</v>
      </c>
      <c r="C2063">
        <v>1651770</v>
      </c>
      <c r="D2063" t="s">
        <v>151</v>
      </c>
      <c r="E2063" s="1">
        <v>44236</v>
      </c>
      <c r="F2063" s="1" t="s">
        <v>431</v>
      </c>
      <c r="G2063" s="1"/>
      <c r="H2063" t="s">
        <v>172</v>
      </c>
      <c r="I2063" s="1" t="str">
        <f>VLOOKUP(Z2063,lookup!$A$2:$E$18,5,FALSE)</f>
        <v>dissolved</v>
      </c>
      <c r="J2063" s="1" t="str">
        <f>VLOOKUP(Z2063,lookup!$A$2:$E$18,3,FALSE)</f>
        <v>Copper</v>
      </c>
      <c r="K2063" s="1"/>
      <c r="L2063" t="str">
        <f>VLOOKUP(Z2063,lookup!$A$2:$E$18,4,FALSE)</f>
        <v>ug/l</v>
      </c>
      <c r="M2063">
        <v>2.1</v>
      </c>
      <c r="U2063">
        <v>0.4</v>
      </c>
      <c r="V2063" t="s">
        <v>176</v>
      </c>
      <c r="X2063" t="s">
        <v>149</v>
      </c>
      <c r="Y2063" t="s">
        <v>150</v>
      </c>
      <c r="Z2063">
        <v>1040</v>
      </c>
      <c r="AA2063" t="s">
        <v>174</v>
      </c>
      <c r="AB2063" t="s">
        <v>154</v>
      </c>
      <c r="AC2063" t="s">
        <v>148</v>
      </c>
      <c r="AD2063" s="2">
        <v>0.40277777777777773</v>
      </c>
      <c r="AG2063" t="s">
        <v>161</v>
      </c>
      <c r="AK2063" t="s">
        <v>156</v>
      </c>
    </row>
    <row r="2064" spans="1:37" x14ac:dyDescent="0.3">
      <c r="A2064" t="s">
        <v>292</v>
      </c>
      <c r="B2064" t="str">
        <f t="shared" si="32"/>
        <v>USGS-WRD-1651770-20210209</v>
      </c>
      <c r="C2064">
        <v>1651770</v>
      </c>
      <c r="D2064" t="s">
        <v>151</v>
      </c>
      <c r="E2064" s="1">
        <v>44236</v>
      </c>
      <c r="F2064" s="1" t="s">
        <v>431</v>
      </c>
      <c r="G2064" s="1"/>
      <c r="H2064" t="s">
        <v>170</v>
      </c>
      <c r="I2064" s="1" t="str">
        <f>VLOOKUP(Z2064,lookup!$A$2:$E$18,5,FALSE)</f>
        <v>dissolved</v>
      </c>
      <c r="J2064" s="1" t="str">
        <f>VLOOKUP(Z2064,lookup!$A$2:$E$18,3,FALSE)</f>
        <v>Lead</v>
      </c>
      <c r="K2064" s="1"/>
      <c r="L2064" t="str">
        <f>VLOOKUP(Z2064,lookup!$A$2:$E$18,4,FALSE)</f>
        <v>ug/l</v>
      </c>
      <c r="M2064">
        <v>9.5000000000000001E-2</v>
      </c>
      <c r="U2064">
        <v>0.02</v>
      </c>
      <c r="V2064" t="s">
        <v>176</v>
      </c>
      <c r="X2064" t="s">
        <v>149</v>
      </c>
      <c r="Y2064" t="s">
        <v>150</v>
      </c>
      <c r="Z2064">
        <v>1049</v>
      </c>
      <c r="AA2064" t="s">
        <v>174</v>
      </c>
      <c r="AB2064" t="s">
        <v>154</v>
      </c>
      <c r="AC2064" t="s">
        <v>148</v>
      </c>
      <c r="AD2064" s="2">
        <v>0.40277777777777773</v>
      </c>
      <c r="AG2064" t="s">
        <v>161</v>
      </c>
      <c r="AK2064" t="s">
        <v>156</v>
      </c>
    </row>
    <row r="2065" spans="1:37" x14ac:dyDescent="0.3">
      <c r="A2065" t="s">
        <v>292</v>
      </c>
      <c r="B2065" t="str">
        <f t="shared" si="32"/>
        <v>USGS-WRD-1651770-20210209</v>
      </c>
      <c r="C2065">
        <v>1651770</v>
      </c>
      <c r="D2065" t="s">
        <v>151</v>
      </c>
      <c r="E2065" s="1">
        <v>44236</v>
      </c>
      <c r="F2065" s="1" t="s">
        <v>431</v>
      </c>
      <c r="G2065" s="1"/>
      <c r="H2065" t="s">
        <v>172</v>
      </c>
      <c r="I2065" s="1" t="str">
        <f>VLOOKUP(Z2065,lookup!$A$2:$E$18,5,FALSE)</f>
        <v>dissolved</v>
      </c>
      <c r="J2065" s="1" t="str">
        <f>VLOOKUP(Z2065,lookup!$A$2:$E$18,3,FALSE)</f>
        <v>Zinc</v>
      </c>
      <c r="K2065" s="1"/>
      <c r="L2065" t="str">
        <f>VLOOKUP(Z2065,lookup!$A$2:$E$18,4,FALSE)</f>
        <v>ug/l</v>
      </c>
      <c r="M2065">
        <v>7.2</v>
      </c>
      <c r="U2065">
        <v>2</v>
      </c>
      <c r="V2065" t="s">
        <v>176</v>
      </c>
      <c r="X2065" t="s">
        <v>149</v>
      </c>
      <c r="Y2065" t="s">
        <v>150</v>
      </c>
      <c r="Z2065">
        <v>1090</v>
      </c>
      <c r="AA2065" t="s">
        <v>175</v>
      </c>
      <c r="AB2065" t="s">
        <v>154</v>
      </c>
      <c r="AC2065" t="s">
        <v>148</v>
      </c>
      <c r="AD2065" s="2">
        <v>0.40277777777777773</v>
      </c>
      <c r="AG2065" t="s">
        <v>161</v>
      </c>
      <c r="AK2065" t="s">
        <v>156</v>
      </c>
    </row>
    <row r="2066" spans="1:37" x14ac:dyDescent="0.3">
      <c r="A2066" t="s">
        <v>292</v>
      </c>
      <c r="B2066" t="str">
        <f t="shared" si="32"/>
        <v>USGS-WRD-1651770-20210209</v>
      </c>
      <c r="C2066">
        <v>1651770</v>
      </c>
      <c r="D2066" t="s">
        <v>151</v>
      </c>
      <c r="E2066" s="1">
        <v>44236</v>
      </c>
      <c r="F2066" s="1" t="s">
        <v>431</v>
      </c>
      <c r="G2066" s="1"/>
      <c r="I2066" s="1" t="str">
        <f>VLOOKUP(Z2066,lookup!$A$2:$E$18,5,FALSE)</f>
        <v>total</v>
      </c>
      <c r="J2066" s="1" t="str">
        <f>VLOOKUP(Z2066,lookup!$A$2:$E$18,3,FALSE)</f>
        <v>Mercury</v>
      </c>
      <c r="K2066" s="1"/>
      <c r="L2066" t="str">
        <f>VLOOKUP(Z2066,lookup!$A$2:$E$18,4,FALSE)</f>
        <v>ng/l</v>
      </c>
      <c r="M2066">
        <v>2.2799999999999998</v>
      </c>
      <c r="U2066">
        <v>0.17</v>
      </c>
      <c r="V2066" t="s">
        <v>165</v>
      </c>
      <c r="X2066" t="s">
        <v>149</v>
      </c>
      <c r="Y2066" t="s">
        <v>150</v>
      </c>
      <c r="Z2066">
        <v>50286</v>
      </c>
      <c r="AB2066" t="s">
        <v>154</v>
      </c>
      <c r="AC2066" t="s">
        <v>148</v>
      </c>
      <c r="AD2066" s="2">
        <v>0.40277777777777773</v>
      </c>
      <c r="AG2066" t="s">
        <v>161</v>
      </c>
      <c r="AK2066" t="s">
        <v>230</v>
      </c>
    </row>
    <row r="2067" spans="1:37" x14ac:dyDescent="0.3">
      <c r="A2067" t="s">
        <v>292</v>
      </c>
      <c r="B2067" t="str">
        <f t="shared" si="32"/>
        <v>USGS-WRD-1651770-20210308</v>
      </c>
      <c r="C2067">
        <v>1651770</v>
      </c>
      <c r="D2067" t="s">
        <v>151</v>
      </c>
      <c r="E2067" s="1">
        <v>44263</v>
      </c>
      <c r="F2067" s="1" t="s">
        <v>464</v>
      </c>
      <c r="G2067" s="1"/>
      <c r="H2067" t="s">
        <v>172</v>
      </c>
      <c r="I2067" s="1" t="str">
        <f>VLOOKUP(Z2067,lookup!$A$2:$E$18,5,FALSE)</f>
        <v>dissolved</v>
      </c>
      <c r="J2067" s="1" t="str">
        <f>VLOOKUP(Z2067,lookup!$A$2:$E$18,3,FALSE)</f>
        <v>Copper</v>
      </c>
      <c r="K2067" s="1"/>
      <c r="L2067" t="str">
        <f>VLOOKUP(Z2067,lookup!$A$2:$E$18,4,FALSE)</f>
        <v>ug/l</v>
      </c>
      <c r="M2067">
        <v>1.7</v>
      </c>
      <c r="U2067">
        <v>0.4</v>
      </c>
      <c r="V2067" t="s">
        <v>176</v>
      </c>
      <c r="X2067" t="s">
        <v>149</v>
      </c>
      <c r="Y2067" t="s">
        <v>150</v>
      </c>
      <c r="Z2067">
        <v>1040</v>
      </c>
      <c r="AA2067" t="s">
        <v>174</v>
      </c>
      <c r="AB2067" t="s">
        <v>154</v>
      </c>
      <c r="AC2067" t="s">
        <v>148</v>
      </c>
      <c r="AD2067" s="2">
        <v>0.43472222222222223</v>
      </c>
      <c r="AG2067" t="s">
        <v>161</v>
      </c>
      <c r="AK2067" t="s">
        <v>156</v>
      </c>
    </row>
    <row r="2068" spans="1:37" x14ac:dyDescent="0.3">
      <c r="A2068" t="s">
        <v>292</v>
      </c>
      <c r="B2068" t="str">
        <f t="shared" si="32"/>
        <v>USGS-WRD-1651770-20210308</v>
      </c>
      <c r="C2068">
        <v>1651770</v>
      </c>
      <c r="D2068" t="s">
        <v>151</v>
      </c>
      <c r="E2068" s="1">
        <v>44263</v>
      </c>
      <c r="F2068" s="1" t="s">
        <v>464</v>
      </c>
      <c r="G2068" s="1"/>
      <c r="H2068" t="s">
        <v>170</v>
      </c>
      <c r="I2068" s="1" t="str">
        <f>VLOOKUP(Z2068,lookup!$A$2:$E$18,5,FALSE)</f>
        <v>dissolved</v>
      </c>
      <c r="J2068" s="1" t="str">
        <f>VLOOKUP(Z2068,lookup!$A$2:$E$18,3,FALSE)</f>
        <v>Lead</v>
      </c>
      <c r="K2068" s="1"/>
      <c r="L2068" t="str">
        <f>VLOOKUP(Z2068,lookup!$A$2:$E$18,4,FALSE)</f>
        <v>ug/l</v>
      </c>
      <c r="M2068">
        <v>5.0999999999999997E-2</v>
      </c>
      <c r="U2068">
        <v>0.02</v>
      </c>
      <c r="V2068" t="s">
        <v>176</v>
      </c>
      <c r="X2068" t="s">
        <v>149</v>
      </c>
      <c r="Y2068" t="s">
        <v>150</v>
      </c>
      <c r="Z2068">
        <v>1049</v>
      </c>
      <c r="AA2068" t="s">
        <v>175</v>
      </c>
      <c r="AB2068" t="s">
        <v>154</v>
      </c>
      <c r="AC2068" t="s">
        <v>148</v>
      </c>
      <c r="AD2068" s="2">
        <v>0.43472222222222223</v>
      </c>
      <c r="AG2068" t="s">
        <v>161</v>
      </c>
      <c r="AK2068" t="s">
        <v>156</v>
      </c>
    </row>
    <row r="2069" spans="1:37" x14ac:dyDescent="0.3">
      <c r="A2069" t="s">
        <v>292</v>
      </c>
      <c r="B2069" t="str">
        <f t="shared" si="32"/>
        <v>USGS-WRD-1651770-20210308</v>
      </c>
      <c r="C2069">
        <v>1651770</v>
      </c>
      <c r="D2069" t="s">
        <v>151</v>
      </c>
      <c r="E2069" s="1">
        <v>44263</v>
      </c>
      <c r="F2069" s="1" t="s">
        <v>464</v>
      </c>
      <c r="G2069" s="1"/>
      <c r="H2069" t="s">
        <v>172</v>
      </c>
      <c r="I2069" s="1" t="str">
        <f>VLOOKUP(Z2069,lookup!$A$2:$E$18,5,FALSE)</f>
        <v>dissolved</v>
      </c>
      <c r="J2069" s="1" t="str">
        <f>VLOOKUP(Z2069,lookup!$A$2:$E$18,3,FALSE)</f>
        <v>Zinc</v>
      </c>
      <c r="K2069" s="1"/>
      <c r="L2069" t="str">
        <f>VLOOKUP(Z2069,lookup!$A$2:$E$18,4,FALSE)</f>
        <v>ug/l</v>
      </c>
      <c r="M2069">
        <v>8.1999999999999993</v>
      </c>
      <c r="U2069">
        <v>2</v>
      </c>
      <c r="V2069" t="s">
        <v>176</v>
      </c>
      <c r="X2069" t="s">
        <v>149</v>
      </c>
      <c r="Y2069" t="s">
        <v>150</v>
      </c>
      <c r="Z2069">
        <v>1090</v>
      </c>
      <c r="AA2069" t="s">
        <v>174</v>
      </c>
      <c r="AB2069" t="s">
        <v>154</v>
      </c>
      <c r="AC2069" t="s">
        <v>148</v>
      </c>
      <c r="AD2069" s="2">
        <v>0.43472222222222223</v>
      </c>
      <c r="AG2069" t="s">
        <v>161</v>
      </c>
      <c r="AK2069" t="s">
        <v>156</v>
      </c>
    </row>
    <row r="2070" spans="1:37" x14ac:dyDescent="0.3">
      <c r="A2070" t="s">
        <v>292</v>
      </c>
      <c r="B2070" t="str">
        <f t="shared" si="32"/>
        <v>USGS-WRD-1651770-20210308</v>
      </c>
      <c r="C2070">
        <v>1651770</v>
      </c>
      <c r="D2070" t="s">
        <v>151</v>
      </c>
      <c r="E2070" s="1">
        <v>44263</v>
      </c>
      <c r="F2070" s="1" t="s">
        <v>464</v>
      </c>
      <c r="G2070" s="1"/>
      <c r="I2070" s="1" t="str">
        <f>VLOOKUP(Z2070,lookup!$A$2:$E$18,5,FALSE)</f>
        <v>total</v>
      </c>
      <c r="J2070" s="1" t="str">
        <f>VLOOKUP(Z2070,lookup!$A$2:$E$18,3,FALSE)</f>
        <v>Mercury</v>
      </c>
      <c r="K2070" s="1"/>
      <c r="L2070" t="str">
        <f>VLOOKUP(Z2070,lookup!$A$2:$E$18,4,FALSE)</f>
        <v>ng/l</v>
      </c>
      <c r="M2070">
        <v>1.95</v>
      </c>
      <c r="U2070">
        <v>0.17</v>
      </c>
      <c r="V2070" t="s">
        <v>165</v>
      </c>
      <c r="X2070" t="s">
        <v>149</v>
      </c>
      <c r="Y2070" t="s">
        <v>150</v>
      </c>
      <c r="Z2070">
        <v>50286</v>
      </c>
      <c r="AB2070" t="s">
        <v>154</v>
      </c>
      <c r="AC2070" t="s">
        <v>148</v>
      </c>
      <c r="AD2070" s="2">
        <v>0.43472222222222223</v>
      </c>
      <c r="AG2070" t="s">
        <v>161</v>
      </c>
      <c r="AK2070" t="s">
        <v>230</v>
      </c>
    </row>
    <row r="2071" spans="1:37" x14ac:dyDescent="0.3">
      <c r="A2071" t="s">
        <v>292</v>
      </c>
      <c r="B2071" t="str">
        <f t="shared" si="32"/>
        <v>USGS-1651770-20210318</v>
      </c>
      <c r="C2071">
        <v>1651770</v>
      </c>
      <c r="D2071" t="s">
        <v>151</v>
      </c>
      <c r="E2071" s="1">
        <v>44273</v>
      </c>
      <c r="F2071" s="1" t="s">
        <v>431</v>
      </c>
      <c r="G2071" s="1"/>
      <c r="H2071" t="s">
        <v>172</v>
      </c>
      <c r="I2071" s="1" t="str">
        <f>VLOOKUP(Z2071,lookup!$A$2:$E$18,5,FALSE)</f>
        <v>dissolved</v>
      </c>
      <c r="J2071" s="1" t="str">
        <f>VLOOKUP(Z2071,lookup!$A$2:$E$18,3,FALSE)</f>
        <v>Copper</v>
      </c>
      <c r="K2071" s="1"/>
      <c r="L2071" t="str">
        <f>VLOOKUP(Z2071,lookup!$A$2:$E$18,4,FALSE)</f>
        <v>ug/l</v>
      </c>
      <c r="M2071">
        <v>8.6999999999999993</v>
      </c>
      <c r="U2071">
        <v>0.4</v>
      </c>
      <c r="V2071" t="s">
        <v>176</v>
      </c>
      <c r="X2071" t="s">
        <v>178</v>
      </c>
      <c r="Y2071" t="s">
        <v>150</v>
      </c>
      <c r="Z2071">
        <v>1040</v>
      </c>
      <c r="AB2071" t="s">
        <v>154</v>
      </c>
      <c r="AC2071" t="s">
        <v>148</v>
      </c>
      <c r="AD2071" s="2">
        <v>0.40277777777777773</v>
      </c>
      <c r="AG2071" t="s">
        <v>148</v>
      </c>
      <c r="AK2071" t="s">
        <v>156</v>
      </c>
    </row>
    <row r="2072" spans="1:37" x14ac:dyDescent="0.3">
      <c r="A2072" t="s">
        <v>292</v>
      </c>
      <c r="B2072" t="str">
        <f t="shared" si="32"/>
        <v>USGS-1651770-20210318</v>
      </c>
      <c r="C2072">
        <v>1651770</v>
      </c>
      <c r="D2072" t="s">
        <v>151</v>
      </c>
      <c r="E2072" s="1">
        <v>44273</v>
      </c>
      <c r="F2072" s="1" t="s">
        <v>431</v>
      </c>
      <c r="G2072" s="1"/>
      <c r="H2072" t="s">
        <v>170</v>
      </c>
      <c r="I2072" s="1" t="str">
        <f>VLOOKUP(Z2072,lookup!$A$2:$E$18,5,FALSE)</f>
        <v>dissolved</v>
      </c>
      <c r="J2072" s="1" t="str">
        <f>VLOOKUP(Z2072,lookup!$A$2:$E$18,3,FALSE)</f>
        <v>Lead</v>
      </c>
      <c r="K2072" s="1"/>
      <c r="L2072" t="str">
        <f>VLOOKUP(Z2072,lookup!$A$2:$E$18,4,FALSE)</f>
        <v>ug/l</v>
      </c>
      <c r="M2072">
        <v>1.03</v>
      </c>
      <c r="U2072">
        <v>0.02</v>
      </c>
      <c r="V2072" t="s">
        <v>176</v>
      </c>
      <c r="X2072" t="s">
        <v>178</v>
      </c>
      <c r="Y2072" t="s">
        <v>150</v>
      </c>
      <c r="Z2072">
        <v>1049</v>
      </c>
      <c r="AB2072" t="s">
        <v>154</v>
      </c>
      <c r="AC2072" t="s">
        <v>148</v>
      </c>
      <c r="AD2072" s="2">
        <v>0.40277777777777773</v>
      </c>
      <c r="AG2072" t="s">
        <v>148</v>
      </c>
      <c r="AK2072" t="s">
        <v>156</v>
      </c>
    </row>
    <row r="2073" spans="1:37" x14ac:dyDescent="0.3">
      <c r="A2073" t="s">
        <v>292</v>
      </c>
      <c r="B2073" t="str">
        <f t="shared" si="32"/>
        <v>USGS-1651770-20210318</v>
      </c>
      <c r="C2073">
        <v>1651770</v>
      </c>
      <c r="D2073" t="s">
        <v>151</v>
      </c>
      <c r="E2073" s="1">
        <v>44273</v>
      </c>
      <c r="F2073" s="1" t="s">
        <v>431</v>
      </c>
      <c r="G2073" s="1"/>
      <c r="H2073" t="s">
        <v>172</v>
      </c>
      <c r="I2073" s="1" t="str">
        <f>VLOOKUP(Z2073,lookup!$A$2:$E$18,5,FALSE)</f>
        <v>dissolved</v>
      </c>
      <c r="J2073" s="1" t="str">
        <f>VLOOKUP(Z2073,lookup!$A$2:$E$18,3,FALSE)</f>
        <v>Zinc</v>
      </c>
      <c r="K2073" s="1"/>
      <c r="L2073" t="str">
        <f>VLOOKUP(Z2073,lookup!$A$2:$E$18,4,FALSE)</f>
        <v>ug/l</v>
      </c>
      <c r="M2073">
        <v>26.6</v>
      </c>
      <c r="U2073">
        <v>2</v>
      </c>
      <c r="V2073" t="s">
        <v>176</v>
      </c>
      <c r="X2073" t="s">
        <v>178</v>
      </c>
      <c r="Y2073" t="s">
        <v>150</v>
      </c>
      <c r="Z2073">
        <v>1090</v>
      </c>
      <c r="AB2073" t="s">
        <v>154</v>
      </c>
      <c r="AC2073" t="s">
        <v>148</v>
      </c>
      <c r="AD2073" s="2">
        <v>0.40277777777777773</v>
      </c>
      <c r="AG2073" t="s">
        <v>148</v>
      </c>
      <c r="AK2073" t="s">
        <v>156</v>
      </c>
    </row>
    <row r="2074" spans="1:37" x14ac:dyDescent="0.3">
      <c r="A2074" t="s">
        <v>292</v>
      </c>
      <c r="B2074" t="str">
        <f t="shared" si="32"/>
        <v>USGS-1651770-20210318</v>
      </c>
      <c r="C2074">
        <v>1651770</v>
      </c>
      <c r="D2074" t="s">
        <v>151</v>
      </c>
      <c r="E2074" s="1">
        <v>44273</v>
      </c>
      <c r="F2074" s="1" t="s">
        <v>431</v>
      </c>
      <c r="G2074" s="1"/>
      <c r="I2074" s="1" t="str">
        <f>VLOOKUP(Z2074,lookup!$A$2:$E$18,5,FALSE)</f>
        <v>total</v>
      </c>
      <c r="J2074" s="1" t="str">
        <f>VLOOKUP(Z2074,lookup!$A$2:$E$18,3,FALSE)</f>
        <v>Mercury</v>
      </c>
      <c r="K2074" s="1"/>
      <c r="L2074" t="str">
        <f>VLOOKUP(Z2074,lookup!$A$2:$E$18,4,FALSE)</f>
        <v>ng/l</v>
      </c>
      <c r="M2074">
        <v>16.899999999999999</v>
      </c>
      <c r="U2074">
        <v>0.17</v>
      </c>
      <c r="V2074" t="s">
        <v>165</v>
      </c>
      <c r="X2074" t="s">
        <v>178</v>
      </c>
      <c r="Y2074" t="s">
        <v>150</v>
      </c>
      <c r="Z2074">
        <v>50286</v>
      </c>
      <c r="AB2074" t="s">
        <v>154</v>
      </c>
      <c r="AC2074" t="s">
        <v>148</v>
      </c>
      <c r="AD2074" s="2">
        <v>0.40277777777777773</v>
      </c>
      <c r="AG2074" t="s">
        <v>148</v>
      </c>
      <c r="AK2074" t="s">
        <v>230</v>
      </c>
    </row>
    <row r="2075" spans="1:37" x14ac:dyDescent="0.3">
      <c r="A2075" t="s">
        <v>292</v>
      </c>
      <c r="B2075" t="str">
        <f t="shared" si="32"/>
        <v>USGS-1651770-20210331</v>
      </c>
      <c r="C2075">
        <v>1651770</v>
      </c>
      <c r="D2075" t="s">
        <v>151</v>
      </c>
      <c r="E2075" s="1">
        <v>44286</v>
      </c>
      <c r="F2075" s="1" t="s">
        <v>338</v>
      </c>
      <c r="G2075" s="1"/>
      <c r="H2075" t="s">
        <v>172</v>
      </c>
      <c r="I2075" s="1" t="str">
        <f>VLOOKUP(Z2075,lookup!$A$2:$E$18,5,FALSE)</f>
        <v>dissolved</v>
      </c>
      <c r="J2075" s="1" t="str">
        <f>VLOOKUP(Z2075,lookup!$A$2:$E$18,3,FALSE)</f>
        <v>Copper</v>
      </c>
      <c r="K2075" s="1"/>
      <c r="L2075" t="str">
        <f>VLOOKUP(Z2075,lookup!$A$2:$E$18,4,FALSE)</f>
        <v>ug/l</v>
      </c>
      <c r="M2075">
        <v>6.7</v>
      </c>
      <c r="U2075">
        <v>0.4</v>
      </c>
      <c r="V2075" t="s">
        <v>176</v>
      </c>
      <c r="X2075" t="s">
        <v>178</v>
      </c>
      <c r="Y2075" t="s">
        <v>150</v>
      </c>
      <c r="Z2075">
        <v>1040</v>
      </c>
      <c r="AB2075" t="s">
        <v>154</v>
      </c>
      <c r="AC2075" t="s">
        <v>148</v>
      </c>
      <c r="AD2075" s="2">
        <v>0.58333333333333337</v>
      </c>
      <c r="AG2075" t="s">
        <v>148</v>
      </c>
      <c r="AK2075" t="s">
        <v>156</v>
      </c>
    </row>
    <row r="2076" spans="1:37" x14ac:dyDescent="0.3">
      <c r="A2076" t="s">
        <v>292</v>
      </c>
      <c r="B2076" t="str">
        <f t="shared" si="32"/>
        <v>USGS-1651770-20210331</v>
      </c>
      <c r="C2076">
        <v>1651770</v>
      </c>
      <c r="D2076" t="s">
        <v>151</v>
      </c>
      <c r="E2076" s="1">
        <v>44286</v>
      </c>
      <c r="F2076" s="1" t="s">
        <v>338</v>
      </c>
      <c r="G2076" s="1"/>
      <c r="H2076" t="s">
        <v>170</v>
      </c>
      <c r="I2076" s="1" t="str">
        <f>VLOOKUP(Z2076,lookup!$A$2:$E$18,5,FALSE)</f>
        <v>dissolved</v>
      </c>
      <c r="J2076" s="1" t="str">
        <f>VLOOKUP(Z2076,lookup!$A$2:$E$18,3,FALSE)</f>
        <v>Lead</v>
      </c>
      <c r="K2076" s="1"/>
      <c r="L2076" t="str">
        <f>VLOOKUP(Z2076,lookup!$A$2:$E$18,4,FALSE)</f>
        <v>ug/l</v>
      </c>
      <c r="M2076">
        <v>1.62</v>
      </c>
      <c r="U2076">
        <v>0.02</v>
      </c>
      <c r="V2076" t="s">
        <v>176</v>
      </c>
      <c r="X2076" t="s">
        <v>178</v>
      </c>
      <c r="Y2076" t="s">
        <v>150</v>
      </c>
      <c r="Z2076">
        <v>1049</v>
      </c>
      <c r="AB2076" t="s">
        <v>154</v>
      </c>
      <c r="AC2076" t="s">
        <v>148</v>
      </c>
      <c r="AD2076" s="2">
        <v>0.58333333333333337</v>
      </c>
      <c r="AG2076" t="s">
        <v>148</v>
      </c>
      <c r="AK2076" t="s">
        <v>156</v>
      </c>
    </row>
    <row r="2077" spans="1:37" x14ac:dyDescent="0.3">
      <c r="A2077" t="s">
        <v>292</v>
      </c>
      <c r="B2077" t="str">
        <f t="shared" si="32"/>
        <v>USGS-1651770-20210331</v>
      </c>
      <c r="C2077">
        <v>1651770</v>
      </c>
      <c r="D2077" t="s">
        <v>151</v>
      </c>
      <c r="E2077" s="1">
        <v>44286</v>
      </c>
      <c r="F2077" s="1" t="s">
        <v>338</v>
      </c>
      <c r="G2077" s="1"/>
      <c r="H2077" t="s">
        <v>172</v>
      </c>
      <c r="I2077" s="1" t="str">
        <f>VLOOKUP(Z2077,lookup!$A$2:$E$18,5,FALSE)</f>
        <v>dissolved</v>
      </c>
      <c r="J2077" s="1" t="str">
        <f>VLOOKUP(Z2077,lookup!$A$2:$E$18,3,FALSE)</f>
        <v>Zinc</v>
      </c>
      <c r="K2077" s="1"/>
      <c r="L2077" t="str">
        <f>VLOOKUP(Z2077,lookup!$A$2:$E$18,4,FALSE)</f>
        <v>ug/l</v>
      </c>
      <c r="M2077">
        <v>17</v>
      </c>
      <c r="U2077">
        <v>2</v>
      </c>
      <c r="V2077" t="s">
        <v>176</v>
      </c>
      <c r="X2077" t="s">
        <v>178</v>
      </c>
      <c r="Y2077" t="s">
        <v>150</v>
      </c>
      <c r="Z2077">
        <v>1090</v>
      </c>
      <c r="AB2077" t="s">
        <v>154</v>
      </c>
      <c r="AC2077" t="s">
        <v>148</v>
      </c>
      <c r="AD2077" s="2">
        <v>0.58333333333333337</v>
      </c>
      <c r="AG2077" t="s">
        <v>148</v>
      </c>
      <c r="AK2077" t="s">
        <v>156</v>
      </c>
    </row>
    <row r="2078" spans="1:37" x14ac:dyDescent="0.3">
      <c r="A2078" t="s">
        <v>292</v>
      </c>
      <c r="B2078" t="str">
        <f t="shared" si="32"/>
        <v>USGS-1651770-20210406</v>
      </c>
      <c r="C2078">
        <v>1651770</v>
      </c>
      <c r="D2078" t="s">
        <v>151</v>
      </c>
      <c r="E2078" s="1">
        <v>44292</v>
      </c>
      <c r="F2078" s="1" t="s">
        <v>314</v>
      </c>
      <c r="G2078" s="1"/>
      <c r="H2078" t="s">
        <v>172</v>
      </c>
      <c r="I2078" s="1" t="str">
        <f>VLOOKUP(Z2078,lookup!$A$2:$E$18,5,FALSE)</f>
        <v>dissolved</v>
      </c>
      <c r="J2078" s="1" t="str">
        <f>VLOOKUP(Z2078,lookup!$A$2:$E$18,3,FALSE)</f>
        <v>Copper</v>
      </c>
      <c r="K2078" s="1"/>
      <c r="L2078" t="str">
        <f>VLOOKUP(Z2078,lookup!$A$2:$E$18,4,FALSE)</f>
        <v>ug/l</v>
      </c>
      <c r="M2078">
        <v>1.5</v>
      </c>
      <c r="U2078">
        <v>0.4</v>
      </c>
      <c r="V2078" t="s">
        <v>176</v>
      </c>
      <c r="X2078" t="s">
        <v>178</v>
      </c>
      <c r="Y2078" t="s">
        <v>150</v>
      </c>
      <c r="Z2078">
        <v>1040</v>
      </c>
      <c r="AA2078" t="s">
        <v>175</v>
      </c>
      <c r="AB2078" t="s">
        <v>154</v>
      </c>
      <c r="AC2078" t="s">
        <v>148</v>
      </c>
      <c r="AD2078" s="2">
        <v>0.375</v>
      </c>
      <c r="AG2078" t="s">
        <v>148</v>
      </c>
      <c r="AK2078" t="s">
        <v>156</v>
      </c>
    </row>
    <row r="2079" spans="1:37" x14ac:dyDescent="0.3">
      <c r="A2079" t="s">
        <v>292</v>
      </c>
      <c r="B2079" t="str">
        <f t="shared" si="32"/>
        <v>USGS-1651770-20210406</v>
      </c>
      <c r="C2079">
        <v>1651770</v>
      </c>
      <c r="D2079" t="s">
        <v>151</v>
      </c>
      <c r="E2079" s="1">
        <v>44292</v>
      </c>
      <c r="F2079" s="1" t="s">
        <v>314</v>
      </c>
      <c r="G2079" s="1"/>
      <c r="H2079" t="s">
        <v>170</v>
      </c>
      <c r="I2079" s="1" t="str">
        <f>VLOOKUP(Z2079,lookup!$A$2:$E$18,5,FALSE)</f>
        <v>dissolved</v>
      </c>
      <c r="J2079" s="1" t="str">
        <f>VLOOKUP(Z2079,lookup!$A$2:$E$18,3,FALSE)</f>
        <v>Lead</v>
      </c>
      <c r="K2079" s="1"/>
      <c r="L2079" t="str">
        <f>VLOOKUP(Z2079,lookup!$A$2:$E$18,4,FALSE)</f>
        <v>ug/l</v>
      </c>
      <c r="M2079">
        <v>6.3E-2</v>
      </c>
      <c r="U2079">
        <v>0.02</v>
      </c>
      <c r="V2079" t="s">
        <v>176</v>
      </c>
      <c r="X2079" t="s">
        <v>178</v>
      </c>
      <c r="Y2079" t="s">
        <v>150</v>
      </c>
      <c r="Z2079">
        <v>1049</v>
      </c>
      <c r="AA2079" t="s">
        <v>175</v>
      </c>
      <c r="AB2079" t="s">
        <v>154</v>
      </c>
      <c r="AC2079" t="s">
        <v>148</v>
      </c>
      <c r="AD2079" s="2">
        <v>0.375</v>
      </c>
      <c r="AG2079" t="s">
        <v>148</v>
      </c>
      <c r="AK2079" t="s">
        <v>156</v>
      </c>
    </row>
    <row r="2080" spans="1:37" x14ac:dyDescent="0.3">
      <c r="A2080" t="s">
        <v>292</v>
      </c>
      <c r="B2080" t="str">
        <f t="shared" si="32"/>
        <v>USGS-1651770-20210406</v>
      </c>
      <c r="C2080">
        <v>1651770</v>
      </c>
      <c r="D2080" t="s">
        <v>151</v>
      </c>
      <c r="E2080" s="1">
        <v>44292</v>
      </c>
      <c r="F2080" s="1" t="s">
        <v>314</v>
      </c>
      <c r="G2080" s="1"/>
      <c r="H2080" t="s">
        <v>172</v>
      </c>
      <c r="I2080" s="1" t="str">
        <f>VLOOKUP(Z2080,lookup!$A$2:$E$18,5,FALSE)</f>
        <v>dissolved</v>
      </c>
      <c r="J2080" s="1" t="str">
        <f>VLOOKUP(Z2080,lookup!$A$2:$E$18,3,FALSE)</f>
        <v>Zinc</v>
      </c>
      <c r="K2080" s="1"/>
      <c r="L2080" t="str">
        <f>VLOOKUP(Z2080,lookup!$A$2:$E$18,4,FALSE)</f>
        <v>ug/l</v>
      </c>
      <c r="M2080">
        <v>6.2</v>
      </c>
      <c r="U2080">
        <v>2</v>
      </c>
      <c r="V2080" t="s">
        <v>176</v>
      </c>
      <c r="X2080" t="s">
        <v>178</v>
      </c>
      <c r="Y2080" t="s">
        <v>150</v>
      </c>
      <c r="Z2080">
        <v>1090</v>
      </c>
      <c r="AA2080" t="s">
        <v>175</v>
      </c>
      <c r="AB2080" t="s">
        <v>154</v>
      </c>
      <c r="AC2080" t="s">
        <v>148</v>
      </c>
      <c r="AD2080" s="2">
        <v>0.375</v>
      </c>
      <c r="AG2080" t="s">
        <v>148</v>
      </c>
      <c r="AK2080" t="s">
        <v>156</v>
      </c>
    </row>
    <row r="2081" spans="1:37" x14ac:dyDescent="0.3">
      <c r="A2081" t="s">
        <v>292</v>
      </c>
      <c r="B2081" t="str">
        <f t="shared" si="32"/>
        <v>USGS-1651770-20210406</v>
      </c>
      <c r="C2081">
        <v>1651770</v>
      </c>
      <c r="D2081" t="s">
        <v>151</v>
      </c>
      <c r="E2081" s="1">
        <v>44292</v>
      </c>
      <c r="F2081" s="1" t="s">
        <v>314</v>
      </c>
      <c r="G2081" s="1"/>
      <c r="I2081" s="1" t="str">
        <f>VLOOKUP(Z2081,lookup!$A$2:$E$18,5,FALSE)</f>
        <v>total</v>
      </c>
      <c r="J2081" s="1" t="str">
        <f>VLOOKUP(Z2081,lookup!$A$2:$E$18,3,FALSE)</f>
        <v>Mercury</v>
      </c>
      <c r="K2081" s="1"/>
      <c r="L2081" t="str">
        <f>VLOOKUP(Z2081,lookup!$A$2:$E$18,4,FALSE)</f>
        <v>ng/l</v>
      </c>
      <c r="M2081">
        <v>2.0699999999999998</v>
      </c>
      <c r="U2081">
        <v>0.17</v>
      </c>
      <c r="V2081" t="s">
        <v>165</v>
      </c>
      <c r="X2081" t="s">
        <v>178</v>
      </c>
      <c r="Y2081" t="s">
        <v>150</v>
      </c>
      <c r="Z2081">
        <v>50286</v>
      </c>
      <c r="AB2081" t="s">
        <v>154</v>
      </c>
      <c r="AC2081" t="s">
        <v>148</v>
      </c>
      <c r="AD2081" s="2">
        <v>0.375</v>
      </c>
      <c r="AG2081" t="s">
        <v>148</v>
      </c>
      <c r="AK2081" t="s">
        <v>230</v>
      </c>
    </row>
    <row r="2082" spans="1:37" x14ac:dyDescent="0.3">
      <c r="A2082" t="s">
        <v>292</v>
      </c>
      <c r="B2082" t="str">
        <f t="shared" si="32"/>
        <v>USGS-1651770-20210505</v>
      </c>
      <c r="C2082">
        <v>1651770</v>
      </c>
      <c r="D2082" t="s">
        <v>151</v>
      </c>
      <c r="E2082" s="1">
        <v>44321</v>
      </c>
      <c r="F2082" s="1" t="s">
        <v>308</v>
      </c>
      <c r="G2082" s="1"/>
      <c r="H2082" t="s">
        <v>172</v>
      </c>
      <c r="I2082" s="1" t="str">
        <f>VLOOKUP(Z2082,lookup!$A$2:$E$18,5,FALSE)</f>
        <v>dissolved</v>
      </c>
      <c r="J2082" s="1" t="str">
        <f>VLOOKUP(Z2082,lookup!$A$2:$E$18,3,FALSE)</f>
        <v>Copper</v>
      </c>
      <c r="K2082" s="1"/>
      <c r="L2082" t="str">
        <f>VLOOKUP(Z2082,lookup!$A$2:$E$18,4,FALSE)</f>
        <v>ug/l</v>
      </c>
      <c r="M2082">
        <v>7.5</v>
      </c>
      <c r="U2082">
        <v>0.4</v>
      </c>
      <c r="V2082" t="s">
        <v>176</v>
      </c>
      <c r="X2082" t="s">
        <v>178</v>
      </c>
      <c r="Y2082" t="s">
        <v>150</v>
      </c>
      <c r="Z2082">
        <v>1040</v>
      </c>
      <c r="AB2082" t="s">
        <v>154</v>
      </c>
      <c r="AC2082" t="s">
        <v>148</v>
      </c>
      <c r="AD2082" s="2">
        <v>0.39583333333333331</v>
      </c>
      <c r="AG2082" t="s">
        <v>148</v>
      </c>
      <c r="AK2082" t="s">
        <v>156</v>
      </c>
    </row>
    <row r="2083" spans="1:37" x14ac:dyDescent="0.3">
      <c r="A2083" t="s">
        <v>292</v>
      </c>
      <c r="B2083" t="str">
        <f t="shared" si="32"/>
        <v>USGS-1651770-20210505</v>
      </c>
      <c r="C2083">
        <v>1651770</v>
      </c>
      <c r="D2083" t="s">
        <v>151</v>
      </c>
      <c r="E2083" s="1">
        <v>44321</v>
      </c>
      <c r="F2083" s="1" t="s">
        <v>308</v>
      </c>
      <c r="G2083" s="1"/>
      <c r="H2083" t="s">
        <v>170</v>
      </c>
      <c r="I2083" s="1" t="str">
        <f>VLOOKUP(Z2083,lookup!$A$2:$E$18,5,FALSE)</f>
        <v>dissolved</v>
      </c>
      <c r="J2083" s="1" t="str">
        <f>VLOOKUP(Z2083,lookup!$A$2:$E$18,3,FALSE)</f>
        <v>Lead</v>
      </c>
      <c r="K2083" s="1"/>
      <c r="L2083" t="str">
        <f>VLOOKUP(Z2083,lookup!$A$2:$E$18,4,FALSE)</f>
        <v>ug/l</v>
      </c>
      <c r="M2083">
        <v>0.46200000000000002</v>
      </c>
      <c r="U2083">
        <v>0.02</v>
      </c>
      <c r="V2083" t="s">
        <v>176</v>
      </c>
      <c r="X2083" t="s">
        <v>178</v>
      </c>
      <c r="Y2083" t="s">
        <v>150</v>
      </c>
      <c r="Z2083">
        <v>1049</v>
      </c>
      <c r="AB2083" t="s">
        <v>154</v>
      </c>
      <c r="AC2083" t="s">
        <v>148</v>
      </c>
      <c r="AD2083" s="2">
        <v>0.39583333333333331</v>
      </c>
      <c r="AG2083" t="s">
        <v>148</v>
      </c>
      <c r="AK2083" t="s">
        <v>156</v>
      </c>
    </row>
    <row r="2084" spans="1:37" x14ac:dyDescent="0.3">
      <c r="A2084" t="s">
        <v>292</v>
      </c>
      <c r="B2084" t="str">
        <f t="shared" si="32"/>
        <v>USGS-1651770-20210505</v>
      </c>
      <c r="C2084">
        <v>1651770</v>
      </c>
      <c r="D2084" t="s">
        <v>151</v>
      </c>
      <c r="E2084" s="1">
        <v>44321</v>
      </c>
      <c r="F2084" s="1" t="s">
        <v>308</v>
      </c>
      <c r="G2084" s="1"/>
      <c r="H2084" t="s">
        <v>172</v>
      </c>
      <c r="I2084" s="1" t="str">
        <f>VLOOKUP(Z2084,lookup!$A$2:$E$18,5,FALSE)</f>
        <v>dissolved</v>
      </c>
      <c r="J2084" s="1" t="str">
        <f>VLOOKUP(Z2084,lookup!$A$2:$E$18,3,FALSE)</f>
        <v>Zinc</v>
      </c>
      <c r="K2084" s="1"/>
      <c r="L2084" t="str">
        <f>VLOOKUP(Z2084,lookup!$A$2:$E$18,4,FALSE)</f>
        <v>ug/l</v>
      </c>
      <c r="M2084">
        <v>16.5</v>
      </c>
      <c r="U2084">
        <v>2</v>
      </c>
      <c r="V2084" t="s">
        <v>176</v>
      </c>
      <c r="X2084" t="s">
        <v>178</v>
      </c>
      <c r="Y2084" t="s">
        <v>150</v>
      </c>
      <c r="Z2084">
        <v>1090</v>
      </c>
      <c r="AB2084" t="s">
        <v>154</v>
      </c>
      <c r="AC2084" t="s">
        <v>148</v>
      </c>
      <c r="AD2084" s="2">
        <v>0.39583333333333331</v>
      </c>
      <c r="AG2084" t="s">
        <v>148</v>
      </c>
      <c r="AK2084" t="s">
        <v>156</v>
      </c>
    </row>
    <row r="2085" spans="1:37" x14ac:dyDescent="0.3">
      <c r="A2085" t="s">
        <v>292</v>
      </c>
      <c r="B2085" t="str">
        <f t="shared" si="32"/>
        <v>USGS-1651770-20210505</v>
      </c>
      <c r="C2085">
        <v>1651770</v>
      </c>
      <c r="D2085" t="s">
        <v>151</v>
      </c>
      <c r="E2085" s="1">
        <v>44321</v>
      </c>
      <c r="F2085" s="1" t="s">
        <v>308</v>
      </c>
      <c r="G2085" s="1"/>
      <c r="I2085" s="1" t="str">
        <f>VLOOKUP(Z2085,lookup!$A$2:$E$18,5,FALSE)</f>
        <v>total</v>
      </c>
      <c r="J2085" s="1" t="str">
        <f>VLOOKUP(Z2085,lookup!$A$2:$E$18,3,FALSE)</f>
        <v>Mercury</v>
      </c>
      <c r="K2085" s="1"/>
      <c r="L2085" t="str">
        <f>VLOOKUP(Z2085,lookup!$A$2:$E$18,4,FALSE)</f>
        <v>ng/l</v>
      </c>
      <c r="M2085">
        <v>4.0599999999999996</v>
      </c>
      <c r="U2085">
        <v>0.17</v>
      </c>
      <c r="V2085" t="s">
        <v>165</v>
      </c>
      <c r="X2085" t="s">
        <v>178</v>
      </c>
      <c r="Y2085" t="s">
        <v>150</v>
      </c>
      <c r="Z2085">
        <v>50286</v>
      </c>
      <c r="AB2085" t="s">
        <v>154</v>
      </c>
      <c r="AC2085" t="s">
        <v>148</v>
      </c>
      <c r="AD2085" s="2">
        <v>0.39583333333333331</v>
      </c>
      <c r="AG2085" t="s">
        <v>148</v>
      </c>
      <c r="AK2085" t="s">
        <v>230</v>
      </c>
    </row>
    <row r="2086" spans="1:37" x14ac:dyDescent="0.3">
      <c r="A2086" t="s">
        <v>292</v>
      </c>
      <c r="B2086" t="str">
        <f t="shared" si="32"/>
        <v>USGS-1651770-20210507</v>
      </c>
      <c r="C2086">
        <v>1651770</v>
      </c>
      <c r="D2086" t="s">
        <v>151</v>
      </c>
      <c r="E2086" s="1">
        <v>44323</v>
      </c>
      <c r="F2086" s="1" t="s">
        <v>484</v>
      </c>
      <c r="G2086" s="1"/>
      <c r="H2086" t="s">
        <v>172</v>
      </c>
      <c r="I2086" s="1" t="str">
        <f>VLOOKUP(Z2086,lookup!$A$2:$E$18,5,FALSE)</f>
        <v>dissolved</v>
      </c>
      <c r="J2086" s="1" t="str">
        <f>VLOOKUP(Z2086,lookup!$A$2:$E$18,3,FALSE)</f>
        <v>Copper</v>
      </c>
      <c r="K2086" s="1"/>
      <c r="L2086" t="str">
        <f>VLOOKUP(Z2086,lookup!$A$2:$E$18,4,FALSE)</f>
        <v>ug/l</v>
      </c>
      <c r="M2086">
        <v>15.2</v>
      </c>
      <c r="U2086">
        <v>0.4</v>
      </c>
      <c r="V2086" t="s">
        <v>176</v>
      </c>
      <c r="X2086" t="s">
        <v>178</v>
      </c>
      <c r="Y2086" t="s">
        <v>150</v>
      </c>
      <c r="Z2086">
        <v>1040</v>
      </c>
      <c r="AB2086" t="s">
        <v>154</v>
      </c>
      <c r="AC2086" t="s">
        <v>148</v>
      </c>
      <c r="AD2086" s="2">
        <v>0.79861111111111116</v>
      </c>
      <c r="AG2086" t="s">
        <v>148</v>
      </c>
      <c r="AK2086" t="s">
        <v>156</v>
      </c>
    </row>
    <row r="2087" spans="1:37" x14ac:dyDescent="0.3">
      <c r="A2087" t="s">
        <v>292</v>
      </c>
      <c r="B2087" t="str">
        <f t="shared" si="32"/>
        <v>USGS-1651770-20210507</v>
      </c>
      <c r="C2087">
        <v>1651770</v>
      </c>
      <c r="D2087" t="s">
        <v>151</v>
      </c>
      <c r="E2087" s="1">
        <v>44323</v>
      </c>
      <c r="F2087" s="1" t="s">
        <v>484</v>
      </c>
      <c r="G2087" s="1"/>
      <c r="H2087" t="s">
        <v>170</v>
      </c>
      <c r="I2087" s="1" t="str">
        <f>VLOOKUP(Z2087,lookup!$A$2:$E$18,5,FALSE)</f>
        <v>dissolved</v>
      </c>
      <c r="J2087" s="1" t="str">
        <f>VLOOKUP(Z2087,lookup!$A$2:$E$18,3,FALSE)</f>
        <v>Lead</v>
      </c>
      <c r="K2087" s="1"/>
      <c r="L2087" t="str">
        <f>VLOOKUP(Z2087,lookup!$A$2:$E$18,4,FALSE)</f>
        <v>ug/l</v>
      </c>
      <c r="M2087">
        <v>2.02</v>
      </c>
      <c r="U2087">
        <v>0.02</v>
      </c>
      <c r="V2087" t="s">
        <v>176</v>
      </c>
      <c r="X2087" t="s">
        <v>178</v>
      </c>
      <c r="Y2087" t="s">
        <v>150</v>
      </c>
      <c r="Z2087">
        <v>1049</v>
      </c>
      <c r="AB2087" t="s">
        <v>154</v>
      </c>
      <c r="AC2087" t="s">
        <v>148</v>
      </c>
      <c r="AD2087" s="2">
        <v>0.79861111111111116</v>
      </c>
      <c r="AG2087" t="s">
        <v>148</v>
      </c>
      <c r="AK2087" t="s">
        <v>156</v>
      </c>
    </row>
    <row r="2088" spans="1:37" x14ac:dyDescent="0.3">
      <c r="A2088" t="s">
        <v>292</v>
      </c>
      <c r="B2088" t="str">
        <f t="shared" si="32"/>
        <v>USGS-1651770-20210507</v>
      </c>
      <c r="C2088">
        <v>1651770</v>
      </c>
      <c r="D2088" t="s">
        <v>151</v>
      </c>
      <c r="E2088" s="1">
        <v>44323</v>
      </c>
      <c r="F2088" s="1" t="s">
        <v>484</v>
      </c>
      <c r="G2088" s="1"/>
      <c r="H2088" t="s">
        <v>172</v>
      </c>
      <c r="I2088" s="1" t="str">
        <f>VLOOKUP(Z2088,lookup!$A$2:$E$18,5,FALSE)</f>
        <v>dissolved</v>
      </c>
      <c r="J2088" s="1" t="str">
        <f>VLOOKUP(Z2088,lookup!$A$2:$E$18,3,FALSE)</f>
        <v>Zinc</v>
      </c>
      <c r="K2088" s="1"/>
      <c r="L2088" t="str">
        <f>VLOOKUP(Z2088,lookup!$A$2:$E$18,4,FALSE)</f>
        <v>ug/l</v>
      </c>
      <c r="M2088">
        <v>56.8</v>
      </c>
      <c r="U2088">
        <v>2</v>
      </c>
      <c r="V2088" t="s">
        <v>176</v>
      </c>
      <c r="X2088" t="s">
        <v>178</v>
      </c>
      <c r="Y2088" t="s">
        <v>150</v>
      </c>
      <c r="Z2088">
        <v>1090</v>
      </c>
      <c r="AB2088" t="s">
        <v>154</v>
      </c>
      <c r="AC2088" t="s">
        <v>148</v>
      </c>
      <c r="AD2088" s="2">
        <v>0.79861111111111116</v>
      </c>
      <c r="AG2088" t="s">
        <v>148</v>
      </c>
      <c r="AK2088" t="s">
        <v>156</v>
      </c>
    </row>
    <row r="2089" spans="1:37" x14ac:dyDescent="0.3">
      <c r="A2089" t="s">
        <v>292</v>
      </c>
      <c r="B2089" t="str">
        <f t="shared" si="32"/>
        <v>USGS-1651770-20210507</v>
      </c>
      <c r="C2089">
        <v>1651770</v>
      </c>
      <c r="D2089" t="s">
        <v>151</v>
      </c>
      <c r="E2089" s="1">
        <v>44323</v>
      </c>
      <c r="F2089" s="1" t="s">
        <v>484</v>
      </c>
      <c r="G2089" s="1"/>
      <c r="I2089" s="1" t="str">
        <f>VLOOKUP(Z2089,lookup!$A$2:$E$18,5,FALSE)</f>
        <v>total</v>
      </c>
      <c r="J2089" s="1" t="str">
        <f>VLOOKUP(Z2089,lookup!$A$2:$E$18,3,FALSE)</f>
        <v>Mercury</v>
      </c>
      <c r="K2089" s="1"/>
      <c r="L2089" t="str">
        <f>VLOOKUP(Z2089,lookup!$A$2:$E$18,4,FALSE)</f>
        <v>ng/l</v>
      </c>
      <c r="M2089">
        <v>11.1</v>
      </c>
      <c r="U2089">
        <v>0.17</v>
      </c>
      <c r="V2089" t="s">
        <v>165</v>
      </c>
      <c r="X2089" t="s">
        <v>178</v>
      </c>
      <c r="Y2089" t="s">
        <v>150</v>
      </c>
      <c r="Z2089">
        <v>50286</v>
      </c>
      <c r="AA2089" t="s">
        <v>231</v>
      </c>
      <c r="AB2089" t="s">
        <v>154</v>
      </c>
      <c r="AC2089" t="s">
        <v>148</v>
      </c>
      <c r="AD2089" s="2">
        <v>0.79861111111111116</v>
      </c>
      <c r="AG2089" t="s">
        <v>148</v>
      </c>
      <c r="AK2089" t="s">
        <v>230</v>
      </c>
    </row>
    <row r="2090" spans="1:37" x14ac:dyDescent="0.3">
      <c r="A2090" t="s">
        <v>292</v>
      </c>
      <c r="B2090" t="str">
        <f t="shared" si="32"/>
        <v>USGS-1651770-20210524</v>
      </c>
      <c r="C2090">
        <v>1651770</v>
      </c>
      <c r="D2090" t="s">
        <v>151</v>
      </c>
      <c r="E2090" s="1">
        <v>44340</v>
      </c>
      <c r="F2090" s="1" t="s">
        <v>485</v>
      </c>
      <c r="G2090" s="1"/>
      <c r="H2090" t="s">
        <v>172</v>
      </c>
      <c r="I2090" s="1" t="str">
        <f>VLOOKUP(Z2090,lookup!$A$2:$E$18,5,FALSE)</f>
        <v>dissolved</v>
      </c>
      <c r="J2090" s="1" t="str">
        <f>VLOOKUP(Z2090,lookup!$A$2:$E$18,3,FALSE)</f>
        <v>Copper</v>
      </c>
      <c r="K2090" s="1"/>
      <c r="L2090" t="str">
        <f>VLOOKUP(Z2090,lookup!$A$2:$E$18,4,FALSE)</f>
        <v>ug/l</v>
      </c>
      <c r="M2090">
        <v>9.8000000000000007</v>
      </c>
      <c r="U2090">
        <v>0.4</v>
      </c>
      <c r="V2090" t="s">
        <v>176</v>
      </c>
      <c r="X2090" t="s">
        <v>178</v>
      </c>
      <c r="Y2090" t="s">
        <v>150</v>
      </c>
      <c r="Z2090">
        <v>1040</v>
      </c>
      <c r="AB2090" t="s">
        <v>154</v>
      </c>
      <c r="AC2090" t="s">
        <v>148</v>
      </c>
      <c r="AD2090" s="2">
        <v>0.68333333333333324</v>
      </c>
      <c r="AG2090" t="s">
        <v>148</v>
      </c>
      <c r="AK2090" t="s">
        <v>156</v>
      </c>
    </row>
    <row r="2091" spans="1:37" x14ac:dyDescent="0.3">
      <c r="A2091" t="s">
        <v>292</v>
      </c>
      <c r="B2091" t="str">
        <f t="shared" si="32"/>
        <v>USGS-1651770-20210524</v>
      </c>
      <c r="C2091">
        <v>1651770</v>
      </c>
      <c r="D2091" t="s">
        <v>151</v>
      </c>
      <c r="E2091" s="1">
        <v>44340</v>
      </c>
      <c r="F2091" s="1" t="s">
        <v>485</v>
      </c>
      <c r="G2091" s="1"/>
      <c r="H2091" t="s">
        <v>170</v>
      </c>
      <c r="I2091" s="1" t="str">
        <f>VLOOKUP(Z2091,lookup!$A$2:$E$18,5,FALSE)</f>
        <v>dissolved</v>
      </c>
      <c r="J2091" s="1" t="str">
        <f>VLOOKUP(Z2091,lookup!$A$2:$E$18,3,FALSE)</f>
        <v>Lead</v>
      </c>
      <c r="K2091" s="1"/>
      <c r="L2091" t="str">
        <f>VLOOKUP(Z2091,lookup!$A$2:$E$18,4,FALSE)</f>
        <v>ug/l</v>
      </c>
      <c r="M2091">
        <v>1.18</v>
      </c>
      <c r="U2091">
        <v>0.02</v>
      </c>
      <c r="V2091" t="s">
        <v>176</v>
      </c>
      <c r="X2091" t="s">
        <v>178</v>
      </c>
      <c r="Y2091" t="s">
        <v>150</v>
      </c>
      <c r="Z2091">
        <v>1049</v>
      </c>
      <c r="AB2091" t="s">
        <v>154</v>
      </c>
      <c r="AC2091" t="s">
        <v>148</v>
      </c>
      <c r="AD2091" s="2">
        <v>0.68333333333333324</v>
      </c>
      <c r="AG2091" t="s">
        <v>148</v>
      </c>
      <c r="AK2091" t="s">
        <v>156</v>
      </c>
    </row>
    <row r="2092" spans="1:37" x14ac:dyDescent="0.3">
      <c r="A2092" t="s">
        <v>292</v>
      </c>
      <c r="B2092" t="str">
        <f t="shared" si="32"/>
        <v>USGS-1651770-20210524</v>
      </c>
      <c r="C2092">
        <v>1651770</v>
      </c>
      <c r="D2092" t="s">
        <v>151</v>
      </c>
      <c r="E2092" s="1">
        <v>44340</v>
      </c>
      <c r="F2092" s="1" t="s">
        <v>485</v>
      </c>
      <c r="G2092" s="1"/>
      <c r="H2092" t="s">
        <v>172</v>
      </c>
      <c r="I2092" s="1" t="str">
        <f>VLOOKUP(Z2092,lookup!$A$2:$E$18,5,FALSE)</f>
        <v>dissolved</v>
      </c>
      <c r="J2092" s="1" t="str">
        <f>VLOOKUP(Z2092,lookup!$A$2:$E$18,3,FALSE)</f>
        <v>Zinc</v>
      </c>
      <c r="K2092" s="1"/>
      <c r="L2092" t="str">
        <f>VLOOKUP(Z2092,lookup!$A$2:$E$18,4,FALSE)</f>
        <v>ug/l</v>
      </c>
      <c r="M2092">
        <v>28.9</v>
      </c>
      <c r="U2092">
        <v>2</v>
      </c>
      <c r="V2092" t="s">
        <v>176</v>
      </c>
      <c r="X2092" t="s">
        <v>178</v>
      </c>
      <c r="Y2092" t="s">
        <v>150</v>
      </c>
      <c r="Z2092">
        <v>1090</v>
      </c>
      <c r="AB2092" t="s">
        <v>154</v>
      </c>
      <c r="AC2092" t="s">
        <v>148</v>
      </c>
      <c r="AD2092" s="2">
        <v>0.68333333333333324</v>
      </c>
      <c r="AG2092" t="s">
        <v>148</v>
      </c>
      <c r="AK2092" t="s">
        <v>156</v>
      </c>
    </row>
    <row r="2093" spans="1:37" x14ac:dyDescent="0.3">
      <c r="A2093" t="s">
        <v>292</v>
      </c>
      <c r="B2093" t="str">
        <f t="shared" si="32"/>
        <v>USGS-1651770-20210524</v>
      </c>
      <c r="C2093">
        <v>1651770</v>
      </c>
      <c r="D2093" t="s">
        <v>151</v>
      </c>
      <c r="E2093" s="1">
        <v>44340</v>
      </c>
      <c r="F2093" s="1" t="s">
        <v>485</v>
      </c>
      <c r="G2093" s="1"/>
      <c r="I2093" s="1" t="str">
        <f>VLOOKUP(Z2093,lookup!$A$2:$E$18,5,FALSE)</f>
        <v>total</v>
      </c>
      <c r="J2093" s="1" t="str">
        <f>VLOOKUP(Z2093,lookup!$A$2:$E$18,3,FALSE)</f>
        <v>Mercury</v>
      </c>
      <c r="K2093" s="1"/>
      <c r="L2093" t="str">
        <f>VLOOKUP(Z2093,lookup!$A$2:$E$18,4,FALSE)</f>
        <v>ng/l</v>
      </c>
      <c r="M2093">
        <v>81.8</v>
      </c>
      <c r="U2093">
        <v>0.17</v>
      </c>
      <c r="V2093" t="s">
        <v>165</v>
      </c>
      <c r="X2093" t="s">
        <v>178</v>
      </c>
      <c r="Y2093" t="s">
        <v>150</v>
      </c>
      <c r="Z2093">
        <v>50286</v>
      </c>
      <c r="AB2093" t="s">
        <v>154</v>
      </c>
      <c r="AC2093" t="s">
        <v>148</v>
      </c>
      <c r="AD2093" s="2">
        <v>0.68333333333333324</v>
      </c>
      <c r="AG2093" t="s">
        <v>148</v>
      </c>
      <c r="AK2093" t="s">
        <v>230</v>
      </c>
    </row>
    <row r="2094" spans="1:37" x14ac:dyDescent="0.3">
      <c r="A2094" t="s">
        <v>292</v>
      </c>
      <c r="B2094" t="str">
        <f t="shared" si="32"/>
        <v>USGS-1651770-20210602</v>
      </c>
      <c r="C2094">
        <v>1651770</v>
      </c>
      <c r="D2094" t="s">
        <v>151</v>
      </c>
      <c r="E2094" s="1">
        <v>44349</v>
      </c>
      <c r="F2094" s="1" t="s">
        <v>308</v>
      </c>
      <c r="G2094" s="1"/>
      <c r="H2094" t="s">
        <v>172</v>
      </c>
      <c r="I2094" s="1" t="str">
        <f>VLOOKUP(Z2094,lookup!$A$2:$E$18,5,FALSE)</f>
        <v>dissolved</v>
      </c>
      <c r="J2094" s="1" t="str">
        <f>VLOOKUP(Z2094,lookup!$A$2:$E$18,3,FALSE)</f>
        <v>Copper</v>
      </c>
      <c r="K2094" s="1"/>
      <c r="L2094" t="str">
        <f>VLOOKUP(Z2094,lookup!$A$2:$E$18,4,FALSE)</f>
        <v>ug/l</v>
      </c>
      <c r="M2094">
        <v>3.3</v>
      </c>
      <c r="U2094">
        <v>0.4</v>
      </c>
      <c r="V2094" t="s">
        <v>176</v>
      </c>
      <c r="X2094" t="s">
        <v>178</v>
      </c>
      <c r="Y2094" t="s">
        <v>150</v>
      </c>
      <c r="Z2094">
        <v>1040</v>
      </c>
      <c r="AA2094" t="s">
        <v>174</v>
      </c>
      <c r="AB2094" t="s">
        <v>154</v>
      </c>
      <c r="AC2094" t="s">
        <v>148</v>
      </c>
      <c r="AD2094" s="2">
        <v>0.39583333333333331</v>
      </c>
      <c r="AG2094" t="s">
        <v>148</v>
      </c>
      <c r="AK2094" t="s">
        <v>156</v>
      </c>
    </row>
    <row r="2095" spans="1:37" x14ac:dyDescent="0.3">
      <c r="A2095" t="s">
        <v>292</v>
      </c>
      <c r="B2095" t="str">
        <f t="shared" si="32"/>
        <v>USGS-1651770-20210602</v>
      </c>
      <c r="C2095">
        <v>1651770</v>
      </c>
      <c r="D2095" t="s">
        <v>151</v>
      </c>
      <c r="E2095" s="1">
        <v>44349</v>
      </c>
      <c r="F2095" s="1" t="s">
        <v>308</v>
      </c>
      <c r="G2095" s="1"/>
      <c r="H2095" t="s">
        <v>170</v>
      </c>
      <c r="I2095" s="1" t="str">
        <f>VLOOKUP(Z2095,lookup!$A$2:$E$18,5,FALSE)</f>
        <v>dissolved</v>
      </c>
      <c r="J2095" s="1" t="str">
        <f>VLOOKUP(Z2095,lookup!$A$2:$E$18,3,FALSE)</f>
        <v>Lead</v>
      </c>
      <c r="K2095" s="1"/>
      <c r="L2095" t="str">
        <f>VLOOKUP(Z2095,lookup!$A$2:$E$18,4,FALSE)</f>
        <v>ug/l</v>
      </c>
      <c r="M2095">
        <v>0.10199999999999999</v>
      </c>
      <c r="U2095">
        <v>0.02</v>
      </c>
      <c r="V2095" t="s">
        <v>176</v>
      </c>
      <c r="X2095" t="s">
        <v>178</v>
      </c>
      <c r="Y2095" t="s">
        <v>150</v>
      </c>
      <c r="Z2095">
        <v>1049</v>
      </c>
      <c r="AA2095" t="s">
        <v>174</v>
      </c>
      <c r="AB2095" t="s">
        <v>154</v>
      </c>
      <c r="AC2095" t="s">
        <v>148</v>
      </c>
      <c r="AD2095" s="2">
        <v>0.39583333333333331</v>
      </c>
      <c r="AG2095" t="s">
        <v>148</v>
      </c>
      <c r="AK2095" t="s">
        <v>156</v>
      </c>
    </row>
    <row r="2096" spans="1:37" x14ac:dyDescent="0.3">
      <c r="A2096" t="s">
        <v>292</v>
      </c>
      <c r="B2096" t="str">
        <f t="shared" si="32"/>
        <v>USGS-1651770-20210602</v>
      </c>
      <c r="C2096">
        <v>1651770</v>
      </c>
      <c r="D2096" t="s">
        <v>151</v>
      </c>
      <c r="E2096" s="1">
        <v>44349</v>
      </c>
      <c r="F2096" s="1" t="s">
        <v>308</v>
      </c>
      <c r="G2096" s="1"/>
      <c r="H2096" t="s">
        <v>172</v>
      </c>
      <c r="I2096" s="1" t="str">
        <f>VLOOKUP(Z2096,lookup!$A$2:$E$18,5,FALSE)</f>
        <v>dissolved</v>
      </c>
      <c r="J2096" s="1" t="str">
        <f>VLOOKUP(Z2096,lookup!$A$2:$E$18,3,FALSE)</f>
        <v>Zinc</v>
      </c>
      <c r="K2096" s="1"/>
      <c r="L2096" t="str">
        <f>VLOOKUP(Z2096,lookup!$A$2:$E$18,4,FALSE)</f>
        <v>ug/l</v>
      </c>
      <c r="M2096">
        <v>4.5999999999999996</v>
      </c>
      <c r="U2096">
        <v>2</v>
      </c>
      <c r="V2096" t="s">
        <v>176</v>
      </c>
      <c r="X2096" t="s">
        <v>178</v>
      </c>
      <c r="Y2096" t="s">
        <v>150</v>
      </c>
      <c r="Z2096">
        <v>1090</v>
      </c>
      <c r="AA2096" t="s">
        <v>175</v>
      </c>
      <c r="AB2096" t="s">
        <v>154</v>
      </c>
      <c r="AC2096" t="s">
        <v>148</v>
      </c>
      <c r="AD2096" s="2">
        <v>0.39583333333333331</v>
      </c>
      <c r="AG2096" t="s">
        <v>148</v>
      </c>
      <c r="AK2096" t="s">
        <v>156</v>
      </c>
    </row>
    <row r="2097" spans="1:37" x14ac:dyDescent="0.3">
      <c r="A2097" t="s">
        <v>292</v>
      </c>
      <c r="B2097" t="str">
        <f t="shared" si="32"/>
        <v>USGS-1651770-20210602</v>
      </c>
      <c r="C2097">
        <v>1651770</v>
      </c>
      <c r="D2097" t="s">
        <v>151</v>
      </c>
      <c r="E2097" s="1">
        <v>44349</v>
      </c>
      <c r="F2097" s="1" t="s">
        <v>308</v>
      </c>
      <c r="G2097" s="1"/>
      <c r="I2097" s="1" t="str">
        <f>VLOOKUP(Z2097,lookup!$A$2:$E$18,5,FALSE)</f>
        <v>total</v>
      </c>
      <c r="J2097" s="1" t="str">
        <f>VLOOKUP(Z2097,lookup!$A$2:$E$18,3,FALSE)</f>
        <v>Mercury</v>
      </c>
      <c r="K2097" s="1"/>
      <c r="L2097" t="str">
        <f>VLOOKUP(Z2097,lookup!$A$2:$E$18,4,FALSE)</f>
        <v>ng/l</v>
      </c>
      <c r="M2097">
        <v>1.81</v>
      </c>
      <c r="U2097">
        <v>0.17</v>
      </c>
      <c r="V2097" t="s">
        <v>165</v>
      </c>
      <c r="X2097" t="s">
        <v>178</v>
      </c>
      <c r="Y2097" t="s">
        <v>150</v>
      </c>
      <c r="Z2097">
        <v>50286</v>
      </c>
      <c r="AB2097" t="s">
        <v>154</v>
      </c>
      <c r="AC2097" t="s">
        <v>148</v>
      </c>
      <c r="AD2097" s="2">
        <v>0.39583333333333331</v>
      </c>
      <c r="AG2097" t="s">
        <v>148</v>
      </c>
      <c r="AK2097" t="s">
        <v>230</v>
      </c>
    </row>
    <row r="2098" spans="1:37" x14ac:dyDescent="0.3">
      <c r="A2098" t="s">
        <v>292</v>
      </c>
      <c r="B2098" t="str">
        <f t="shared" si="32"/>
        <v>USGS-1651770-20210611</v>
      </c>
      <c r="C2098">
        <v>1651770</v>
      </c>
      <c r="D2098" t="s">
        <v>151</v>
      </c>
      <c r="E2098" s="1">
        <v>44358</v>
      </c>
      <c r="F2098" s="1" t="s">
        <v>486</v>
      </c>
      <c r="G2098" s="1"/>
      <c r="H2098" t="s">
        <v>172</v>
      </c>
      <c r="I2098" s="1" t="str">
        <f>VLOOKUP(Z2098,lookup!$A$2:$E$18,5,FALSE)</f>
        <v>dissolved</v>
      </c>
      <c r="J2098" s="1" t="str">
        <f>VLOOKUP(Z2098,lookup!$A$2:$E$18,3,FALSE)</f>
        <v>Copper</v>
      </c>
      <c r="K2098" s="1"/>
      <c r="L2098" t="str">
        <f>VLOOKUP(Z2098,lookup!$A$2:$E$18,4,FALSE)</f>
        <v>ug/l</v>
      </c>
      <c r="M2098">
        <v>5.4</v>
      </c>
      <c r="U2098">
        <v>0.4</v>
      </c>
      <c r="V2098" t="s">
        <v>176</v>
      </c>
      <c r="X2098" t="s">
        <v>178</v>
      </c>
      <c r="Y2098" t="s">
        <v>150</v>
      </c>
      <c r="Z2098">
        <v>1040</v>
      </c>
      <c r="AB2098" t="s">
        <v>154</v>
      </c>
      <c r="AC2098" t="s">
        <v>148</v>
      </c>
      <c r="AD2098" s="2">
        <v>0.4069444444444445</v>
      </c>
      <c r="AG2098" t="s">
        <v>148</v>
      </c>
      <c r="AK2098" t="s">
        <v>156</v>
      </c>
    </row>
    <row r="2099" spans="1:37" x14ac:dyDescent="0.3">
      <c r="A2099" t="s">
        <v>292</v>
      </c>
      <c r="B2099" t="str">
        <f t="shared" si="32"/>
        <v>USGS-1651770-20210611</v>
      </c>
      <c r="C2099">
        <v>1651770</v>
      </c>
      <c r="D2099" t="s">
        <v>151</v>
      </c>
      <c r="E2099" s="1">
        <v>44358</v>
      </c>
      <c r="F2099" s="1" t="s">
        <v>486</v>
      </c>
      <c r="G2099" s="1"/>
      <c r="H2099" t="s">
        <v>170</v>
      </c>
      <c r="I2099" s="1" t="str">
        <f>VLOOKUP(Z2099,lookup!$A$2:$E$18,5,FALSE)</f>
        <v>dissolved</v>
      </c>
      <c r="J2099" s="1" t="str">
        <f>VLOOKUP(Z2099,lookup!$A$2:$E$18,3,FALSE)</f>
        <v>Lead</v>
      </c>
      <c r="K2099" s="1"/>
      <c r="L2099" t="str">
        <f>VLOOKUP(Z2099,lookup!$A$2:$E$18,4,FALSE)</f>
        <v>ug/l</v>
      </c>
      <c r="M2099">
        <v>0.77800000000000002</v>
      </c>
      <c r="U2099">
        <v>0.02</v>
      </c>
      <c r="V2099" t="s">
        <v>176</v>
      </c>
      <c r="X2099" t="s">
        <v>178</v>
      </c>
      <c r="Y2099" t="s">
        <v>150</v>
      </c>
      <c r="Z2099">
        <v>1049</v>
      </c>
      <c r="AB2099" t="s">
        <v>154</v>
      </c>
      <c r="AC2099" t="s">
        <v>148</v>
      </c>
      <c r="AD2099" s="2">
        <v>0.4069444444444445</v>
      </c>
      <c r="AG2099" t="s">
        <v>148</v>
      </c>
      <c r="AK2099" t="s">
        <v>156</v>
      </c>
    </row>
    <row r="2100" spans="1:37" x14ac:dyDescent="0.3">
      <c r="A2100" t="s">
        <v>292</v>
      </c>
      <c r="B2100" t="str">
        <f t="shared" si="32"/>
        <v>USGS-1651770-20210611</v>
      </c>
      <c r="C2100">
        <v>1651770</v>
      </c>
      <c r="D2100" t="s">
        <v>151</v>
      </c>
      <c r="E2100" s="1">
        <v>44358</v>
      </c>
      <c r="F2100" s="1" t="s">
        <v>486</v>
      </c>
      <c r="G2100" s="1"/>
      <c r="H2100" t="s">
        <v>172</v>
      </c>
      <c r="I2100" s="1" t="str">
        <f>VLOOKUP(Z2100,lookup!$A$2:$E$18,5,FALSE)</f>
        <v>dissolved</v>
      </c>
      <c r="J2100" s="1" t="str">
        <f>VLOOKUP(Z2100,lookup!$A$2:$E$18,3,FALSE)</f>
        <v>Zinc</v>
      </c>
      <c r="K2100" s="1"/>
      <c r="L2100" t="str">
        <f>VLOOKUP(Z2100,lookup!$A$2:$E$18,4,FALSE)</f>
        <v>ug/l</v>
      </c>
      <c r="M2100">
        <v>10.6</v>
      </c>
      <c r="U2100">
        <v>2</v>
      </c>
      <c r="V2100" t="s">
        <v>176</v>
      </c>
      <c r="X2100" t="s">
        <v>178</v>
      </c>
      <c r="Y2100" t="s">
        <v>150</v>
      </c>
      <c r="Z2100">
        <v>1090</v>
      </c>
      <c r="AB2100" t="s">
        <v>154</v>
      </c>
      <c r="AC2100" t="s">
        <v>148</v>
      </c>
      <c r="AD2100" s="2">
        <v>0.4069444444444445</v>
      </c>
      <c r="AG2100" t="s">
        <v>148</v>
      </c>
      <c r="AK2100" t="s">
        <v>156</v>
      </c>
    </row>
    <row r="2101" spans="1:37" x14ac:dyDescent="0.3">
      <c r="A2101" t="s">
        <v>292</v>
      </c>
      <c r="B2101" t="str">
        <f t="shared" si="32"/>
        <v>USGS-1651770-20210611</v>
      </c>
      <c r="C2101">
        <v>1651770</v>
      </c>
      <c r="D2101" t="s">
        <v>151</v>
      </c>
      <c r="E2101" s="1">
        <v>44358</v>
      </c>
      <c r="F2101" s="1" t="s">
        <v>486</v>
      </c>
      <c r="G2101" s="1"/>
      <c r="I2101" s="1" t="str">
        <f>VLOOKUP(Z2101,lookup!$A$2:$E$18,5,FALSE)</f>
        <v>total</v>
      </c>
      <c r="J2101" s="1" t="str">
        <f>VLOOKUP(Z2101,lookup!$A$2:$E$18,3,FALSE)</f>
        <v>Mercury</v>
      </c>
      <c r="K2101" s="1"/>
      <c r="L2101" t="str">
        <f>VLOOKUP(Z2101,lookup!$A$2:$E$18,4,FALSE)</f>
        <v>ng/l</v>
      </c>
      <c r="M2101">
        <v>11</v>
      </c>
      <c r="U2101">
        <v>0.17</v>
      </c>
      <c r="V2101" t="s">
        <v>165</v>
      </c>
      <c r="X2101" t="s">
        <v>178</v>
      </c>
      <c r="Y2101" t="s">
        <v>150</v>
      </c>
      <c r="Z2101">
        <v>50286</v>
      </c>
      <c r="AB2101" t="s">
        <v>154</v>
      </c>
      <c r="AC2101" t="s">
        <v>148</v>
      </c>
      <c r="AD2101" s="2">
        <v>0.4069444444444445</v>
      </c>
      <c r="AG2101" t="s">
        <v>148</v>
      </c>
      <c r="AK2101" t="s">
        <v>230</v>
      </c>
    </row>
    <row r="2102" spans="1:37" x14ac:dyDescent="0.3">
      <c r="A2102" t="s">
        <v>292</v>
      </c>
      <c r="B2102" t="str">
        <f t="shared" si="32"/>
        <v>USGS-1651770-20210701</v>
      </c>
      <c r="C2102">
        <v>1651770</v>
      </c>
      <c r="D2102" t="s">
        <v>151</v>
      </c>
      <c r="E2102" s="1">
        <v>44378</v>
      </c>
      <c r="F2102" s="1" t="s">
        <v>356</v>
      </c>
      <c r="G2102" s="1"/>
      <c r="H2102" t="s">
        <v>172</v>
      </c>
      <c r="I2102" s="1" t="str">
        <f>VLOOKUP(Z2102,lookup!$A$2:$E$18,5,FALSE)</f>
        <v>dissolved</v>
      </c>
      <c r="J2102" s="1" t="str">
        <f>VLOOKUP(Z2102,lookup!$A$2:$E$18,3,FALSE)</f>
        <v>Copper</v>
      </c>
      <c r="K2102" s="1"/>
      <c r="L2102" t="str">
        <f>VLOOKUP(Z2102,lookup!$A$2:$E$18,4,FALSE)</f>
        <v>ug/l</v>
      </c>
      <c r="M2102">
        <v>4.8</v>
      </c>
      <c r="U2102">
        <v>0.4</v>
      </c>
      <c r="V2102" t="s">
        <v>176</v>
      </c>
      <c r="X2102" t="s">
        <v>178</v>
      </c>
      <c r="Y2102" t="s">
        <v>150</v>
      </c>
      <c r="Z2102">
        <v>1040</v>
      </c>
      <c r="AB2102" t="s">
        <v>154</v>
      </c>
      <c r="AC2102" t="s">
        <v>148</v>
      </c>
      <c r="AD2102" s="2">
        <v>0.38194444444444442</v>
      </c>
      <c r="AG2102" t="s">
        <v>148</v>
      </c>
      <c r="AK2102" t="s">
        <v>156</v>
      </c>
    </row>
    <row r="2103" spans="1:37" x14ac:dyDescent="0.3">
      <c r="A2103" t="s">
        <v>292</v>
      </c>
      <c r="B2103" t="str">
        <f t="shared" si="32"/>
        <v>USGS-1651770-20210701</v>
      </c>
      <c r="C2103">
        <v>1651770</v>
      </c>
      <c r="D2103" t="s">
        <v>151</v>
      </c>
      <c r="E2103" s="1">
        <v>44378</v>
      </c>
      <c r="F2103" s="1" t="s">
        <v>356</v>
      </c>
      <c r="G2103" s="1"/>
      <c r="H2103" t="s">
        <v>170</v>
      </c>
      <c r="I2103" s="1" t="str">
        <f>VLOOKUP(Z2103,lookup!$A$2:$E$18,5,FALSE)</f>
        <v>dissolved</v>
      </c>
      <c r="J2103" s="1" t="str">
        <f>VLOOKUP(Z2103,lookup!$A$2:$E$18,3,FALSE)</f>
        <v>Lead</v>
      </c>
      <c r="K2103" s="1"/>
      <c r="L2103" t="str">
        <f>VLOOKUP(Z2103,lookup!$A$2:$E$18,4,FALSE)</f>
        <v>ug/l</v>
      </c>
      <c r="M2103">
        <v>0.22500000000000001</v>
      </c>
      <c r="U2103">
        <v>0.02</v>
      </c>
      <c r="V2103" t="s">
        <v>176</v>
      </c>
      <c r="X2103" t="s">
        <v>178</v>
      </c>
      <c r="Y2103" t="s">
        <v>150</v>
      </c>
      <c r="Z2103">
        <v>1049</v>
      </c>
      <c r="AB2103" t="s">
        <v>154</v>
      </c>
      <c r="AC2103" t="s">
        <v>148</v>
      </c>
      <c r="AD2103" s="2">
        <v>0.38194444444444442</v>
      </c>
      <c r="AG2103" t="s">
        <v>148</v>
      </c>
      <c r="AK2103" t="s">
        <v>156</v>
      </c>
    </row>
    <row r="2104" spans="1:37" x14ac:dyDescent="0.3">
      <c r="A2104" t="s">
        <v>292</v>
      </c>
      <c r="B2104" t="str">
        <f t="shared" si="32"/>
        <v>USGS-1651770-20210701</v>
      </c>
      <c r="C2104">
        <v>1651770</v>
      </c>
      <c r="D2104" t="s">
        <v>151</v>
      </c>
      <c r="E2104" s="1">
        <v>44378</v>
      </c>
      <c r="F2104" s="1" t="s">
        <v>356</v>
      </c>
      <c r="G2104" s="1"/>
      <c r="H2104" t="s">
        <v>172</v>
      </c>
      <c r="I2104" s="1" t="str">
        <f>VLOOKUP(Z2104,lookup!$A$2:$E$18,5,FALSE)</f>
        <v>dissolved</v>
      </c>
      <c r="J2104" s="1" t="str">
        <f>VLOOKUP(Z2104,lookup!$A$2:$E$18,3,FALSE)</f>
        <v>Zinc</v>
      </c>
      <c r="K2104" s="1"/>
      <c r="L2104" t="str">
        <f>VLOOKUP(Z2104,lookup!$A$2:$E$18,4,FALSE)</f>
        <v>ug/l</v>
      </c>
      <c r="M2104">
        <v>8.1</v>
      </c>
      <c r="U2104">
        <v>2</v>
      </c>
      <c r="V2104" t="s">
        <v>176</v>
      </c>
      <c r="X2104" t="s">
        <v>178</v>
      </c>
      <c r="Y2104" t="s">
        <v>150</v>
      </c>
      <c r="Z2104">
        <v>1090</v>
      </c>
      <c r="AB2104" t="s">
        <v>154</v>
      </c>
      <c r="AC2104" t="s">
        <v>148</v>
      </c>
      <c r="AD2104" s="2">
        <v>0.38194444444444442</v>
      </c>
      <c r="AG2104" t="s">
        <v>148</v>
      </c>
      <c r="AK2104" t="s">
        <v>156</v>
      </c>
    </row>
    <row r="2105" spans="1:37" x14ac:dyDescent="0.3">
      <c r="A2105" t="s">
        <v>292</v>
      </c>
      <c r="B2105" t="str">
        <f t="shared" si="32"/>
        <v>USGS-1651770-20210701</v>
      </c>
      <c r="C2105">
        <v>1651770</v>
      </c>
      <c r="D2105" t="s">
        <v>151</v>
      </c>
      <c r="E2105" s="1">
        <v>44378</v>
      </c>
      <c r="F2105" s="1" t="s">
        <v>356</v>
      </c>
      <c r="G2105" s="1"/>
      <c r="I2105" s="1" t="str">
        <f>VLOOKUP(Z2105,lookup!$A$2:$E$18,5,FALSE)</f>
        <v>total</v>
      </c>
      <c r="J2105" s="1" t="str">
        <f>VLOOKUP(Z2105,lookup!$A$2:$E$18,3,FALSE)</f>
        <v>Mercury</v>
      </c>
      <c r="K2105" s="1"/>
      <c r="L2105" t="str">
        <f>VLOOKUP(Z2105,lookup!$A$2:$E$18,4,FALSE)</f>
        <v>ng/l</v>
      </c>
      <c r="M2105">
        <v>3.69</v>
      </c>
      <c r="U2105">
        <v>0.17</v>
      </c>
      <c r="V2105" t="s">
        <v>165</v>
      </c>
      <c r="X2105" t="s">
        <v>178</v>
      </c>
      <c r="Y2105" t="s">
        <v>150</v>
      </c>
      <c r="Z2105">
        <v>50286</v>
      </c>
      <c r="AB2105" t="s">
        <v>154</v>
      </c>
      <c r="AC2105" t="s">
        <v>148</v>
      </c>
      <c r="AD2105" s="2">
        <v>0.38194444444444442</v>
      </c>
      <c r="AG2105" t="s">
        <v>148</v>
      </c>
      <c r="AK2105" t="s">
        <v>230</v>
      </c>
    </row>
    <row r="2106" spans="1:37" x14ac:dyDescent="0.3">
      <c r="A2106" t="s">
        <v>292</v>
      </c>
      <c r="B2106" t="str">
        <f t="shared" si="32"/>
        <v>USGS-1651770-20210802</v>
      </c>
      <c r="C2106">
        <v>1651770</v>
      </c>
      <c r="D2106" t="s">
        <v>151</v>
      </c>
      <c r="E2106" s="1">
        <v>44410</v>
      </c>
      <c r="F2106" s="1" t="s">
        <v>487</v>
      </c>
      <c r="G2106" s="1"/>
      <c r="H2106" t="s">
        <v>172</v>
      </c>
      <c r="I2106" s="1" t="str">
        <f>VLOOKUP(Z2106,lookup!$A$2:$E$18,5,FALSE)</f>
        <v>dissolved</v>
      </c>
      <c r="J2106" s="1" t="str">
        <f>VLOOKUP(Z2106,lookup!$A$2:$E$18,3,FALSE)</f>
        <v>Copper</v>
      </c>
      <c r="K2106" s="1"/>
      <c r="L2106" t="str">
        <f>VLOOKUP(Z2106,lookup!$A$2:$E$18,4,FALSE)</f>
        <v>ug/l</v>
      </c>
      <c r="M2106">
        <v>2.9</v>
      </c>
      <c r="U2106">
        <v>0.4</v>
      </c>
      <c r="V2106" t="s">
        <v>176</v>
      </c>
      <c r="X2106" t="s">
        <v>178</v>
      </c>
      <c r="Y2106" t="s">
        <v>150</v>
      </c>
      <c r="Z2106">
        <v>1040</v>
      </c>
      <c r="AB2106" t="s">
        <v>154</v>
      </c>
      <c r="AC2106" t="s">
        <v>148</v>
      </c>
      <c r="AD2106" s="2">
        <v>0.35555555555555557</v>
      </c>
      <c r="AG2106" t="s">
        <v>148</v>
      </c>
      <c r="AK2106" t="s">
        <v>156</v>
      </c>
    </row>
    <row r="2107" spans="1:37" x14ac:dyDescent="0.3">
      <c r="A2107" t="s">
        <v>292</v>
      </c>
      <c r="B2107" t="str">
        <f t="shared" si="32"/>
        <v>USGS-1651770-20210802</v>
      </c>
      <c r="C2107">
        <v>1651770</v>
      </c>
      <c r="D2107" t="s">
        <v>151</v>
      </c>
      <c r="E2107" s="1">
        <v>44410</v>
      </c>
      <c r="F2107" s="1" t="s">
        <v>487</v>
      </c>
      <c r="G2107" s="1"/>
      <c r="H2107" t="s">
        <v>170</v>
      </c>
      <c r="I2107" s="1" t="str">
        <f>VLOOKUP(Z2107,lookup!$A$2:$E$18,5,FALSE)</f>
        <v>dissolved</v>
      </c>
      <c r="J2107" s="1" t="str">
        <f>VLOOKUP(Z2107,lookup!$A$2:$E$18,3,FALSE)</f>
        <v>Lead</v>
      </c>
      <c r="K2107" s="1"/>
      <c r="L2107" t="str">
        <f>VLOOKUP(Z2107,lookup!$A$2:$E$18,4,FALSE)</f>
        <v>ug/l</v>
      </c>
      <c r="M2107">
        <v>0.33400000000000002</v>
      </c>
      <c r="U2107">
        <v>0.02</v>
      </c>
      <c r="V2107" t="s">
        <v>176</v>
      </c>
      <c r="X2107" t="s">
        <v>178</v>
      </c>
      <c r="Y2107" t="s">
        <v>150</v>
      </c>
      <c r="Z2107">
        <v>1049</v>
      </c>
      <c r="AB2107" t="s">
        <v>154</v>
      </c>
      <c r="AC2107" t="s">
        <v>148</v>
      </c>
      <c r="AD2107" s="2">
        <v>0.35555555555555557</v>
      </c>
      <c r="AG2107" t="s">
        <v>148</v>
      </c>
      <c r="AK2107" t="s">
        <v>156</v>
      </c>
    </row>
    <row r="2108" spans="1:37" x14ac:dyDescent="0.3">
      <c r="A2108" t="s">
        <v>292</v>
      </c>
      <c r="B2108" t="str">
        <f t="shared" si="32"/>
        <v>USGS-1651770-20210802</v>
      </c>
      <c r="C2108">
        <v>1651770</v>
      </c>
      <c r="D2108" t="s">
        <v>151</v>
      </c>
      <c r="E2108" s="1">
        <v>44410</v>
      </c>
      <c r="F2108" s="1" t="s">
        <v>487</v>
      </c>
      <c r="G2108" s="1"/>
      <c r="H2108" t="s">
        <v>172</v>
      </c>
      <c r="I2108" s="1" t="str">
        <f>VLOOKUP(Z2108,lookup!$A$2:$E$18,5,FALSE)</f>
        <v>dissolved</v>
      </c>
      <c r="J2108" s="1" t="str">
        <f>VLOOKUP(Z2108,lookup!$A$2:$E$18,3,FALSE)</f>
        <v>Zinc</v>
      </c>
      <c r="K2108" s="1"/>
      <c r="L2108" t="str">
        <f>VLOOKUP(Z2108,lookup!$A$2:$E$18,4,FALSE)</f>
        <v>ug/l</v>
      </c>
      <c r="M2108">
        <v>6.9</v>
      </c>
      <c r="U2108">
        <v>2</v>
      </c>
      <c r="V2108" t="s">
        <v>176</v>
      </c>
      <c r="X2108" t="s">
        <v>178</v>
      </c>
      <c r="Y2108" t="s">
        <v>150</v>
      </c>
      <c r="Z2108">
        <v>1090</v>
      </c>
      <c r="AB2108" t="s">
        <v>154</v>
      </c>
      <c r="AC2108" t="s">
        <v>148</v>
      </c>
      <c r="AD2108" s="2">
        <v>0.35555555555555557</v>
      </c>
      <c r="AG2108" t="s">
        <v>148</v>
      </c>
      <c r="AK2108" t="s">
        <v>156</v>
      </c>
    </row>
    <row r="2109" spans="1:37" x14ac:dyDescent="0.3">
      <c r="A2109" t="s">
        <v>292</v>
      </c>
      <c r="B2109" t="str">
        <f t="shared" si="32"/>
        <v>USGS-1651770-20210802</v>
      </c>
      <c r="C2109">
        <v>1651770</v>
      </c>
      <c r="D2109" t="s">
        <v>151</v>
      </c>
      <c r="E2109" s="1">
        <v>44410</v>
      </c>
      <c r="F2109" s="1" t="s">
        <v>487</v>
      </c>
      <c r="G2109" s="1"/>
      <c r="I2109" s="1" t="str">
        <f>VLOOKUP(Z2109,lookup!$A$2:$E$18,5,FALSE)</f>
        <v>total</v>
      </c>
      <c r="J2109" s="1" t="str">
        <f>VLOOKUP(Z2109,lookup!$A$2:$E$18,3,FALSE)</f>
        <v>Mercury</v>
      </c>
      <c r="K2109" s="1"/>
      <c r="L2109" t="str">
        <f>VLOOKUP(Z2109,lookup!$A$2:$E$18,4,FALSE)</f>
        <v>ng/l</v>
      </c>
      <c r="M2109">
        <v>2.4300000000000002</v>
      </c>
      <c r="U2109">
        <v>0.17</v>
      </c>
      <c r="V2109" t="s">
        <v>165</v>
      </c>
      <c r="X2109" t="s">
        <v>178</v>
      </c>
      <c r="Y2109" t="s">
        <v>150</v>
      </c>
      <c r="Z2109">
        <v>50286</v>
      </c>
      <c r="AB2109" t="s">
        <v>154</v>
      </c>
      <c r="AC2109" t="s">
        <v>148</v>
      </c>
      <c r="AD2109" s="2">
        <v>0.35555555555555557</v>
      </c>
      <c r="AG2109" t="s">
        <v>148</v>
      </c>
      <c r="AK2109" t="s">
        <v>230</v>
      </c>
    </row>
    <row r="2110" spans="1:37" x14ac:dyDescent="0.3">
      <c r="A2110" t="s">
        <v>292</v>
      </c>
      <c r="B2110" t="str">
        <f t="shared" si="32"/>
        <v>USGS-1651770-20210820</v>
      </c>
      <c r="C2110">
        <v>1651770</v>
      </c>
      <c r="D2110" t="s">
        <v>151</v>
      </c>
      <c r="E2110" s="1">
        <v>44428</v>
      </c>
      <c r="F2110" s="1" t="s">
        <v>388</v>
      </c>
      <c r="G2110" s="1"/>
      <c r="H2110" t="s">
        <v>172</v>
      </c>
      <c r="I2110" s="1" t="str">
        <f>VLOOKUP(Z2110,lookup!$A$2:$E$18,5,FALSE)</f>
        <v>dissolved</v>
      </c>
      <c r="J2110" s="1" t="str">
        <f>VLOOKUP(Z2110,lookup!$A$2:$E$18,3,FALSE)</f>
        <v>Copper</v>
      </c>
      <c r="K2110" s="1"/>
      <c r="L2110" t="str">
        <f>VLOOKUP(Z2110,lookup!$A$2:$E$18,4,FALSE)</f>
        <v>ug/l</v>
      </c>
      <c r="M2110">
        <v>5.7</v>
      </c>
      <c r="U2110">
        <v>0.4</v>
      </c>
      <c r="V2110" t="s">
        <v>176</v>
      </c>
      <c r="X2110" t="s">
        <v>178</v>
      </c>
      <c r="Y2110" t="s">
        <v>150</v>
      </c>
      <c r="Z2110">
        <v>1040</v>
      </c>
      <c r="AB2110" t="s">
        <v>154</v>
      </c>
      <c r="AC2110" t="s">
        <v>148</v>
      </c>
      <c r="AD2110" s="2">
        <v>0.42777777777777781</v>
      </c>
      <c r="AG2110" t="s">
        <v>148</v>
      </c>
      <c r="AK2110" t="s">
        <v>156</v>
      </c>
    </row>
    <row r="2111" spans="1:37" x14ac:dyDescent="0.3">
      <c r="A2111" t="s">
        <v>292</v>
      </c>
      <c r="B2111" t="str">
        <f t="shared" si="32"/>
        <v>USGS-1651770-20210820</v>
      </c>
      <c r="C2111">
        <v>1651770</v>
      </c>
      <c r="D2111" t="s">
        <v>151</v>
      </c>
      <c r="E2111" s="1">
        <v>44428</v>
      </c>
      <c r="F2111" s="1" t="s">
        <v>388</v>
      </c>
      <c r="G2111" s="1"/>
      <c r="H2111" t="s">
        <v>170</v>
      </c>
      <c r="I2111" s="1" t="str">
        <f>VLOOKUP(Z2111,lookup!$A$2:$E$18,5,FALSE)</f>
        <v>dissolved</v>
      </c>
      <c r="J2111" s="1" t="str">
        <f>VLOOKUP(Z2111,lookup!$A$2:$E$18,3,FALSE)</f>
        <v>Lead</v>
      </c>
      <c r="K2111" s="1"/>
      <c r="L2111" t="str">
        <f>VLOOKUP(Z2111,lookup!$A$2:$E$18,4,FALSE)</f>
        <v>ug/l</v>
      </c>
      <c r="M2111">
        <v>0.73699999999999999</v>
      </c>
      <c r="U2111">
        <v>0.02</v>
      </c>
      <c r="V2111" t="s">
        <v>176</v>
      </c>
      <c r="X2111" t="s">
        <v>178</v>
      </c>
      <c r="Y2111" t="s">
        <v>150</v>
      </c>
      <c r="Z2111">
        <v>1049</v>
      </c>
      <c r="AB2111" t="s">
        <v>154</v>
      </c>
      <c r="AC2111" t="s">
        <v>148</v>
      </c>
      <c r="AD2111" s="2">
        <v>0.42777777777777781</v>
      </c>
      <c r="AG2111" t="s">
        <v>148</v>
      </c>
      <c r="AK2111" t="s">
        <v>156</v>
      </c>
    </row>
    <row r="2112" spans="1:37" x14ac:dyDescent="0.3">
      <c r="A2112" t="s">
        <v>292</v>
      </c>
      <c r="B2112" t="str">
        <f t="shared" si="32"/>
        <v>USGS-1651770-20210820</v>
      </c>
      <c r="C2112">
        <v>1651770</v>
      </c>
      <c r="D2112" t="s">
        <v>151</v>
      </c>
      <c r="E2112" s="1">
        <v>44428</v>
      </c>
      <c r="F2112" s="1" t="s">
        <v>388</v>
      </c>
      <c r="G2112" s="1"/>
      <c r="H2112" t="s">
        <v>172</v>
      </c>
      <c r="I2112" s="1" t="str">
        <f>VLOOKUP(Z2112,lookup!$A$2:$E$18,5,FALSE)</f>
        <v>dissolved</v>
      </c>
      <c r="J2112" s="1" t="str">
        <f>VLOOKUP(Z2112,lookup!$A$2:$E$18,3,FALSE)</f>
        <v>Zinc</v>
      </c>
      <c r="K2112" s="1"/>
      <c r="L2112" t="str">
        <f>VLOOKUP(Z2112,lookup!$A$2:$E$18,4,FALSE)</f>
        <v>ug/l</v>
      </c>
      <c r="M2112">
        <v>9.8000000000000007</v>
      </c>
      <c r="U2112">
        <v>2</v>
      </c>
      <c r="V2112" t="s">
        <v>176</v>
      </c>
      <c r="X2112" t="s">
        <v>178</v>
      </c>
      <c r="Y2112" t="s">
        <v>150</v>
      </c>
      <c r="Z2112">
        <v>1090</v>
      </c>
      <c r="AB2112" t="s">
        <v>154</v>
      </c>
      <c r="AC2112" t="s">
        <v>148</v>
      </c>
      <c r="AD2112" s="2">
        <v>0.42777777777777781</v>
      </c>
      <c r="AG2112" t="s">
        <v>148</v>
      </c>
      <c r="AK2112" t="s">
        <v>156</v>
      </c>
    </row>
    <row r="2113" spans="1:37" x14ac:dyDescent="0.3">
      <c r="A2113" t="s">
        <v>292</v>
      </c>
      <c r="B2113" t="str">
        <f t="shared" si="32"/>
        <v>USGS-1651770-20210820</v>
      </c>
      <c r="C2113">
        <v>1651770</v>
      </c>
      <c r="D2113" t="s">
        <v>151</v>
      </c>
      <c r="E2113" s="1">
        <v>44428</v>
      </c>
      <c r="F2113" s="1" t="s">
        <v>388</v>
      </c>
      <c r="G2113" s="1"/>
      <c r="I2113" s="1" t="str">
        <f>VLOOKUP(Z2113,lookup!$A$2:$E$18,5,FALSE)</f>
        <v>total</v>
      </c>
      <c r="J2113" s="1" t="str">
        <f>VLOOKUP(Z2113,lookup!$A$2:$E$18,3,FALSE)</f>
        <v>Mercury</v>
      </c>
      <c r="K2113" s="1"/>
      <c r="L2113" t="str">
        <f>VLOOKUP(Z2113,lookup!$A$2:$E$18,4,FALSE)</f>
        <v>ng/l</v>
      </c>
      <c r="M2113">
        <v>11.3</v>
      </c>
      <c r="U2113">
        <v>0.17</v>
      </c>
      <c r="V2113" t="s">
        <v>165</v>
      </c>
      <c r="X2113" t="s">
        <v>178</v>
      </c>
      <c r="Y2113" t="s">
        <v>150</v>
      </c>
      <c r="Z2113">
        <v>50286</v>
      </c>
      <c r="AB2113" t="s">
        <v>154</v>
      </c>
      <c r="AC2113" t="s">
        <v>148</v>
      </c>
      <c r="AD2113" s="2">
        <v>0.42777777777777781</v>
      </c>
      <c r="AG2113" t="s">
        <v>148</v>
      </c>
      <c r="AK2113" t="s">
        <v>230</v>
      </c>
    </row>
    <row r="2114" spans="1:37" x14ac:dyDescent="0.3">
      <c r="A2114" t="s">
        <v>292</v>
      </c>
      <c r="B2114" t="str">
        <f t="shared" ref="B2114:B2177" si="33">AG2114&amp;"-"&amp;C2114&amp;"-"&amp;TEXT(E2114,"yyyymmdd")</f>
        <v>USGS-1651770-20210901</v>
      </c>
      <c r="C2114">
        <v>1651770</v>
      </c>
      <c r="D2114" t="s">
        <v>151</v>
      </c>
      <c r="E2114" s="1">
        <v>44440</v>
      </c>
      <c r="F2114" s="1" t="s">
        <v>390</v>
      </c>
      <c r="G2114" s="1"/>
      <c r="H2114" t="s">
        <v>172</v>
      </c>
      <c r="I2114" s="1" t="str">
        <f>VLOOKUP(Z2114,lookup!$A$2:$E$18,5,FALSE)</f>
        <v>dissolved</v>
      </c>
      <c r="J2114" s="1" t="str">
        <f>VLOOKUP(Z2114,lookup!$A$2:$E$18,3,FALSE)</f>
        <v>Copper</v>
      </c>
      <c r="K2114" s="1"/>
      <c r="L2114" t="str">
        <f>VLOOKUP(Z2114,lookup!$A$2:$E$18,4,FALSE)</f>
        <v>ug/l</v>
      </c>
      <c r="M2114">
        <v>5.2</v>
      </c>
      <c r="U2114">
        <v>0.4</v>
      </c>
      <c r="V2114" t="s">
        <v>176</v>
      </c>
      <c r="X2114" t="s">
        <v>178</v>
      </c>
      <c r="Y2114" t="s">
        <v>150</v>
      </c>
      <c r="Z2114">
        <v>1040</v>
      </c>
      <c r="AB2114" t="s">
        <v>154</v>
      </c>
      <c r="AC2114" t="s">
        <v>148</v>
      </c>
      <c r="AD2114" s="2">
        <v>0.38472222222222219</v>
      </c>
      <c r="AG2114" t="s">
        <v>148</v>
      </c>
      <c r="AK2114" t="s">
        <v>156</v>
      </c>
    </row>
    <row r="2115" spans="1:37" x14ac:dyDescent="0.3">
      <c r="A2115" t="s">
        <v>292</v>
      </c>
      <c r="B2115" t="str">
        <f t="shared" si="33"/>
        <v>USGS-1651770-20210901</v>
      </c>
      <c r="C2115">
        <v>1651770</v>
      </c>
      <c r="D2115" t="s">
        <v>151</v>
      </c>
      <c r="E2115" s="1">
        <v>44440</v>
      </c>
      <c r="F2115" s="1" t="s">
        <v>390</v>
      </c>
      <c r="G2115" s="1"/>
      <c r="H2115" t="s">
        <v>170</v>
      </c>
      <c r="I2115" s="1" t="str">
        <f>VLOOKUP(Z2115,lookup!$A$2:$E$18,5,FALSE)</f>
        <v>dissolved</v>
      </c>
      <c r="J2115" s="1" t="str">
        <f>VLOOKUP(Z2115,lookup!$A$2:$E$18,3,FALSE)</f>
        <v>Lead</v>
      </c>
      <c r="K2115" s="1"/>
      <c r="L2115" t="str">
        <f>VLOOKUP(Z2115,lookup!$A$2:$E$18,4,FALSE)</f>
        <v>ug/l</v>
      </c>
      <c r="M2115">
        <v>0.51700000000000002</v>
      </c>
      <c r="U2115">
        <v>0.02</v>
      </c>
      <c r="V2115" t="s">
        <v>176</v>
      </c>
      <c r="X2115" t="s">
        <v>178</v>
      </c>
      <c r="Y2115" t="s">
        <v>150</v>
      </c>
      <c r="Z2115">
        <v>1049</v>
      </c>
      <c r="AB2115" t="s">
        <v>154</v>
      </c>
      <c r="AC2115" t="s">
        <v>148</v>
      </c>
      <c r="AD2115" s="2">
        <v>0.38472222222222219</v>
      </c>
      <c r="AG2115" t="s">
        <v>148</v>
      </c>
      <c r="AK2115" t="s">
        <v>156</v>
      </c>
    </row>
    <row r="2116" spans="1:37" x14ac:dyDescent="0.3">
      <c r="A2116" t="s">
        <v>292</v>
      </c>
      <c r="B2116" t="str">
        <f t="shared" si="33"/>
        <v>USGS-1651770-20210901</v>
      </c>
      <c r="C2116">
        <v>1651770</v>
      </c>
      <c r="D2116" t="s">
        <v>151</v>
      </c>
      <c r="E2116" s="1">
        <v>44440</v>
      </c>
      <c r="F2116" s="1" t="s">
        <v>390</v>
      </c>
      <c r="G2116" s="1"/>
      <c r="H2116" t="s">
        <v>172</v>
      </c>
      <c r="I2116" s="1" t="str">
        <f>VLOOKUP(Z2116,lookup!$A$2:$E$18,5,FALSE)</f>
        <v>dissolved</v>
      </c>
      <c r="J2116" s="1" t="str">
        <f>VLOOKUP(Z2116,lookup!$A$2:$E$18,3,FALSE)</f>
        <v>Zinc</v>
      </c>
      <c r="K2116" s="1"/>
      <c r="L2116" t="str">
        <f>VLOOKUP(Z2116,lookup!$A$2:$E$18,4,FALSE)</f>
        <v>ug/l</v>
      </c>
      <c r="M2116">
        <v>13.2</v>
      </c>
      <c r="U2116">
        <v>2</v>
      </c>
      <c r="V2116" t="s">
        <v>176</v>
      </c>
      <c r="X2116" t="s">
        <v>178</v>
      </c>
      <c r="Y2116" t="s">
        <v>150</v>
      </c>
      <c r="Z2116">
        <v>1090</v>
      </c>
      <c r="AB2116" t="s">
        <v>154</v>
      </c>
      <c r="AC2116" t="s">
        <v>148</v>
      </c>
      <c r="AD2116" s="2">
        <v>0.38472222222222219</v>
      </c>
      <c r="AG2116" t="s">
        <v>148</v>
      </c>
      <c r="AK2116" t="s">
        <v>156</v>
      </c>
    </row>
    <row r="2117" spans="1:37" x14ac:dyDescent="0.3">
      <c r="A2117" t="s">
        <v>292</v>
      </c>
      <c r="B2117" t="str">
        <f t="shared" si="33"/>
        <v>USGS-1651770-20210901</v>
      </c>
      <c r="C2117">
        <v>1651770</v>
      </c>
      <c r="D2117" t="s">
        <v>151</v>
      </c>
      <c r="E2117" s="1">
        <v>44440</v>
      </c>
      <c r="F2117" s="1" t="s">
        <v>390</v>
      </c>
      <c r="G2117" s="1"/>
      <c r="I2117" s="1" t="str">
        <f>VLOOKUP(Z2117,lookup!$A$2:$E$18,5,FALSE)</f>
        <v>total</v>
      </c>
      <c r="J2117" s="1" t="str">
        <f>VLOOKUP(Z2117,lookup!$A$2:$E$18,3,FALSE)</f>
        <v>Mercury</v>
      </c>
      <c r="K2117" s="1"/>
      <c r="L2117" t="str">
        <f>VLOOKUP(Z2117,lookup!$A$2:$E$18,4,FALSE)</f>
        <v>ng/l</v>
      </c>
      <c r="M2117">
        <v>7.01</v>
      </c>
      <c r="U2117">
        <v>0.17</v>
      </c>
      <c r="V2117" t="s">
        <v>165</v>
      </c>
      <c r="X2117" t="s">
        <v>178</v>
      </c>
      <c r="Y2117" t="s">
        <v>150</v>
      </c>
      <c r="Z2117">
        <v>50286</v>
      </c>
      <c r="AB2117" t="s">
        <v>154</v>
      </c>
      <c r="AC2117" t="s">
        <v>148</v>
      </c>
      <c r="AD2117" s="2">
        <v>0.38472222222222219</v>
      </c>
      <c r="AG2117" t="s">
        <v>148</v>
      </c>
      <c r="AK2117" t="s">
        <v>230</v>
      </c>
    </row>
    <row r="2118" spans="1:37" x14ac:dyDescent="0.3">
      <c r="A2118" t="s">
        <v>292</v>
      </c>
      <c r="B2118" t="str">
        <f t="shared" si="33"/>
        <v>USGS-1651770-20210923</v>
      </c>
      <c r="C2118">
        <v>1651770</v>
      </c>
      <c r="D2118" t="s">
        <v>151</v>
      </c>
      <c r="E2118" s="1">
        <v>44462</v>
      </c>
      <c r="F2118" s="1" t="s">
        <v>488</v>
      </c>
      <c r="G2118" s="1"/>
      <c r="H2118" t="s">
        <v>172</v>
      </c>
      <c r="I2118" s="1" t="str">
        <f>VLOOKUP(Z2118,lookup!$A$2:$E$18,5,FALSE)</f>
        <v>dissolved</v>
      </c>
      <c r="J2118" s="1" t="str">
        <f>VLOOKUP(Z2118,lookup!$A$2:$E$18,3,FALSE)</f>
        <v>Copper</v>
      </c>
      <c r="K2118" s="1"/>
      <c r="L2118" t="str">
        <f>VLOOKUP(Z2118,lookup!$A$2:$E$18,4,FALSE)</f>
        <v>ug/l</v>
      </c>
      <c r="M2118">
        <v>3.1</v>
      </c>
      <c r="U2118">
        <v>0.4</v>
      </c>
      <c r="V2118" t="s">
        <v>176</v>
      </c>
      <c r="X2118" t="s">
        <v>178</v>
      </c>
      <c r="Y2118" t="s">
        <v>150</v>
      </c>
      <c r="Z2118">
        <v>1040</v>
      </c>
      <c r="AB2118" t="s">
        <v>154</v>
      </c>
      <c r="AC2118" t="s">
        <v>148</v>
      </c>
      <c r="AD2118" s="2">
        <v>0.32222222222222224</v>
      </c>
      <c r="AG2118" t="s">
        <v>148</v>
      </c>
      <c r="AK2118" t="s">
        <v>156</v>
      </c>
    </row>
    <row r="2119" spans="1:37" x14ac:dyDescent="0.3">
      <c r="A2119" t="s">
        <v>292</v>
      </c>
      <c r="B2119" t="str">
        <f t="shared" si="33"/>
        <v>USGS-1651770-20210923</v>
      </c>
      <c r="C2119">
        <v>1651770</v>
      </c>
      <c r="D2119" t="s">
        <v>151</v>
      </c>
      <c r="E2119" s="1">
        <v>44462</v>
      </c>
      <c r="F2119" s="1" t="s">
        <v>488</v>
      </c>
      <c r="G2119" s="1"/>
      <c r="H2119" t="s">
        <v>170</v>
      </c>
      <c r="I2119" s="1" t="str">
        <f>VLOOKUP(Z2119,lookup!$A$2:$E$18,5,FALSE)</f>
        <v>dissolved</v>
      </c>
      <c r="J2119" s="1" t="str">
        <f>VLOOKUP(Z2119,lookup!$A$2:$E$18,3,FALSE)</f>
        <v>Lead</v>
      </c>
      <c r="K2119" s="1"/>
      <c r="L2119" t="str">
        <f>VLOOKUP(Z2119,lookup!$A$2:$E$18,4,FALSE)</f>
        <v>ug/l</v>
      </c>
      <c r="M2119">
        <v>0.52800000000000002</v>
      </c>
      <c r="U2119">
        <v>0.02</v>
      </c>
      <c r="V2119" t="s">
        <v>176</v>
      </c>
      <c r="X2119" t="s">
        <v>178</v>
      </c>
      <c r="Y2119" t="s">
        <v>150</v>
      </c>
      <c r="Z2119">
        <v>1049</v>
      </c>
      <c r="AB2119" t="s">
        <v>154</v>
      </c>
      <c r="AC2119" t="s">
        <v>148</v>
      </c>
      <c r="AD2119" s="2">
        <v>0.32222222222222224</v>
      </c>
      <c r="AG2119" t="s">
        <v>148</v>
      </c>
      <c r="AK2119" t="s">
        <v>156</v>
      </c>
    </row>
    <row r="2120" spans="1:37" x14ac:dyDescent="0.3">
      <c r="A2120" t="s">
        <v>292</v>
      </c>
      <c r="B2120" t="str">
        <f t="shared" si="33"/>
        <v>USGS-1651770-20210923</v>
      </c>
      <c r="C2120">
        <v>1651770</v>
      </c>
      <c r="D2120" t="s">
        <v>151</v>
      </c>
      <c r="E2120" s="1">
        <v>44462</v>
      </c>
      <c r="F2120" s="1" t="s">
        <v>488</v>
      </c>
      <c r="G2120" s="1"/>
      <c r="H2120" t="s">
        <v>172</v>
      </c>
      <c r="I2120" s="1" t="str">
        <f>VLOOKUP(Z2120,lookup!$A$2:$E$18,5,FALSE)</f>
        <v>dissolved</v>
      </c>
      <c r="J2120" s="1" t="str">
        <f>VLOOKUP(Z2120,lookup!$A$2:$E$18,3,FALSE)</f>
        <v>Zinc</v>
      </c>
      <c r="K2120" s="1"/>
      <c r="L2120" t="str">
        <f>VLOOKUP(Z2120,lookup!$A$2:$E$18,4,FALSE)</f>
        <v>ug/l</v>
      </c>
      <c r="M2120">
        <v>7.5</v>
      </c>
      <c r="U2120">
        <v>2</v>
      </c>
      <c r="V2120" t="s">
        <v>176</v>
      </c>
      <c r="X2120" t="s">
        <v>178</v>
      </c>
      <c r="Y2120" t="s">
        <v>150</v>
      </c>
      <c r="Z2120">
        <v>1090</v>
      </c>
      <c r="AB2120" t="s">
        <v>154</v>
      </c>
      <c r="AC2120" t="s">
        <v>148</v>
      </c>
      <c r="AD2120" s="2">
        <v>0.32222222222222224</v>
      </c>
      <c r="AG2120" t="s">
        <v>148</v>
      </c>
      <c r="AK2120" t="s">
        <v>156</v>
      </c>
    </row>
    <row r="2121" spans="1:37" x14ac:dyDescent="0.3">
      <c r="A2121" t="s">
        <v>292</v>
      </c>
      <c r="B2121" t="str">
        <f t="shared" si="33"/>
        <v>USGS-1651770-20210923</v>
      </c>
      <c r="C2121">
        <v>1651770</v>
      </c>
      <c r="D2121" t="s">
        <v>151</v>
      </c>
      <c r="E2121" s="1">
        <v>44462</v>
      </c>
      <c r="F2121" s="1" t="s">
        <v>488</v>
      </c>
      <c r="G2121" s="1"/>
      <c r="I2121" s="1" t="str">
        <f>VLOOKUP(Z2121,lookup!$A$2:$E$18,5,FALSE)</f>
        <v>total</v>
      </c>
      <c r="J2121" s="1" t="str">
        <f>VLOOKUP(Z2121,lookup!$A$2:$E$18,3,FALSE)</f>
        <v>Mercury</v>
      </c>
      <c r="K2121" s="1"/>
      <c r="L2121" t="str">
        <f>VLOOKUP(Z2121,lookup!$A$2:$E$18,4,FALSE)</f>
        <v>ng/l</v>
      </c>
      <c r="M2121">
        <v>12.7</v>
      </c>
      <c r="U2121">
        <v>0.17</v>
      </c>
      <c r="V2121" t="s">
        <v>165</v>
      </c>
      <c r="X2121" t="s">
        <v>178</v>
      </c>
      <c r="Y2121" t="s">
        <v>150</v>
      </c>
      <c r="Z2121">
        <v>50286</v>
      </c>
      <c r="AB2121" t="s">
        <v>154</v>
      </c>
      <c r="AC2121" t="s">
        <v>148</v>
      </c>
      <c r="AD2121" s="2">
        <v>0.32222222222222224</v>
      </c>
      <c r="AG2121" t="s">
        <v>148</v>
      </c>
      <c r="AK2121" t="s">
        <v>230</v>
      </c>
    </row>
    <row r="2122" spans="1:37" x14ac:dyDescent="0.3">
      <c r="A2122" t="s">
        <v>292</v>
      </c>
      <c r="B2122" t="str">
        <f t="shared" si="33"/>
        <v>USGS-1651770-20211004</v>
      </c>
      <c r="C2122">
        <v>1651770</v>
      </c>
      <c r="D2122" t="s">
        <v>151</v>
      </c>
      <c r="E2122" s="1">
        <v>44473</v>
      </c>
      <c r="F2122" s="1" t="s">
        <v>397</v>
      </c>
      <c r="G2122" s="1"/>
      <c r="H2122" t="s">
        <v>172</v>
      </c>
      <c r="I2122" s="1" t="str">
        <f>VLOOKUP(Z2122,lookup!$A$2:$E$18,5,FALSE)</f>
        <v>dissolved</v>
      </c>
      <c r="J2122" s="1" t="str">
        <f>VLOOKUP(Z2122,lookup!$A$2:$E$18,3,FALSE)</f>
        <v>Copper</v>
      </c>
      <c r="K2122" s="1"/>
      <c r="L2122" t="str">
        <f>VLOOKUP(Z2122,lookup!$A$2:$E$18,4,FALSE)</f>
        <v>ug/l</v>
      </c>
      <c r="M2122">
        <v>1.7</v>
      </c>
      <c r="U2122">
        <v>0.4</v>
      </c>
      <c r="V2122" t="s">
        <v>176</v>
      </c>
      <c r="X2122" t="s">
        <v>178</v>
      </c>
      <c r="Y2122" t="s">
        <v>150</v>
      </c>
      <c r="Z2122">
        <v>1040</v>
      </c>
      <c r="AB2122" t="s">
        <v>154</v>
      </c>
      <c r="AC2122" t="s">
        <v>148</v>
      </c>
      <c r="AD2122" s="2">
        <v>0.44027777777777777</v>
      </c>
      <c r="AG2122" t="s">
        <v>148</v>
      </c>
      <c r="AK2122" t="s">
        <v>156</v>
      </c>
    </row>
    <row r="2123" spans="1:37" x14ac:dyDescent="0.3">
      <c r="A2123" t="s">
        <v>292</v>
      </c>
      <c r="B2123" t="str">
        <f t="shared" si="33"/>
        <v>USGS-1651770-20211004</v>
      </c>
      <c r="C2123">
        <v>1651770</v>
      </c>
      <c r="D2123" t="s">
        <v>151</v>
      </c>
      <c r="E2123" s="1">
        <v>44473</v>
      </c>
      <c r="F2123" s="1" t="s">
        <v>397</v>
      </c>
      <c r="G2123" s="1"/>
      <c r="H2123" t="s">
        <v>170</v>
      </c>
      <c r="I2123" s="1" t="str">
        <f>VLOOKUP(Z2123,lookup!$A$2:$E$18,5,FALSE)</f>
        <v>dissolved</v>
      </c>
      <c r="J2123" s="1" t="str">
        <f>VLOOKUP(Z2123,lookup!$A$2:$E$18,3,FALSE)</f>
        <v>Lead</v>
      </c>
      <c r="K2123" s="1"/>
      <c r="L2123" t="str">
        <f>VLOOKUP(Z2123,lookup!$A$2:$E$18,4,FALSE)</f>
        <v>ug/l</v>
      </c>
      <c r="M2123">
        <v>7.0999999999999994E-2</v>
      </c>
      <c r="U2123">
        <v>0.02</v>
      </c>
      <c r="V2123" t="s">
        <v>176</v>
      </c>
      <c r="X2123" t="s">
        <v>178</v>
      </c>
      <c r="Y2123" t="s">
        <v>150</v>
      </c>
      <c r="Z2123">
        <v>1049</v>
      </c>
      <c r="AB2123" t="s">
        <v>154</v>
      </c>
      <c r="AC2123" t="s">
        <v>148</v>
      </c>
      <c r="AD2123" s="2">
        <v>0.44027777777777777</v>
      </c>
      <c r="AG2123" t="s">
        <v>148</v>
      </c>
      <c r="AK2123" t="s">
        <v>156</v>
      </c>
    </row>
    <row r="2124" spans="1:37" x14ac:dyDescent="0.3">
      <c r="A2124" t="s">
        <v>292</v>
      </c>
      <c r="B2124" t="str">
        <f t="shared" si="33"/>
        <v>USGS-1651770-20211004</v>
      </c>
      <c r="C2124">
        <v>1651770</v>
      </c>
      <c r="D2124" t="s">
        <v>151</v>
      </c>
      <c r="E2124" s="1">
        <v>44473</v>
      </c>
      <c r="F2124" s="1" t="s">
        <v>397</v>
      </c>
      <c r="G2124" s="1"/>
      <c r="H2124" t="s">
        <v>172</v>
      </c>
      <c r="I2124" s="1" t="str">
        <f>VLOOKUP(Z2124,lookup!$A$2:$E$18,5,FALSE)</f>
        <v>dissolved</v>
      </c>
      <c r="J2124" s="1" t="str">
        <f>VLOOKUP(Z2124,lookup!$A$2:$E$18,3,FALSE)</f>
        <v>Zinc</v>
      </c>
      <c r="K2124" s="1"/>
      <c r="L2124" t="str">
        <f>VLOOKUP(Z2124,lookup!$A$2:$E$18,4,FALSE)</f>
        <v>ug/l</v>
      </c>
      <c r="M2124">
        <v>2.2999999999999998</v>
      </c>
      <c r="U2124">
        <v>2</v>
      </c>
      <c r="V2124" t="s">
        <v>176</v>
      </c>
      <c r="X2124" t="s">
        <v>178</v>
      </c>
      <c r="Y2124" t="s">
        <v>150</v>
      </c>
      <c r="Z2124">
        <v>1090</v>
      </c>
      <c r="AA2124" t="s">
        <v>168</v>
      </c>
      <c r="AB2124" t="s">
        <v>154</v>
      </c>
      <c r="AC2124" t="s">
        <v>148</v>
      </c>
      <c r="AD2124" s="2">
        <v>0.44027777777777777</v>
      </c>
      <c r="AG2124" t="s">
        <v>148</v>
      </c>
      <c r="AK2124" t="s">
        <v>156</v>
      </c>
    </row>
    <row r="2125" spans="1:37" x14ac:dyDescent="0.3">
      <c r="A2125" t="s">
        <v>292</v>
      </c>
      <c r="B2125" t="str">
        <f t="shared" si="33"/>
        <v>USGS-1651770-20211004</v>
      </c>
      <c r="C2125">
        <v>1651770</v>
      </c>
      <c r="D2125" t="s">
        <v>151</v>
      </c>
      <c r="E2125" s="1">
        <v>44473</v>
      </c>
      <c r="F2125" s="1" t="s">
        <v>397</v>
      </c>
      <c r="G2125" s="1"/>
      <c r="I2125" s="1" t="str">
        <f>VLOOKUP(Z2125,lookup!$A$2:$E$18,5,FALSE)</f>
        <v>total</v>
      </c>
      <c r="J2125" s="1" t="str">
        <f>VLOOKUP(Z2125,lookup!$A$2:$E$18,3,FALSE)</f>
        <v>Mercury</v>
      </c>
      <c r="K2125" s="1"/>
      <c r="L2125" t="str">
        <f>VLOOKUP(Z2125,lookup!$A$2:$E$18,4,FALSE)</f>
        <v>ng/l</v>
      </c>
      <c r="M2125">
        <v>1.9</v>
      </c>
      <c r="U2125">
        <v>0.17</v>
      </c>
      <c r="V2125" t="s">
        <v>165</v>
      </c>
      <c r="X2125" t="s">
        <v>178</v>
      </c>
      <c r="Y2125" t="s">
        <v>150</v>
      </c>
      <c r="Z2125">
        <v>50286</v>
      </c>
      <c r="AB2125" t="s">
        <v>154</v>
      </c>
      <c r="AC2125" t="s">
        <v>148</v>
      </c>
      <c r="AD2125" s="2">
        <v>0.44027777777777777</v>
      </c>
      <c r="AG2125" t="s">
        <v>148</v>
      </c>
      <c r="AK2125" t="s">
        <v>230</v>
      </c>
    </row>
    <row r="2126" spans="1:37" x14ac:dyDescent="0.3">
      <c r="A2126" t="s">
        <v>292</v>
      </c>
      <c r="B2126" t="str">
        <f t="shared" si="33"/>
        <v>USGS-1651770-20211029</v>
      </c>
      <c r="C2126">
        <v>1651770</v>
      </c>
      <c r="D2126" t="s">
        <v>151</v>
      </c>
      <c r="E2126" s="1">
        <v>44498</v>
      </c>
      <c r="F2126" s="1" t="s">
        <v>423</v>
      </c>
      <c r="G2126" s="1"/>
      <c r="H2126" t="s">
        <v>172</v>
      </c>
      <c r="I2126" s="1" t="str">
        <f>VLOOKUP(Z2126,lookup!$A$2:$E$18,5,FALSE)</f>
        <v>dissolved</v>
      </c>
      <c r="J2126" s="1" t="str">
        <f>VLOOKUP(Z2126,lookup!$A$2:$E$18,3,FALSE)</f>
        <v>Copper</v>
      </c>
      <c r="K2126" s="1"/>
      <c r="L2126" t="str">
        <f>VLOOKUP(Z2126,lookup!$A$2:$E$18,4,FALSE)</f>
        <v>ug/l</v>
      </c>
      <c r="M2126">
        <v>7.7</v>
      </c>
      <c r="U2126">
        <v>0.4</v>
      </c>
      <c r="V2126" t="s">
        <v>176</v>
      </c>
      <c r="X2126" t="s">
        <v>178</v>
      </c>
      <c r="Y2126" t="s">
        <v>150</v>
      </c>
      <c r="Z2126">
        <v>1040</v>
      </c>
      <c r="AB2126" t="s">
        <v>154</v>
      </c>
      <c r="AC2126" t="s">
        <v>148</v>
      </c>
      <c r="AD2126" s="2">
        <v>0.47500000000000003</v>
      </c>
      <c r="AG2126" t="s">
        <v>148</v>
      </c>
      <c r="AK2126" t="s">
        <v>156</v>
      </c>
    </row>
    <row r="2127" spans="1:37" x14ac:dyDescent="0.3">
      <c r="A2127" t="s">
        <v>292</v>
      </c>
      <c r="B2127" t="str">
        <f t="shared" si="33"/>
        <v>USGS-1651770-20211029</v>
      </c>
      <c r="C2127">
        <v>1651770</v>
      </c>
      <c r="D2127" t="s">
        <v>151</v>
      </c>
      <c r="E2127" s="1">
        <v>44498</v>
      </c>
      <c r="F2127" s="1" t="s">
        <v>423</v>
      </c>
      <c r="G2127" s="1"/>
      <c r="H2127" t="s">
        <v>170</v>
      </c>
      <c r="I2127" s="1" t="str">
        <f>VLOOKUP(Z2127,lookup!$A$2:$E$18,5,FALSE)</f>
        <v>dissolved</v>
      </c>
      <c r="J2127" s="1" t="str">
        <f>VLOOKUP(Z2127,lookup!$A$2:$E$18,3,FALSE)</f>
        <v>Lead</v>
      </c>
      <c r="K2127" s="1"/>
      <c r="L2127" t="str">
        <f>VLOOKUP(Z2127,lookup!$A$2:$E$18,4,FALSE)</f>
        <v>ug/l</v>
      </c>
      <c r="M2127">
        <v>2.08</v>
      </c>
      <c r="U2127">
        <v>0.02</v>
      </c>
      <c r="V2127" t="s">
        <v>176</v>
      </c>
      <c r="X2127" t="s">
        <v>178</v>
      </c>
      <c r="Y2127" t="s">
        <v>150</v>
      </c>
      <c r="Z2127">
        <v>1049</v>
      </c>
      <c r="AB2127" t="s">
        <v>154</v>
      </c>
      <c r="AC2127" t="s">
        <v>148</v>
      </c>
      <c r="AD2127" s="2">
        <v>0.47500000000000003</v>
      </c>
      <c r="AG2127" t="s">
        <v>148</v>
      </c>
      <c r="AK2127" t="s">
        <v>156</v>
      </c>
    </row>
    <row r="2128" spans="1:37" x14ac:dyDescent="0.3">
      <c r="A2128" t="s">
        <v>292</v>
      </c>
      <c r="B2128" t="str">
        <f t="shared" si="33"/>
        <v>USGS-1651770-20211029</v>
      </c>
      <c r="C2128">
        <v>1651770</v>
      </c>
      <c r="D2128" t="s">
        <v>151</v>
      </c>
      <c r="E2128" s="1">
        <v>44498</v>
      </c>
      <c r="F2128" s="1" t="s">
        <v>423</v>
      </c>
      <c r="G2128" s="1"/>
      <c r="H2128" t="s">
        <v>172</v>
      </c>
      <c r="I2128" s="1" t="str">
        <f>VLOOKUP(Z2128,lookup!$A$2:$E$18,5,FALSE)</f>
        <v>dissolved</v>
      </c>
      <c r="J2128" s="1" t="str">
        <f>VLOOKUP(Z2128,lookup!$A$2:$E$18,3,FALSE)</f>
        <v>Zinc</v>
      </c>
      <c r="K2128" s="1"/>
      <c r="L2128" t="str">
        <f>VLOOKUP(Z2128,lookup!$A$2:$E$18,4,FALSE)</f>
        <v>ug/l</v>
      </c>
      <c r="M2128">
        <v>25.2</v>
      </c>
      <c r="U2128">
        <v>2</v>
      </c>
      <c r="V2128" t="s">
        <v>176</v>
      </c>
      <c r="X2128" t="s">
        <v>178</v>
      </c>
      <c r="Y2128" t="s">
        <v>150</v>
      </c>
      <c r="Z2128">
        <v>1090</v>
      </c>
      <c r="AB2128" t="s">
        <v>154</v>
      </c>
      <c r="AC2128" t="s">
        <v>148</v>
      </c>
      <c r="AD2128" s="2">
        <v>0.47500000000000003</v>
      </c>
      <c r="AG2128" t="s">
        <v>148</v>
      </c>
      <c r="AK2128" t="s">
        <v>156</v>
      </c>
    </row>
    <row r="2129" spans="1:37" x14ac:dyDescent="0.3">
      <c r="A2129" t="s">
        <v>292</v>
      </c>
      <c r="B2129" t="str">
        <f t="shared" si="33"/>
        <v>USGS-1651770-20211029</v>
      </c>
      <c r="C2129">
        <v>1651770</v>
      </c>
      <c r="D2129" t="s">
        <v>151</v>
      </c>
      <c r="E2129" s="1">
        <v>44498</v>
      </c>
      <c r="F2129" s="1" t="s">
        <v>423</v>
      </c>
      <c r="G2129" s="1"/>
      <c r="I2129" s="1" t="str">
        <f>VLOOKUP(Z2129,lookup!$A$2:$E$18,5,FALSE)</f>
        <v>total</v>
      </c>
      <c r="J2129" s="1" t="str">
        <f>VLOOKUP(Z2129,lookup!$A$2:$E$18,3,FALSE)</f>
        <v>Mercury</v>
      </c>
      <c r="K2129" s="1"/>
      <c r="L2129" t="str">
        <f>VLOOKUP(Z2129,lookup!$A$2:$E$18,4,FALSE)</f>
        <v>ng/l</v>
      </c>
      <c r="M2129">
        <v>5.8</v>
      </c>
      <c r="U2129">
        <v>0.17</v>
      </c>
      <c r="V2129" t="s">
        <v>165</v>
      </c>
      <c r="X2129" t="s">
        <v>178</v>
      </c>
      <c r="Y2129" t="s">
        <v>150</v>
      </c>
      <c r="Z2129">
        <v>50286</v>
      </c>
      <c r="AB2129" t="s">
        <v>164</v>
      </c>
      <c r="AC2129" t="s">
        <v>148</v>
      </c>
      <c r="AD2129" s="2">
        <v>0.47500000000000003</v>
      </c>
      <c r="AG2129" t="s">
        <v>148</v>
      </c>
      <c r="AK2129" t="s">
        <v>230</v>
      </c>
    </row>
    <row r="2130" spans="1:37" x14ac:dyDescent="0.3">
      <c r="A2130" t="s">
        <v>292</v>
      </c>
      <c r="B2130" t="str">
        <f t="shared" si="33"/>
        <v>USGS-1651770-20211103</v>
      </c>
      <c r="C2130">
        <v>1651770</v>
      </c>
      <c r="D2130" t="s">
        <v>151</v>
      </c>
      <c r="E2130" s="1">
        <v>44503</v>
      </c>
      <c r="F2130" s="1" t="s">
        <v>308</v>
      </c>
      <c r="G2130" s="1"/>
      <c r="H2130" t="s">
        <v>172</v>
      </c>
      <c r="I2130" s="1" t="str">
        <f>VLOOKUP(Z2130,lookup!$A$2:$E$18,5,FALSE)</f>
        <v>dissolved</v>
      </c>
      <c r="J2130" s="1" t="str">
        <f>VLOOKUP(Z2130,lookup!$A$2:$E$18,3,FALSE)</f>
        <v>Copper</v>
      </c>
      <c r="K2130" s="1"/>
      <c r="L2130" t="str">
        <f>VLOOKUP(Z2130,lookup!$A$2:$E$18,4,FALSE)</f>
        <v>ug/l</v>
      </c>
      <c r="M2130">
        <v>2.7</v>
      </c>
      <c r="U2130">
        <v>0.4</v>
      </c>
      <c r="V2130" t="s">
        <v>176</v>
      </c>
      <c r="X2130" t="s">
        <v>178</v>
      </c>
      <c r="Y2130" t="s">
        <v>150</v>
      </c>
      <c r="Z2130">
        <v>1040</v>
      </c>
      <c r="AB2130" t="s">
        <v>154</v>
      </c>
      <c r="AC2130" t="s">
        <v>148</v>
      </c>
      <c r="AD2130" s="2">
        <v>0.39583333333333331</v>
      </c>
      <c r="AG2130" t="s">
        <v>148</v>
      </c>
      <c r="AK2130" t="s">
        <v>156</v>
      </c>
    </row>
    <row r="2131" spans="1:37" x14ac:dyDescent="0.3">
      <c r="A2131" t="s">
        <v>292</v>
      </c>
      <c r="B2131" t="str">
        <f t="shared" si="33"/>
        <v>USGS-1651770-20211103</v>
      </c>
      <c r="C2131">
        <v>1651770</v>
      </c>
      <c r="D2131" t="s">
        <v>151</v>
      </c>
      <c r="E2131" s="1">
        <v>44503</v>
      </c>
      <c r="F2131" s="1" t="s">
        <v>308</v>
      </c>
      <c r="G2131" s="1"/>
      <c r="H2131" t="s">
        <v>170</v>
      </c>
      <c r="I2131" s="1" t="str">
        <f>VLOOKUP(Z2131,lookup!$A$2:$E$18,5,FALSE)</f>
        <v>dissolved</v>
      </c>
      <c r="J2131" s="1" t="str">
        <f>VLOOKUP(Z2131,lookup!$A$2:$E$18,3,FALSE)</f>
        <v>Lead</v>
      </c>
      <c r="K2131" s="1"/>
      <c r="L2131" t="str">
        <f>VLOOKUP(Z2131,lookup!$A$2:$E$18,4,FALSE)</f>
        <v>ug/l</v>
      </c>
      <c r="M2131">
        <v>0.33700000000000002</v>
      </c>
      <c r="U2131">
        <v>0.02</v>
      </c>
      <c r="V2131" t="s">
        <v>176</v>
      </c>
      <c r="X2131" t="s">
        <v>178</v>
      </c>
      <c r="Y2131" t="s">
        <v>150</v>
      </c>
      <c r="Z2131">
        <v>1049</v>
      </c>
      <c r="AB2131" t="s">
        <v>154</v>
      </c>
      <c r="AC2131" t="s">
        <v>148</v>
      </c>
      <c r="AD2131" s="2">
        <v>0.39583333333333331</v>
      </c>
      <c r="AG2131" t="s">
        <v>148</v>
      </c>
      <c r="AK2131" t="s">
        <v>156</v>
      </c>
    </row>
    <row r="2132" spans="1:37" x14ac:dyDescent="0.3">
      <c r="A2132" t="s">
        <v>292</v>
      </c>
      <c r="B2132" t="str">
        <f t="shared" si="33"/>
        <v>USGS-1651770-20211103</v>
      </c>
      <c r="C2132">
        <v>1651770</v>
      </c>
      <c r="D2132" t="s">
        <v>151</v>
      </c>
      <c r="E2132" s="1">
        <v>44503</v>
      </c>
      <c r="F2132" s="1" t="s">
        <v>308</v>
      </c>
      <c r="G2132" s="1"/>
      <c r="H2132" t="s">
        <v>172</v>
      </c>
      <c r="I2132" s="1" t="str">
        <f>VLOOKUP(Z2132,lookup!$A$2:$E$18,5,FALSE)</f>
        <v>dissolved</v>
      </c>
      <c r="J2132" s="1" t="str">
        <f>VLOOKUP(Z2132,lookup!$A$2:$E$18,3,FALSE)</f>
        <v>Zinc</v>
      </c>
      <c r="K2132" s="1"/>
      <c r="L2132" t="str">
        <f>VLOOKUP(Z2132,lookup!$A$2:$E$18,4,FALSE)</f>
        <v>ug/l</v>
      </c>
      <c r="M2132">
        <v>4.9000000000000004</v>
      </c>
      <c r="U2132">
        <v>2</v>
      </c>
      <c r="V2132" t="s">
        <v>176</v>
      </c>
      <c r="X2132" t="s">
        <v>178</v>
      </c>
      <c r="Y2132" t="s">
        <v>150</v>
      </c>
      <c r="Z2132">
        <v>1090</v>
      </c>
      <c r="AB2132" t="s">
        <v>154</v>
      </c>
      <c r="AC2132" t="s">
        <v>148</v>
      </c>
      <c r="AD2132" s="2">
        <v>0.39583333333333331</v>
      </c>
      <c r="AG2132" t="s">
        <v>148</v>
      </c>
      <c r="AK2132" t="s">
        <v>156</v>
      </c>
    </row>
    <row r="2133" spans="1:37" x14ac:dyDescent="0.3">
      <c r="A2133" t="s">
        <v>292</v>
      </c>
      <c r="B2133" t="str">
        <f t="shared" si="33"/>
        <v>USGS-1651770-20211103</v>
      </c>
      <c r="C2133">
        <v>1651770</v>
      </c>
      <c r="D2133" t="s">
        <v>151</v>
      </c>
      <c r="E2133" s="1">
        <v>44503</v>
      </c>
      <c r="F2133" s="1" t="s">
        <v>308</v>
      </c>
      <c r="G2133" s="1"/>
      <c r="I2133" s="1" t="str">
        <f>VLOOKUP(Z2133,lookup!$A$2:$E$18,5,FALSE)</f>
        <v>total</v>
      </c>
      <c r="J2133" s="1" t="str">
        <f>VLOOKUP(Z2133,lookup!$A$2:$E$18,3,FALSE)</f>
        <v>Mercury</v>
      </c>
      <c r="K2133" s="1"/>
      <c r="L2133" t="str">
        <f>VLOOKUP(Z2133,lookup!$A$2:$E$18,4,FALSE)</f>
        <v>ng/l</v>
      </c>
      <c r="M2133">
        <v>2.29</v>
      </c>
      <c r="U2133">
        <v>0.17</v>
      </c>
      <c r="V2133" t="s">
        <v>165</v>
      </c>
      <c r="X2133" t="s">
        <v>178</v>
      </c>
      <c r="Y2133" t="s">
        <v>150</v>
      </c>
      <c r="Z2133">
        <v>50286</v>
      </c>
      <c r="AB2133" t="s">
        <v>164</v>
      </c>
      <c r="AC2133" t="s">
        <v>148</v>
      </c>
      <c r="AD2133" s="2">
        <v>0.39583333333333331</v>
      </c>
      <c r="AG2133" t="s">
        <v>148</v>
      </c>
      <c r="AK2133" t="s">
        <v>230</v>
      </c>
    </row>
    <row r="2134" spans="1:37" x14ac:dyDescent="0.3">
      <c r="A2134" t="s">
        <v>292</v>
      </c>
      <c r="B2134" t="str">
        <f t="shared" si="33"/>
        <v>USGS-1651770-20211206</v>
      </c>
      <c r="C2134">
        <v>1651770</v>
      </c>
      <c r="D2134" t="s">
        <v>151</v>
      </c>
      <c r="E2134" s="1">
        <v>44536</v>
      </c>
      <c r="F2134" s="1" t="s">
        <v>345</v>
      </c>
      <c r="G2134" s="1"/>
      <c r="H2134" t="s">
        <v>172</v>
      </c>
      <c r="I2134" s="1" t="str">
        <f>VLOOKUP(Z2134,lookup!$A$2:$E$18,5,FALSE)</f>
        <v>dissolved</v>
      </c>
      <c r="J2134" s="1" t="str">
        <f>VLOOKUP(Z2134,lookup!$A$2:$E$18,3,FALSE)</f>
        <v>Copper</v>
      </c>
      <c r="K2134" s="1"/>
      <c r="L2134" t="str">
        <f>VLOOKUP(Z2134,lookup!$A$2:$E$18,4,FALSE)</f>
        <v>ug/l</v>
      </c>
      <c r="M2134">
        <v>2.4</v>
      </c>
      <c r="U2134">
        <v>0.4</v>
      </c>
      <c r="V2134" t="s">
        <v>176</v>
      </c>
      <c r="X2134" t="s">
        <v>178</v>
      </c>
      <c r="Y2134" t="s">
        <v>150</v>
      </c>
      <c r="Z2134">
        <v>1040</v>
      </c>
      <c r="AB2134" t="s">
        <v>154</v>
      </c>
      <c r="AC2134" t="s">
        <v>148</v>
      </c>
      <c r="AD2134" s="2">
        <v>0.44444444444444442</v>
      </c>
      <c r="AG2134" t="s">
        <v>148</v>
      </c>
      <c r="AK2134" t="s">
        <v>156</v>
      </c>
    </row>
    <row r="2135" spans="1:37" x14ac:dyDescent="0.3">
      <c r="A2135" t="s">
        <v>292</v>
      </c>
      <c r="B2135" t="str">
        <f t="shared" si="33"/>
        <v>USGS-1651770-20211206</v>
      </c>
      <c r="C2135">
        <v>1651770</v>
      </c>
      <c r="D2135" t="s">
        <v>151</v>
      </c>
      <c r="E2135" s="1">
        <v>44536</v>
      </c>
      <c r="F2135" s="1" t="s">
        <v>345</v>
      </c>
      <c r="G2135" s="1"/>
      <c r="H2135" t="s">
        <v>170</v>
      </c>
      <c r="I2135" s="1" t="str">
        <f>VLOOKUP(Z2135,lookup!$A$2:$E$18,5,FALSE)</f>
        <v>dissolved</v>
      </c>
      <c r="J2135" s="1" t="str">
        <f>VLOOKUP(Z2135,lookup!$A$2:$E$18,3,FALSE)</f>
        <v>Lead</v>
      </c>
      <c r="K2135" s="1"/>
      <c r="L2135" t="str">
        <f>VLOOKUP(Z2135,lookup!$A$2:$E$18,4,FALSE)</f>
        <v>ug/l</v>
      </c>
      <c r="M2135">
        <v>0.05</v>
      </c>
      <c r="U2135">
        <v>0.02</v>
      </c>
      <c r="V2135" t="s">
        <v>176</v>
      </c>
      <c r="X2135" t="s">
        <v>178</v>
      </c>
      <c r="Y2135" t="s">
        <v>150</v>
      </c>
      <c r="Z2135">
        <v>1049</v>
      </c>
      <c r="AB2135" t="s">
        <v>154</v>
      </c>
      <c r="AC2135" t="s">
        <v>148</v>
      </c>
      <c r="AD2135" s="2">
        <v>0.44444444444444442</v>
      </c>
      <c r="AG2135" t="s">
        <v>148</v>
      </c>
      <c r="AK2135" t="s">
        <v>156</v>
      </c>
    </row>
    <row r="2136" spans="1:37" x14ac:dyDescent="0.3">
      <c r="A2136" t="s">
        <v>292</v>
      </c>
      <c r="B2136" t="str">
        <f t="shared" si="33"/>
        <v>USGS-1651770-20211206</v>
      </c>
      <c r="C2136">
        <v>1651770</v>
      </c>
      <c r="D2136" t="s">
        <v>151</v>
      </c>
      <c r="E2136" s="1">
        <v>44536</v>
      </c>
      <c r="F2136" s="1" t="s">
        <v>345</v>
      </c>
      <c r="G2136" s="1"/>
      <c r="H2136" t="s">
        <v>172</v>
      </c>
      <c r="I2136" s="1" t="str">
        <f>VLOOKUP(Z2136,lookup!$A$2:$E$18,5,FALSE)</f>
        <v>dissolved</v>
      </c>
      <c r="J2136" s="1" t="str">
        <f>VLOOKUP(Z2136,lookup!$A$2:$E$18,3,FALSE)</f>
        <v>Zinc</v>
      </c>
      <c r="K2136" s="1"/>
      <c r="L2136" t="str">
        <f>VLOOKUP(Z2136,lookup!$A$2:$E$18,4,FALSE)</f>
        <v>ug/l</v>
      </c>
      <c r="M2136">
        <v>3.9</v>
      </c>
      <c r="U2136">
        <v>2</v>
      </c>
      <c r="V2136" t="s">
        <v>176</v>
      </c>
      <c r="X2136" t="s">
        <v>178</v>
      </c>
      <c r="Y2136" t="s">
        <v>150</v>
      </c>
      <c r="Z2136">
        <v>1090</v>
      </c>
      <c r="AA2136" t="s">
        <v>168</v>
      </c>
      <c r="AB2136" t="s">
        <v>154</v>
      </c>
      <c r="AC2136" t="s">
        <v>148</v>
      </c>
      <c r="AD2136" s="2">
        <v>0.44444444444444442</v>
      </c>
      <c r="AG2136" t="s">
        <v>148</v>
      </c>
      <c r="AK2136" t="s">
        <v>156</v>
      </c>
    </row>
    <row r="2137" spans="1:37" x14ac:dyDescent="0.3">
      <c r="A2137" t="s">
        <v>292</v>
      </c>
      <c r="B2137" t="str">
        <f t="shared" si="33"/>
        <v>USGS-1651770-20211206</v>
      </c>
      <c r="C2137">
        <v>1651770</v>
      </c>
      <c r="D2137" t="s">
        <v>151</v>
      </c>
      <c r="E2137" s="1">
        <v>44536</v>
      </c>
      <c r="F2137" s="1" t="s">
        <v>345</v>
      </c>
      <c r="G2137" s="1"/>
      <c r="I2137" s="1" t="str">
        <f>VLOOKUP(Z2137,lookup!$A$2:$E$18,5,FALSE)</f>
        <v>total</v>
      </c>
      <c r="J2137" s="1" t="str">
        <f>VLOOKUP(Z2137,lookup!$A$2:$E$18,3,FALSE)</f>
        <v>Mercury</v>
      </c>
      <c r="K2137" s="1"/>
      <c r="L2137" t="str">
        <f>VLOOKUP(Z2137,lookup!$A$2:$E$18,4,FALSE)</f>
        <v>ng/l</v>
      </c>
      <c r="M2137">
        <v>5.81</v>
      </c>
      <c r="U2137">
        <v>0.17</v>
      </c>
      <c r="V2137" t="s">
        <v>165</v>
      </c>
      <c r="X2137" t="s">
        <v>178</v>
      </c>
      <c r="Y2137" t="s">
        <v>150</v>
      </c>
      <c r="Z2137">
        <v>50286</v>
      </c>
      <c r="AB2137" t="s">
        <v>164</v>
      </c>
      <c r="AC2137" t="s">
        <v>148</v>
      </c>
      <c r="AD2137" s="2">
        <v>0.44444444444444442</v>
      </c>
      <c r="AG2137" t="s">
        <v>148</v>
      </c>
      <c r="AK2137" t="s">
        <v>230</v>
      </c>
    </row>
    <row r="2138" spans="1:37" x14ac:dyDescent="0.3">
      <c r="A2138" t="s">
        <v>292</v>
      </c>
      <c r="B2138" t="str">
        <f t="shared" si="33"/>
        <v>USGS-1651770-20220104</v>
      </c>
      <c r="C2138">
        <v>1651770</v>
      </c>
      <c r="D2138" t="s">
        <v>151</v>
      </c>
      <c r="E2138" s="1">
        <v>44565</v>
      </c>
      <c r="F2138" s="1" t="s">
        <v>478</v>
      </c>
      <c r="G2138" s="1"/>
      <c r="H2138" t="s">
        <v>172</v>
      </c>
      <c r="I2138" s="1" t="str">
        <f>VLOOKUP(Z2138,lookup!$A$2:$E$18,5,FALSE)</f>
        <v>dissolved</v>
      </c>
      <c r="J2138" s="1" t="str">
        <f>VLOOKUP(Z2138,lookup!$A$2:$E$18,3,FALSE)</f>
        <v>Copper</v>
      </c>
      <c r="K2138" s="1"/>
      <c r="L2138" t="str">
        <f>VLOOKUP(Z2138,lookup!$A$2:$E$18,4,FALSE)</f>
        <v>ug/l</v>
      </c>
      <c r="M2138">
        <v>4.9000000000000004</v>
      </c>
      <c r="U2138">
        <v>0.4</v>
      </c>
      <c r="V2138" t="s">
        <v>176</v>
      </c>
      <c r="X2138" t="s">
        <v>178</v>
      </c>
      <c r="Y2138" t="s">
        <v>150</v>
      </c>
      <c r="Z2138">
        <v>1040</v>
      </c>
      <c r="AA2138" t="s">
        <v>174</v>
      </c>
      <c r="AB2138" t="s">
        <v>164</v>
      </c>
      <c r="AC2138" t="s">
        <v>148</v>
      </c>
      <c r="AD2138" s="2">
        <v>0.44722222222222219</v>
      </c>
      <c r="AG2138" t="s">
        <v>148</v>
      </c>
      <c r="AK2138" t="s">
        <v>156</v>
      </c>
    </row>
    <row r="2139" spans="1:37" x14ac:dyDescent="0.3">
      <c r="A2139" t="s">
        <v>292</v>
      </c>
      <c r="B2139" t="str">
        <f t="shared" si="33"/>
        <v>USGS-1651770-20220104</v>
      </c>
      <c r="C2139">
        <v>1651770</v>
      </c>
      <c r="D2139" t="s">
        <v>151</v>
      </c>
      <c r="E2139" s="1">
        <v>44565</v>
      </c>
      <c r="F2139" s="1" t="s">
        <v>478</v>
      </c>
      <c r="G2139" s="1"/>
      <c r="H2139" t="s">
        <v>170</v>
      </c>
      <c r="I2139" s="1" t="str">
        <f>VLOOKUP(Z2139,lookup!$A$2:$E$18,5,FALSE)</f>
        <v>dissolved</v>
      </c>
      <c r="J2139" s="1" t="str">
        <f>VLOOKUP(Z2139,lookup!$A$2:$E$18,3,FALSE)</f>
        <v>Lead</v>
      </c>
      <c r="K2139" s="1"/>
      <c r="L2139" t="str">
        <f>VLOOKUP(Z2139,lookup!$A$2:$E$18,4,FALSE)</f>
        <v>ug/l</v>
      </c>
      <c r="M2139">
        <v>0.97199999999999998</v>
      </c>
      <c r="U2139">
        <v>0.02</v>
      </c>
      <c r="V2139" t="s">
        <v>176</v>
      </c>
      <c r="X2139" t="s">
        <v>178</v>
      </c>
      <c r="Y2139" t="s">
        <v>150</v>
      </c>
      <c r="Z2139">
        <v>1049</v>
      </c>
      <c r="AA2139" t="s">
        <v>174</v>
      </c>
      <c r="AB2139" t="s">
        <v>164</v>
      </c>
      <c r="AC2139" t="s">
        <v>148</v>
      </c>
      <c r="AD2139" s="2">
        <v>0.44722222222222219</v>
      </c>
      <c r="AG2139" t="s">
        <v>148</v>
      </c>
      <c r="AK2139" t="s">
        <v>156</v>
      </c>
    </row>
    <row r="2140" spans="1:37" x14ac:dyDescent="0.3">
      <c r="A2140" t="s">
        <v>292</v>
      </c>
      <c r="B2140" t="str">
        <f t="shared" si="33"/>
        <v>USGS-1651770-20220104</v>
      </c>
      <c r="C2140">
        <v>1651770</v>
      </c>
      <c r="D2140" t="s">
        <v>151</v>
      </c>
      <c r="E2140" s="1">
        <v>44565</v>
      </c>
      <c r="F2140" s="1" t="s">
        <v>478</v>
      </c>
      <c r="G2140" s="1"/>
      <c r="H2140" t="s">
        <v>172</v>
      </c>
      <c r="I2140" s="1" t="str">
        <f>VLOOKUP(Z2140,lookup!$A$2:$E$18,5,FALSE)</f>
        <v>dissolved</v>
      </c>
      <c r="J2140" s="1" t="str">
        <f>VLOOKUP(Z2140,lookup!$A$2:$E$18,3,FALSE)</f>
        <v>Zinc</v>
      </c>
      <c r="K2140" s="1"/>
      <c r="L2140" t="str">
        <f>VLOOKUP(Z2140,lookup!$A$2:$E$18,4,FALSE)</f>
        <v>ug/l</v>
      </c>
      <c r="M2140">
        <v>23.8</v>
      </c>
      <c r="U2140">
        <v>2</v>
      </c>
      <c r="V2140" t="s">
        <v>176</v>
      </c>
      <c r="X2140" t="s">
        <v>178</v>
      </c>
      <c r="Y2140" t="s">
        <v>150</v>
      </c>
      <c r="Z2140">
        <v>1090</v>
      </c>
      <c r="AA2140" t="s">
        <v>174</v>
      </c>
      <c r="AB2140" t="s">
        <v>164</v>
      </c>
      <c r="AC2140" t="s">
        <v>148</v>
      </c>
      <c r="AD2140" s="2">
        <v>0.44722222222222219</v>
      </c>
      <c r="AG2140" t="s">
        <v>148</v>
      </c>
      <c r="AK2140" t="s">
        <v>156</v>
      </c>
    </row>
    <row r="2141" spans="1:37" x14ac:dyDescent="0.3">
      <c r="A2141" t="s">
        <v>292</v>
      </c>
      <c r="B2141" t="str">
        <f t="shared" si="33"/>
        <v>USGS-1651770-20220104</v>
      </c>
      <c r="C2141">
        <v>1651770</v>
      </c>
      <c r="D2141" t="s">
        <v>151</v>
      </c>
      <c r="E2141" s="1">
        <v>44565</v>
      </c>
      <c r="F2141" s="1" t="s">
        <v>478</v>
      </c>
      <c r="G2141" s="1"/>
      <c r="I2141" s="1" t="str">
        <f>VLOOKUP(Z2141,lookup!$A$2:$E$18,5,FALSE)</f>
        <v>total</v>
      </c>
      <c r="J2141" s="1" t="str">
        <f>VLOOKUP(Z2141,lookup!$A$2:$E$18,3,FALSE)</f>
        <v>Mercury</v>
      </c>
      <c r="K2141" s="1"/>
      <c r="L2141" t="str">
        <f>VLOOKUP(Z2141,lookup!$A$2:$E$18,4,FALSE)</f>
        <v>ng/l</v>
      </c>
      <c r="M2141">
        <v>4.2</v>
      </c>
      <c r="U2141">
        <v>0.17</v>
      </c>
      <c r="V2141" t="s">
        <v>165</v>
      </c>
      <c r="X2141" t="s">
        <v>178</v>
      </c>
      <c r="Y2141" t="s">
        <v>150</v>
      </c>
      <c r="Z2141">
        <v>50286</v>
      </c>
      <c r="AB2141" t="s">
        <v>164</v>
      </c>
      <c r="AC2141" t="s">
        <v>148</v>
      </c>
      <c r="AD2141" s="2">
        <v>0.44722222222222219</v>
      </c>
      <c r="AG2141" t="s">
        <v>148</v>
      </c>
      <c r="AK2141" t="s">
        <v>230</v>
      </c>
    </row>
    <row r="2142" spans="1:37" x14ac:dyDescent="0.3">
      <c r="A2142" t="s">
        <v>292</v>
      </c>
      <c r="B2142" t="str">
        <f t="shared" si="33"/>
        <v>USGS-1651770-20220204</v>
      </c>
      <c r="C2142">
        <v>1651770</v>
      </c>
      <c r="D2142" t="s">
        <v>151</v>
      </c>
      <c r="E2142" s="1">
        <v>44596</v>
      </c>
      <c r="F2142" s="1" t="s">
        <v>390</v>
      </c>
      <c r="G2142" s="1"/>
      <c r="H2142" t="s">
        <v>172</v>
      </c>
      <c r="I2142" s="1" t="str">
        <f>VLOOKUP(Z2142,lookup!$A$2:$E$18,5,FALSE)</f>
        <v>dissolved</v>
      </c>
      <c r="J2142" s="1" t="str">
        <f>VLOOKUP(Z2142,lookup!$A$2:$E$18,3,FALSE)</f>
        <v>Copper</v>
      </c>
      <c r="K2142" s="1"/>
      <c r="L2142" t="str">
        <f>VLOOKUP(Z2142,lookup!$A$2:$E$18,4,FALSE)</f>
        <v>ug/l</v>
      </c>
      <c r="M2142">
        <v>5.9</v>
      </c>
      <c r="U2142">
        <v>0.4</v>
      </c>
      <c r="V2142" t="s">
        <v>176</v>
      </c>
      <c r="X2142" t="s">
        <v>149</v>
      </c>
      <c r="Y2142" t="s">
        <v>150</v>
      </c>
      <c r="Z2142">
        <v>1040</v>
      </c>
      <c r="AB2142" t="s">
        <v>164</v>
      </c>
      <c r="AC2142" t="s">
        <v>148</v>
      </c>
      <c r="AD2142" s="2">
        <v>0.38472222222222219</v>
      </c>
      <c r="AG2142" t="s">
        <v>148</v>
      </c>
      <c r="AK2142" t="s">
        <v>156</v>
      </c>
    </row>
    <row r="2143" spans="1:37" x14ac:dyDescent="0.3">
      <c r="A2143" t="s">
        <v>292</v>
      </c>
      <c r="B2143" t="str">
        <f t="shared" si="33"/>
        <v>USGS-1651770-20220204</v>
      </c>
      <c r="C2143">
        <v>1651770</v>
      </c>
      <c r="D2143" t="s">
        <v>151</v>
      </c>
      <c r="E2143" s="1">
        <v>44596</v>
      </c>
      <c r="F2143" s="1" t="s">
        <v>390</v>
      </c>
      <c r="G2143" s="1"/>
      <c r="H2143" t="s">
        <v>170</v>
      </c>
      <c r="I2143" s="1" t="str">
        <f>VLOOKUP(Z2143,lookup!$A$2:$E$18,5,FALSE)</f>
        <v>dissolved</v>
      </c>
      <c r="J2143" s="1" t="str">
        <f>VLOOKUP(Z2143,lookup!$A$2:$E$18,3,FALSE)</f>
        <v>Lead</v>
      </c>
      <c r="K2143" s="1"/>
      <c r="L2143" t="str">
        <f>VLOOKUP(Z2143,lookup!$A$2:$E$18,4,FALSE)</f>
        <v>ug/l</v>
      </c>
      <c r="M2143">
        <v>1</v>
      </c>
      <c r="U2143">
        <v>0.02</v>
      </c>
      <c r="V2143" t="s">
        <v>176</v>
      </c>
      <c r="X2143" t="s">
        <v>149</v>
      </c>
      <c r="Y2143" t="s">
        <v>150</v>
      </c>
      <c r="Z2143">
        <v>1049</v>
      </c>
      <c r="AB2143" t="s">
        <v>164</v>
      </c>
      <c r="AC2143" t="s">
        <v>148</v>
      </c>
      <c r="AD2143" s="2">
        <v>0.38472222222222219</v>
      </c>
      <c r="AG2143" t="s">
        <v>148</v>
      </c>
      <c r="AK2143" t="s">
        <v>156</v>
      </c>
    </row>
    <row r="2144" spans="1:37" x14ac:dyDescent="0.3">
      <c r="A2144" t="s">
        <v>292</v>
      </c>
      <c r="B2144" t="str">
        <f t="shared" si="33"/>
        <v>USGS-1651770-20220204</v>
      </c>
      <c r="C2144">
        <v>1651770</v>
      </c>
      <c r="D2144" t="s">
        <v>151</v>
      </c>
      <c r="E2144" s="1">
        <v>44596</v>
      </c>
      <c r="F2144" s="1" t="s">
        <v>390</v>
      </c>
      <c r="G2144" s="1"/>
      <c r="H2144" t="s">
        <v>172</v>
      </c>
      <c r="I2144" s="1" t="str">
        <f>VLOOKUP(Z2144,lookup!$A$2:$E$18,5,FALSE)</f>
        <v>dissolved</v>
      </c>
      <c r="J2144" s="1" t="str">
        <f>VLOOKUP(Z2144,lookup!$A$2:$E$18,3,FALSE)</f>
        <v>Zinc</v>
      </c>
      <c r="K2144" s="1"/>
      <c r="L2144" t="str">
        <f>VLOOKUP(Z2144,lookup!$A$2:$E$18,4,FALSE)</f>
        <v>ug/l</v>
      </c>
      <c r="M2144">
        <v>18.399999999999999</v>
      </c>
      <c r="U2144">
        <v>2</v>
      </c>
      <c r="V2144" t="s">
        <v>176</v>
      </c>
      <c r="X2144" t="s">
        <v>149</v>
      </c>
      <c r="Y2144" t="s">
        <v>150</v>
      </c>
      <c r="Z2144">
        <v>1090</v>
      </c>
      <c r="AB2144" t="s">
        <v>164</v>
      </c>
      <c r="AC2144" t="s">
        <v>148</v>
      </c>
      <c r="AD2144" s="2">
        <v>0.38472222222222219</v>
      </c>
      <c r="AG2144" t="s">
        <v>148</v>
      </c>
      <c r="AK2144" t="s">
        <v>156</v>
      </c>
    </row>
    <row r="2145" spans="1:37" x14ac:dyDescent="0.3">
      <c r="A2145" t="s">
        <v>292</v>
      </c>
      <c r="B2145" t="str">
        <f t="shared" si="33"/>
        <v>USGS-1651770-20220204</v>
      </c>
      <c r="C2145">
        <v>1651770</v>
      </c>
      <c r="D2145" t="s">
        <v>151</v>
      </c>
      <c r="E2145" s="1">
        <v>44596</v>
      </c>
      <c r="F2145" s="1" t="s">
        <v>390</v>
      </c>
      <c r="G2145" s="1"/>
      <c r="I2145" s="1" t="str">
        <f>VLOOKUP(Z2145,lookup!$A$2:$E$18,5,FALSE)</f>
        <v>total</v>
      </c>
      <c r="J2145" s="1" t="str">
        <f>VLOOKUP(Z2145,lookup!$A$2:$E$18,3,FALSE)</f>
        <v>Mercury</v>
      </c>
      <c r="K2145" s="1"/>
      <c r="L2145" t="str">
        <f>VLOOKUP(Z2145,lookup!$A$2:$E$18,4,FALSE)</f>
        <v>ng/l</v>
      </c>
      <c r="M2145">
        <v>18.899999999999999</v>
      </c>
      <c r="U2145">
        <v>0.17</v>
      </c>
      <c r="V2145" t="s">
        <v>165</v>
      </c>
      <c r="X2145" t="s">
        <v>149</v>
      </c>
      <c r="Y2145" t="s">
        <v>150</v>
      </c>
      <c r="Z2145">
        <v>50286</v>
      </c>
      <c r="AB2145" t="s">
        <v>164</v>
      </c>
      <c r="AC2145" t="s">
        <v>148</v>
      </c>
      <c r="AD2145" s="2">
        <v>0.38472222222222219</v>
      </c>
      <c r="AG2145" t="s">
        <v>148</v>
      </c>
      <c r="AK2145" t="s">
        <v>230</v>
      </c>
    </row>
    <row r="2146" spans="1:37" x14ac:dyDescent="0.3">
      <c r="A2146" t="s">
        <v>292</v>
      </c>
      <c r="B2146" t="str">
        <f t="shared" si="33"/>
        <v>USGS-1651770-20220210</v>
      </c>
      <c r="C2146">
        <v>1651770</v>
      </c>
      <c r="D2146" t="s">
        <v>151</v>
      </c>
      <c r="E2146" s="1">
        <v>44602</v>
      </c>
      <c r="F2146" s="1" t="s">
        <v>422</v>
      </c>
      <c r="G2146" s="1"/>
      <c r="H2146" t="s">
        <v>172</v>
      </c>
      <c r="I2146" s="1" t="str">
        <f>VLOOKUP(Z2146,lookup!$A$2:$E$18,5,FALSE)</f>
        <v>dissolved</v>
      </c>
      <c r="J2146" s="1" t="str">
        <f>VLOOKUP(Z2146,lookup!$A$2:$E$18,3,FALSE)</f>
        <v>Copper</v>
      </c>
      <c r="K2146" s="1"/>
      <c r="L2146" t="str">
        <f>VLOOKUP(Z2146,lookup!$A$2:$E$18,4,FALSE)</f>
        <v>ug/l</v>
      </c>
      <c r="M2146">
        <v>3.3</v>
      </c>
      <c r="U2146">
        <v>0.4</v>
      </c>
      <c r="V2146" t="s">
        <v>176</v>
      </c>
      <c r="X2146" t="s">
        <v>149</v>
      </c>
      <c r="Y2146" t="s">
        <v>150</v>
      </c>
      <c r="Z2146">
        <v>1040</v>
      </c>
      <c r="AB2146" t="s">
        <v>164</v>
      </c>
      <c r="AC2146" t="s">
        <v>148</v>
      </c>
      <c r="AD2146" s="2">
        <v>0.39861111111111108</v>
      </c>
      <c r="AG2146" t="s">
        <v>148</v>
      </c>
      <c r="AK2146" t="s">
        <v>156</v>
      </c>
    </row>
    <row r="2147" spans="1:37" x14ac:dyDescent="0.3">
      <c r="A2147" t="s">
        <v>292</v>
      </c>
      <c r="B2147" t="str">
        <f t="shared" si="33"/>
        <v>USGS-1651770-20220210</v>
      </c>
      <c r="C2147">
        <v>1651770</v>
      </c>
      <c r="D2147" t="s">
        <v>151</v>
      </c>
      <c r="E2147" s="1">
        <v>44602</v>
      </c>
      <c r="F2147" s="1" t="s">
        <v>422</v>
      </c>
      <c r="G2147" s="1"/>
      <c r="H2147" t="s">
        <v>170</v>
      </c>
      <c r="I2147" s="1" t="str">
        <f>VLOOKUP(Z2147,lookup!$A$2:$E$18,5,FALSE)</f>
        <v>dissolved</v>
      </c>
      <c r="J2147" s="1" t="str">
        <f>VLOOKUP(Z2147,lookup!$A$2:$E$18,3,FALSE)</f>
        <v>Lead</v>
      </c>
      <c r="K2147" s="1"/>
      <c r="L2147" t="str">
        <f>VLOOKUP(Z2147,lookup!$A$2:$E$18,4,FALSE)</f>
        <v>ug/l</v>
      </c>
      <c r="M2147">
        <v>0.11899999999999999</v>
      </c>
      <c r="U2147">
        <v>0.02</v>
      </c>
      <c r="V2147" t="s">
        <v>176</v>
      </c>
      <c r="X2147" t="s">
        <v>149</v>
      </c>
      <c r="Y2147" t="s">
        <v>150</v>
      </c>
      <c r="Z2147">
        <v>1049</v>
      </c>
      <c r="AB2147" t="s">
        <v>164</v>
      </c>
      <c r="AC2147" t="s">
        <v>148</v>
      </c>
      <c r="AD2147" s="2">
        <v>0.39861111111111108</v>
      </c>
      <c r="AG2147" t="s">
        <v>148</v>
      </c>
      <c r="AK2147" t="s">
        <v>156</v>
      </c>
    </row>
    <row r="2148" spans="1:37" x14ac:dyDescent="0.3">
      <c r="A2148" t="s">
        <v>292</v>
      </c>
      <c r="B2148" t="str">
        <f t="shared" si="33"/>
        <v>USGS-1651770-20220210</v>
      </c>
      <c r="C2148">
        <v>1651770</v>
      </c>
      <c r="D2148" t="s">
        <v>151</v>
      </c>
      <c r="E2148" s="1">
        <v>44602</v>
      </c>
      <c r="F2148" s="1" t="s">
        <v>422</v>
      </c>
      <c r="G2148" s="1"/>
      <c r="H2148" t="s">
        <v>172</v>
      </c>
      <c r="I2148" s="1" t="str">
        <f>VLOOKUP(Z2148,lookup!$A$2:$E$18,5,FALSE)</f>
        <v>dissolved</v>
      </c>
      <c r="J2148" s="1" t="str">
        <f>VLOOKUP(Z2148,lookup!$A$2:$E$18,3,FALSE)</f>
        <v>Zinc</v>
      </c>
      <c r="K2148" s="1"/>
      <c r="L2148" t="str">
        <f>VLOOKUP(Z2148,lookup!$A$2:$E$18,4,FALSE)</f>
        <v>ug/l</v>
      </c>
      <c r="M2148">
        <v>33.700000000000003</v>
      </c>
      <c r="U2148">
        <v>2</v>
      </c>
      <c r="V2148" t="s">
        <v>176</v>
      </c>
      <c r="X2148" t="s">
        <v>149</v>
      </c>
      <c r="Y2148" t="s">
        <v>150</v>
      </c>
      <c r="Z2148">
        <v>1090</v>
      </c>
      <c r="AB2148" t="s">
        <v>164</v>
      </c>
      <c r="AC2148" t="s">
        <v>148</v>
      </c>
      <c r="AD2148" s="2">
        <v>0.39861111111111108</v>
      </c>
      <c r="AG2148" t="s">
        <v>148</v>
      </c>
      <c r="AK2148" t="s">
        <v>156</v>
      </c>
    </row>
    <row r="2149" spans="1:37" x14ac:dyDescent="0.3">
      <c r="A2149" t="s">
        <v>292</v>
      </c>
      <c r="B2149" t="str">
        <f t="shared" si="33"/>
        <v>USGS-1651770-20220210</v>
      </c>
      <c r="C2149">
        <v>1651770</v>
      </c>
      <c r="D2149" t="s">
        <v>151</v>
      </c>
      <c r="E2149" s="1">
        <v>44602</v>
      </c>
      <c r="F2149" s="1" t="s">
        <v>422</v>
      </c>
      <c r="G2149" s="1"/>
      <c r="I2149" s="1" t="str">
        <f>VLOOKUP(Z2149,lookup!$A$2:$E$18,5,FALSE)</f>
        <v>total</v>
      </c>
      <c r="J2149" s="1" t="str">
        <f>VLOOKUP(Z2149,lookup!$A$2:$E$18,3,FALSE)</f>
        <v>Mercury</v>
      </c>
      <c r="K2149" s="1"/>
      <c r="L2149" t="str">
        <f>VLOOKUP(Z2149,lookup!$A$2:$E$18,4,FALSE)</f>
        <v>ng/l</v>
      </c>
      <c r="M2149">
        <v>221</v>
      </c>
      <c r="U2149">
        <v>0.17</v>
      </c>
      <c r="V2149" t="s">
        <v>165</v>
      </c>
      <c r="X2149" t="s">
        <v>149</v>
      </c>
      <c r="Y2149" t="s">
        <v>150</v>
      </c>
      <c r="Z2149">
        <v>50286</v>
      </c>
      <c r="AB2149" t="s">
        <v>164</v>
      </c>
      <c r="AC2149" t="s">
        <v>148</v>
      </c>
      <c r="AD2149" s="2">
        <v>0.39861111111111108</v>
      </c>
      <c r="AG2149" t="s">
        <v>148</v>
      </c>
      <c r="AK2149" t="s">
        <v>230</v>
      </c>
    </row>
    <row r="2150" spans="1:37" x14ac:dyDescent="0.3">
      <c r="A2150" t="s">
        <v>292</v>
      </c>
      <c r="B2150" t="str">
        <f t="shared" si="33"/>
        <v>USGS-1651770-20220307</v>
      </c>
      <c r="C2150">
        <v>1651770</v>
      </c>
      <c r="D2150" t="s">
        <v>151</v>
      </c>
      <c r="E2150" s="1">
        <v>44627</v>
      </c>
      <c r="F2150" s="1" t="s">
        <v>390</v>
      </c>
      <c r="G2150" s="1"/>
      <c r="H2150" t="s">
        <v>172</v>
      </c>
      <c r="I2150" s="1" t="str">
        <f>VLOOKUP(Z2150,lookup!$A$2:$E$18,5,FALSE)</f>
        <v>dissolved</v>
      </c>
      <c r="J2150" s="1" t="str">
        <f>VLOOKUP(Z2150,lookup!$A$2:$E$18,3,FALSE)</f>
        <v>Copper</v>
      </c>
      <c r="K2150" s="1"/>
      <c r="L2150" t="str">
        <f>VLOOKUP(Z2150,lookup!$A$2:$E$18,4,FALSE)</f>
        <v>ug/l</v>
      </c>
      <c r="M2150">
        <v>1.8</v>
      </c>
      <c r="U2150">
        <v>0.4</v>
      </c>
      <c r="V2150" t="s">
        <v>176</v>
      </c>
      <c r="X2150" t="s">
        <v>149</v>
      </c>
      <c r="Y2150" t="s">
        <v>150</v>
      </c>
      <c r="Z2150">
        <v>1040</v>
      </c>
      <c r="AB2150" t="s">
        <v>164</v>
      </c>
      <c r="AC2150" t="s">
        <v>148</v>
      </c>
      <c r="AD2150" s="2">
        <v>0.38472222222222219</v>
      </c>
      <c r="AG2150" t="s">
        <v>148</v>
      </c>
      <c r="AK2150" t="s">
        <v>156</v>
      </c>
    </row>
    <row r="2151" spans="1:37" x14ac:dyDescent="0.3">
      <c r="A2151" t="s">
        <v>292</v>
      </c>
      <c r="B2151" t="str">
        <f t="shared" si="33"/>
        <v>USGS-1651770-20220307</v>
      </c>
      <c r="C2151">
        <v>1651770</v>
      </c>
      <c r="D2151" t="s">
        <v>151</v>
      </c>
      <c r="E2151" s="1">
        <v>44627</v>
      </c>
      <c r="F2151" s="1" t="s">
        <v>390</v>
      </c>
      <c r="G2151" s="1"/>
      <c r="H2151" t="s">
        <v>170</v>
      </c>
      <c r="I2151" s="1" t="str">
        <f>VLOOKUP(Z2151,lookup!$A$2:$E$18,5,FALSE)</f>
        <v>dissolved</v>
      </c>
      <c r="J2151" s="1" t="str">
        <f>VLOOKUP(Z2151,lookup!$A$2:$E$18,3,FALSE)</f>
        <v>Lead</v>
      </c>
      <c r="K2151" s="1"/>
      <c r="L2151" t="str">
        <f>VLOOKUP(Z2151,lookup!$A$2:$E$18,4,FALSE)</f>
        <v>ug/l</v>
      </c>
      <c r="M2151">
        <v>8.8999999999999996E-2</v>
      </c>
      <c r="U2151">
        <v>0.02</v>
      </c>
      <c r="V2151" t="s">
        <v>176</v>
      </c>
      <c r="X2151" t="s">
        <v>149</v>
      </c>
      <c r="Y2151" t="s">
        <v>150</v>
      </c>
      <c r="Z2151">
        <v>1049</v>
      </c>
      <c r="AB2151" t="s">
        <v>164</v>
      </c>
      <c r="AC2151" t="s">
        <v>148</v>
      </c>
      <c r="AD2151" s="2">
        <v>0.38472222222222219</v>
      </c>
      <c r="AG2151" t="s">
        <v>148</v>
      </c>
      <c r="AK2151" t="s">
        <v>156</v>
      </c>
    </row>
    <row r="2152" spans="1:37" x14ac:dyDescent="0.3">
      <c r="A2152" t="s">
        <v>292</v>
      </c>
      <c r="B2152" t="str">
        <f t="shared" si="33"/>
        <v>USGS-1651770-20220307</v>
      </c>
      <c r="C2152">
        <v>1651770</v>
      </c>
      <c r="D2152" t="s">
        <v>151</v>
      </c>
      <c r="E2152" s="1">
        <v>44627</v>
      </c>
      <c r="F2152" s="1" t="s">
        <v>390</v>
      </c>
      <c r="G2152" s="1"/>
      <c r="H2152" t="s">
        <v>172</v>
      </c>
      <c r="I2152" s="1" t="str">
        <f>VLOOKUP(Z2152,lookup!$A$2:$E$18,5,FALSE)</f>
        <v>dissolved</v>
      </c>
      <c r="J2152" s="1" t="str">
        <f>VLOOKUP(Z2152,lookup!$A$2:$E$18,3,FALSE)</f>
        <v>Zinc</v>
      </c>
      <c r="K2152" s="1"/>
      <c r="L2152" t="str">
        <f>VLOOKUP(Z2152,lookup!$A$2:$E$18,4,FALSE)</f>
        <v>ug/l</v>
      </c>
      <c r="M2152">
        <v>5.5</v>
      </c>
      <c r="U2152">
        <v>2</v>
      </c>
      <c r="V2152" t="s">
        <v>176</v>
      </c>
      <c r="X2152" t="s">
        <v>149</v>
      </c>
      <c r="Y2152" t="s">
        <v>150</v>
      </c>
      <c r="Z2152">
        <v>1090</v>
      </c>
      <c r="AB2152" t="s">
        <v>164</v>
      </c>
      <c r="AC2152" t="s">
        <v>148</v>
      </c>
      <c r="AD2152" s="2">
        <v>0.38472222222222219</v>
      </c>
      <c r="AG2152" t="s">
        <v>148</v>
      </c>
      <c r="AK2152" t="s">
        <v>156</v>
      </c>
    </row>
    <row r="2153" spans="1:37" x14ac:dyDescent="0.3">
      <c r="A2153" t="s">
        <v>292</v>
      </c>
      <c r="B2153" t="str">
        <f t="shared" si="33"/>
        <v>USGS-1651770-20220307</v>
      </c>
      <c r="C2153">
        <v>1651770</v>
      </c>
      <c r="D2153" t="s">
        <v>151</v>
      </c>
      <c r="E2153" s="1">
        <v>44627</v>
      </c>
      <c r="F2153" s="1" t="s">
        <v>390</v>
      </c>
      <c r="G2153" s="1"/>
      <c r="I2153" s="1" t="str">
        <f>VLOOKUP(Z2153,lookup!$A$2:$E$18,5,FALSE)</f>
        <v>total</v>
      </c>
      <c r="J2153" s="1" t="str">
        <f>VLOOKUP(Z2153,lookup!$A$2:$E$18,3,FALSE)</f>
        <v>Mercury</v>
      </c>
      <c r="K2153" s="1"/>
      <c r="L2153" t="str">
        <f>VLOOKUP(Z2153,lookup!$A$2:$E$18,4,FALSE)</f>
        <v>ng/l</v>
      </c>
      <c r="M2153">
        <v>1.62</v>
      </c>
      <c r="U2153">
        <v>0.17</v>
      </c>
      <c r="V2153" t="s">
        <v>165</v>
      </c>
      <c r="X2153" t="s">
        <v>149</v>
      </c>
      <c r="Y2153" t="s">
        <v>150</v>
      </c>
      <c r="Z2153">
        <v>50286</v>
      </c>
      <c r="AB2153" t="s">
        <v>164</v>
      </c>
      <c r="AC2153" t="s">
        <v>148</v>
      </c>
      <c r="AD2153" s="2">
        <v>0.38472222222222219</v>
      </c>
      <c r="AG2153" t="s">
        <v>148</v>
      </c>
      <c r="AK2153" t="s">
        <v>230</v>
      </c>
    </row>
    <row r="2154" spans="1:37" x14ac:dyDescent="0.3">
      <c r="A2154" t="s">
        <v>292</v>
      </c>
      <c r="B2154" t="str">
        <f t="shared" si="33"/>
        <v>USGS-1651770-20220309</v>
      </c>
      <c r="C2154">
        <v>1651770</v>
      </c>
      <c r="D2154" t="s">
        <v>151</v>
      </c>
      <c r="E2154" s="1">
        <v>44629</v>
      </c>
      <c r="F2154" s="1" t="s">
        <v>477</v>
      </c>
      <c r="G2154" s="1"/>
      <c r="H2154" t="s">
        <v>172</v>
      </c>
      <c r="I2154" s="1" t="str">
        <f>VLOOKUP(Z2154,lookup!$A$2:$E$18,5,FALSE)</f>
        <v>dissolved</v>
      </c>
      <c r="J2154" s="1" t="str">
        <f>VLOOKUP(Z2154,lookup!$A$2:$E$18,3,FALSE)</f>
        <v>Copper</v>
      </c>
      <c r="K2154" s="1"/>
      <c r="L2154" t="str">
        <f>VLOOKUP(Z2154,lookup!$A$2:$E$18,4,FALSE)</f>
        <v>ug/l</v>
      </c>
      <c r="M2154">
        <v>5.2</v>
      </c>
      <c r="U2154">
        <v>0.4</v>
      </c>
      <c r="V2154" t="s">
        <v>176</v>
      </c>
      <c r="X2154" t="s">
        <v>149</v>
      </c>
      <c r="Y2154" t="s">
        <v>150</v>
      </c>
      <c r="Z2154">
        <v>1040</v>
      </c>
      <c r="AB2154" t="s">
        <v>164</v>
      </c>
      <c r="AC2154" t="s">
        <v>148</v>
      </c>
      <c r="AD2154" s="2">
        <v>0.31527777777777777</v>
      </c>
      <c r="AG2154" t="s">
        <v>148</v>
      </c>
      <c r="AK2154" t="s">
        <v>156</v>
      </c>
    </row>
    <row r="2155" spans="1:37" x14ac:dyDescent="0.3">
      <c r="A2155" t="s">
        <v>292</v>
      </c>
      <c r="B2155" t="str">
        <f t="shared" si="33"/>
        <v>USGS-1651770-20220309</v>
      </c>
      <c r="C2155">
        <v>1651770</v>
      </c>
      <c r="D2155" t="s">
        <v>151</v>
      </c>
      <c r="E2155" s="1">
        <v>44629</v>
      </c>
      <c r="F2155" s="1" t="s">
        <v>477</v>
      </c>
      <c r="G2155" s="1"/>
      <c r="H2155" t="s">
        <v>170</v>
      </c>
      <c r="I2155" s="1" t="str">
        <f>VLOOKUP(Z2155,lookup!$A$2:$E$18,5,FALSE)</f>
        <v>dissolved</v>
      </c>
      <c r="J2155" s="1" t="str">
        <f>VLOOKUP(Z2155,lookup!$A$2:$E$18,3,FALSE)</f>
        <v>Lead</v>
      </c>
      <c r="K2155" s="1"/>
      <c r="L2155" t="str">
        <f>VLOOKUP(Z2155,lookup!$A$2:$E$18,4,FALSE)</f>
        <v>ug/l</v>
      </c>
      <c r="M2155">
        <v>0.85499999999999998</v>
      </c>
      <c r="U2155">
        <v>0.02</v>
      </c>
      <c r="V2155" t="s">
        <v>176</v>
      </c>
      <c r="X2155" t="s">
        <v>149</v>
      </c>
      <c r="Y2155" t="s">
        <v>150</v>
      </c>
      <c r="Z2155">
        <v>1049</v>
      </c>
      <c r="AB2155" t="s">
        <v>164</v>
      </c>
      <c r="AC2155" t="s">
        <v>148</v>
      </c>
      <c r="AD2155" s="2">
        <v>0.31527777777777777</v>
      </c>
      <c r="AG2155" t="s">
        <v>148</v>
      </c>
      <c r="AK2155" t="s">
        <v>156</v>
      </c>
    </row>
    <row r="2156" spans="1:37" x14ac:dyDescent="0.3">
      <c r="A2156" t="s">
        <v>292</v>
      </c>
      <c r="B2156" t="str">
        <f t="shared" si="33"/>
        <v>USGS-1651770-20220309</v>
      </c>
      <c r="C2156">
        <v>1651770</v>
      </c>
      <c r="D2156" t="s">
        <v>151</v>
      </c>
      <c r="E2156" s="1">
        <v>44629</v>
      </c>
      <c r="F2156" s="1" t="s">
        <v>477</v>
      </c>
      <c r="G2156" s="1"/>
      <c r="H2156" t="s">
        <v>172</v>
      </c>
      <c r="I2156" s="1" t="str">
        <f>VLOOKUP(Z2156,lookup!$A$2:$E$18,5,FALSE)</f>
        <v>dissolved</v>
      </c>
      <c r="J2156" s="1" t="str">
        <f>VLOOKUP(Z2156,lookup!$A$2:$E$18,3,FALSE)</f>
        <v>Zinc</v>
      </c>
      <c r="K2156" s="1"/>
      <c r="L2156" t="str">
        <f>VLOOKUP(Z2156,lookup!$A$2:$E$18,4,FALSE)</f>
        <v>ug/l</v>
      </c>
      <c r="M2156">
        <v>21.9</v>
      </c>
      <c r="U2156">
        <v>2</v>
      </c>
      <c r="V2156" t="s">
        <v>176</v>
      </c>
      <c r="X2156" t="s">
        <v>149</v>
      </c>
      <c r="Y2156" t="s">
        <v>150</v>
      </c>
      <c r="Z2156">
        <v>1090</v>
      </c>
      <c r="AB2156" t="s">
        <v>164</v>
      </c>
      <c r="AC2156" t="s">
        <v>148</v>
      </c>
      <c r="AD2156" s="2">
        <v>0.31527777777777777</v>
      </c>
      <c r="AG2156" t="s">
        <v>148</v>
      </c>
      <c r="AK2156" t="s">
        <v>156</v>
      </c>
    </row>
    <row r="2157" spans="1:37" x14ac:dyDescent="0.3">
      <c r="A2157" t="s">
        <v>292</v>
      </c>
      <c r="B2157" t="str">
        <f t="shared" si="33"/>
        <v>USGS-1651770-20220309</v>
      </c>
      <c r="C2157">
        <v>1651770</v>
      </c>
      <c r="D2157" t="s">
        <v>151</v>
      </c>
      <c r="E2157" s="1">
        <v>44629</v>
      </c>
      <c r="F2157" s="1" t="s">
        <v>477</v>
      </c>
      <c r="G2157" s="1"/>
      <c r="I2157" s="1" t="str">
        <f>VLOOKUP(Z2157,lookup!$A$2:$E$18,5,FALSE)</f>
        <v>total</v>
      </c>
      <c r="J2157" s="1" t="str">
        <f>VLOOKUP(Z2157,lookup!$A$2:$E$18,3,FALSE)</f>
        <v>Mercury</v>
      </c>
      <c r="K2157" s="1"/>
      <c r="L2157" t="str">
        <f>VLOOKUP(Z2157,lookup!$A$2:$E$18,4,FALSE)</f>
        <v>ng/l</v>
      </c>
      <c r="M2157">
        <v>9.9</v>
      </c>
      <c r="U2157">
        <v>0.17</v>
      </c>
      <c r="V2157" t="s">
        <v>165</v>
      </c>
      <c r="X2157" t="s">
        <v>149</v>
      </c>
      <c r="Y2157" t="s">
        <v>150</v>
      </c>
      <c r="Z2157">
        <v>50286</v>
      </c>
      <c r="AB2157" t="s">
        <v>164</v>
      </c>
      <c r="AC2157" t="s">
        <v>148</v>
      </c>
      <c r="AD2157" s="2">
        <v>0.31527777777777777</v>
      </c>
      <c r="AG2157" t="s">
        <v>148</v>
      </c>
      <c r="AK2157" t="s">
        <v>230</v>
      </c>
    </row>
    <row r="2158" spans="1:37" x14ac:dyDescent="0.3">
      <c r="A2158" t="s">
        <v>292</v>
      </c>
      <c r="B2158" t="str">
        <f t="shared" si="33"/>
        <v>USGS-1651770-20220317</v>
      </c>
      <c r="C2158">
        <v>1651770</v>
      </c>
      <c r="D2158" t="s">
        <v>151</v>
      </c>
      <c r="E2158" s="1">
        <v>44637</v>
      </c>
      <c r="F2158" s="1" t="s">
        <v>489</v>
      </c>
      <c r="G2158" s="1"/>
      <c r="H2158" t="s">
        <v>172</v>
      </c>
      <c r="I2158" s="1" t="str">
        <f>VLOOKUP(Z2158,lookup!$A$2:$E$18,5,FALSE)</f>
        <v>dissolved</v>
      </c>
      <c r="J2158" s="1" t="str">
        <f>VLOOKUP(Z2158,lookup!$A$2:$E$18,3,FALSE)</f>
        <v>Copper</v>
      </c>
      <c r="K2158" s="1"/>
      <c r="L2158" t="str">
        <f>VLOOKUP(Z2158,lookup!$A$2:$E$18,4,FALSE)</f>
        <v>ug/l</v>
      </c>
      <c r="M2158">
        <v>6.9</v>
      </c>
      <c r="U2158">
        <v>0.4</v>
      </c>
      <c r="V2158" t="s">
        <v>176</v>
      </c>
      <c r="X2158" t="s">
        <v>178</v>
      </c>
      <c r="Y2158" t="s">
        <v>150</v>
      </c>
      <c r="Z2158">
        <v>1040</v>
      </c>
      <c r="AB2158" t="s">
        <v>164</v>
      </c>
      <c r="AC2158" t="s">
        <v>148</v>
      </c>
      <c r="AD2158" s="2">
        <v>0.6069444444444444</v>
      </c>
      <c r="AG2158" t="s">
        <v>148</v>
      </c>
      <c r="AK2158" t="s">
        <v>156</v>
      </c>
    </row>
    <row r="2159" spans="1:37" x14ac:dyDescent="0.3">
      <c r="A2159" t="s">
        <v>292</v>
      </c>
      <c r="B2159" t="str">
        <f t="shared" si="33"/>
        <v>USGS-1651770-20220317</v>
      </c>
      <c r="C2159">
        <v>1651770</v>
      </c>
      <c r="D2159" t="s">
        <v>151</v>
      </c>
      <c r="E2159" s="1">
        <v>44637</v>
      </c>
      <c r="F2159" s="1" t="s">
        <v>489</v>
      </c>
      <c r="G2159" s="1"/>
      <c r="H2159" t="s">
        <v>170</v>
      </c>
      <c r="I2159" s="1" t="str">
        <f>VLOOKUP(Z2159,lookup!$A$2:$E$18,5,FALSE)</f>
        <v>dissolved</v>
      </c>
      <c r="J2159" s="1" t="str">
        <f>VLOOKUP(Z2159,lookup!$A$2:$E$18,3,FALSE)</f>
        <v>Lead</v>
      </c>
      <c r="K2159" s="1"/>
      <c r="L2159" t="str">
        <f>VLOOKUP(Z2159,lookup!$A$2:$E$18,4,FALSE)</f>
        <v>ug/l</v>
      </c>
      <c r="M2159">
        <v>1.1599999999999999</v>
      </c>
      <c r="U2159">
        <v>0.02</v>
      </c>
      <c r="V2159" t="s">
        <v>176</v>
      </c>
      <c r="X2159" t="s">
        <v>178</v>
      </c>
      <c r="Y2159" t="s">
        <v>150</v>
      </c>
      <c r="Z2159">
        <v>1049</v>
      </c>
      <c r="AB2159" t="s">
        <v>164</v>
      </c>
      <c r="AC2159" t="s">
        <v>148</v>
      </c>
      <c r="AD2159" s="2">
        <v>0.6069444444444444</v>
      </c>
      <c r="AG2159" t="s">
        <v>148</v>
      </c>
      <c r="AK2159" t="s">
        <v>156</v>
      </c>
    </row>
    <row r="2160" spans="1:37" x14ac:dyDescent="0.3">
      <c r="A2160" t="s">
        <v>292</v>
      </c>
      <c r="B2160" t="str">
        <f t="shared" si="33"/>
        <v>USGS-1651770-20220317</v>
      </c>
      <c r="C2160">
        <v>1651770</v>
      </c>
      <c r="D2160" t="s">
        <v>151</v>
      </c>
      <c r="E2160" s="1">
        <v>44637</v>
      </c>
      <c r="F2160" s="1" t="s">
        <v>489</v>
      </c>
      <c r="G2160" s="1"/>
      <c r="H2160" t="s">
        <v>172</v>
      </c>
      <c r="I2160" s="1" t="str">
        <f>VLOOKUP(Z2160,lookup!$A$2:$E$18,5,FALSE)</f>
        <v>dissolved</v>
      </c>
      <c r="J2160" s="1" t="str">
        <f>VLOOKUP(Z2160,lookup!$A$2:$E$18,3,FALSE)</f>
        <v>Zinc</v>
      </c>
      <c r="K2160" s="1"/>
      <c r="L2160" t="str">
        <f>VLOOKUP(Z2160,lookup!$A$2:$E$18,4,FALSE)</f>
        <v>ug/l</v>
      </c>
      <c r="M2160">
        <v>14.5</v>
      </c>
      <c r="U2160">
        <v>2</v>
      </c>
      <c r="V2160" t="s">
        <v>176</v>
      </c>
      <c r="X2160" t="s">
        <v>178</v>
      </c>
      <c r="Y2160" t="s">
        <v>150</v>
      </c>
      <c r="Z2160">
        <v>1090</v>
      </c>
      <c r="AB2160" t="s">
        <v>164</v>
      </c>
      <c r="AC2160" t="s">
        <v>148</v>
      </c>
      <c r="AD2160" s="2">
        <v>0.6069444444444444</v>
      </c>
      <c r="AG2160" t="s">
        <v>148</v>
      </c>
      <c r="AK2160" t="s">
        <v>156</v>
      </c>
    </row>
    <row r="2161" spans="1:37" x14ac:dyDescent="0.3">
      <c r="A2161" t="s">
        <v>292</v>
      </c>
      <c r="B2161" t="str">
        <f t="shared" si="33"/>
        <v>USGS-1651770-20220317</v>
      </c>
      <c r="C2161">
        <v>1651770</v>
      </c>
      <c r="D2161" t="s">
        <v>151</v>
      </c>
      <c r="E2161" s="1">
        <v>44637</v>
      </c>
      <c r="F2161" s="1" t="s">
        <v>489</v>
      </c>
      <c r="G2161" s="1"/>
      <c r="I2161" s="1" t="str">
        <f>VLOOKUP(Z2161,lookup!$A$2:$E$18,5,FALSE)</f>
        <v>total</v>
      </c>
      <c r="J2161" s="1" t="str">
        <f>VLOOKUP(Z2161,lookup!$A$2:$E$18,3,FALSE)</f>
        <v>Mercury</v>
      </c>
      <c r="K2161" s="1"/>
      <c r="L2161" t="str">
        <f>VLOOKUP(Z2161,lookup!$A$2:$E$18,4,FALSE)</f>
        <v>ng/l</v>
      </c>
      <c r="M2161">
        <v>21</v>
      </c>
      <c r="U2161">
        <v>0.17</v>
      </c>
      <c r="V2161" t="s">
        <v>165</v>
      </c>
      <c r="X2161" t="s">
        <v>178</v>
      </c>
      <c r="Y2161" t="s">
        <v>150</v>
      </c>
      <c r="Z2161">
        <v>50286</v>
      </c>
      <c r="AB2161" t="s">
        <v>164</v>
      </c>
      <c r="AC2161" t="s">
        <v>148</v>
      </c>
      <c r="AD2161" s="2">
        <v>0.6069444444444444</v>
      </c>
      <c r="AG2161" t="s">
        <v>148</v>
      </c>
      <c r="AK2161" t="s">
        <v>230</v>
      </c>
    </row>
    <row r="2162" spans="1:37" x14ac:dyDescent="0.3">
      <c r="A2162" t="s">
        <v>292</v>
      </c>
      <c r="B2162" t="str">
        <f t="shared" si="33"/>
        <v>USGS-1651770-20220405</v>
      </c>
      <c r="C2162">
        <v>1651770</v>
      </c>
      <c r="D2162" t="s">
        <v>151</v>
      </c>
      <c r="E2162" s="1">
        <v>44656</v>
      </c>
      <c r="F2162" s="1" t="s">
        <v>478</v>
      </c>
      <c r="G2162" s="1"/>
      <c r="H2162" t="s">
        <v>172</v>
      </c>
      <c r="I2162" s="1" t="str">
        <f>VLOOKUP(Z2162,lookup!$A$2:$E$18,5,FALSE)</f>
        <v>dissolved</v>
      </c>
      <c r="J2162" s="1" t="str">
        <f>VLOOKUP(Z2162,lookup!$A$2:$E$18,3,FALSE)</f>
        <v>Copper</v>
      </c>
      <c r="K2162" s="1"/>
      <c r="L2162" t="str">
        <f>VLOOKUP(Z2162,lookup!$A$2:$E$18,4,FALSE)</f>
        <v>ug/l</v>
      </c>
      <c r="M2162">
        <v>2.1</v>
      </c>
      <c r="U2162">
        <v>0.4</v>
      </c>
      <c r="V2162" t="s">
        <v>176</v>
      </c>
      <c r="X2162" t="s">
        <v>149</v>
      </c>
      <c r="Y2162" t="s">
        <v>150</v>
      </c>
      <c r="Z2162">
        <v>1040</v>
      </c>
      <c r="AB2162" t="s">
        <v>164</v>
      </c>
      <c r="AC2162" t="s">
        <v>148</v>
      </c>
      <c r="AD2162" s="2">
        <v>0.44722222222222219</v>
      </c>
      <c r="AG2162" t="s">
        <v>148</v>
      </c>
      <c r="AK2162" t="s">
        <v>156</v>
      </c>
    </row>
    <row r="2163" spans="1:37" x14ac:dyDescent="0.3">
      <c r="A2163" t="s">
        <v>292</v>
      </c>
      <c r="B2163" t="str">
        <f t="shared" si="33"/>
        <v>USGS-1651770-20220405</v>
      </c>
      <c r="C2163">
        <v>1651770</v>
      </c>
      <c r="D2163" t="s">
        <v>151</v>
      </c>
      <c r="E2163" s="1">
        <v>44656</v>
      </c>
      <c r="F2163" s="1" t="s">
        <v>478</v>
      </c>
      <c r="G2163" s="1"/>
      <c r="H2163" t="s">
        <v>170</v>
      </c>
      <c r="I2163" s="1" t="str">
        <f>VLOOKUP(Z2163,lookup!$A$2:$E$18,5,FALSE)</f>
        <v>dissolved</v>
      </c>
      <c r="J2163" s="1" t="str">
        <f>VLOOKUP(Z2163,lookup!$A$2:$E$18,3,FALSE)</f>
        <v>Lead</v>
      </c>
      <c r="K2163" s="1"/>
      <c r="L2163" t="str">
        <f>VLOOKUP(Z2163,lookup!$A$2:$E$18,4,FALSE)</f>
        <v>ug/l</v>
      </c>
      <c r="M2163">
        <v>0.19400000000000001</v>
      </c>
      <c r="U2163">
        <v>0.02</v>
      </c>
      <c r="V2163" t="s">
        <v>176</v>
      </c>
      <c r="X2163" t="s">
        <v>149</v>
      </c>
      <c r="Y2163" t="s">
        <v>150</v>
      </c>
      <c r="Z2163">
        <v>1049</v>
      </c>
      <c r="AB2163" t="s">
        <v>164</v>
      </c>
      <c r="AC2163" t="s">
        <v>148</v>
      </c>
      <c r="AD2163" s="2">
        <v>0.44722222222222219</v>
      </c>
      <c r="AG2163" t="s">
        <v>148</v>
      </c>
      <c r="AK2163" t="s">
        <v>156</v>
      </c>
    </row>
    <row r="2164" spans="1:37" x14ac:dyDescent="0.3">
      <c r="A2164" t="s">
        <v>292</v>
      </c>
      <c r="B2164" t="str">
        <f t="shared" si="33"/>
        <v>USGS-1651770-20220405</v>
      </c>
      <c r="C2164">
        <v>1651770</v>
      </c>
      <c r="D2164" t="s">
        <v>151</v>
      </c>
      <c r="E2164" s="1">
        <v>44656</v>
      </c>
      <c r="F2164" s="1" t="s">
        <v>478</v>
      </c>
      <c r="G2164" s="1"/>
      <c r="H2164" t="s">
        <v>172</v>
      </c>
      <c r="I2164" s="1" t="str">
        <f>VLOOKUP(Z2164,lookup!$A$2:$E$18,5,FALSE)</f>
        <v>dissolved</v>
      </c>
      <c r="J2164" s="1" t="str">
        <f>VLOOKUP(Z2164,lookup!$A$2:$E$18,3,FALSE)</f>
        <v>Zinc</v>
      </c>
      <c r="K2164" s="1"/>
      <c r="L2164" t="str">
        <f>VLOOKUP(Z2164,lookup!$A$2:$E$18,4,FALSE)</f>
        <v>ug/l</v>
      </c>
      <c r="M2164">
        <v>5</v>
      </c>
      <c r="U2164">
        <v>2</v>
      </c>
      <c r="V2164" t="s">
        <v>176</v>
      </c>
      <c r="X2164" t="s">
        <v>149</v>
      </c>
      <c r="Y2164" t="s">
        <v>150</v>
      </c>
      <c r="Z2164">
        <v>1090</v>
      </c>
      <c r="AB2164" t="s">
        <v>164</v>
      </c>
      <c r="AC2164" t="s">
        <v>148</v>
      </c>
      <c r="AD2164" s="2">
        <v>0.44722222222222219</v>
      </c>
      <c r="AG2164" t="s">
        <v>148</v>
      </c>
      <c r="AK2164" t="s">
        <v>156</v>
      </c>
    </row>
    <row r="2165" spans="1:37" x14ac:dyDescent="0.3">
      <c r="A2165" t="s">
        <v>292</v>
      </c>
      <c r="B2165" t="str">
        <f t="shared" si="33"/>
        <v>USGS-1651770-20220405</v>
      </c>
      <c r="C2165">
        <v>1651770</v>
      </c>
      <c r="D2165" t="s">
        <v>151</v>
      </c>
      <c r="E2165" s="1">
        <v>44656</v>
      </c>
      <c r="F2165" s="1" t="s">
        <v>478</v>
      </c>
      <c r="G2165" s="1"/>
      <c r="I2165" s="1" t="str">
        <f>VLOOKUP(Z2165,lookup!$A$2:$E$18,5,FALSE)</f>
        <v>total</v>
      </c>
      <c r="J2165" s="1" t="str">
        <f>VLOOKUP(Z2165,lookup!$A$2:$E$18,3,FALSE)</f>
        <v>Mercury</v>
      </c>
      <c r="K2165" s="1"/>
      <c r="L2165" t="str">
        <f>VLOOKUP(Z2165,lookup!$A$2:$E$18,4,FALSE)</f>
        <v>ng/l</v>
      </c>
      <c r="M2165">
        <v>1.64</v>
      </c>
      <c r="U2165">
        <v>0.17</v>
      </c>
      <c r="V2165" t="s">
        <v>165</v>
      </c>
      <c r="X2165" t="s">
        <v>149</v>
      </c>
      <c r="Y2165" t="s">
        <v>150</v>
      </c>
      <c r="Z2165">
        <v>50286</v>
      </c>
      <c r="AB2165" t="s">
        <v>164</v>
      </c>
      <c r="AC2165" t="s">
        <v>148</v>
      </c>
      <c r="AD2165" s="2">
        <v>0.44722222222222219</v>
      </c>
      <c r="AG2165" t="s">
        <v>148</v>
      </c>
      <c r="AK2165" t="s">
        <v>230</v>
      </c>
    </row>
    <row r="2166" spans="1:37" x14ac:dyDescent="0.3">
      <c r="A2166" t="s">
        <v>292</v>
      </c>
      <c r="B2166" t="str">
        <f t="shared" si="33"/>
        <v>USGS-1651770-20220406</v>
      </c>
      <c r="C2166">
        <v>1651770</v>
      </c>
      <c r="D2166" t="s">
        <v>151</v>
      </c>
      <c r="E2166" s="1">
        <v>44657</v>
      </c>
      <c r="F2166" s="1" t="s">
        <v>490</v>
      </c>
      <c r="G2166" s="1"/>
      <c r="H2166" t="s">
        <v>172</v>
      </c>
      <c r="I2166" s="1" t="str">
        <f>VLOOKUP(Z2166,lookup!$A$2:$E$18,5,FALSE)</f>
        <v>dissolved</v>
      </c>
      <c r="J2166" s="1" t="str">
        <f>VLOOKUP(Z2166,lookup!$A$2:$E$18,3,FALSE)</f>
        <v>Copper</v>
      </c>
      <c r="K2166" s="1"/>
      <c r="L2166" t="str">
        <f>VLOOKUP(Z2166,lookup!$A$2:$E$18,4,FALSE)</f>
        <v>ug/l</v>
      </c>
      <c r="M2166">
        <v>6.9</v>
      </c>
      <c r="U2166">
        <v>0.4</v>
      </c>
      <c r="V2166" t="s">
        <v>176</v>
      </c>
      <c r="X2166" t="s">
        <v>149</v>
      </c>
      <c r="Y2166" t="s">
        <v>150</v>
      </c>
      <c r="Z2166">
        <v>1040</v>
      </c>
      <c r="AB2166" t="s">
        <v>164</v>
      </c>
      <c r="AC2166" t="s">
        <v>148</v>
      </c>
      <c r="AD2166" s="2">
        <v>0.30138888888888887</v>
      </c>
      <c r="AG2166" t="s">
        <v>148</v>
      </c>
      <c r="AK2166" t="s">
        <v>156</v>
      </c>
    </row>
    <row r="2167" spans="1:37" x14ac:dyDescent="0.3">
      <c r="A2167" t="s">
        <v>292</v>
      </c>
      <c r="B2167" t="str">
        <f t="shared" si="33"/>
        <v>USGS-1651770-20220406</v>
      </c>
      <c r="C2167">
        <v>1651770</v>
      </c>
      <c r="D2167" t="s">
        <v>151</v>
      </c>
      <c r="E2167" s="1">
        <v>44657</v>
      </c>
      <c r="F2167" s="1" t="s">
        <v>490</v>
      </c>
      <c r="G2167" s="1"/>
      <c r="H2167" t="s">
        <v>170</v>
      </c>
      <c r="I2167" s="1" t="str">
        <f>VLOOKUP(Z2167,lookup!$A$2:$E$18,5,FALSE)</f>
        <v>dissolved</v>
      </c>
      <c r="J2167" s="1" t="str">
        <f>VLOOKUP(Z2167,lookup!$A$2:$E$18,3,FALSE)</f>
        <v>Lead</v>
      </c>
      <c r="K2167" s="1"/>
      <c r="L2167" t="str">
        <f>VLOOKUP(Z2167,lookup!$A$2:$E$18,4,FALSE)</f>
        <v>ug/l</v>
      </c>
      <c r="M2167">
        <v>1.26</v>
      </c>
      <c r="U2167">
        <v>0.02</v>
      </c>
      <c r="V2167" t="s">
        <v>176</v>
      </c>
      <c r="X2167" t="s">
        <v>149</v>
      </c>
      <c r="Y2167" t="s">
        <v>150</v>
      </c>
      <c r="Z2167">
        <v>1049</v>
      </c>
      <c r="AB2167" t="s">
        <v>164</v>
      </c>
      <c r="AC2167" t="s">
        <v>148</v>
      </c>
      <c r="AD2167" s="2">
        <v>0.30138888888888887</v>
      </c>
      <c r="AG2167" t="s">
        <v>148</v>
      </c>
      <c r="AK2167" t="s">
        <v>156</v>
      </c>
    </row>
    <row r="2168" spans="1:37" x14ac:dyDescent="0.3">
      <c r="A2168" t="s">
        <v>292</v>
      </c>
      <c r="B2168" t="str">
        <f t="shared" si="33"/>
        <v>USGS-1651770-20220406</v>
      </c>
      <c r="C2168">
        <v>1651770</v>
      </c>
      <c r="D2168" t="s">
        <v>151</v>
      </c>
      <c r="E2168" s="1">
        <v>44657</v>
      </c>
      <c r="F2168" s="1" t="s">
        <v>490</v>
      </c>
      <c r="G2168" s="1"/>
      <c r="H2168" t="s">
        <v>172</v>
      </c>
      <c r="I2168" s="1" t="str">
        <f>VLOOKUP(Z2168,lookup!$A$2:$E$18,5,FALSE)</f>
        <v>dissolved</v>
      </c>
      <c r="J2168" s="1" t="str">
        <f>VLOOKUP(Z2168,lookup!$A$2:$E$18,3,FALSE)</f>
        <v>Zinc</v>
      </c>
      <c r="K2168" s="1"/>
      <c r="L2168" t="str">
        <f>VLOOKUP(Z2168,lookup!$A$2:$E$18,4,FALSE)</f>
        <v>ug/l</v>
      </c>
      <c r="M2168">
        <v>18</v>
      </c>
      <c r="U2168">
        <v>2</v>
      </c>
      <c r="V2168" t="s">
        <v>176</v>
      </c>
      <c r="X2168" t="s">
        <v>149</v>
      </c>
      <c r="Y2168" t="s">
        <v>150</v>
      </c>
      <c r="Z2168">
        <v>1090</v>
      </c>
      <c r="AB2168" t="s">
        <v>164</v>
      </c>
      <c r="AC2168" t="s">
        <v>148</v>
      </c>
      <c r="AD2168" s="2">
        <v>0.30138888888888887</v>
      </c>
      <c r="AG2168" t="s">
        <v>148</v>
      </c>
      <c r="AK2168" t="s">
        <v>156</v>
      </c>
    </row>
    <row r="2169" spans="1:37" x14ac:dyDescent="0.3">
      <c r="A2169" t="s">
        <v>292</v>
      </c>
      <c r="B2169" t="str">
        <f t="shared" si="33"/>
        <v>USGS-1651770-20220406</v>
      </c>
      <c r="C2169">
        <v>1651770</v>
      </c>
      <c r="D2169" t="s">
        <v>151</v>
      </c>
      <c r="E2169" s="1">
        <v>44657</v>
      </c>
      <c r="F2169" s="1" t="s">
        <v>490</v>
      </c>
      <c r="G2169" s="1"/>
      <c r="I2169" s="1" t="str">
        <f>VLOOKUP(Z2169,lookup!$A$2:$E$18,5,FALSE)</f>
        <v>total</v>
      </c>
      <c r="J2169" s="1" t="str">
        <f>VLOOKUP(Z2169,lookup!$A$2:$E$18,3,FALSE)</f>
        <v>Mercury</v>
      </c>
      <c r="K2169" s="1"/>
      <c r="L2169" t="str">
        <f>VLOOKUP(Z2169,lookup!$A$2:$E$18,4,FALSE)</f>
        <v>ng/l</v>
      </c>
      <c r="M2169">
        <v>8.34</v>
      </c>
      <c r="U2169">
        <v>0.17</v>
      </c>
      <c r="V2169" t="s">
        <v>165</v>
      </c>
      <c r="X2169" t="s">
        <v>149</v>
      </c>
      <c r="Y2169" t="s">
        <v>150</v>
      </c>
      <c r="Z2169">
        <v>50286</v>
      </c>
      <c r="AB2169" t="s">
        <v>164</v>
      </c>
      <c r="AC2169" t="s">
        <v>148</v>
      </c>
      <c r="AD2169" s="2">
        <v>0.30138888888888887</v>
      </c>
      <c r="AG2169" t="s">
        <v>148</v>
      </c>
      <c r="AK2169" t="s">
        <v>230</v>
      </c>
    </row>
    <row r="2170" spans="1:37" x14ac:dyDescent="0.3">
      <c r="A2170" t="s">
        <v>292</v>
      </c>
      <c r="B2170" t="str">
        <f t="shared" si="33"/>
        <v>USGS-1651770-20220407</v>
      </c>
      <c r="C2170">
        <v>1651770</v>
      </c>
      <c r="D2170" t="s">
        <v>151</v>
      </c>
      <c r="E2170" s="1">
        <v>44658</v>
      </c>
      <c r="F2170" s="1" t="s">
        <v>331</v>
      </c>
      <c r="G2170" s="1"/>
      <c r="H2170" t="s">
        <v>172</v>
      </c>
      <c r="I2170" s="1" t="str">
        <f>VLOOKUP(Z2170,lookup!$A$2:$E$18,5,FALSE)</f>
        <v>dissolved</v>
      </c>
      <c r="J2170" s="1" t="str">
        <f>VLOOKUP(Z2170,lookup!$A$2:$E$18,3,FALSE)</f>
        <v>Copper</v>
      </c>
      <c r="K2170" s="1"/>
      <c r="L2170" t="str">
        <f>VLOOKUP(Z2170,lookup!$A$2:$E$18,4,FALSE)</f>
        <v>ug/l</v>
      </c>
      <c r="M2170">
        <v>10.7</v>
      </c>
      <c r="U2170">
        <v>0.4</v>
      </c>
      <c r="V2170" t="s">
        <v>176</v>
      </c>
      <c r="X2170" t="s">
        <v>178</v>
      </c>
      <c r="Y2170" t="s">
        <v>150</v>
      </c>
      <c r="Z2170">
        <v>1040</v>
      </c>
      <c r="AA2170" t="s">
        <v>180</v>
      </c>
      <c r="AB2170" t="s">
        <v>164</v>
      </c>
      <c r="AC2170" t="s">
        <v>148</v>
      </c>
      <c r="AD2170" s="2">
        <v>0.4375</v>
      </c>
      <c r="AG2170" t="s">
        <v>148</v>
      </c>
      <c r="AK2170" t="s">
        <v>156</v>
      </c>
    </row>
    <row r="2171" spans="1:37" x14ac:dyDescent="0.3">
      <c r="A2171" t="s">
        <v>292</v>
      </c>
      <c r="B2171" t="str">
        <f t="shared" si="33"/>
        <v>USGS-1651770-20220407</v>
      </c>
      <c r="C2171">
        <v>1651770</v>
      </c>
      <c r="D2171" t="s">
        <v>151</v>
      </c>
      <c r="E2171" s="1">
        <v>44658</v>
      </c>
      <c r="F2171" s="1" t="s">
        <v>331</v>
      </c>
      <c r="G2171" s="1"/>
      <c r="H2171" t="s">
        <v>170</v>
      </c>
      <c r="I2171" s="1" t="str">
        <f>VLOOKUP(Z2171,lookup!$A$2:$E$18,5,FALSE)</f>
        <v>dissolved</v>
      </c>
      <c r="J2171" s="1" t="str">
        <f>VLOOKUP(Z2171,lookup!$A$2:$E$18,3,FALSE)</f>
        <v>Lead</v>
      </c>
      <c r="K2171" s="1"/>
      <c r="L2171" t="str">
        <f>VLOOKUP(Z2171,lookup!$A$2:$E$18,4,FALSE)</f>
        <v>ug/l</v>
      </c>
      <c r="M2171">
        <v>5.3</v>
      </c>
      <c r="U2171">
        <v>0.02</v>
      </c>
      <c r="V2171" t="s">
        <v>176</v>
      </c>
      <c r="X2171" t="s">
        <v>178</v>
      </c>
      <c r="Y2171" t="s">
        <v>150</v>
      </c>
      <c r="Z2171">
        <v>1049</v>
      </c>
      <c r="AA2171" t="s">
        <v>180</v>
      </c>
      <c r="AB2171" t="s">
        <v>164</v>
      </c>
      <c r="AC2171" t="s">
        <v>148</v>
      </c>
      <c r="AD2171" s="2">
        <v>0.4375</v>
      </c>
      <c r="AG2171" t="s">
        <v>148</v>
      </c>
      <c r="AK2171" t="s">
        <v>156</v>
      </c>
    </row>
    <row r="2172" spans="1:37" x14ac:dyDescent="0.3">
      <c r="A2172" t="s">
        <v>292</v>
      </c>
      <c r="B2172" t="str">
        <f t="shared" si="33"/>
        <v>USGS-1651770-20220407</v>
      </c>
      <c r="C2172">
        <v>1651770</v>
      </c>
      <c r="D2172" t="s">
        <v>151</v>
      </c>
      <c r="E2172" s="1">
        <v>44658</v>
      </c>
      <c r="F2172" s="1" t="s">
        <v>331</v>
      </c>
      <c r="G2172" s="1"/>
      <c r="H2172" t="s">
        <v>172</v>
      </c>
      <c r="I2172" s="1" t="str">
        <f>VLOOKUP(Z2172,lookup!$A$2:$E$18,5,FALSE)</f>
        <v>dissolved</v>
      </c>
      <c r="J2172" s="1" t="str">
        <f>VLOOKUP(Z2172,lookup!$A$2:$E$18,3,FALSE)</f>
        <v>Zinc</v>
      </c>
      <c r="K2172" s="1"/>
      <c r="L2172" t="str">
        <f>VLOOKUP(Z2172,lookup!$A$2:$E$18,4,FALSE)</f>
        <v>ug/l</v>
      </c>
      <c r="M2172">
        <v>38.700000000000003</v>
      </c>
      <c r="U2172">
        <v>2</v>
      </c>
      <c r="V2172" t="s">
        <v>176</v>
      </c>
      <c r="X2172" t="s">
        <v>178</v>
      </c>
      <c r="Y2172" t="s">
        <v>150</v>
      </c>
      <c r="Z2172">
        <v>1090</v>
      </c>
      <c r="AA2172" t="s">
        <v>180</v>
      </c>
      <c r="AB2172" t="s">
        <v>164</v>
      </c>
      <c r="AC2172" t="s">
        <v>148</v>
      </c>
      <c r="AD2172" s="2">
        <v>0.4375</v>
      </c>
      <c r="AG2172" t="s">
        <v>148</v>
      </c>
      <c r="AK2172" t="s">
        <v>156</v>
      </c>
    </row>
    <row r="2173" spans="1:37" x14ac:dyDescent="0.3">
      <c r="A2173" t="s">
        <v>292</v>
      </c>
      <c r="B2173" t="str">
        <f t="shared" si="33"/>
        <v>USGS-1651770-20220407</v>
      </c>
      <c r="C2173">
        <v>1651770</v>
      </c>
      <c r="D2173" t="s">
        <v>151</v>
      </c>
      <c r="E2173" s="1">
        <v>44658</v>
      </c>
      <c r="F2173" s="1" t="s">
        <v>331</v>
      </c>
      <c r="G2173" s="1"/>
      <c r="I2173" s="1" t="str">
        <f>VLOOKUP(Z2173,lookup!$A$2:$E$18,5,FALSE)</f>
        <v>total</v>
      </c>
      <c r="J2173" s="1" t="str">
        <f>VLOOKUP(Z2173,lookup!$A$2:$E$18,3,FALSE)</f>
        <v>Mercury</v>
      </c>
      <c r="K2173" s="1"/>
      <c r="L2173" t="str">
        <f>VLOOKUP(Z2173,lookup!$A$2:$E$18,4,FALSE)</f>
        <v>ng/l</v>
      </c>
      <c r="M2173">
        <v>10.199999999999999</v>
      </c>
      <c r="U2173">
        <v>0.17</v>
      </c>
      <c r="V2173" t="s">
        <v>165</v>
      </c>
      <c r="X2173" t="s">
        <v>178</v>
      </c>
      <c r="Y2173" t="s">
        <v>150</v>
      </c>
      <c r="Z2173">
        <v>50286</v>
      </c>
      <c r="AB2173" t="s">
        <v>164</v>
      </c>
      <c r="AC2173" t="s">
        <v>148</v>
      </c>
      <c r="AD2173" s="2">
        <v>0.4375</v>
      </c>
      <c r="AG2173" t="s">
        <v>148</v>
      </c>
      <c r="AK2173" t="s">
        <v>230</v>
      </c>
    </row>
    <row r="2174" spans="1:37" x14ac:dyDescent="0.3">
      <c r="A2174" t="s">
        <v>292</v>
      </c>
      <c r="B2174" t="str">
        <f t="shared" si="33"/>
        <v>USGS-1651770-20220505</v>
      </c>
      <c r="C2174">
        <v>1651770</v>
      </c>
      <c r="D2174" t="s">
        <v>151</v>
      </c>
      <c r="E2174" s="1">
        <v>44686</v>
      </c>
      <c r="F2174" s="1" t="s">
        <v>309</v>
      </c>
      <c r="G2174" s="1"/>
      <c r="H2174" t="s">
        <v>172</v>
      </c>
      <c r="I2174" s="1" t="str">
        <f>VLOOKUP(Z2174,lookup!$A$2:$E$18,5,FALSE)</f>
        <v>dissolved</v>
      </c>
      <c r="J2174" s="1" t="str">
        <f>VLOOKUP(Z2174,lookup!$A$2:$E$18,3,FALSE)</f>
        <v>Copper</v>
      </c>
      <c r="K2174" s="1"/>
      <c r="L2174" t="str">
        <f>VLOOKUP(Z2174,lookup!$A$2:$E$18,4,FALSE)</f>
        <v>ug/l</v>
      </c>
      <c r="M2174">
        <v>3</v>
      </c>
      <c r="U2174">
        <v>0.4</v>
      </c>
      <c r="V2174" t="s">
        <v>176</v>
      </c>
      <c r="X2174" t="s">
        <v>178</v>
      </c>
      <c r="Y2174" t="s">
        <v>150</v>
      </c>
      <c r="Z2174">
        <v>1040</v>
      </c>
      <c r="AB2174" t="s">
        <v>164</v>
      </c>
      <c r="AC2174" t="s">
        <v>148</v>
      </c>
      <c r="AD2174" s="2">
        <v>0.3888888888888889</v>
      </c>
      <c r="AG2174" t="s">
        <v>148</v>
      </c>
      <c r="AK2174" t="s">
        <v>156</v>
      </c>
    </row>
    <row r="2175" spans="1:37" x14ac:dyDescent="0.3">
      <c r="A2175" t="s">
        <v>292</v>
      </c>
      <c r="B2175" t="str">
        <f t="shared" si="33"/>
        <v>USGS-1651770-20220505</v>
      </c>
      <c r="C2175">
        <v>1651770</v>
      </c>
      <c r="D2175" t="s">
        <v>151</v>
      </c>
      <c r="E2175" s="1">
        <v>44686</v>
      </c>
      <c r="F2175" s="1" t="s">
        <v>309</v>
      </c>
      <c r="G2175" s="1"/>
      <c r="H2175" t="s">
        <v>170</v>
      </c>
      <c r="I2175" s="1" t="str">
        <f>VLOOKUP(Z2175,lookup!$A$2:$E$18,5,FALSE)</f>
        <v>dissolved</v>
      </c>
      <c r="J2175" s="1" t="str">
        <f>VLOOKUP(Z2175,lookup!$A$2:$E$18,3,FALSE)</f>
        <v>Lead</v>
      </c>
      <c r="K2175" s="1"/>
      <c r="L2175" t="str">
        <f>VLOOKUP(Z2175,lookup!$A$2:$E$18,4,FALSE)</f>
        <v>ug/l</v>
      </c>
      <c r="M2175">
        <v>0.157</v>
      </c>
      <c r="U2175">
        <v>0.02</v>
      </c>
      <c r="V2175" t="s">
        <v>176</v>
      </c>
      <c r="X2175" t="s">
        <v>178</v>
      </c>
      <c r="Y2175" t="s">
        <v>150</v>
      </c>
      <c r="Z2175">
        <v>1049</v>
      </c>
      <c r="AB2175" t="s">
        <v>164</v>
      </c>
      <c r="AC2175" t="s">
        <v>148</v>
      </c>
      <c r="AD2175" s="2">
        <v>0.3888888888888889</v>
      </c>
      <c r="AG2175" t="s">
        <v>148</v>
      </c>
      <c r="AK2175" t="s">
        <v>156</v>
      </c>
    </row>
    <row r="2176" spans="1:37" x14ac:dyDescent="0.3">
      <c r="A2176" t="s">
        <v>292</v>
      </c>
      <c r="B2176" t="str">
        <f t="shared" si="33"/>
        <v>USGS-1651770-20220505</v>
      </c>
      <c r="C2176">
        <v>1651770</v>
      </c>
      <c r="D2176" t="s">
        <v>151</v>
      </c>
      <c r="E2176" s="1">
        <v>44686</v>
      </c>
      <c r="F2176" s="1" t="s">
        <v>309</v>
      </c>
      <c r="G2176" s="1"/>
      <c r="H2176" t="s">
        <v>172</v>
      </c>
      <c r="I2176" s="1" t="str">
        <f>VLOOKUP(Z2176,lookup!$A$2:$E$18,5,FALSE)</f>
        <v>dissolved</v>
      </c>
      <c r="J2176" s="1" t="str">
        <f>VLOOKUP(Z2176,lookup!$A$2:$E$18,3,FALSE)</f>
        <v>Zinc</v>
      </c>
      <c r="K2176" s="1"/>
      <c r="L2176" t="str">
        <f>VLOOKUP(Z2176,lookup!$A$2:$E$18,4,FALSE)</f>
        <v>ug/l</v>
      </c>
      <c r="M2176">
        <v>6.9</v>
      </c>
      <c r="U2176">
        <v>2</v>
      </c>
      <c r="V2176" t="s">
        <v>176</v>
      </c>
      <c r="X2176" t="s">
        <v>178</v>
      </c>
      <c r="Y2176" t="s">
        <v>150</v>
      </c>
      <c r="Z2176">
        <v>1090</v>
      </c>
      <c r="AB2176" t="s">
        <v>164</v>
      </c>
      <c r="AC2176" t="s">
        <v>148</v>
      </c>
      <c r="AD2176" s="2">
        <v>0.3888888888888889</v>
      </c>
      <c r="AG2176" t="s">
        <v>148</v>
      </c>
      <c r="AK2176" t="s">
        <v>156</v>
      </c>
    </row>
    <row r="2177" spans="1:37" x14ac:dyDescent="0.3">
      <c r="A2177" t="s">
        <v>292</v>
      </c>
      <c r="B2177" t="str">
        <f t="shared" si="33"/>
        <v>USGS-1651770-20220505</v>
      </c>
      <c r="C2177">
        <v>1651770</v>
      </c>
      <c r="D2177" t="s">
        <v>151</v>
      </c>
      <c r="E2177" s="1">
        <v>44686</v>
      </c>
      <c r="F2177" s="1" t="s">
        <v>309</v>
      </c>
      <c r="G2177" s="1"/>
      <c r="I2177" s="1" t="str">
        <f>VLOOKUP(Z2177,lookup!$A$2:$E$18,5,FALSE)</f>
        <v>total</v>
      </c>
      <c r="J2177" s="1" t="str">
        <f>VLOOKUP(Z2177,lookup!$A$2:$E$18,3,FALSE)</f>
        <v>Mercury</v>
      </c>
      <c r="K2177" s="1"/>
      <c r="L2177" t="str">
        <f>VLOOKUP(Z2177,lookup!$A$2:$E$18,4,FALSE)</f>
        <v>ng/l</v>
      </c>
      <c r="M2177">
        <v>7.63</v>
      </c>
      <c r="U2177">
        <v>0.17</v>
      </c>
      <c r="V2177" t="s">
        <v>165</v>
      </c>
      <c r="X2177" t="s">
        <v>178</v>
      </c>
      <c r="Y2177" t="s">
        <v>150</v>
      </c>
      <c r="Z2177">
        <v>50286</v>
      </c>
      <c r="AB2177" t="s">
        <v>164</v>
      </c>
      <c r="AC2177" t="s">
        <v>148</v>
      </c>
      <c r="AD2177" s="2">
        <v>0.3888888888888889</v>
      </c>
      <c r="AG2177" t="s">
        <v>148</v>
      </c>
      <c r="AK2177" t="s">
        <v>230</v>
      </c>
    </row>
    <row r="2178" spans="1:37" x14ac:dyDescent="0.3">
      <c r="A2178" t="s">
        <v>292</v>
      </c>
      <c r="B2178" t="str">
        <f t="shared" ref="B2178:B2187" si="34">AG2178&amp;"-"&amp;C2178&amp;"-"&amp;TEXT(E2178,"yyyymmdd")</f>
        <v>USGS-1651770-20220506</v>
      </c>
      <c r="C2178">
        <v>1651770</v>
      </c>
      <c r="D2178" t="s">
        <v>151</v>
      </c>
      <c r="E2178" s="1">
        <v>44687</v>
      </c>
      <c r="F2178" s="1" t="s">
        <v>345</v>
      </c>
      <c r="G2178" s="1"/>
      <c r="H2178" t="s">
        <v>172</v>
      </c>
      <c r="I2178" s="1" t="str">
        <f>VLOOKUP(Z2178,lookup!$A$2:$E$18,5,FALSE)</f>
        <v>dissolved</v>
      </c>
      <c r="J2178" s="1" t="str">
        <f>VLOOKUP(Z2178,lookup!$A$2:$E$18,3,FALSE)</f>
        <v>Copper</v>
      </c>
      <c r="K2178" s="1"/>
      <c r="L2178" t="str">
        <f>VLOOKUP(Z2178,lookup!$A$2:$E$18,4,FALSE)</f>
        <v>ug/l</v>
      </c>
      <c r="M2178">
        <v>8.1</v>
      </c>
      <c r="U2178">
        <v>0.4</v>
      </c>
      <c r="V2178" t="s">
        <v>176</v>
      </c>
      <c r="X2178" t="s">
        <v>178</v>
      </c>
      <c r="Y2178" t="s">
        <v>150</v>
      </c>
      <c r="Z2178">
        <v>1040</v>
      </c>
      <c r="AB2178" t="s">
        <v>164</v>
      </c>
      <c r="AC2178" t="s">
        <v>148</v>
      </c>
      <c r="AD2178" s="2">
        <v>0.44444444444444442</v>
      </c>
      <c r="AG2178" t="s">
        <v>148</v>
      </c>
      <c r="AK2178" t="s">
        <v>156</v>
      </c>
    </row>
    <row r="2179" spans="1:37" x14ac:dyDescent="0.3">
      <c r="A2179" t="s">
        <v>292</v>
      </c>
      <c r="B2179" t="str">
        <f t="shared" si="34"/>
        <v>USGS-1651770-20220506</v>
      </c>
      <c r="C2179">
        <v>1651770</v>
      </c>
      <c r="D2179" t="s">
        <v>151</v>
      </c>
      <c r="E2179" s="1">
        <v>44687</v>
      </c>
      <c r="F2179" s="1" t="s">
        <v>345</v>
      </c>
      <c r="G2179" s="1"/>
      <c r="H2179" t="s">
        <v>170</v>
      </c>
      <c r="I2179" s="1" t="str">
        <f>VLOOKUP(Z2179,lookup!$A$2:$E$18,5,FALSE)</f>
        <v>dissolved</v>
      </c>
      <c r="J2179" s="1" t="str">
        <f>VLOOKUP(Z2179,lookup!$A$2:$E$18,3,FALSE)</f>
        <v>Lead</v>
      </c>
      <c r="K2179" s="1"/>
      <c r="L2179" t="str">
        <f>VLOOKUP(Z2179,lookup!$A$2:$E$18,4,FALSE)</f>
        <v>ug/l</v>
      </c>
      <c r="M2179">
        <v>1</v>
      </c>
      <c r="U2179">
        <v>0.02</v>
      </c>
      <c r="V2179" t="s">
        <v>176</v>
      </c>
      <c r="X2179" t="s">
        <v>178</v>
      </c>
      <c r="Y2179" t="s">
        <v>150</v>
      </c>
      <c r="Z2179">
        <v>1049</v>
      </c>
      <c r="AB2179" t="s">
        <v>164</v>
      </c>
      <c r="AC2179" t="s">
        <v>148</v>
      </c>
      <c r="AD2179" s="2">
        <v>0.44444444444444442</v>
      </c>
      <c r="AG2179" t="s">
        <v>148</v>
      </c>
      <c r="AK2179" t="s">
        <v>156</v>
      </c>
    </row>
    <row r="2180" spans="1:37" x14ac:dyDescent="0.3">
      <c r="A2180" t="s">
        <v>292</v>
      </c>
      <c r="B2180" t="str">
        <f t="shared" si="34"/>
        <v>USGS-1651770-20220506</v>
      </c>
      <c r="C2180">
        <v>1651770</v>
      </c>
      <c r="D2180" t="s">
        <v>151</v>
      </c>
      <c r="E2180" s="1">
        <v>44687</v>
      </c>
      <c r="F2180" s="1" t="s">
        <v>345</v>
      </c>
      <c r="G2180" s="1"/>
      <c r="H2180" t="s">
        <v>172</v>
      </c>
      <c r="I2180" s="1" t="str">
        <f>VLOOKUP(Z2180,lookup!$A$2:$E$18,5,FALSE)</f>
        <v>dissolved</v>
      </c>
      <c r="J2180" s="1" t="str">
        <f>VLOOKUP(Z2180,lookup!$A$2:$E$18,3,FALSE)</f>
        <v>Zinc</v>
      </c>
      <c r="K2180" s="1"/>
      <c r="L2180" t="str">
        <f>VLOOKUP(Z2180,lookup!$A$2:$E$18,4,FALSE)</f>
        <v>ug/l</v>
      </c>
      <c r="M2180">
        <v>20.6</v>
      </c>
      <c r="U2180">
        <v>2</v>
      </c>
      <c r="V2180" t="s">
        <v>176</v>
      </c>
      <c r="X2180" t="s">
        <v>178</v>
      </c>
      <c r="Y2180" t="s">
        <v>150</v>
      </c>
      <c r="Z2180">
        <v>1090</v>
      </c>
      <c r="AB2180" t="s">
        <v>164</v>
      </c>
      <c r="AC2180" t="s">
        <v>148</v>
      </c>
      <c r="AD2180" s="2">
        <v>0.44444444444444442</v>
      </c>
      <c r="AG2180" t="s">
        <v>148</v>
      </c>
      <c r="AK2180" t="s">
        <v>156</v>
      </c>
    </row>
    <row r="2181" spans="1:37" x14ac:dyDescent="0.3">
      <c r="A2181" t="s">
        <v>292</v>
      </c>
      <c r="B2181" t="str">
        <f t="shared" si="34"/>
        <v>USGS-1651770-20220506</v>
      </c>
      <c r="C2181">
        <v>1651770</v>
      </c>
      <c r="D2181" t="s">
        <v>151</v>
      </c>
      <c r="E2181" s="1">
        <v>44687</v>
      </c>
      <c r="F2181" s="1" t="s">
        <v>345</v>
      </c>
      <c r="G2181" s="1"/>
      <c r="I2181" s="1" t="str">
        <f>VLOOKUP(Z2181,lookup!$A$2:$E$18,5,FALSE)</f>
        <v>total</v>
      </c>
      <c r="J2181" s="1" t="str">
        <f>VLOOKUP(Z2181,lookup!$A$2:$E$18,3,FALSE)</f>
        <v>Mercury</v>
      </c>
      <c r="K2181" s="1"/>
      <c r="L2181" t="str">
        <f>VLOOKUP(Z2181,lookup!$A$2:$E$18,4,FALSE)</f>
        <v>ng/l</v>
      </c>
      <c r="M2181">
        <v>10.4</v>
      </c>
      <c r="U2181">
        <v>0.17</v>
      </c>
      <c r="V2181" t="s">
        <v>165</v>
      </c>
      <c r="X2181" t="s">
        <v>178</v>
      </c>
      <c r="Y2181" t="s">
        <v>150</v>
      </c>
      <c r="Z2181">
        <v>50286</v>
      </c>
      <c r="AB2181" t="s">
        <v>164</v>
      </c>
      <c r="AC2181" t="s">
        <v>148</v>
      </c>
      <c r="AD2181" s="2">
        <v>0.44444444444444442</v>
      </c>
      <c r="AG2181" t="s">
        <v>148</v>
      </c>
      <c r="AK2181" t="s">
        <v>230</v>
      </c>
    </row>
    <row r="2182" spans="1:37" x14ac:dyDescent="0.3">
      <c r="A2182" t="s">
        <v>292</v>
      </c>
      <c r="B2182" t="str">
        <f t="shared" si="34"/>
        <v>USGS-1651770-20220607</v>
      </c>
      <c r="C2182">
        <v>1651770</v>
      </c>
      <c r="D2182" t="s">
        <v>151</v>
      </c>
      <c r="E2182" s="1">
        <v>44719</v>
      </c>
      <c r="F2182" s="1" t="s">
        <v>428</v>
      </c>
      <c r="G2182" s="1"/>
      <c r="H2182" t="s">
        <v>172</v>
      </c>
      <c r="I2182" s="1" t="str">
        <f>VLOOKUP(Z2182,lookup!$A$2:$E$18,5,FALSE)</f>
        <v>dissolved</v>
      </c>
      <c r="J2182" s="1" t="str">
        <f>VLOOKUP(Z2182,lookup!$A$2:$E$18,3,FALSE)</f>
        <v>Copper</v>
      </c>
      <c r="K2182" s="1"/>
      <c r="L2182" t="str">
        <f>VLOOKUP(Z2182,lookup!$A$2:$E$18,4,FALSE)</f>
        <v>ug/l</v>
      </c>
      <c r="M2182">
        <v>1.6</v>
      </c>
      <c r="U2182">
        <v>0.4</v>
      </c>
      <c r="V2182" t="s">
        <v>176</v>
      </c>
      <c r="X2182" t="s">
        <v>178</v>
      </c>
      <c r="Y2182" t="s">
        <v>150</v>
      </c>
      <c r="Z2182">
        <v>1040</v>
      </c>
      <c r="AB2182" t="s">
        <v>164</v>
      </c>
      <c r="AC2182" t="s">
        <v>148</v>
      </c>
      <c r="AD2182" s="2">
        <v>0.36388888888888887</v>
      </c>
      <c r="AG2182" t="s">
        <v>148</v>
      </c>
      <c r="AK2182" t="s">
        <v>156</v>
      </c>
    </row>
    <row r="2183" spans="1:37" x14ac:dyDescent="0.3">
      <c r="A2183" t="s">
        <v>292</v>
      </c>
      <c r="B2183" t="str">
        <f t="shared" si="34"/>
        <v>USGS-1651770-20220607</v>
      </c>
      <c r="C2183">
        <v>1651770</v>
      </c>
      <c r="D2183" t="s">
        <v>151</v>
      </c>
      <c r="E2183" s="1">
        <v>44719</v>
      </c>
      <c r="F2183" s="1" t="s">
        <v>428</v>
      </c>
      <c r="G2183" s="1"/>
      <c r="H2183" t="s">
        <v>170</v>
      </c>
      <c r="I2183" s="1" t="str">
        <f>VLOOKUP(Z2183,lookup!$A$2:$E$18,5,FALSE)</f>
        <v>dissolved</v>
      </c>
      <c r="J2183" s="1" t="str">
        <f>VLOOKUP(Z2183,lookup!$A$2:$E$18,3,FALSE)</f>
        <v>Lead</v>
      </c>
      <c r="K2183" s="1"/>
      <c r="L2183" t="str">
        <f>VLOOKUP(Z2183,lookup!$A$2:$E$18,4,FALSE)</f>
        <v>ug/l</v>
      </c>
      <c r="M2183">
        <v>7.2999999999999995E-2</v>
      </c>
      <c r="U2183">
        <v>0.02</v>
      </c>
      <c r="V2183" t="s">
        <v>176</v>
      </c>
      <c r="X2183" t="s">
        <v>178</v>
      </c>
      <c r="Y2183" t="s">
        <v>150</v>
      </c>
      <c r="Z2183">
        <v>1049</v>
      </c>
      <c r="AB2183" t="s">
        <v>164</v>
      </c>
      <c r="AC2183" t="s">
        <v>148</v>
      </c>
      <c r="AD2183" s="2">
        <v>0.36388888888888887</v>
      </c>
      <c r="AG2183" t="s">
        <v>148</v>
      </c>
      <c r="AK2183" t="s">
        <v>156</v>
      </c>
    </row>
    <row r="2184" spans="1:37" x14ac:dyDescent="0.3">
      <c r="A2184" t="s">
        <v>292</v>
      </c>
      <c r="B2184" t="str">
        <f t="shared" si="34"/>
        <v>USGS-1651770-20220607</v>
      </c>
      <c r="C2184">
        <v>1651770</v>
      </c>
      <c r="D2184" t="s">
        <v>151</v>
      </c>
      <c r="E2184" s="1">
        <v>44719</v>
      </c>
      <c r="F2184" s="1" t="s">
        <v>428</v>
      </c>
      <c r="G2184" s="1"/>
      <c r="H2184" t="s">
        <v>172</v>
      </c>
      <c r="I2184" s="1" t="str">
        <f>VLOOKUP(Z2184,lookup!$A$2:$E$18,5,FALSE)</f>
        <v>dissolved</v>
      </c>
      <c r="J2184" s="1" t="str">
        <f>VLOOKUP(Z2184,lookup!$A$2:$E$18,3,FALSE)</f>
        <v>Zinc</v>
      </c>
      <c r="K2184" s="1"/>
      <c r="L2184" t="str">
        <f>VLOOKUP(Z2184,lookup!$A$2:$E$18,4,FALSE)</f>
        <v>ug/l</v>
      </c>
      <c r="M2184">
        <v>6.7</v>
      </c>
      <c r="U2184">
        <v>2</v>
      </c>
      <c r="V2184" t="s">
        <v>176</v>
      </c>
      <c r="X2184" t="s">
        <v>178</v>
      </c>
      <c r="Y2184" t="s">
        <v>150</v>
      </c>
      <c r="Z2184">
        <v>1090</v>
      </c>
      <c r="AB2184" t="s">
        <v>164</v>
      </c>
      <c r="AC2184" t="s">
        <v>148</v>
      </c>
      <c r="AD2184" s="2">
        <v>0.36388888888888887</v>
      </c>
      <c r="AG2184" t="s">
        <v>148</v>
      </c>
      <c r="AK2184" t="s">
        <v>156</v>
      </c>
    </row>
    <row r="2185" spans="1:37" x14ac:dyDescent="0.3">
      <c r="A2185" t="s">
        <v>292</v>
      </c>
      <c r="B2185" t="str">
        <f t="shared" si="34"/>
        <v>USGS-1651770-20220607</v>
      </c>
      <c r="C2185">
        <v>1651770</v>
      </c>
      <c r="D2185" t="s">
        <v>151</v>
      </c>
      <c r="E2185" s="1">
        <v>44719</v>
      </c>
      <c r="F2185" s="1" t="s">
        <v>428</v>
      </c>
      <c r="G2185" s="1"/>
      <c r="I2185" s="1" t="str">
        <f>VLOOKUP(Z2185,lookup!$A$2:$E$18,5,FALSE)</f>
        <v>total</v>
      </c>
      <c r="J2185" s="1" t="str">
        <f>VLOOKUP(Z2185,lookup!$A$2:$E$18,3,FALSE)</f>
        <v>Mercury</v>
      </c>
      <c r="K2185" s="1"/>
      <c r="L2185" t="str">
        <f>VLOOKUP(Z2185,lookup!$A$2:$E$18,4,FALSE)</f>
        <v>ng/l</v>
      </c>
      <c r="M2185">
        <v>2.95</v>
      </c>
      <c r="U2185">
        <v>0.17</v>
      </c>
      <c r="V2185" t="s">
        <v>165</v>
      </c>
      <c r="X2185" t="s">
        <v>178</v>
      </c>
      <c r="Y2185" t="s">
        <v>150</v>
      </c>
      <c r="Z2185">
        <v>50286</v>
      </c>
      <c r="AB2185" t="s">
        <v>164</v>
      </c>
      <c r="AC2185" t="s">
        <v>148</v>
      </c>
      <c r="AD2185" s="2">
        <v>0.36388888888888887</v>
      </c>
      <c r="AG2185" t="s">
        <v>148</v>
      </c>
      <c r="AK2185" t="s">
        <v>230</v>
      </c>
    </row>
    <row r="2186" spans="1:37" x14ac:dyDescent="0.3">
      <c r="A2186" t="s">
        <v>292</v>
      </c>
      <c r="B2186" t="str">
        <f t="shared" si="34"/>
        <v>USGS-1651770-20220709</v>
      </c>
      <c r="C2186">
        <v>1651770</v>
      </c>
      <c r="D2186" t="s">
        <v>151</v>
      </c>
      <c r="E2186" s="1">
        <v>44751</v>
      </c>
      <c r="F2186" s="1" t="s">
        <v>491</v>
      </c>
      <c r="G2186" s="1"/>
      <c r="I2186" s="1" t="str">
        <f>VLOOKUP(Z2186,lookup!$A$2:$E$18,5,FALSE)</f>
        <v>total</v>
      </c>
      <c r="J2186" s="1" t="str">
        <f>VLOOKUP(Z2186,lookup!$A$2:$E$18,3,FALSE)</f>
        <v>Mercury</v>
      </c>
      <c r="K2186" s="1"/>
      <c r="L2186" t="str">
        <f>VLOOKUP(Z2186,lookup!$A$2:$E$18,4,FALSE)</f>
        <v>ng/l</v>
      </c>
      <c r="M2186">
        <v>8.26</v>
      </c>
      <c r="U2186">
        <v>0.17</v>
      </c>
      <c r="V2186" t="s">
        <v>165</v>
      </c>
      <c r="X2186" t="s">
        <v>178</v>
      </c>
      <c r="Y2186" t="s">
        <v>150</v>
      </c>
      <c r="Z2186">
        <v>50286</v>
      </c>
      <c r="AB2186" t="s">
        <v>164</v>
      </c>
      <c r="AC2186" t="s">
        <v>148</v>
      </c>
      <c r="AD2186" s="2">
        <v>0.30833333333333335</v>
      </c>
      <c r="AG2186" t="s">
        <v>148</v>
      </c>
      <c r="AK2186" t="s">
        <v>230</v>
      </c>
    </row>
    <row r="2187" spans="1:37" x14ac:dyDescent="0.3">
      <c r="A2187" t="s">
        <v>292</v>
      </c>
      <c r="B2187" t="str">
        <f t="shared" si="34"/>
        <v>USGS-1651770-20220714</v>
      </c>
      <c r="C2187">
        <v>1651770</v>
      </c>
      <c r="D2187" t="s">
        <v>151</v>
      </c>
      <c r="E2187" s="1">
        <v>44756</v>
      </c>
      <c r="F2187" s="1" t="s">
        <v>431</v>
      </c>
      <c r="G2187" s="1"/>
      <c r="I2187" s="1" t="str">
        <f>VLOOKUP(Z2187,lookup!$A$2:$E$18,5,FALSE)</f>
        <v>total</v>
      </c>
      <c r="J2187" s="1" t="str">
        <f>VLOOKUP(Z2187,lookup!$A$2:$E$18,3,FALSE)</f>
        <v>Mercury</v>
      </c>
      <c r="K2187" s="1"/>
      <c r="L2187" t="str">
        <f>VLOOKUP(Z2187,lookup!$A$2:$E$18,4,FALSE)</f>
        <v>ng/l</v>
      </c>
      <c r="M2187">
        <v>1.7</v>
      </c>
      <c r="U2187">
        <v>0.17</v>
      </c>
      <c r="V2187" t="s">
        <v>165</v>
      </c>
      <c r="X2187" t="s">
        <v>178</v>
      </c>
      <c r="Y2187" t="s">
        <v>150</v>
      </c>
      <c r="Z2187">
        <v>50286</v>
      </c>
      <c r="AB2187" t="s">
        <v>164</v>
      </c>
      <c r="AC2187" t="s">
        <v>148</v>
      </c>
      <c r="AD2187" s="2">
        <v>0.40277777777777773</v>
      </c>
      <c r="AG2187" t="s">
        <v>148</v>
      </c>
      <c r="AK2187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7"/>
  <sheetViews>
    <sheetView workbookViewId="0">
      <selection activeCell="D26" sqref="D26"/>
    </sheetView>
  </sheetViews>
  <sheetFormatPr defaultRowHeight="14.4" x14ac:dyDescent="0.3"/>
  <cols>
    <col min="1" max="1" width="4" customWidth="1"/>
  </cols>
  <sheetData>
    <row r="1" spans="2:27" ht="15" thickBot="1" x14ac:dyDescent="0.35"/>
    <row r="2" spans="2:27" x14ac:dyDescent="0.3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</row>
    <row r="3" spans="2:27" x14ac:dyDescent="0.3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2:27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</row>
    <row r="5" spans="2:27" x14ac:dyDescent="0.3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2:27" x14ac:dyDescent="0.3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/>
    </row>
    <row r="7" spans="2:27" x14ac:dyDescent="0.3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</row>
    <row r="8" spans="2:27" x14ac:dyDescent="0.3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</row>
    <row r="9" spans="2:27" x14ac:dyDescent="0.3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6"/>
    </row>
    <row r="10" spans="2:27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</row>
    <row r="11" spans="2:27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2:27" x14ac:dyDescent="0.3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2:27" x14ac:dyDescent="0.3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2:27" x14ac:dyDescent="0.3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2:27" x14ac:dyDescent="0.3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2:27" x14ac:dyDescent="0.3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2:27" x14ac:dyDescent="0.3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2:27" x14ac:dyDescent="0.3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2:27" x14ac:dyDescent="0.3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2:27" x14ac:dyDescent="0.3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2:27" x14ac:dyDescent="0.3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2:27" x14ac:dyDescent="0.3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2:27" ht="15" thickBot="1" x14ac:dyDescent="0.3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</row>
    <row r="27" spans="2:27" x14ac:dyDescent="0.3">
      <c r="C27" s="2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36"/>
  <sheetViews>
    <sheetView topLeftCell="A136" workbookViewId="0">
      <selection activeCell="Q150" sqref="Q150"/>
    </sheetView>
  </sheetViews>
  <sheetFormatPr defaultRowHeight="14.4" x14ac:dyDescent="0.3"/>
  <cols>
    <col min="3" max="3" width="12.21875" bestFit="1" customWidth="1"/>
    <col min="9" max="9" width="13" bestFit="1" customWidth="1"/>
    <col min="19" max="19" width="12.77734375" customWidth="1"/>
  </cols>
  <sheetData>
    <row r="1" spans="1:1" x14ac:dyDescent="0.3">
      <c r="A1" t="s">
        <v>0</v>
      </c>
    </row>
    <row r="2" spans="1:1" x14ac:dyDescent="0.3">
      <c r="A2" t="s">
        <v>225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0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0</v>
      </c>
    </row>
    <row r="16" spans="1:1" x14ac:dyDescent="0.3">
      <c r="A16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0</v>
      </c>
    </row>
    <row r="20" spans="1:1" x14ac:dyDescent="0.3">
      <c r="A20" t="s">
        <v>14</v>
      </c>
    </row>
    <row r="21" spans="1:1" x14ac:dyDescent="0.3">
      <c r="A21" t="s">
        <v>15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21</v>
      </c>
    </row>
    <row r="28" spans="1:1" x14ac:dyDescent="0.3">
      <c r="A28" t="s">
        <v>22</v>
      </c>
    </row>
    <row r="29" spans="1:1" x14ac:dyDescent="0.3">
      <c r="A29" t="s">
        <v>23</v>
      </c>
    </row>
    <row r="30" spans="1:1" x14ac:dyDescent="0.3">
      <c r="A30" t="s">
        <v>24</v>
      </c>
    </row>
    <row r="31" spans="1:1" x14ac:dyDescent="0.3">
      <c r="A31" t="s">
        <v>25</v>
      </c>
    </row>
    <row r="32" spans="1:1" x14ac:dyDescent="0.3">
      <c r="A32" t="s">
        <v>26</v>
      </c>
    </row>
    <row r="33" spans="1:1" x14ac:dyDescent="0.3">
      <c r="A33" t="s">
        <v>27</v>
      </c>
    </row>
    <row r="34" spans="1:1" x14ac:dyDescent="0.3">
      <c r="A34" t="s">
        <v>28</v>
      </c>
    </row>
    <row r="35" spans="1:1" x14ac:dyDescent="0.3">
      <c r="A35" t="s">
        <v>29</v>
      </c>
    </row>
    <row r="36" spans="1:1" x14ac:dyDescent="0.3">
      <c r="A36" t="s">
        <v>30</v>
      </c>
    </row>
    <row r="37" spans="1:1" x14ac:dyDescent="0.3">
      <c r="A37" t="s">
        <v>31</v>
      </c>
    </row>
    <row r="38" spans="1:1" x14ac:dyDescent="0.3">
      <c r="A38" t="s">
        <v>32</v>
      </c>
    </row>
    <row r="39" spans="1:1" x14ac:dyDescent="0.3">
      <c r="A39" t="s">
        <v>33</v>
      </c>
    </row>
    <row r="40" spans="1:1" x14ac:dyDescent="0.3">
      <c r="A40" t="s">
        <v>34</v>
      </c>
    </row>
    <row r="41" spans="1:1" x14ac:dyDescent="0.3">
      <c r="A41" t="s">
        <v>35</v>
      </c>
    </row>
    <row r="42" spans="1:1" x14ac:dyDescent="0.3">
      <c r="A42" t="s">
        <v>0</v>
      </c>
    </row>
    <row r="43" spans="1:1" x14ac:dyDescent="0.3">
      <c r="A43" t="s">
        <v>36</v>
      </c>
    </row>
    <row r="44" spans="1:1" x14ac:dyDescent="0.3">
      <c r="A44" t="s">
        <v>226</v>
      </c>
    </row>
    <row r="45" spans="1:1" x14ac:dyDescent="0.3">
      <c r="A45" t="s">
        <v>37</v>
      </c>
    </row>
    <row r="46" spans="1:1" x14ac:dyDescent="0.3">
      <c r="A46" t="s">
        <v>38</v>
      </c>
    </row>
    <row r="47" spans="1:1" x14ac:dyDescent="0.3">
      <c r="A47" t="s">
        <v>39</v>
      </c>
    </row>
    <row r="48" spans="1:1" x14ac:dyDescent="0.3">
      <c r="A48" t="s">
        <v>40</v>
      </c>
    </row>
    <row r="49" spans="1:1" x14ac:dyDescent="0.3">
      <c r="A49" t="s">
        <v>41</v>
      </c>
    </row>
    <row r="50" spans="1:1" x14ac:dyDescent="0.3">
      <c r="A50" t="s">
        <v>42</v>
      </c>
    </row>
    <row r="51" spans="1:1" x14ac:dyDescent="0.3">
      <c r="A51" t="s">
        <v>43</v>
      </c>
    </row>
    <row r="52" spans="1:1" x14ac:dyDescent="0.3">
      <c r="A52" t="s">
        <v>44</v>
      </c>
    </row>
    <row r="53" spans="1:1" x14ac:dyDescent="0.3">
      <c r="A53" t="s">
        <v>45</v>
      </c>
    </row>
    <row r="54" spans="1:1" x14ac:dyDescent="0.3">
      <c r="A54" t="s">
        <v>46</v>
      </c>
    </row>
    <row r="55" spans="1:1" x14ac:dyDescent="0.3">
      <c r="A55" t="s">
        <v>47</v>
      </c>
    </row>
    <row r="56" spans="1:1" x14ac:dyDescent="0.3">
      <c r="A56" t="s">
        <v>227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228</v>
      </c>
    </row>
    <row r="60" spans="1:1" x14ac:dyDescent="0.3">
      <c r="A60" t="s">
        <v>50</v>
      </c>
    </row>
    <row r="61" spans="1:1" x14ac:dyDescent="0.3">
      <c r="A61" t="s">
        <v>0</v>
      </c>
    </row>
    <row r="62" spans="1:1" x14ac:dyDescent="0.3">
      <c r="A62" t="s">
        <v>51</v>
      </c>
    </row>
    <row r="63" spans="1:1" x14ac:dyDescent="0.3">
      <c r="A63" t="s">
        <v>52</v>
      </c>
    </row>
    <row r="64" spans="1:1" x14ac:dyDescent="0.3">
      <c r="A64" t="s">
        <v>53</v>
      </c>
    </row>
    <row r="65" spans="1:1" x14ac:dyDescent="0.3">
      <c r="A65" t="s">
        <v>0</v>
      </c>
    </row>
    <row r="66" spans="1:1" x14ac:dyDescent="0.3">
      <c r="A66" t="s">
        <v>54</v>
      </c>
    </row>
    <row r="67" spans="1:1" x14ac:dyDescent="0.3">
      <c r="A67" t="s">
        <v>55</v>
      </c>
    </row>
    <row r="68" spans="1:1" x14ac:dyDescent="0.3">
      <c r="A68" t="s">
        <v>56</v>
      </c>
    </row>
    <row r="69" spans="1:1" x14ac:dyDescent="0.3">
      <c r="A69" t="s">
        <v>0</v>
      </c>
    </row>
    <row r="70" spans="1:1" x14ac:dyDescent="0.3">
      <c r="A70" t="s">
        <v>57</v>
      </c>
    </row>
    <row r="71" spans="1:1" x14ac:dyDescent="0.3">
      <c r="A71" t="s">
        <v>58</v>
      </c>
    </row>
    <row r="72" spans="1:1" x14ac:dyDescent="0.3">
      <c r="A72" t="s">
        <v>59</v>
      </c>
    </row>
    <row r="73" spans="1:1" x14ac:dyDescent="0.3">
      <c r="A73" t="s">
        <v>60</v>
      </c>
    </row>
    <row r="74" spans="1:1" x14ac:dyDescent="0.3">
      <c r="A74" t="s">
        <v>61</v>
      </c>
    </row>
    <row r="75" spans="1:1" x14ac:dyDescent="0.3">
      <c r="A75" t="s">
        <v>229</v>
      </c>
    </row>
    <row r="76" spans="1:1" x14ac:dyDescent="0.3">
      <c r="A76" t="s">
        <v>0</v>
      </c>
    </row>
    <row r="77" spans="1:1" x14ac:dyDescent="0.3">
      <c r="A77" t="s">
        <v>62</v>
      </c>
    </row>
    <row r="78" spans="1:1" x14ac:dyDescent="0.3">
      <c r="A78" t="s">
        <v>63</v>
      </c>
    </row>
    <row r="79" spans="1:1" x14ac:dyDescent="0.3">
      <c r="A79" t="s">
        <v>0</v>
      </c>
    </row>
    <row r="80" spans="1:1" x14ac:dyDescent="0.3">
      <c r="A80" t="s">
        <v>64</v>
      </c>
    </row>
    <row r="81" spans="1:1" x14ac:dyDescent="0.3">
      <c r="A81" t="s">
        <v>65</v>
      </c>
    </row>
    <row r="82" spans="1:1" x14ac:dyDescent="0.3">
      <c r="A82" t="s">
        <v>0</v>
      </c>
    </row>
    <row r="83" spans="1:1" x14ac:dyDescent="0.3">
      <c r="A83" t="s">
        <v>66</v>
      </c>
    </row>
    <row r="84" spans="1:1" x14ac:dyDescent="0.3">
      <c r="A84" t="s">
        <v>0</v>
      </c>
    </row>
    <row r="85" spans="1:1" x14ac:dyDescent="0.3">
      <c r="A85" t="s">
        <v>67</v>
      </c>
    </row>
    <row r="86" spans="1:1" x14ac:dyDescent="0.3">
      <c r="A86" t="s">
        <v>68</v>
      </c>
    </row>
    <row r="87" spans="1:1" x14ac:dyDescent="0.3">
      <c r="A87" t="s">
        <v>69</v>
      </c>
    </row>
    <row r="88" spans="1:1" x14ac:dyDescent="0.3">
      <c r="A88" t="s">
        <v>0</v>
      </c>
    </row>
    <row r="89" spans="1:1" x14ac:dyDescent="0.3">
      <c r="A89" t="s">
        <v>70</v>
      </c>
    </row>
    <row r="90" spans="1:1" x14ac:dyDescent="0.3">
      <c r="A90" t="s">
        <v>71</v>
      </c>
    </row>
    <row r="91" spans="1:1" x14ac:dyDescent="0.3">
      <c r="A91" t="s">
        <v>72</v>
      </c>
    </row>
    <row r="92" spans="1:1" x14ac:dyDescent="0.3">
      <c r="A92" t="s">
        <v>73</v>
      </c>
    </row>
    <row r="93" spans="1:1" x14ac:dyDescent="0.3">
      <c r="A93" t="s">
        <v>74</v>
      </c>
    </row>
    <row r="94" spans="1:1" x14ac:dyDescent="0.3">
      <c r="A94" t="s">
        <v>75</v>
      </c>
    </row>
    <row r="95" spans="1:1" x14ac:dyDescent="0.3">
      <c r="A95" t="s">
        <v>76</v>
      </c>
    </row>
    <row r="96" spans="1:1" x14ac:dyDescent="0.3">
      <c r="A96" t="s">
        <v>77</v>
      </c>
    </row>
    <row r="97" spans="1:1" x14ac:dyDescent="0.3">
      <c r="A97" t="s">
        <v>0</v>
      </c>
    </row>
    <row r="98" spans="1:1" x14ac:dyDescent="0.3">
      <c r="A98" t="s">
        <v>78</v>
      </c>
    </row>
    <row r="99" spans="1:1" x14ac:dyDescent="0.3">
      <c r="A99" t="s">
        <v>79</v>
      </c>
    </row>
    <row r="100" spans="1:1" x14ac:dyDescent="0.3">
      <c r="A100" t="s">
        <v>80</v>
      </c>
    </row>
    <row r="101" spans="1:1" x14ac:dyDescent="0.3">
      <c r="A101" t="s">
        <v>81</v>
      </c>
    </row>
    <row r="102" spans="1:1" x14ac:dyDescent="0.3">
      <c r="A102" t="s">
        <v>82</v>
      </c>
    </row>
    <row r="103" spans="1:1" x14ac:dyDescent="0.3">
      <c r="A103" t="s">
        <v>83</v>
      </c>
    </row>
    <row r="104" spans="1:1" x14ac:dyDescent="0.3">
      <c r="A104" t="s">
        <v>0</v>
      </c>
    </row>
    <row r="105" spans="1:1" x14ac:dyDescent="0.3">
      <c r="A105" t="s">
        <v>84</v>
      </c>
    </row>
    <row r="106" spans="1:1" x14ac:dyDescent="0.3">
      <c r="A106" t="s">
        <v>85</v>
      </c>
    </row>
    <row r="107" spans="1:1" x14ac:dyDescent="0.3">
      <c r="A107" t="s">
        <v>86</v>
      </c>
    </row>
    <row r="108" spans="1:1" x14ac:dyDescent="0.3">
      <c r="A108" t="s">
        <v>87</v>
      </c>
    </row>
    <row r="109" spans="1:1" x14ac:dyDescent="0.3">
      <c r="A109" t="s">
        <v>0</v>
      </c>
    </row>
    <row r="110" spans="1:1" x14ac:dyDescent="0.3">
      <c r="A110" t="s">
        <v>88</v>
      </c>
    </row>
    <row r="111" spans="1:1" x14ac:dyDescent="0.3">
      <c r="A111" t="s">
        <v>89</v>
      </c>
    </row>
    <row r="112" spans="1:1" x14ac:dyDescent="0.3">
      <c r="A112" t="s">
        <v>90</v>
      </c>
    </row>
    <row r="113" spans="1:1" x14ac:dyDescent="0.3">
      <c r="A113" t="s">
        <v>91</v>
      </c>
    </row>
    <row r="114" spans="1:1" x14ac:dyDescent="0.3">
      <c r="A114" t="s">
        <v>92</v>
      </c>
    </row>
    <row r="115" spans="1:1" x14ac:dyDescent="0.3">
      <c r="A115" t="s">
        <v>93</v>
      </c>
    </row>
    <row r="116" spans="1:1" x14ac:dyDescent="0.3">
      <c r="A116" t="s">
        <v>94</v>
      </c>
    </row>
    <row r="117" spans="1:1" x14ac:dyDescent="0.3">
      <c r="A117" t="s">
        <v>0</v>
      </c>
    </row>
    <row r="118" spans="1:1" x14ac:dyDescent="0.3">
      <c r="A118" t="s">
        <v>95</v>
      </c>
    </row>
    <row r="119" spans="1:1" x14ac:dyDescent="0.3">
      <c r="A119" t="s">
        <v>96</v>
      </c>
    </row>
    <row r="120" spans="1:1" x14ac:dyDescent="0.3">
      <c r="A120" t="s">
        <v>97</v>
      </c>
    </row>
    <row r="121" spans="1:1" x14ac:dyDescent="0.3">
      <c r="A121" t="s">
        <v>98</v>
      </c>
    </row>
    <row r="122" spans="1:1" x14ac:dyDescent="0.3">
      <c r="A122" t="s">
        <v>99</v>
      </c>
    </row>
    <row r="123" spans="1:1" x14ac:dyDescent="0.3">
      <c r="A123" t="s">
        <v>100</v>
      </c>
    </row>
    <row r="124" spans="1:1" x14ac:dyDescent="0.3">
      <c r="A124" t="s">
        <v>101</v>
      </c>
    </row>
    <row r="125" spans="1:1" x14ac:dyDescent="0.3">
      <c r="A125" t="s">
        <v>102</v>
      </c>
    </row>
    <row r="126" spans="1:1" x14ac:dyDescent="0.3">
      <c r="A126" t="s">
        <v>103</v>
      </c>
    </row>
    <row r="127" spans="1:1" x14ac:dyDescent="0.3">
      <c r="A127" t="s">
        <v>104</v>
      </c>
    </row>
    <row r="128" spans="1:1" x14ac:dyDescent="0.3">
      <c r="A128" t="s">
        <v>105</v>
      </c>
    </row>
    <row r="129" spans="1:1" x14ac:dyDescent="0.3">
      <c r="A129" t="s">
        <v>106</v>
      </c>
    </row>
    <row r="130" spans="1:1" x14ac:dyDescent="0.3">
      <c r="A130" t="s">
        <v>107</v>
      </c>
    </row>
    <row r="131" spans="1:1" x14ac:dyDescent="0.3">
      <c r="A131" t="s">
        <v>108</v>
      </c>
    </row>
    <row r="132" spans="1:1" x14ac:dyDescent="0.3">
      <c r="A132" t="s">
        <v>109</v>
      </c>
    </row>
    <row r="133" spans="1:1" x14ac:dyDescent="0.3">
      <c r="A133" t="s">
        <v>110</v>
      </c>
    </row>
    <row r="134" spans="1:1" x14ac:dyDescent="0.3">
      <c r="A134" t="s">
        <v>111</v>
      </c>
    </row>
    <row r="135" spans="1:1" x14ac:dyDescent="0.3">
      <c r="A135" t="s">
        <v>112</v>
      </c>
    </row>
    <row r="136" spans="1:1" x14ac:dyDescent="0.3">
      <c r="A136" t="s">
        <v>113</v>
      </c>
    </row>
    <row r="137" spans="1:1" x14ac:dyDescent="0.3">
      <c r="A137" t="s">
        <v>114</v>
      </c>
    </row>
    <row r="138" spans="1:1" x14ac:dyDescent="0.3">
      <c r="A138" t="s">
        <v>115</v>
      </c>
    </row>
    <row r="139" spans="1:1" x14ac:dyDescent="0.3">
      <c r="A139" t="s">
        <v>116</v>
      </c>
    </row>
    <row r="140" spans="1:1" x14ac:dyDescent="0.3">
      <c r="A140" t="s">
        <v>117</v>
      </c>
    </row>
    <row r="141" spans="1:1" x14ac:dyDescent="0.3">
      <c r="A141" t="s">
        <v>118</v>
      </c>
    </row>
    <row r="142" spans="1:1" x14ac:dyDescent="0.3">
      <c r="A142" t="s">
        <v>119</v>
      </c>
    </row>
    <row r="143" spans="1:1" x14ac:dyDescent="0.3">
      <c r="A143" t="s">
        <v>120</v>
      </c>
    </row>
    <row r="144" spans="1:1" x14ac:dyDescent="0.3">
      <c r="A144" t="s">
        <v>121</v>
      </c>
    </row>
    <row r="145" spans="1:22" x14ac:dyDescent="0.3">
      <c r="A145" t="s">
        <v>122</v>
      </c>
    </row>
    <row r="146" spans="1:22" x14ac:dyDescent="0.3">
      <c r="A146" t="s">
        <v>123</v>
      </c>
    </row>
    <row r="147" spans="1:22" x14ac:dyDescent="0.3">
      <c r="A147" t="s">
        <v>124</v>
      </c>
    </row>
    <row r="148" spans="1:22" x14ac:dyDescent="0.3">
      <c r="A148" t="s">
        <v>125</v>
      </c>
    </row>
    <row r="149" spans="1:22" x14ac:dyDescent="0.3">
      <c r="A149" t="s">
        <v>0</v>
      </c>
    </row>
    <row r="150" spans="1:22" x14ac:dyDescent="0.3">
      <c r="A150" t="s">
        <v>126</v>
      </c>
      <c r="B150" t="s">
        <v>127</v>
      </c>
      <c r="C150" t="s">
        <v>128</v>
      </c>
      <c r="D150" t="s">
        <v>129</v>
      </c>
      <c r="E150" t="s">
        <v>130</v>
      </c>
      <c r="F150" t="s">
        <v>131</v>
      </c>
      <c r="G150" t="s">
        <v>132</v>
      </c>
      <c r="H150" t="s">
        <v>133</v>
      </c>
      <c r="I150" t="s">
        <v>134</v>
      </c>
      <c r="J150" t="s">
        <v>135</v>
      </c>
      <c r="K150" t="s">
        <v>136</v>
      </c>
      <c r="L150" t="s">
        <v>137</v>
      </c>
      <c r="M150" t="s">
        <v>138</v>
      </c>
      <c r="N150" t="s">
        <v>139</v>
      </c>
      <c r="O150" t="s">
        <v>140</v>
      </c>
      <c r="P150" t="s">
        <v>141</v>
      </c>
      <c r="Q150" t="s">
        <v>142</v>
      </c>
      <c r="R150" t="s">
        <v>143</v>
      </c>
      <c r="S150" t="s">
        <v>144</v>
      </c>
      <c r="T150" t="s">
        <v>145</v>
      </c>
      <c r="U150" t="s">
        <v>146</v>
      </c>
      <c r="V150" t="s">
        <v>147</v>
      </c>
    </row>
    <row r="151" spans="1:22" x14ac:dyDescent="0.3">
      <c r="A151" t="s">
        <v>148</v>
      </c>
      <c r="B151">
        <v>1647997</v>
      </c>
      <c r="C151" s="1">
        <v>39260</v>
      </c>
      <c r="D151" s="2">
        <v>0.32291666666666669</v>
      </c>
      <c r="G151" t="s">
        <v>149</v>
      </c>
      <c r="H151" t="s">
        <v>150</v>
      </c>
      <c r="I151" t="s">
        <v>148</v>
      </c>
      <c r="J151" t="s">
        <v>151</v>
      </c>
      <c r="M151">
        <v>34248</v>
      </c>
      <c r="N151" t="s">
        <v>152</v>
      </c>
      <c r="O151">
        <v>0.12</v>
      </c>
      <c r="Q151" t="s">
        <v>153</v>
      </c>
      <c r="R151" t="s">
        <v>154</v>
      </c>
      <c r="S151">
        <v>0.12</v>
      </c>
      <c r="T151" t="s">
        <v>155</v>
      </c>
      <c r="V151" t="s">
        <v>156</v>
      </c>
    </row>
    <row r="152" spans="1:22" x14ac:dyDescent="0.3">
      <c r="A152" t="s">
        <v>148</v>
      </c>
      <c r="B152">
        <v>1647997</v>
      </c>
      <c r="C152" s="1">
        <v>39260</v>
      </c>
      <c r="D152" s="2">
        <v>0.32291666666666669</v>
      </c>
      <c r="G152" t="s">
        <v>149</v>
      </c>
      <c r="H152" t="s">
        <v>150</v>
      </c>
      <c r="I152" t="s">
        <v>148</v>
      </c>
      <c r="J152" t="s">
        <v>151</v>
      </c>
      <c r="M152">
        <v>34377</v>
      </c>
      <c r="N152" t="s">
        <v>157</v>
      </c>
      <c r="O152">
        <v>0.02</v>
      </c>
      <c r="P152" t="s">
        <v>158</v>
      </c>
      <c r="Q152" t="s">
        <v>153</v>
      </c>
      <c r="R152" t="s">
        <v>154</v>
      </c>
      <c r="S152">
        <v>0.08</v>
      </c>
      <c r="T152" t="s">
        <v>159</v>
      </c>
      <c r="V152" t="s">
        <v>156</v>
      </c>
    </row>
    <row r="153" spans="1:22" x14ac:dyDescent="0.3">
      <c r="A153" t="s">
        <v>148</v>
      </c>
      <c r="B153">
        <v>1647997</v>
      </c>
      <c r="C153" s="1">
        <v>39260</v>
      </c>
      <c r="D153" s="2">
        <v>0.32291666666666669</v>
      </c>
      <c r="G153" t="s">
        <v>149</v>
      </c>
      <c r="H153" t="s">
        <v>150</v>
      </c>
      <c r="I153" t="s">
        <v>148</v>
      </c>
      <c r="J153" t="s">
        <v>151</v>
      </c>
      <c r="M153">
        <v>34443</v>
      </c>
      <c r="N153" t="s">
        <v>152</v>
      </c>
      <c r="O153">
        <v>0.1</v>
      </c>
      <c r="Q153" t="s">
        <v>153</v>
      </c>
      <c r="R153" t="s">
        <v>154</v>
      </c>
      <c r="S153">
        <v>0.1</v>
      </c>
      <c r="T153" t="s">
        <v>155</v>
      </c>
      <c r="V153" t="s">
        <v>156</v>
      </c>
    </row>
    <row r="154" spans="1:22" x14ac:dyDescent="0.3">
      <c r="A154" t="s">
        <v>148</v>
      </c>
      <c r="B154">
        <v>1647997</v>
      </c>
      <c r="C154" s="1">
        <v>39260</v>
      </c>
      <c r="D154" s="2">
        <v>0.32291666666666669</v>
      </c>
      <c r="G154" t="s">
        <v>149</v>
      </c>
      <c r="H154" t="s">
        <v>150</v>
      </c>
      <c r="I154" t="s">
        <v>148</v>
      </c>
      <c r="J154" t="s">
        <v>151</v>
      </c>
      <c r="M154">
        <v>34462</v>
      </c>
      <c r="N154" t="s">
        <v>152</v>
      </c>
      <c r="O154">
        <v>0.08</v>
      </c>
      <c r="Q154" t="s">
        <v>153</v>
      </c>
      <c r="R154" t="s">
        <v>154</v>
      </c>
      <c r="S154">
        <v>0.08</v>
      </c>
      <c r="T154" t="s">
        <v>159</v>
      </c>
      <c r="V154" t="s">
        <v>156</v>
      </c>
    </row>
    <row r="155" spans="1:22" x14ac:dyDescent="0.3">
      <c r="A155" t="s">
        <v>148</v>
      </c>
      <c r="B155">
        <v>1647997</v>
      </c>
      <c r="C155" s="1">
        <v>39260</v>
      </c>
      <c r="D155" s="2">
        <v>0.32291666666666669</v>
      </c>
      <c r="G155" t="s">
        <v>149</v>
      </c>
      <c r="H155" t="s">
        <v>150</v>
      </c>
      <c r="I155" t="s">
        <v>148</v>
      </c>
      <c r="J155" t="s">
        <v>151</v>
      </c>
      <c r="M155">
        <v>34470</v>
      </c>
      <c r="N155" t="s">
        <v>157</v>
      </c>
      <c r="O155">
        <v>2.1000000000000001E-2</v>
      </c>
      <c r="P155" t="s">
        <v>158</v>
      </c>
      <c r="Q155" t="s">
        <v>153</v>
      </c>
      <c r="R155" t="s">
        <v>154</v>
      </c>
      <c r="S155">
        <v>0.08</v>
      </c>
      <c r="T155" t="s">
        <v>155</v>
      </c>
      <c r="V155" t="s">
        <v>156</v>
      </c>
    </row>
    <row r="156" spans="1:22" x14ac:dyDescent="0.3">
      <c r="A156" t="s">
        <v>148</v>
      </c>
      <c r="B156">
        <v>1647998</v>
      </c>
      <c r="C156" s="1">
        <v>36334</v>
      </c>
      <c r="D156" s="2">
        <v>0.75</v>
      </c>
      <c r="G156" t="s">
        <v>149</v>
      </c>
      <c r="H156" t="s">
        <v>160</v>
      </c>
      <c r="I156" t="s">
        <v>161</v>
      </c>
      <c r="J156" t="s">
        <v>151</v>
      </c>
      <c r="M156">
        <v>34653</v>
      </c>
      <c r="N156" t="s">
        <v>152</v>
      </c>
      <c r="O156">
        <v>6.0000000000000001E-3</v>
      </c>
      <c r="Q156" t="s">
        <v>162</v>
      </c>
      <c r="R156" t="s">
        <v>163</v>
      </c>
    </row>
    <row r="157" spans="1:22" x14ac:dyDescent="0.3">
      <c r="A157" t="s">
        <v>148</v>
      </c>
      <c r="B157">
        <v>1647998</v>
      </c>
      <c r="C157" s="1">
        <v>36334</v>
      </c>
      <c r="D157" s="2">
        <v>0.75</v>
      </c>
      <c r="G157" t="s">
        <v>149</v>
      </c>
      <c r="H157" t="s">
        <v>160</v>
      </c>
      <c r="I157" t="s">
        <v>161</v>
      </c>
      <c r="J157" t="s">
        <v>151</v>
      </c>
      <c r="M157">
        <v>39381</v>
      </c>
      <c r="N157" t="s">
        <v>152</v>
      </c>
      <c r="O157">
        <v>1E-3</v>
      </c>
      <c r="Q157" t="s">
        <v>162</v>
      </c>
      <c r="R157" t="s">
        <v>163</v>
      </c>
    </row>
    <row r="158" spans="1:22" x14ac:dyDescent="0.3">
      <c r="A158" t="s">
        <v>148</v>
      </c>
      <c r="B158">
        <v>1648004</v>
      </c>
      <c r="C158" s="1">
        <v>36335</v>
      </c>
      <c r="D158" s="2">
        <v>0.63194444444444442</v>
      </c>
      <c r="G158" t="s">
        <v>149</v>
      </c>
      <c r="H158" t="s">
        <v>160</v>
      </c>
      <c r="I158" t="s">
        <v>161</v>
      </c>
      <c r="J158" t="s">
        <v>151</v>
      </c>
      <c r="M158">
        <v>34653</v>
      </c>
      <c r="N158" t="s">
        <v>152</v>
      </c>
      <c r="O158">
        <v>6.0000000000000001E-3</v>
      </c>
      <c r="Q158" t="s">
        <v>162</v>
      </c>
      <c r="R158" t="s">
        <v>163</v>
      </c>
    </row>
    <row r="159" spans="1:22" x14ac:dyDescent="0.3">
      <c r="A159" t="s">
        <v>148</v>
      </c>
      <c r="B159">
        <v>1648004</v>
      </c>
      <c r="C159" s="1">
        <v>36335</v>
      </c>
      <c r="D159" s="2">
        <v>0.63194444444444442</v>
      </c>
      <c r="G159" t="s">
        <v>149</v>
      </c>
      <c r="H159" t="s">
        <v>160</v>
      </c>
      <c r="I159" t="s">
        <v>161</v>
      </c>
      <c r="J159" t="s">
        <v>151</v>
      </c>
      <c r="M159">
        <v>39381</v>
      </c>
      <c r="O159">
        <v>6.0000000000000001E-3</v>
      </c>
      <c r="Q159" t="s">
        <v>162</v>
      </c>
      <c r="R159" t="s">
        <v>163</v>
      </c>
    </row>
    <row r="160" spans="1:22" x14ac:dyDescent="0.3">
      <c r="A160" t="s">
        <v>148</v>
      </c>
      <c r="B160">
        <v>1648006</v>
      </c>
      <c r="C160" s="1">
        <v>36335</v>
      </c>
      <c r="D160" s="2">
        <v>0.4236111111111111</v>
      </c>
      <c r="G160" t="s">
        <v>149</v>
      </c>
      <c r="H160" t="s">
        <v>160</v>
      </c>
      <c r="I160" t="s">
        <v>161</v>
      </c>
      <c r="J160" t="s">
        <v>151</v>
      </c>
      <c r="M160">
        <v>34653</v>
      </c>
      <c r="N160" t="s">
        <v>152</v>
      </c>
      <c r="O160">
        <v>6.0000000000000001E-3</v>
      </c>
      <c r="Q160" t="s">
        <v>162</v>
      </c>
      <c r="R160" t="s">
        <v>163</v>
      </c>
    </row>
    <row r="161" spans="1:18" x14ac:dyDescent="0.3">
      <c r="A161" t="s">
        <v>148</v>
      </c>
      <c r="B161">
        <v>1648006</v>
      </c>
      <c r="C161" s="1">
        <v>36335</v>
      </c>
      <c r="D161" s="2">
        <v>0.4236111111111111</v>
      </c>
      <c r="G161" t="s">
        <v>149</v>
      </c>
      <c r="H161" t="s">
        <v>160</v>
      </c>
      <c r="I161" t="s">
        <v>161</v>
      </c>
      <c r="J161" t="s">
        <v>151</v>
      </c>
      <c r="M161">
        <v>39381</v>
      </c>
      <c r="N161" t="s">
        <v>152</v>
      </c>
      <c r="O161">
        <v>1E-3</v>
      </c>
      <c r="Q161" t="s">
        <v>162</v>
      </c>
      <c r="R161" t="s">
        <v>163</v>
      </c>
    </row>
    <row r="162" spans="1:18" x14ac:dyDescent="0.3">
      <c r="A162" t="s">
        <v>148</v>
      </c>
      <c r="B162">
        <v>1648010</v>
      </c>
      <c r="C162" s="1">
        <v>36209</v>
      </c>
      <c r="D162" s="2">
        <v>0.46875</v>
      </c>
      <c r="G162" t="s">
        <v>149</v>
      </c>
      <c r="H162" t="s">
        <v>160</v>
      </c>
      <c r="I162" t="s">
        <v>161</v>
      </c>
      <c r="J162" t="s">
        <v>151</v>
      </c>
      <c r="M162">
        <v>34653</v>
      </c>
      <c r="N162" t="s">
        <v>152</v>
      </c>
      <c r="O162">
        <v>6.0000000000000001E-3</v>
      </c>
      <c r="Q162" t="s">
        <v>162</v>
      </c>
      <c r="R162" t="s">
        <v>163</v>
      </c>
    </row>
    <row r="163" spans="1:18" x14ac:dyDescent="0.3">
      <c r="A163" t="s">
        <v>148</v>
      </c>
      <c r="B163">
        <v>1648010</v>
      </c>
      <c r="C163" s="1">
        <v>36209</v>
      </c>
      <c r="D163" s="2">
        <v>0.46875</v>
      </c>
      <c r="G163" t="s">
        <v>149</v>
      </c>
      <c r="H163" t="s">
        <v>160</v>
      </c>
      <c r="I163" t="s">
        <v>161</v>
      </c>
      <c r="J163" t="s">
        <v>151</v>
      </c>
      <c r="M163">
        <v>39381</v>
      </c>
      <c r="N163" t="s">
        <v>152</v>
      </c>
      <c r="O163">
        <v>1E-3</v>
      </c>
      <c r="Q163" t="s">
        <v>162</v>
      </c>
      <c r="R163" t="s">
        <v>163</v>
      </c>
    </row>
    <row r="164" spans="1:18" x14ac:dyDescent="0.3">
      <c r="A164" t="s">
        <v>148</v>
      </c>
      <c r="B164">
        <v>1648010</v>
      </c>
      <c r="C164" s="1">
        <v>36228</v>
      </c>
      <c r="D164" s="2">
        <v>0.4291666666666667</v>
      </c>
      <c r="G164" t="s">
        <v>149</v>
      </c>
      <c r="H164" t="s">
        <v>160</v>
      </c>
      <c r="I164" t="s">
        <v>161</v>
      </c>
      <c r="J164" t="s">
        <v>151</v>
      </c>
      <c r="M164">
        <v>34653</v>
      </c>
      <c r="N164" t="s">
        <v>152</v>
      </c>
      <c r="O164">
        <v>6.0000000000000001E-3</v>
      </c>
      <c r="Q164" t="s">
        <v>162</v>
      </c>
      <c r="R164" t="s">
        <v>163</v>
      </c>
    </row>
    <row r="165" spans="1:18" x14ac:dyDescent="0.3">
      <c r="A165" t="s">
        <v>148</v>
      </c>
      <c r="B165">
        <v>1648010</v>
      </c>
      <c r="C165" s="1">
        <v>36228</v>
      </c>
      <c r="D165" s="2">
        <v>0.4291666666666667</v>
      </c>
      <c r="G165" t="s">
        <v>149</v>
      </c>
      <c r="H165" t="s">
        <v>160</v>
      </c>
      <c r="I165" t="s">
        <v>161</v>
      </c>
      <c r="J165" t="s">
        <v>151</v>
      </c>
      <c r="M165">
        <v>39381</v>
      </c>
      <c r="N165" t="s">
        <v>152</v>
      </c>
      <c r="O165">
        <v>1E-3</v>
      </c>
      <c r="Q165" t="s">
        <v>162</v>
      </c>
      <c r="R165" t="s">
        <v>163</v>
      </c>
    </row>
    <row r="166" spans="1:18" x14ac:dyDescent="0.3">
      <c r="A166" t="s">
        <v>148</v>
      </c>
      <c r="B166">
        <v>1648010</v>
      </c>
      <c r="C166" s="1">
        <v>36284</v>
      </c>
      <c r="D166" s="2">
        <v>0.47916666666666669</v>
      </c>
      <c r="G166" t="s">
        <v>149</v>
      </c>
      <c r="H166" t="s">
        <v>160</v>
      </c>
      <c r="I166" t="s">
        <v>161</v>
      </c>
      <c r="J166" t="s">
        <v>151</v>
      </c>
      <c r="M166">
        <v>34653</v>
      </c>
      <c r="N166" t="s">
        <v>152</v>
      </c>
      <c r="O166">
        <v>6.0000000000000001E-3</v>
      </c>
      <c r="Q166" t="s">
        <v>162</v>
      </c>
      <c r="R166" t="s">
        <v>163</v>
      </c>
    </row>
    <row r="167" spans="1:18" x14ac:dyDescent="0.3">
      <c r="A167" t="s">
        <v>148</v>
      </c>
      <c r="B167">
        <v>1648010</v>
      </c>
      <c r="C167" s="1">
        <v>36284</v>
      </c>
      <c r="D167" s="2">
        <v>0.47916666666666669</v>
      </c>
      <c r="G167" t="s">
        <v>149</v>
      </c>
      <c r="H167" t="s">
        <v>160</v>
      </c>
      <c r="I167" t="s">
        <v>161</v>
      </c>
      <c r="J167" t="s">
        <v>151</v>
      </c>
      <c r="M167">
        <v>39381</v>
      </c>
      <c r="N167" t="s">
        <v>152</v>
      </c>
      <c r="O167">
        <v>1E-3</v>
      </c>
      <c r="Q167" t="s">
        <v>162</v>
      </c>
      <c r="R167" t="s">
        <v>163</v>
      </c>
    </row>
    <row r="168" spans="1:18" x14ac:dyDescent="0.3">
      <c r="A168" t="s">
        <v>148</v>
      </c>
      <c r="B168">
        <v>1648010</v>
      </c>
      <c r="C168" s="1">
        <v>36303</v>
      </c>
      <c r="D168" s="2">
        <v>3.125E-2</v>
      </c>
      <c r="G168" t="s">
        <v>149</v>
      </c>
      <c r="H168" t="s">
        <v>160</v>
      </c>
      <c r="I168" t="s">
        <v>161</v>
      </c>
      <c r="J168" t="s">
        <v>151</v>
      </c>
      <c r="M168">
        <v>34653</v>
      </c>
      <c r="N168" t="s">
        <v>152</v>
      </c>
      <c r="O168">
        <v>6.0000000000000001E-3</v>
      </c>
      <c r="Q168" t="s">
        <v>162</v>
      </c>
      <c r="R168" t="s">
        <v>163</v>
      </c>
    </row>
    <row r="169" spans="1:18" x14ac:dyDescent="0.3">
      <c r="A169" t="s">
        <v>148</v>
      </c>
      <c r="B169">
        <v>1648010</v>
      </c>
      <c r="C169" s="1">
        <v>36303</v>
      </c>
      <c r="D169" s="2">
        <v>3.125E-2</v>
      </c>
      <c r="G169" t="s">
        <v>149</v>
      </c>
      <c r="H169" t="s">
        <v>160</v>
      </c>
      <c r="I169" t="s">
        <v>161</v>
      </c>
      <c r="J169" t="s">
        <v>151</v>
      </c>
      <c r="M169">
        <v>39381</v>
      </c>
      <c r="N169" t="s">
        <v>152</v>
      </c>
      <c r="O169">
        <v>1E-3</v>
      </c>
      <c r="Q169" t="s">
        <v>162</v>
      </c>
      <c r="R169" t="s">
        <v>163</v>
      </c>
    </row>
    <row r="170" spans="1:18" x14ac:dyDescent="0.3">
      <c r="A170" t="s">
        <v>148</v>
      </c>
      <c r="B170">
        <v>1648010</v>
      </c>
      <c r="C170" s="1">
        <v>36304</v>
      </c>
      <c r="D170" s="2">
        <v>0.45833333333333331</v>
      </c>
      <c r="G170" t="s">
        <v>149</v>
      </c>
      <c r="H170" t="s">
        <v>160</v>
      </c>
      <c r="I170" t="s">
        <v>161</v>
      </c>
      <c r="J170" t="s">
        <v>151</v>
      </c>
      <c r="M170">
        <v>34653</v>
      </c>
      <c r="N170" t="s">
        <v>152</v>
      </c>
      <c r="O170">
        <v>6.0000000000000001E-3</v>
      </c>
      <c r="Q170" t="s">
        <v>162</v>
      </c>
      <c r="R170" t="s">
        <v>163</v>
      </c>
    </row>
    <row r="171" spans="1:18" x14ac:dyDescent="0.3">
      <c r="A171" t="s">
        <v>148</v>
      </c>
      <c r="B171">
        <v>1648010</v>
      </c>
      <c r="C171" s="1">
        <v>36304</v>
      </c>
      <c r="D171" s="2">
        <v>0.45833333333333331</v>
      </c>
      <c r="G171" t="s">
        <v>149</v>
      </c>
      <c r="H171" t="s">
        <v>160</v>
      </c>
      <c r="I171" t="s">
        <v>161</v>
      </c>
      <c r="J171" t="s">
        <v>151</v>
      </c>
      <c r="M171">
        <v>39381</v>
      </c>
      <c r="N171" t="s">
        <v>152</v>
      </c>
      <c r="O171">
        <v>1E-3</v>
      </c>
      <c r="Q171" t="s">
        <v>162</v>
      </c>
      <c r="R171" t="s">
        <v>163</v>
      </c>
    </row>
    <row r="172" spans="1:18" x14ac:dyDescent="0.3">
      <c r="A172" t="s">
        <v>148</v>
      </c>
      <c r="B172">
        <v>1648010</v>
      </c>
      <c r="C172" s="1">
        <v>36304</v>
      </c>
      <c r="D172" s="2">
        <v>0.48958333333333331</v>
      </c>
      <c r="G172" t="s">
        <v>149</v>
      </c>
      <c r="H172" t="s">
        <v>160</v>
      </c>
      <c r="I172" t="s">
        <v>161</v>
      </c>
      <c r="J172" t="s">
        <v>151</v>
      </c>
      <c r="M172">
        <v>34653</v>
      </c>
      <c r="N172" t="s">
        <v>152</v>
      </c>
      <c r="O172">
        <v>6.0000000000000001E-3</v>
      </c>
      <c r="Q172" t="s">
        <v>162</v>
      </c>
      <c r="R172" t="s">
        <v>163</v>
      </c>
    </row>
    <row r="173" spans="1:18" x14ac:dyDescent="0.3">
      <c r="A173" t="s">
        <v>148</v>
      </c>
      <c r="B173">
        <v>1648010</v>
      </c>
      <c r="C173" s="1">
        <v>36304</v>
      </c>
      <c r="D173" s="2">
        <v>0.48958333333333331</v>
      </c>
      <c r="G173" t="s">
        <v>149</v>
      </c>
      <c r="H173" t="s">
        <v>160</v>
      </c>
      <c r="I173" t="s">
        <v>161</v>
      </c>
      <c r="J173" t="s">
        <v>151</v>
      </c>
      <c r="M173">
        <v>39381</v>
      </c>
      <c r="N173" t="s">
        <v>152</v>
      </c>
      <c r="O173">
        <v>1E-3</v>
      </c>
      <c r="Q173" t="s">
        <v>162</v>
      </c>
      <c r="R173" t="s">
        <v>163</v>
      </c>
    </row>
    <row r="174" spans="1:18" x14ac:dyDescent="0.3">
      <c r="A174" t="s">
        <v>148</v>
      </c>
      <c r="B174">
        <v>1648010</v>
      </c>
      <c r="C174" s="1">
        <v>36336</v>
      </c>
      <c r="D174" s="2">
        <v>0.39583333333333331</v>
      </c>
      <c r="G174" t="s">
        <v>149</v>
      </c>
      <c r="H174" t="s">
        <v>160</v>
      </c>
      <c r="I174" t="s">
        <v>161</v>
      </c>
      <c r="J174" t="s">
        <v>151</v>
      </c>
      <c r="M174">
        <v>34653</v>
      </c>
      <c r="N174" t="s">
        <v>152</v>
      </c>
      <c r="O174">
        <v>6.0000000000000001E-3</v>
      </c>
      <c r="Q174" t="s">
        <v>162</v>
      </c>
      <c r="R174" t="s">
        <v>163</v>
      </c>
    </row>
    <row r="175" spans="1:18" x14ac:dyDescent="0.3">
      <c r="A175" t="s">
        <v>148</v>
      </c>
      <c r="B175">
        <v>1648010</v>
      </c>
      <c r="C175" s="1">
        <v>36336</v>
      </c>
      <c r="D175" s="2">
        <v>0.39583333333333331</v>
      </c>
      <c r="G175" t="s">
        <v>149</v>
      </c>
      <c r="H175" t="s">
        <v>160</v>
      </c>
      <c r="I175" t="s">
        <v>161</v>
      </c>
      <c r="J175" t="s">
        <v>151</v>
      </c>
      <c r="M175">
        <v>39381</v>
      </c>
      <c r="N175" t="s">
        <v>152</v>
      </c>
      <c r="O175">
        <v>1E-3</v>
      </c>
      <c r="Q175" t="s">
        <v>162</v>
      </c>
      <c r="R175" t="s">
        <v>163</v>
      </c>
    </row>
    <row r="176" spans="1:18" x14ac:dyDescent="0.3">
      <c r="A176" t="s">
        <v>148</v>
      </c>
      <c r="B176">
        <v>1648010</v>
      </c>
      <c r="C176" s="1">
        <v>36355</v>
      </c>
      <c r="D176" s="2">
        <v>0.3888888888888889</v>
      </c>
      <c r="G176" t="s">
        <v>149</v>
      </c>
      <c r="H176" t="s">
        <v>160</v>
      </c>
      <c r="I176" t="s">
        <v>161</v>
      </c>
      <c r="J176" t="s">
        <v>151</v>
      </c>
      <c r="M176">
        <v>34653</v>
      </c>
      <c r="N176" t="s">
        <v>152</v>
      </c>
      <c r="O176">
        <v>6.0000000000000001E-3</v>
      </c>
      <c r="Q176" t="s">
        <v>162</v>
      </c>
      <c r="R176" t="s">
        <v>163</v>
      </c>
    </row>
    <row r="177" spans="1:18" x14ac:dyDescent="0.3">
      <c r="A177" t="s">
        <v>148</v>
      </c>
      <c r="B177">
        <v>1648010</v>
      </c>
      <c r="C177" s="1">
        <v>36355</v>
      </c>
      <c r="D177" s="2">
        <v>0.3888888888888889</v>
      </c>
      <c r="G177" t="s">
        <v>149</v>
      </c>
      <c r="H177" t="s">
        <v>160</v>
      </c>
      <c r="I177" t="s">
        <v>161</v>
      </c>
      <c r="J177" t="s">
        <v>151</v>
      </c>
      <c r="M177">
        <v>39381</v>
      </c>
      <c r="N177" t="s">
        <v>152</v>
      </c>
      <c r="O177">
        <v>1E-3</v>
      </c>
      <c r="Q177" t="s">
        <v>162</v>
      </c>
      <c r="R177" t="s">
        <v>163</v>
      </c>
    </row>
    <row r="178" spans="1:18" x14ac:dyDescent="0.3">
      <c r="A178" t="s">
        <v>148</v>
      </c>
      <c r="B178">
        <v>1648010</v>
      </c>
      <c r="C178" s="1">
        <v>36446</v>
      </c>
      <c r="D178" s="2">
        <v>0.39583333333333331</v>
      </c>
      <c r="G178" t="s">
        <v>149</v>
      </c>
      <c r="H178" t="s">
        <v>160</v>
      </c>
      <c r="I178" t="s">
        <v>161</v>
      </c>
      <c r="J178" t="s">
        <v>151</v>
      </c>
      <c r="M178">
        <v>34653</v>
      </c>
      <c r="N178" t="s">
        <v>152</v>
      </c>
      <c r="O178">
        <v>6.0000000000000001E-3</v>
      </c>
      <c r="Q178" t="s">
        <v>162</v>
      </c>
      <c r="R178" t="s">
        <v>163</v>
      </c>
    </row>
    <row r="179" spans="1:18" x14ac:dyDescent="0.3">
      <c r="A179" t="s">
        <v>148</v>
      </c>
      <c r="B179">
        <v>1648010</v>
      </c>
      <c r="C179" s="1">
        <v>36446</v>
      </c>
      <c r="D179" s="2">
        <v>0.39583333333333331</v>
      </c>
      <c r="G179" t="s">
        <v>149</v>
      </c>
      <c r="H179" t="s">
        <v>160</v>
      </c>
      <c r="I179" t="s">
        <v>161</v>
      </c>
      <c r="J179" t="s">
        <v>151</v>
      </c>
      <c r="M179">
        <v>39381</v>
      </c>
      <c r="N179" t="s">
        <v>152</v>
      </c>
      <c r="O179">
        <v>1E-3</v>
      </c>
      <c r="Q179" t="s">
        <v>162</v>
      </c>
      <c r="R179" t="s">
        <v>163</v>
      </c>
    </row>
    <row r="180" spans="1:18" x14ac:dyDescent="0.3">
      <c r="A180" t="s">
        <v>148</v>
      </c>
      <c r="B180">
        <v>1648010</v>
      </c>
      <c r="C180" s="1">
        <v>36535</v>
      </c>
      <c r="D180" s="2">
        <v>0.60416666666666663</v>
      </c>
      <c r="G180" t="s">
        <v>149</v>
      </c>
      <c r="H180" t="s">
        <v>160</v>
      </c>
      <c r="I180" t="s">
        <v>161</v>
      </c>
      <c r="J180" t="s">
        <v>151</v>
      </c>
      <c r="M180">
        <v>34653</v>
      </c>
      <c r="N180" t="s">
        <v>152</v>
      </c>
      <c r="O180">
        <v>6.0000000000000001E-3</v>
      </c>
      <c r="Q180" t="s">
        <v>162</v>
      </c>
      <c r="R180" t="s">
        <v>163</v>
      </c>
    </row>
    <row r="181" spans="1:18" x14ac:dyDescent="0.3">
      <c r="A181" t="s">
        <v>148</v>
      </c>
      <c r="B181">
        <v>1648010</v>
      </c>
      <c r="C181" s="1">
        <v>36535</v>
      </c>
      <c r="D181" s="2">
        <v>0.60416666666666663</v>
      </c>
      <c r="G181" t="s">
        <v>149</v>
      </c>
      <c r="H181" t="s">
        <v>160</v>
      </c>
      <c r="I181" t="s">
        <v>161</v>
      </c>
      <c r="J181" t="s">
        <v>151</v>
      </c>
      <c r="M181">
        <v>39381</v>
      </c>
      <c r="N181" t="s">
        <v>152</v>
      </c>
      <c r="O181">
        <v>1E-3</v>
      </c>
      <c r="Q181" t="s">
        <v>162</v>
      </c>
      <c r="R181" t="s">
        <v>163</v>
      </c>
    </row>
    <row r="182" spans="1:18" x14ac:dyDescent="0.3">
      <c r="A182" t="s">
        <v>148</v>
      </c>
      <c r="B182">
        <v>1648010</v>
      </c>
      <c r="C182" s="1">
        <v>36565</v>
      </c>
      <c r="D182" s="2">
        <v>0.54166666666666663</v>
      </c>
      <c r="G182" t="s">
        <v>149</v>
      </c>
      <c r="H182" t="s">
        <v>160</v>
      </c>
      <c r="I182" t="s">
        <v>161</v>
      </c>
      <c r="J182" t="s">
        <v>151</v>
      </c>
      <c r="M182">
        <v>34653</v>
      </c>
      <c r="N182" t="s">
        <v>152</v>
      </c>
      <c r="O182">
        <v>6.0000000000000001E-3</v>
      </c>
      <c r="Q182" t="s">
        <v>162</v>
      </c>
      <c r="R182" t="s">
        <v>163</v>
      </c>
    </row>
    <row r="183" spans="1:18" x14ac:dyDescent="0.3">
      <c r="A183" t="s">
        <v>148</v>
      </c>
      <c r="B183">
        <v>1648010</v>
      </c>
      <c r="C183" s="1">
        <v>36565</v>
      </c>
      <c r="D183" s="2">
        <v>0.54166666666666663</v>
      </c>
      <c r="G183" t="s">
        <v>149</v>
      </c>
      <c r="H183" t="s">
        <v>160</v>
      </c>
      <c r="I183" t="s">
        <v>161</v>
      </c>
      <c r="J183" t="s">
        <v>151</v>
      </c>
      <c r="M183">
        <v>39381</v>
      </c>
      <c r="N183" t="s">
        <v>152</v>
      </c>
      <c r="O183">
        <v>1E-3</v>
      </c>
      <c r="Q183" t="s">
        <v>162</v>
      </c>
      <c r="R183" t="s">
        <v>163</v>
      </c>
    </row>
    <row r="184" spans="1:18" x14ac:dyDescent="0.3">
      <c r="A184" t="s">
        <v>148</v>
      </c>
      <c r="B184">
        <v>1648010</v>
      </c>
      <c r="C184" s="1">
        <v>36606</v>
      </c>
      <c r="D184" s="2">
        <v>0.5</v>
      </c>
      <c r="G184" t="s">
        <v>149</v>
      </c>
      <c r="H184" t="s">
        <v>160</v>
      </c>
      <c r="I184" t="s">
        <v>161</v>
      </c>
      <c r="J184" t="s">
        <v>151</v>
      </c>
      <c r="M184">
        <v>34653</v>
      </c>
      <c r="N184" t="s">
        <v>152</v>
      </c>
      <c r="O184">
        <v>6.0000000000000001E-3</v>
      </c>
      <c r="Q184" t="s">
        <v>162</v>
      </c>
      <c r="R184" t="s">
        <v>163</v>
      </c>
    </row>
    <row r="185" spans="1:18" x14ac:dyDescent="0.3">
      <c r="A185" t="s">
        <v>148</v>
      </c>
      <c r="B185">
        <v>1648010</v>
      </c>
      <c r="C185" s="1">
        <v>36606</v>
      </c>
      <c r="D185" s="2">
        <v>0.5</v>
      </c>
      <c r="G185" t="s">
        <v>149</v>
      </c>
      <c r="H185" t="s">
        <v>160</v>
      </c>
      <c r="I185" t="s">
        <v>161</v>
      </c>
      <c r="J185" t="s">
        <v>151</v>
      </c>
      <c r="M185">
        <v>39381</v>
      </c>
      <c r="N185" t="s">
        <v>152</v>
      </c>
      <c r="O185">
        <v>1E-3</v>
      </c>
      <c r="Q185" t="s">
        <v>162</v>
      </c>
      <c r="R185" t="s">
        <v>163</v>
      </c>
    </row>
    <row r="186" spans="1:18" x14ac:dyDescent="0.3">
      <c r="A186" t="s">
        <v>148</v>
      </c>
      <c r="B186">
        <v>1648010</v>
      </c>
      <c r="C186" s="1">
        <v>36662</v>
      </c>
      <c r="D186" s="2">
        <v>0.48958333333333331</v>
      </c>
      <c r="G186" t="s">
        <v>149</v>
      </c>
      <c r="H186" t="s">
        <v>160</v>
      </c>
      <c r="I186" t="s">
        <v>161</v>
      </c>
      <c r="J186" t="s">
        <v>151</v>
      </c>
      <c r="M186">
        <v>34653</v>
      </c>
      <c r="N186" t="s">
        <v>152</v>
      </c>
      <c r="O186">
        <v>6.0000000000000001E-3</v>
      </c>
      <c r="Q186" t="s">
        <v>162</v>
      </c>
      <c r="R186" t="s">
        <v>163</v>
      </c>
    </row>
    <row r="187" spans="1:18" x14ac:dyDescent="0.3">
      <c r="A187" t="s">
        <v>148</v>
      </c>
      <c r="B187">
        <v>1648010</v>
      </c>
      <c r="C187" s="1">
        <v>36662</v>
      </c>
      <c r="D187" s="2">
        <v>0.48958333333333331</v>
      </c>
      <c r="G187" t="s">
        <v>149</v>
      </c>
      <c r="H187" t="s">
        <v>160</v>
      </c>
      <c r="I187" t="s">
        <v>161</v>
      </c>
      <c r="J187" t="s">
        <v>151</v>
      </c>
      <c r="M187">
        <v>39381</v>
      </c>
      <c r="N187" t="s">
        <v>152</v>
      </c>
      <c r="O187">
        <v>1E-3</v>
      </c>
      <c r="Q187" t="s">
        <v>162</v>
      </c>
      <c r="R187" t="s">
        <v>163</v>
      </c>
    </row>
    <row r="188" spans="1:18" x14ac:dyDescent="0.3">
      <c r="A188" t="s">
        <v>148</v>
      </c>
      <c r="B188">
        <v>1648010</v>
      </c>
      <c r="C188" s="1">
        <v>36699</v>
      </c>
      <c r="D188" s="2">
        <v>0.41666666666666669</v>
      </c>
      <c r="G188" t="s">
        <v>149</v>
      </c>
      <c r="H188" t="s">
        <v>160</v>
      </c>
      <c r="I188" t="s">
        <v>161</v>
      </c>
      <c r="J188" t="s">
        <v>151</v>
      </c>
      <c r="M188">
        <v>34653</v>
      </c>
      <c r="N188" t="s">
        <v>152</v>
      </c>
      <c r="O188">
        <v>6.0000000000000001E-3</v>
      </c>
      <c r="Q188" t="s">
        <v>162</v>
      </c>
      <c r="R188" t="s">
        <v>163</v>
      </c>
    </row>
    <row r="189" spans="1:18" x14ac:dyDescent="0.3">
      <c r="A189" t="s">
        <v>148</v>
      </c>
      <c r="B189">
        <v>1648010</v>
      </c>
      <c r="C189" s="1">
        <v>36699</v>
      </c>
      <c r="D189" s="2">
        <v>0.41666666666666669</v>
      </c>
      <c r="G189" t="s">
        <v>149</v>
      </c>
      <c r="H189" t="s">
        <v>160</v>
      </c>
      <c r="I189" t="s">
        <v>161</v>
      </c>
      <c r="J189" t="s">
        <v>151</v>
      </c>
      <c r="M189">
        <v>39381</v>
      </c>
      <c r="N189" t="s">
        <v>152</v>
      </c>
      <c r="O189">
        <v>1E-3</v>
      </c>
      <c r="Q189" t="s">
        <v>162</v>
      </c>
      <c r="R189" t="s">
        <v>163</v>
      </c>
    </row>
    <row r="190" spans="1:18" x14ac:dyDescent="0.3">
      <c r="A190" t="s">
        <v>148</v>
      </c>
      <c r="B190">
        <v>1648010</v>
      </c>
      <c r="C190" s="1">
        <v>36733</v>
      </c>
      <c r="D190" s="2">
        <v>0.375</v>
      </c>
      <c r="G190" t="s">
        <v>149</v>
      </c>
      <c r="H190" t="s">
        <v>160</v>
      </c>
      <c r="I190" t="s">
        <v>161</v>
      </c>
      <c r="J190" t="s">
        <v>151</v>
      </c>
      <c r="M190">
        <v>34653</v>
      </c>
      <c r="N190" t="s">
        <v>152</v>
      </c>
      <c r="O190">
        <v>6.0000000000000001E-3</v>
      </c>
      <c r="Q190" t="s">
        <v>162</v>
      </c>
      <c r="R190" t="s">
        <v>163</v>
      </c>
    </row>
    <row r="191" spans="1:18" x14ac:dyDescent="0.3">
      <c r="A191" t="s">
        <v>148</v>
      </c>
      <c r="B191">
        <v>1648010</v>
      </c>
      <c r="C191" s="1">
        <v>36733</v>
      </c>
      <c r="D191" s="2">
        <v>0.375</v>
      </c>
      <c r="G191" t="s">
        <v>149</v>
      </c>
      <c r="H191" t="s">
        <v>160</v>
      </c>
      <c r="I191" t="s">
        <v>161</v>
      </c>
      <c r="J191" t="s">
        <v>151</v>
      </c>
      <c r="M191">
        <v>39381</v>
      </c>
      <c r="N191" t="s">
        <v>152</v>
      </c>
      <c r="O191">
        <v>1E-3</v>
      </c>
      <c r="Q191" t="s">
        <v>162</v>
      </c>
      <c r="R191" t="s">
        <v>163</v>
      </c>
    </row>
    <row r="192" spans="1:18" x14ac:dyDescent="0.3">
      <c r="A192" t="s">
        <v>148</v>
      </c>
      <c r="B192">
        <v>1648010</v>
      </c>
      <c r="C192" s="1">
        <v>36780</v>
      </c>
      <c r="D192" s="2">
        <v>0.52083333333333337</v>
      </c>
      <c r="G192" t="s">
        <v>149</v>
      </c>
      <c r="H192" t="s">
        <v>160</v>
      </c>
      <c r="I192" t="s">
        <v>161</v>
      </c>
      <c r="J192" t="s">
        <v>151</v>
      </c>
      <c r="M192">
        <v>34653</v>
      </c>
      <c r="N192" t="s">
        <v>152</v>
      </c>
      <c r="O192">
        <v>6.0000000000000001E-3</v>
      </c>
      <c r="Q192" t="s">
        <v>162</v>
      </c>
      <c r="R192" t="s">
        <v>163</v>
      </c>
    </row>
    <row r="193" spans="1:22" x14ac:dyDescent="0.3">
      <c r="A193" t="s">
        <v>148</v>
      </c>
      <c r="B193">
        <v>1648010</v>
      </c>
      <c r="C193" s="1">
        <v>36780</v>
      </c>
      <c r="D193" s="2">
        <v>0.52083333333333337</v>
      </c>
      <c r="G193" t="s">
        <v>149</v>
      </c>
      <c r="H193" t="s">
        <v>160</v>
      </c>
      <c r="I193" t="s">
        <v>161</v>
      </c>
      <c r="J193" t="s">
        <v>151</v>
      </c>
      <c r="M193">
        <v>39381</v>
      </c>
      <c r="N193" t="s">
        <v>152</v>
      </c>
      <c r="O193">
        <v>1E-3</v>
      </c>
      <c r="Q193" t="s">
        <v>162</v>
      </c>
      <c r="R193" t="s">
        <v>163</v>
      </c>
    </row>
    <row r="194" spans="1:22" x14ac:dyDescent="0.3">
      <c r="A194" t="s">
        <v>148</v>
      </c>
      <c r="B194">
        <v>1648010</v>
      </c>
      <c r="C194" s="1">
        <v>36795</v>
      </c>
      <c r="D194" s="2">
        <v>0.40625</v>
      </c>
      <c r="G194" t="s">
        <v>149</v>
      </c>
      <c r="H194" t="s">
        <v>160</v>
      </c>
      <c r="I194" t="s">
        <v>161</v>
      </c>
      <c r="J194" t="s">
        <v>151</v>
      </c>
      <c r="M194">
        <v>34653</v>
      </c>
      <c r="N194" t="s">
        <v>152</v>
      </c>
      <c r="O194">
        <v>6.0000000000000001E-3</v>
      </c>
      <c r="Q194" t="s">
        <v>162</v>
      </c>
      <c r="R194" t="s">
        <v>163</v>
      </c>
    </row>
    <row r="195" spans="1:22" x14ac:dyDescent="0.3">
      <c r="A195" t="s">
        <v>148</v>
      </c>
      <c r="B195">
        <v>1648010</v>
      </c>
      <c r="C195" s="1">
        <v>36795</v>
      </c>
      <c r="D195" s="2">
        <v>0.40625</v>
      </c>
      <c r="G195" t="s">
        <v>149</v>
      </c>
      <c r="H195" t="s">
        <v>160</v>
      </c>
      <c r="I195" t="s">
        <v>161</v>
      </c>
      <c r="J195" t="s">
        <v>151</v>
      </c>
      <c r="M195">
        <v>39381</v>
      </c>
      <c r="N195" t="s">
        <v>152</v>
      </c>
      <c r="O195">
        <v>1E-3</v>
      </c>
      <c r="Q195" t="s">
        <v>162</v>
      </c>
      <c r="R195" t="s">
        <v>163</v>
      </c>
    </row>
    <row r="196" spans="1:22" x14ac:dyDescent="0.3">
      <c r="A196" t="s">
        <v>148</v>
      </c>
      <c r="B196">
        <v>1648010</v>
      </c>
      <c r="C196" s="1">
        <v>37419</v>
      </c>
      <c r="D196" s="2">
        <v>0.45833333333333331</v>
      </c>
      <c r="G196" t="s">
        <v>149</v>
      </c>
      <c r="H196" t="s">
        <v>160</v>
      </c>
      <c r="I196" t="s">
        <v>161</v>
      </c>
      <c r="J196" t="s">
        <v>151</v>
      </c>
      <c r="M196">
        <v>50287</v>
      </c>
      <c r="O196">
        <v>1.02</v>
      </c>
      <c r="R196" t="s">
        <v>164</v>
      </c>
      <c r="S196">
        <v>0.04</v>
      </c>
      <c r="T196" t="s">
        <v>165</v>
      </c>
    </row>
    <row r="197" spans="1:22" x14ac:dyDescent="0.3">
      <c r="A197" t="s">
        <v>148</v>
      </c>
      <c r="B197">
        <v>1648010</v>
      </c>
      <c r="C197" s="1">
        <v>39260</v>
      </c>
      <c r="D197" s="2">
        <v>0.39583333333333331</v>
      </c>
      <c r="G197" t="s">
        <v>149</v>
      </c>
      <c r="H197" t="s">
        <v>150</v>
      </c>
      <c r="I197" t="s">
        <v>148</v>
      </c>
      <c r="J197" t="s">
        <v>151</v>
      </c>
      <c r="M197">
        <v>34248</v>
      </c>
      <c r="N197" t="s">
        <v>152</v>
      </c>
      <c r="O197">
        <v>0.12</v>
      </c>
      <c r="Q197" t="s">
        <v>153</v>
      </c>
      <c r="R197" t="s">
        <v>154</v>
      </c>
      <c r="S197">
        <v>0.12</v>
      </c>
      <c r="T197" t="s">
        <v>155</v>
      </c>
      <c r="V197" t="s">
        <v>156</v>
      </c>
    </row>
    <row r="198" spans="1:22" x14ac:dyDescent="0.3">
      <c r="A198" t="s">
        <v>148</v>
      </c>
      <c r="B198">
        <v>1648010</v>
      </c>
      <c r="C198" s="1">
        <v>39260</v>
      </c>
      <c r="D198" s="2">
        <v>0.39583333333333331</v>
      </c>
      <c r="G198" t="s">
        <v>149</v>
      </c>
      <c r="H198" t="s">
        <v>150</v>
      </c>
      <c r="I198" t="s">
        <v>148</v>
      </c>
      <c r="J198" t="s">
        <v>151</v>
      </c>
      <c r="M198">
        <v>34377</v>
      </c>
      <c r="N198" t="s">
        <v>157</v>
      </c>
      <c r="O198">
        <v>0.01</v>
      </c>
      <c r="P198" t="s">
        <v>158</v>
      </c>
      <c r="Q198" t="s">
        <v>153</v>
      </c>
      <c r="R198" t="s">
        <v>154</v>
      </c>
      <c r="S198">
        <v>0.08</v>
      </c>
      <c r="T198" t="s">
        <v>159</v>
      </c>
      <c r="V198" t="s">
        <v>156</v>
      </c>
    </row>
    <row r="199" spans="1:22" x14ac:dyDescent="0.3">
      <c r="A199" t="s">
        <v>148</v>
      </c>
      <c r="B199">
        <v>1648010</v>
      </c>
      <c r="C199" s="1">
        <v>39260</v>
      </c>
      <c r="D199" s="2">
        <v>0.39583333333333331</v>
      </c>
      <c r="G199" t="s">
        <v>149</v>
      </c>
      <c r="H199" t="s">
        <v>150</v>
      </c>
      <c r="I199" t="s">
        <v>148</v>
      </c>
      <c r="J199" t="s">
        <v>151</v>
      </c>
      <c r="M199">
        <v>34443</v>
      </c>
      <c r="N199" t="s">
        <v>152</v>
      </c>
      <c r="O199">
        <v>0.1</v>
      </c>
      <c r="Q199" t="s">
        <v>153</v>
      </c>
      <c r="R199" t="s">
        <v>154</v>
      </c>
      <c r="S199">
        <v>0.1</v>
      </c>
      <c r="T199" t="s">
        <v>155</v>
      </c>
      <c r="V199" t="s">
        <v>156</v>
      </c>
    </row>
    <row r="200" spans="1:22" x14ac:dyDescent="0.3">
      <c r="A200" t="s">
        <v>148</v>
      </c>
      <c r="B200">
        <v>1648010</v>
      </c>
      <c r="C200" s="1">
        <v>39260</v>
      </c>
      <c r="D200" s="2">
        <v>0.39583333333333331</v>
      </c>
      <c r="G200" t="s">
        <v>149</v>
      </c>
      <c r="H200" t="s">
        <v>150</v>
      </c>
      <c r="I200" t="s">
        <v>148</v>
      </c>
      <c r="J200" t="s">
        <v>151</v>
      </c>
      <c r="M200">
        <v>34462</v>
      </c>
      <c r="N200" t="s">
        <v>152</v>
      </c>
      <c r="O200">
        <v>0.08</v>
      </c>
      <c r="Q200" t="s">
        <v>153</v>
      </c>
      <c r="R200" t="s">
        <v>154</v>
      </c>
      <c r="S200">
        <v>0.08</v>
      </c>
      <c r="T200" t="s">
        <v>159</v>
      </c>
      <c r="V200" t="s">
        <v>156</v>
      </c>
    </row>
    <row r="201" spans="1:22" x14ac:dyDescent="0.3">
      <c r="A201" t="s">
        <v>148</v>
      </c>
      <c r="B201">
        <v>1648010</v>
      </c>
      <c r="C201" s="1">
        <v>39260</v>
      </c>
      <c r="D201" s="2">
        <v>0.39583333333333331</v>
      </c>
      <c r="G201" t="s">
        <v>149</v>
      </c>
      <c r="H201" t="s">
        <v>150</v>
      </c>
      <c r="I201" t="s">
        <v>148</v>
      </c>
      <c r="J201" t="s">
        <v>151</v>
      </c>
      <c r="M201">
        <v>34470</v>
      </c>
      <c r="N201" t="s">
        <v>157</v>
      </c>
      <c r="O201">
        <v>0.01</v>
      </c>
      <c r="P201" t="s">
        <v>158</v>
      </c>
      <c r="Q201" t="s">
        <v>153</v>
      </c>
      <c r="R201" t="s">
        <v>154</v>
      </c>
      <c r="S201">
        <v>0.08</v>
      </c>
      <c r="T201" t="s">
        <v>155</v>
      </c>
      <c r="V201" t="s">
        <v>156</v>
      </c>
    </row>
    <row r="202" spans="1:22" x14ac:dyDescent="0.3">
      <c r="A202" t="s">
        <v>148</v>
      </c>
      <c r="B202">
        <v>1648010</v>
      </c>
      <c r="C202" s="1">
        <v>39626</v>
      </c>
      <c r="D202" s="2">
        <v>0.76736111111111116</v>
      </c>
      <c r="G202" t="s">
        <v>149</v>
      </c>
      <c r="H202" t="s">
        <v>150</v>
      </c>
      <c r="I202" t="s">
        <v>161</v>
      </c>
      <c r="J202" t="s">
        <v>151</v>
      </c>
      <c r="M202">
        <v>34248</v>
      </c>
      <c r="N202" t="s">
        <v>152</v>
      </c>
      <c r="O202">
        <v>0.12</v>
      </c>
      <c r="Q202" t="s">
        <v>153</v>
      </c>
      <c r="R202" t="s">
        <v>154</v>
      </c>
      <c r="S202">
        <v>0.12</v>
      </c>
      <c r="T202" t="s">
        <v>155</v>
      </c>
      <c r="V202" t="s">
        <v>156</v>
      </c>
    </row>
    <row r="203" spans="1:22" x14ac:dyDescent="0.3">
      <c r="A203" t="s">
        <v>148</v>
      </c>
      <c r="B203">
        <v>1648010</v>
      </c>
      <c r="C203" s="1">
        <v>39626</v>
      </c>
      <c r="D203" s="2">
        <v>0.76736111111111116</v>
      </c>
      <c r="G203" t="s">
        <v>149</v>
      </c>
      <c r="H203" t="s">
        <v>150</v>
      </c>
      <c r="I203" t="s">
        <v>161</v>
      </c>
      <c r="J203" t="s">
        <v>151</v>
      </c>
      <c r="M203">
        <v>34377</v>
      </c>
      <c r="N203" t="s">
        <v>157</v>
      </c>
      <c r="O203">
        <v>0.01</v>
      </c>
      <c r="P203" t="s">
        <v>158</v>
      </c>
      <c r="Q203" t="s">
        <v>153</v>
      </c>
      <c r="R203" t="s">
        <v>154</v>
      </c>
      <c r="S203">
        <v>0.08</v>
      </c>
      <c r="T203" t="s">
        <v>159</v>
      </c>
      <c r="V203" t="s">
        <v>156</v>
      </c>
    </row>
    <row r="204" spans="1:22" x14ac:dyDescent="0.3">
      <c r="A204" t="s">
        <v>148</v>
      </c>
      <c r="B204">
        <v>1648010</v>
      </c>
      <c r="C204" s="1">
        <v>39626</v>
      </c>
      <c r="D204" s="2">
        <v>0.76736111111111116</v>
      </c>
      <c r="G204" t="s">
        <v>149</v>
      </c>
      <c r="H204" t="s">
        <v>150</v>
      </c>
      <c r="I204" t="s">
        <v>161</v>
      </c>
      <c r="J204" t="s">
        <v>151</v>
      </c>
      <c r="M204">
        <v>34443</v>
      </c>
      <c r="N204" t="s">
        <v>152</v>
      </c>
      <c r="O204">
        <v>0.1</v>
      </c>
      <c r="Q204" t="s">
        <v>153</v>
      </c>
      <c r="R204" t="s">
        <v>154</v>
      </c>
      <c r="S204">
        <v>0.1</v>
      </c>
      <c r="T204" t="s">
        <v>155</v>
      </c>
      <c r="V204" t="s">
        <v>156</v>
      </c>
    </row>
    <row r="205" spans="1:22" x14ac:dyDescent="0.3">
      <c r="A205" t="s">
        <v>148</v>
      </c>
      <c r="B205">
        <v>1648010</v>
      </c>
      <c r="C205" s="1">
        <v>39626</v>
      </c>
      <c r="D205" s="2">
        <v>0.76736111111111116</v>
      </c>
      <c r="G205" t="s">
        <v>149</v>
      </c>
      <c r="H205" t="s">
        <v>150</v>
      </c>
      <c r="I205" t="s">
        <v>161</v>
      </c>
      <c r="J205" t="s">
        <v>151</v>
      </c>
      <c r="M205">
        <v>34462</v>
      </c>
      <c r="N205" t="s">
        <v>152</v>
      </c>
      <c r="O205">
        <v>0.08</v>
      </c>
      <c r="Q205" t="s">
        <v>153</v>
      </c>
      <c r="R205" t="s">
        <v>154</v>
      </c>
      <c r="S205">
        <v>0.08</v>
      </c>
      <c r="T205" t="s">
        <v>159</v>
      </c>
      <c r="V205" t="s">
        <v>156</v>
      </c>
    </row>
    <row r="206" spans="1:22" x14ac:dyDescent="0.3">
      <c r="A206" t="s">
        <v>148</v>
      </c>
      <c r="B206">
        <v>1648010</v>
      </c>
      <c r="C206" s="1">
        <v>39626</v>
      </c>
      <c r="D206" s="2">
        <v>0.76736111111111116</v>
      </c>
      <c r="G206" t="s">
        <v>149</v>
      </c>
      <c r="H206" t="s">
        <v>150</v>
      </c>
      <c r="I206" t="s">
        <v>161</v>
      </c>
      <c r="J206" t="s">
        <v>151</v>
      </c>
      <c r="M206">
        <v>34470</v>
      </c>
      <c r="N206" t="s">
        <v>157</v>
      </c>
      <c r="O206">
        <v>8.0000000000000002E-3</v>
      </c>
      <c r="P206" t="s">
        <v>158</v>
      </c>
      <c r="Q206" t="s">
        <v>153</v>
      </c>
      <c r="R206" t="s">
        <v>154</v>
      </c>
      <c r="S206">
        <v>0.08</v>
      </c>
      <c r="T206" t="s">
        <v>155</v>
      </c>
      <c r="V206" t="s">
        <v>156</v>
      </c>
    </row>
    <row r="207" spans="1:22" x14ac:dyDescent="0.3">
      <c r="A207" t="s">
        <v>148</v>
      </c>
      <c r="B207">
        <v>1648010</v>
      </c>
      <c r="C207" s="1">
        <v>39626</v>
      </c>
      <c r="D207" s="2">
        <v>0.80902777777777779</v>
      </c>
      <c r="G207" t="s">
        <v>149</v>
      </c>
      <c r="H207" t="s">
        <v>150</v>
      </c>
      <c r="I207" t="s">
        <v>161</v>
      </c>
      <c r="J207" t="s">
        <v>151</v>
      </c>
      <c r="M207">
        <v>34247</v>
      </c>
      <c r="O207">
        <v>0.36</v>
      </c>
      <c r="Q207" t="s">
        <v>166</v>
      </c>
      <c r="R207" t="s">
        <v>154</v>
      </c>
      <c r="S207">
        <v>0.2</v>
      </c>
      <c r="T207" t="s">
        <v>159</v>
      </c>
      <c r="V207" t="s">
        <v>156</v>
      </c>
    </row>
    <row r="208" spans="1:22" x14ac:dyDescent="0.3">
      <c r="A208" t="s">
        <v>148</v>
      </c>
      <c r="B208">
        <v>1648010</v>
      </c>
      <c r="C208" s="1">
        <v>39626</v>
      </c>
      <c r="D208" s="2">
        <v>0.80902777777777779</v>
      </c>
      <c r="G208" t="s">
        <v>149</v>
      </c>
      <c r="H208" t="s">
        <v>150</v>
      </c>
      <c r="I208" t="s">
        <v>161</v>
      </c>
      <c r="J208" t="s">
        <v>151</v>
      </c>
      <c r="M208">
        <v>34376</v>
      </c>
      <c r="O208">
        <v>0.74</v>
      </c>
      <c r="Q208" t="s">
        <v>166</v>
      </c>
      <c r="R208" t="s">
        <v>154</v>
      </c>
      <c r="S208">
        <v>0.2</v>
      </c>
      <c r="T208" t="s">
        <v>159</v>
      </c>
      <c r="V208" t="s">
        <v>156</v>
      </c>
    </row>
    <row r="209" spans="1:22" x14ac:dyDescent="0.3">
      <c r="A209" t="s">
        <v>148</v>
      </c>
      <c r="B209">
        <v>1648010</v>
      </c>
      <c r="C209" s="1">
        <v>39626</v>
      </c>
      <c r="D209" s="2">
        <v>0.80902777777777779</v>
      </c>
      <c r="G209" t="s">
        <v>149</v>
      </c>
      <c r="H209" t="s">
        <v>150</v>
      </c>
      <c r="I209" t="s">
        <v>161</v>
      </c>
      <c r="J209" t="s">
        <v>151</v>
      </c>
      <c r="M209">
        <v>34461</v>
      </c>
      <c r="O209">
        <v>0.24</v>
      </c>
      <c r="Q209" t="s">
        <v>166</v>
      </c>
      <c r="R209" t="s">
        <v>154</v>
      </c>
      <c r="S209">
        <v>0.2</v>
      </c>
      <c r="T209" t="s">
        <v>159</v>
      </c>
      <c r="V209" t="s">
        <v>156</v>
      </c>
    </row>
    <row r="210" spans="1:22" x14ac:dyDescent="0.3">
      <c r="A210" t="s">
        <v>148</v>
      </c>
      <c r="B210">
        <v>1648010</v>
      </c>
      <c r="C210" s="1">
        <v>39626</v>
      </c>
      <c r="D210" s="2">
        <v>0.80902777777777779</v>
      </c>
      <c r="G210" t="s">
        <v>149</v>
      </c>
      <c r="H210" t="s">
        <v>150</v>
      </c>
      <c r="I210" t="s">
        <v>161</v>
      </c>
      <c r="J210" t="s">
        <v>151</v>
      </c>
      <c r="M210">
        <v>34469</v>
      </c>
      <c r="O210">
        <v>0.62</v>
      </c>
      <c r="Q210" t="s">
        <v>166</v>
      </c>
      <c r="R210" t="s">
        <v>154</v>
      </c>
      <c r="S210">
        <v>0.2</v>
      </c>
      <c r="T210" t="s">
        <v>159</v>
      </c>
      <c r="V210" t="s">
        <v>156</v>
      </c>
    </row>
    <row r="211" spans="1:22" x14ac:dyDescent="0.3">
      <c r="A211" t="s">
        <v>148</v>
      </c>
      <c r="B211">
        <v>1648010</v>
      </c>
      <c r="C211" s="1">
        <v>39626</v>
      </c>
      <c r="D211" s="2">
        <v>0.80902777777777779</v>
      </c>
      <c r="G211" t="s">
        <v>149</v>
      </c>
      <c r="H211" t="s">
        <v>150</v>
      </c>
      <c r="I211" t="s">
        <v>161</v>
      </c>
      <c r="J211" t="s">
        <v>151</v>
      </c>
      <c r="M211">
        <v>34696</v>
      </c>
      <c r="N211" t="s">
        <v>152</v>
      </c>
      <c r="O211">
        <v>0.2</v>
      </c>
      <c r="P211" t="s">
        <v>167</v>
      </c>
      <c r="Q211" t="s">
        <v>166</v>
      </c>
      <c r="R211" t="s">
        <v>154</v>
      </c>
      <c r="S211">
        <v>0.2</v>
      </c>
      <c r="T211" t="s">
        <v>159</v>
      </c>
      <c r="V211" t="s">
        <v>156</v>
      </c>
    </row>
    <row r="212" spans="1:22" x14ac:dyDescent="0.3">
      <c r="A212" t="s">
        <v>148</v>
      </c>
      <c r="B212">
        <v>1648010</v>
      </c>
      <c r="C212" s="1">
        <v>39626</v>
      </c>
      <c r="D212" s="2">
        <v>0.85069444444444453</v>
      </c>
      <c r="G212" t="s">
        <v>149</v>
      </c>
      <c r="H212" t="s">
        <v>150</v>
      </c>
      <c r="I212" t="s">
        <v>161</v>
      </c>
      <c r="J212" t="s">
        <v>151</v>
      </c>
      <c r="M212">
        <v>34247</v>
      </c>
      <c r="N212" t="s">
        <v>157</v>
      </c>
      <c r="O212">
        <v>0.4</v>
      </c>
      <c r="P212" t="s">
        <v>168</v>
      </c>
      <c r="Q212" t="s">
        <v>166</v>
      </c>
      <c r="R212" t="s">
        <v>154</v>
      </c>
      <c r="S212">
        <v>0.4</v>
      </c>
      <c r="T212" t="s">
        <v>159</v>
      </c>
      <c r="V212" t="s">
        <v>156</v>
      </c>
    </row>
    <row r="213" spans="1:22" x14ac:dyDescent="0.3">
      <c r="A213" t="s">
        <v>148</v>
      </c>
      <c r="B213">
        <v>1648010</v>
      </c>
      <c r="C213" s="1">
        <v>39626</v>
      </c>
      <c r="D213" s="2">
        <v>0.85069444444444453</v>
      </c>
      <c r="G213" t="s">
        <v>149</v>
      </c>
      <c r="H213" t="s">
        <v>150</v>
      </c>
      <c r="I213" t="s">
        <v>161</v>
      </c>
      <c r="J213" t="s">
        <v>151</v>
      </c>
      <c r="M213">
        <v>34248</v>
      </c>
      <c r="N213" t="s">
        <v>152</v>
      </c>
      <c r="O213">
        <v>0.12</v>
      </c>
      <c r="Q213" t="s">
        <v>153</v>
      </c>
      <c r="R213" t="s">
        <v>154</v>
      </c>
      <c r="S213">
        <v>0.12</v>
      </c>
      <c r="T213" t="s">
        <v>155</v>
      </c>
      <c r="V213" t="s">
        <v>156</v>
      </c>
    </row>
    <row r="214" spans="1:22" x14ac:dyDescent="0.3">
      <c r="A214" t="s">
        <v>148</v>
      </c>
      <c r="B214">
        <v>1648010</v>
      </c>
      <c r="C214" s="1">
        <v>39626</v>
      </c>
      <c r="D214" s="2">
        <v>0.85069444444444453</v>
      </c>
      <c r="G214" t="s">
        <v>149</v>
      </c>
      <c r="H214" t="s">
        <v>150</v>
      </c>
      <c r="I214" t="s">
        <v>161</v>
      </c>
      <c r="J214" t="s">
        <v>151</v>
      </c>
      <c r="M214">
        <v>34376</v>
      </c>
      <c r="O214">
        <v>0.83</v>
      </c>
      <c r="Q214" t="s">
        <v>166</v>
      </c>
      <c r="R214" t="s">
        <v>154</v>
      </c>
      <c r="S214">
        <v>0.4</v>
      </c>
      <c r="T214" t="s">
        <v>159</v>
      </c>
      <c r="V214" t="s">
        <v>156</v>
      </c>
    </row>
    <row r="215" spans="1:22" x14ac:dyDescent="0.3">
      <c r="A215" t="s">
        <v>148</v>
      </c>
      <c r="B215">
        <v>1648010</v>
      </c>
      <c r="C215" s="1">
        <v>39626</v>
      </c>
      <c r="D215" s="2">
        <v>0.85069444444444453</v>
      </c>
      <c r="G215" t="s">
        <v>149</v>
      </c>
      <c r="H215" t="s">
        <v>150</v>
      </c>
      <c r="I215" t="s">
        <v>161</v>
      </c>
      <c r="J215" t="s">
        <v>151</v>
      </c>
      <c r="M215">
        <v>34377</v>
      </c>
      <c r="N215" t="s">
        <v>157</v>
      </c>
      <c r="O215">
        <v>1.7999999999999999E-2</v>
      </c>
      <c r="P215" t="s">
        <v>158</v>
      </c>
      <c r="Q215" t="s">
        <v>153</v>
      </c>
      <c r="R215" t="s">
        <v>154</v>
      </c>
      <c r="S215">
        <v>0.08</v>
      </c>
      <c r="T215" t="s">
        <v>159</v>
      </c>
      <c r="V215" t="s">
        <v>156</v>
      </c>
    </row>
    <row r="216" spans="1:22" x14ac:dyDescent="0.3">
      <c r="A216" t="s">
        <v>148</v>
      </c>
      <c r="B216">
        <v>1648010</v>
      </c>
      <c r="C216" s="1">
        <v>39626</v>
      </c>
      <c r="D216" s="2">
        <v>0.85069444444444453</v>
      </c>
      <c r="G216" t="s">
        <v>149</v>
      </c>
      <c r="H216" t="s">
        <v>150</v>
      </c>
      <c r="I216" t="s">
        <v>161</v>
      </c>
      <c r="J216" t="s">
        <v>151</v>
      </c>
      <c r="M216">
        <v>34443</v>
      </c>
      <c r="N216" t="s">
        <v>152</v>
      </c>
      <c r="O216">
        <v>0.1</v>
      </c>
      <c r="Q216" t="s">
        <v>153</v>
      </c>
      <c r="R216" t="s">
        <v>154</v>
      </c>
      <c r="S216">
        <v>0.1</v>
      </c>
      <c r="T216" t="s">
        <v>155</v>
      </c>
      <c r="V216" t="s">
        <v>156</v>
      </c>
    </row>
    <row r="217" spans="1:22" x14ac:dyDescent="0.3">
      <c r="A217" t="s">
        <v>148</v>
      </c>
      <c r="B217">
        <v>1648010</v>
      </c>
      <c r="C217" s="1">
        <v>39626</v>
      </c>
      <c r="D217" s="2">
        <v>0.85069444444444453</v>
      </c>
      <c r="G217" t="s">
        <v>149</v>
      </c>
      <c r="H217" t="s">
        <v>150</v>
      </c>
      <c r="I217" t="s">
        <v>161</v>
      </c>
      <c r="J217" t="s">
        <v>151</v>
      </c>
      <c r="M217">
        <v>34461</v>
      </c>
      <c r="N217" t="s">
        <v>157</v>
      </c>
      <c r="O217">
        <v>0.34</v>
      </c>
      <c r="P217" t="s">
        <v>168</v>
      </c>
      <c r="Q217" t="s">
        <v>166</v>
      </c>
      <c r="R217" t="s">
        <v>154</v>
      </c>
      <c r="S217">
        <v>0.4</v>
      </c>
      <c r="T217" t="s">
        <v>159</v>
      </c>
      <c r="V217" t="s">
        <v>156</v>
      </c>
    </row>
    <row r="218" spans="1:22" x14ac:dyDescent="0.3">
      <c r="A218" t="s">
        <v>148</v>
      </c>
      <c r="B218">
        <v>1648010</v>
      </c>
      <c r="C218" s="1">
        <v>39626</v>
      </c>
      <c r="D218" s="2">
        <v>0.85069444444444453</v>
      </c>
      <c r="G218" t="s">
        <v>149</v>
      </c>
      <c r="H218" t="s">
        <v>150</v>
      </c>
      <c r="I218" t="s">
        <v>161</v>
      </c>
      <c r="J218" t="s">
        <v>151</v>
      </c>
      <c r="M218">
        <v>34462</v>
      </c>
      <c r="N218" t="s">
        <v>152</v>
      </c>
      <c r="O218">
        <v>0.08</v>
      </c>
      <c r="Q218" t="s">
        <v>153</v>
      </c>
      <c r="R218" t="s">
        <v>154</v>
      </c>
      <c r="S218">
        <v>0.08</v>
      </c>
      <c r="T218" t="s">
        <v>159</v>
      </c>
      <c r="V218" t="s">
        <v>156</v>
      </c>
    </row>
    <row r="219" spans="1:22" x14ac:dyDescent="0.3">
      <c r="A219" t="s">
        <v>148</v>
      </c>
      <c r="B219">
        <v>1648010</v>
      </c>
      <c r="C219" s="1">
        <v>39626</v>
      </c>
      <c r="D219" s="2">
        <v>0.85069444444444453</v>
      </c>
      <c r="G219" t="s">
        <v>149</v>
      </c>
      <c r="H219" t="s">
        <v>150</v>
      </c>
      <c r="I219" t="s">
        <v>161</v>
      </c>
      <c r="J219" t="s">
        <v>151</v>
      </c>
      <c r="M219">
        <v>34469</v>
      </c>
      <c r="O219">
        <v>0.68</v>
      </c>
      <c r="Q219" t="s">
        <v>166</v>
      </c>
      <c r="R219" t="s">
        <v>154</v>
      </c>
      <c r="S219">
        <v>0.4</v>
      </c>
      <c r="T219" t="s">
        <v>159</v>
      </c>
      <c r="V219" t="s">
        <v>156</v>
      </c>
    </row>
    <row r="220" spans="1:22" x14ac:dyDescent="0.3">
      <c r="A220" t="s">
        <v>148</v>
      </c>
      <c r="B220">
        <v>1648010</v>
      </c>
      <c r="C220" s="1">
        <v>39626</v>
      </c>
      <c r="D220" s="2">
        <v>0.85069444444444453</v>
      </c>
      <c r="G220" t="s">
        <v>149</v>
      </c>
      <c r="H220" t="s">
        <v>150</v>
      </c>
      <c r="I220" t="s">
        <v>161</v>
      </c>
      <c r="J220" t="s">
        <v>151</v>
      </c>
      <c r="M220">
        <v>34470</v>
      </c>
      <c r="N220" t="s">
        <v>157</v>
      </c>
      <c r="O220">
        <v>1.4999999999999999E-2</v>
      </c>
      <c r="P220" t="s">
        <v>158</v>
      </c>
      <c r="Q220" t="s">
        <v>153</v>
      </c>
      <c r="R220" t="s">
        <v>154</v>
      </c>
      <c r="S220">
        <v>0.08</v>
      </c>
      <c r="T220" t="s">
        <v>155</v>
      </c>
      <c r="V220" t="s">
        <v>156</v>
      </c>
    </row>
    <row r="221" spans="1:22" x14ac:dyDescent="0.3">
      <c r="A221" t="s">
        <v>148</v>
      </c>
      <c r="B221">
        <v>1648010</v>
      </c>
      <c r="C221" s="1">
        <v>39626</v>
      </c>
      <c r="D221" s="2">
        <v>0.85069444444444453</v>
      </c>
      <c r="G221" t="s">
        <v>149</v>
      </c>
      <c r="H221" t="s">
        <v>150</v>
      </c>
      <c r="I221" t="s">
        <v>161</v>
      </c>
      <c r="J221" t="s">
        <v>151</v>
      </c>
      <c r="M221">
        <v>34696</v>
      </c>
      <c r="N221" t="s">
        <v>152</v>
      </c>
      <c r="O221">
        <v>0.4</v>
      </c>
      <c r="P221" t="s">
        <v>167</v>
      </c>
      <c r="Q221" t="s">
        <v>166</v>
      </c>
      <c r="R221" t="s">
        <v>154</v>
      </c>
      <c r="S221">
        <v>0.4</v>
      </c>
      <c r="T221" t="s">
        <v>159</v>
      </c>
      <c r="V221" t="s">
        <v>156</v>
      </c>
    </row>
    <row r="222" spans="1:22" x14ac:dyDescent="0.3">
      <c r="A222" t="s">
        <v>148</v>
      </c>
      <c r="B222">
        <v>1648010</v>
      </c>
      <c r="C222" s="1">
        <v>39626</v>
      </c>
      <c r="D222" s="2">
        <v>0.89236111111111116</v>
      </c>
      <c r="G222" t="s">
        <v>149</v>
      </c>
      <c r="H222" t="s">
        <v>150</v>
      </c>
      <c r="I222" t="s">
        <v>161</v>
      </c>
      <c r="J222" t="s">
        <v>151</v>
      </c>
      <c r="M222">
        <v>34248</v>
      </c>
      <c r="N222" t="s">
        <v>152</v>
      </c>
      <c r="O222">
        <v>0.12</v>
      </c>
      <c r="Q222" t="s">
        <v>153</v>
      </c>
      <c r="R222" t="s">
        <v>154</v>
      </c>
      <c r="S222">
        <v>0.12</v>
      </c>
      <c r="T222" t="s">
        <v>155</v>
      </c>
      <c r="V222" t="s">
        <v>156</v>
      </c>
    </row>
    <row r="223" spans="1:22" x14ac:dyDescent="0.3">
      <c r="A223" t="s">
        <v>148</v>
      </c>
      <c r="B223">
        <v>1648010</v>
      </c>
      <c r="C223" s="1">
        <v>39626</v>
      </c>
      <c r="D223" s="2">
        <v>0.89236111111111116</v>
      </c>
      <c r="G223" t="s">
        <v>149</v>
      </c>
      <c r="H223" t="s">
        <v>150</v>
      </c>
      <c r="I223" t="s">
        <v>161</v>
      </c>
      <c r="J223" t="s">
        <v>151</v>
      </c>
      <c r="M223">
        <v>34377</v>
      </c>
      <c r="N223" t="s">
        <v>157</v>
      </c>
      <c r="O223">
        <v>2.1999999999999999E-2</v>
      </c>
      <c r="P223" t="s">
        <v>158</v>
      </c>
      <c r="Q223" t="s">
        <v>153</v>
      </c>
      <c r="R223" t="s">
        <v>154</v>
      </c>
      <c r="S223">
        <v>0.08</v>
      </c>
      <c r="T223" t="s">
        <v>159</v>
      </c>
      <c r="V223" t="s">
        <v>156</v>
      </c>
    </row>
    <row r="224" spans="1:22" x14ac:dyDescent="0.3">
      <c r="A224" t="s">
        <v>148</v>
      </c>
      <c r="B224">
        <v>1648010</v>
      </c>
      <c r="C224" s="1">
        <v>39626</v>
      </c>
      <c r="D224" s="2">
        <v>0.89236111111111116</v>
      </c>
      <c r="G224" t="s">
        <v>149</v>
      </c>
      <c r="H224" t="s">
        <v>150</v>
      </c>
      <c r="I224" t="s">
        <v>161</v>
      </c>
      <c r="J224" t="s">
        <v>151</v>
      </c>
      <c r="M224">
        <v>34443</v>
      </c>
      <c r="N224" t="s">
        <v>152</v>
      </c>
      <c r="O224">
        <v>0.1</v>
      </c>
      <c r="Q224" t="s">
        <v>153</v>
      </c>
      <c r="R224" t="s">
        <v>154</v>
      </c>
      <c r="S224">
        <v>0.1</v>
      </c>
      <c r="T224" t="s">
        <v>155</v>
      </c>
      <c r="V224" t="s">
        <v>156</v>
      </c>
    </row>
    <row r="225" spans="1:22" x14ac:dyDescent="0.3">
      <c r="A225" t="s">
        <v>148</v>
      </c>
      <c r="B225">
        <v>1648010</v>
      </c>
      <c r="C225" s="1">
        <v>39626</v>
      </c>
      <c r="D225" s="2">
        <v>0.89236111111111116</v>
      </c>
      <c r="G225" t="s">
        <v>149</v>
      </c>
      <c r="H225" t="s">
        <v>150</v>
      </c>
      <c r="I225" t="s">
        <v>161</v>
      </c>
      <c r="J225" t="s">
        <v>151</v>
      </c>
      <c r="M225">
        <v>34462</v>
      </c>
      <c r="N225" t="s">
        <v>152</v>
      </c>
      <c r="O225">
        <v>0.08</v>
      </c>
      <c r="Q225" t="s">
        <v>153</v>
      </c>
      <c r="R225" t="s">
        <v>154</v>
      </c>
      <c r="S225">
        <v>0.08</v>
      </c>
      <c r="T225" t="s">
        <v>159</v>
      </c>
      <c r="V225" t="s">
        <v>156</v>
      </c>
    </row>
    <row r="226" spans="1:22" x14ac:dyDescent="0.3">
      <c r="A226" t="s">
        <v>148</v>
      </c>
      <c r="B226">
        <v>1648010</v>
      </c>
      <c r="C226" s="1">
        <v>39626</v>
      </c>
      <c r="D226" s="2">
        <v>0.89236111111111116</v>
      </c>
      <c r="G226" t="s">
        <v>149</v>
      </c>
      <c r="H226" t="s">
        <v>150</v>
      </c>
      <c r="I226" t="s">
        <v>161</v>
      </c>
      <c r="J226" t="s">
        <v>151</v>
      </c>
      <c r="M226">
        <v>34470</v>
      </c>
      <c r="N226" t="s">
        <v>157</v>
      </c>
      <c r="O226">
        <v>1.6E-2</v>
      </c>
      <c r="P226" t="s">
        <v>158</v>
      </c>
      <c r="Q226" t="s">
        <v>153</v>
      </c>
      <c r="R226" t="s">
        <v>154</v>
      </c>
      <c r="S226">
        <v>0.08</v>
      </c>
      <c r="T226" t="s">
        <v>155</v>
      </c>
      <c r="V226" t="s">
        <v>156</v>
      </c>
    </row>
    <row r="227" spans="1:22" x14ac:dyDescent="0.3">
      <c r="A227" t="s">
        <v>148</v>
      </c>
      <c r="B227">
        <v>1648010</v>
      </c>
      <c r="C227" s="1">
        <v>39627</v>
      </c>
      <c r="D227" s="2">
        <v>5.9027777777777783E-2</v>
      </c>
      <c r="G227" t="s">
        <v>149</v>
      </c>
      <c r="H227" t="s">
        <v>150</v>
      </c>
      <c r="I227" t="s">
        <v>161</v>
      </c>
      <c r="J227" t="s">
        <v>151</v>
      </c>
      <c r="M227">
        <v>34247</v>
      </c>
      <c r="N227" t="s">
        <v>157</v>
      </c>
      <c r="O227">
        <v>0.21</v>
      </c>
      <c r="P227" t="s">
        <v>168</v>
      </c>
      <c r="Q227" t="s">
        <v>166</v>
      </c>
      <c r="R227" t="s">
        <v>154</v>
      </c>
      <c r="S227">
        <v>0.4</v>
      </c>
      <c r="T227" t="s">
        <v>159</v>
      </c>
      <c r="V227" t="s">
        <v>156</v>
      </c>
    </row>
    <row r="228" spans="1:22" x14ac:dyDescent="0.3">
      <c r="A228" t="s">
        <v>148</v>
      </c>
      <c r="B228">
        <v>1648010</v>
      </c>
      <c r="C228" s="1">
        <v>39627</v>
      </c>
      <c r="D228" s="2">
        <v>5.9027777777777783E-2</v>
      </c>
      <c r="G228" t="s">
        <v>149</v>
      </c>
      <c r="H228" t="s">
        <v>150</v>
      </c>
      <c r="I228" t="s">
        <v>161</v>
      </c>
      <c r="J228" t="s">
        <v>151</v>
      </c>
      <c r="M228">
        <v>34248</v>
      </c>
      <c r="N228" t="s">
        <v>152</v>
      </c>
      <c r="O228">
        <v>0.12</v>
      </c>
      <c r="Q228" t="s">
        <v>153</v>
      </c>
      <c r="R228" t="s">
        <v>154</v>
      </c>
      <c r="S228">
        <v>0.12</v>
      </c>
      <c r="T228" t="s">
        <v>155</v>
      </c>
      <c r="V228" t="s">
        <v>156</v>
      </c>
    </row>
    <row r="229" spans="1:22" x14ac:dyDescent="0.3">
      <c r="A229" t="s">
        <v>148</v>
      </c>
      <c r="B229">
        <v>1648010</v>
      </c>
      <c r="C229" s="1">
        <v>39627</v>
      </c>
      <c r="D229" s="2">
        <v>5.9027777777777783E-2</v>
      </c>
      <c r="G229" t="s">
        <v>149</v>
      </c>
      <c r="H229" t="s">
        <v>150</v>
      </c>
      <c r="I229" t="s">
        <v>161</v>
      </c>
      <c r="J229" t="s">
        <v>151</v>
      </c>
      <c r="M229">
        <v>34376</v>
      </c>
      <c r="O229">
        <v>0.44</v>
      </c>
      <c r="Q229" t="s">
        <v>166</v>
      </c>
      <c r="R229" t="s">
        <v>154</v>
      </c>
      <c r="S229">
        <v>0.4</v>
      </c>
      <c r="T229" t="s">
        <v>159</v>
      </c>
      <c r="V229" t="s">
        <v>156</v>
      </c>
    </row>
    <row r="230" spans="1:22" x14ac:dyDescent="0.3">
      <c r="A230" t="s">
        <v>148</v>
      </c>
      <c r="B230">
        <v>1648010</v>
      </c>
      <c r="C230" s="1">
        <v>39627</v>
      </c>
      <c r="D230" s="2">
        <v>5.9027777777777783E-2</v>
      </c>
      <c r="G230" t="s">
        <v>149</v>
      </c>
      <c r="H230" t="s">
        <v>150</v>
      </c>
      <c r="I230" t="s">
        <v>161</v>
      </c>
      <c r="J230" t="s">
        <v>151</v>
      </c>
      <c r="M230">
        <v>34377</v>
      </c>
      <c r="N230" t="s">
        <v>157</v>
      </c>
      <c r="O230">
        <v>2.7E-2</v>
      </c>
      <c r="P230" t="s">
        <v>158</v>
      </c>
      <c r="Q230" t="s">
        <v>153</v>
      </c>
      <c r="R230" t="s">
        <v>154</v>
      </c>
      <c r="S230">
        <v>0.08</v>
      </c>
      <c r="T230" t="s">
        <v>159</v>
      </c>
      <c r="V230" t="s">
        <v>156</v>
      </c>
    </row>
    <row r="231" spans="1:22" x14ac:dyDescent="0.3">
      <c r="A231" t="s">
        <v>148</v>
      </c>
      <c r="B231">
        <v>1648010</v>
      </c>
      <c r="C231" s="1">
        <v>39627</v>
      </c>
      <c r="D231" s="2">
        <v>5.9027777777777783E-2</v>
      </c>
      <c r="G231" t="s">
        <v>149</v>
      </c>
      <c r="H231" t="s">
        <v>150</v>
      </c>
      <c r="I231" t="s">
        <v>161</v>
      </c>
      <c r="J231" t="s">
        <v>151</v>
      </c>
      <c r="M231">
        <v>34443</v>
      </c>
      <c r="N231" t="s">
        <v>152</v>
      </c>
      <c r="O231">
        <v>0.1</v>
      </c>
      <c r="Q231" t="s">
        <v>153</v>
      </c>
      <c r="R231" t="s">
        <v>154</v>
      </c>
      <c r="S231">
        <v>0.1</v>
      </c>
      <c r="T231" t="s">
        <v>155</v>
      </c>
      <c r="V231" t="s">
        <v>156</v>
      </c>
    </row>
    <row r="232" spans="1:22" x14ac:dyDescent="0.3">
      <c r="A232" t="s">
        <v>148</v>
      </c>
      <c r="B232">
        <v>1648010</v>
      </c>
      <c r="C232" s="1">
        <v>39627</v>
      </c>
      <c r="D232" s="2">
        <v>5.9027777777777783E-2</v>
      </c>
      <c r="G232" t="s">
        <v>149</v>
      </c>
      <c r="H232" t="s">
        <v>150</v>
      </c>
      <c r="I232" t="s">
        <v>161</v>
      </c>
      <c r="J232" t="s">
        <v>151</v>
      </c>
      <c r="M232">
        <v>34461</v>
      </c>
      <c r="N232" t="s">
        <v>157</v>
      </c>
      <c r="O232">
        <v>0.14000000000000001</v>
      </c>
      <c r="P232" t="s">
        <v>168</v>
      </c>
      <c r="Q232" t="s">
        <v>166</v>
      </c>
      <c r="R232" t="s">
        <v>154</v>
      </c>
      <c r="S232">
        <v>0.4</v>
      </c>
      <c r="T232" t="s">
        <v>159</v>
      </c>
      <c r="V232" t="s">
        <v>156</v>
      </c>
    </row>
    <row r="233" spans="1:22" x14ac:dyDescent="0.3">
      <c r="A233" t="s">
        <v>148</v>
      </c>
      <c r="B233">
        <v>1648010</v>
      </c>
      <c r="C233" s="1">
        <v>39627</v>
      </c>
      <c r="D233" s="2">
        <v>5.9027777777777783E-2</v>
      </c>
      <c r="G233" t="s">
        <v>149</v>
      </c>
      <c r="H233" t="s">
        <v>150</v>
      </c>
      <c r="I233" t="s">
        <v>161</v>
      </c>
      <c r="J233" t="s">
        <v>151</v>
      </c>
      <c r="M233">
        <v>34462</v>
      </c>
      <c r="N233" t="s">
        <v>152</v>
      </c>
      <c r="O233">
        <v>0.08</v>
      </c>
      <c r="Q233" t="s">
        <v>153</v>
      </c>
      <c r="R233" t="s">
        <v>154</v>
      </c>
      <c r="S233">
        <v>0.08</v>
      </c>
      <c r="T233" t="s">
        <v>159</v>
      </c>
      <c r="V233" t="s">
        <v>156</v>
      </c>
    </row>
    <row r="234" spans="1:22" x14ac:dyDescent="0.3">
      <c r="A234" t="s">
        <v>148</v>
      </c>
      <c r="B234">
        <v>1648010</v>
      </c>
      <c r="C234" s="1">
        <v>39627</v>
      </c>
      <c r="D234" s="2">
        <v>5.9027777777777783E-2</v>
      </c>
      <c r="G234" t="s">
        <v>149</v>
      </c>
      <c r="H234" t="s">
        <v>150</v>
      </c>
      <c r="I234" t="s">
        <v>161</v>
      </c>
      <c r="J234" t="s">
        <v>151</v>
      </c>
      <c r="M234">
        <v>34469</v>
      </c>
      <c r="N234" t="s">
        <v>157</v>
      </c>
      <c r="O234">
        <v>0.35</v>
      </c>
      <c r="P234" t="s">
        <v>168</v>
      </c>
      <c r="Q234" t="s">
        <v>166</v>
      </c>
      <c r="R234" t="s">
        <v>154</v>
      </c>
      <c r="S234">
        <v>0.4</v>
      </c>
      <c r="T234" t="s">
        <v>159</v>
      </c>
      <c r="V234" t="s">
        <v>156</v>
      </c>
    </row>
    <row r="235" spans="1:22" x14ac:dyDescent="0.3">
      <c r="A235" t="s">
        <v>148</v>
      </c>
      <c r="B235">
        <v>1648010</v>
      </c>
      <c r="C235" s="1">
        <v>39627</v>
      </c>
      <c r="D235" s="2">
        <v>5.9027777777777783E-2</v>
      </c>
      <c r="G235" t="s">
        <v>149</v>
      </c>
      <c r="H235" t="s">
        <v>150</v>
      </c>
      <c r="I235" t="s">
        <v>161</v>
      </c>
      <c r="J235" t="s">
        <v>151</v>
      </c>
      <c r="M235">
        <v>34470</v>
      </c>
      <c r="N235" t="s">
        <v>157</v>
      </c>
      <c r="O235">
        <v>2.1999999999999999E-2</v>
      </c>
      <c r="P235" t="s">
        <v>158</v>
      </c>
      <c r="Q235" t="s">
        <v>153</v>
      </c>
      <c r="R235" t="s">
        <v>154</v>
      </c>
      <c r="S235">
        <v>0.08</v>
      </c>
      <c r="T235" t="s">
        <v>155</v>
      </c>
      <c r="V235" t="s">
        <v>156</v>
      </c>
    </row>
    <row r="236" spans="1:22" x14ac:dyDescent="0.3">
      <c r="A236" t="s">
        <v>148</v>
      </c>
      <c r="B236">
        <v>1648010</v>
      </c>
      <c r="C236" s="1">
        <v>39627</v>
      </c>
      <c r="D236" s="2">
        <v>5.9027777777777783E-2</v>
      </c>
      <c r="G236" t="s">
        <v>149</v>
      </c>
      <c r="H236" t="s">
        <v>150</v>
      </c>
      <c r="I236" t="s">
        <v>161</v>
      </c>
      <c r="J236" t="s">
        <v>151</v>
      </c>
      <c r="M236">
        <v>34696</v>
      </c>
      <c r="N236" t="s">
        <v>152</v>
      </c>
      <c r="O236">
        <v>0.4</v>
      </c>
      <c r="P236" t="s">
        <v>167</v>
      </c>
      <c r="Q236" t="s">
        <v>166</v>
      </c>
      <c r="R236" t="s">
        <v>154</v>
      </c>
      <c r="S236">
        <v>0.4</v>
      </c>
      <c r="T236" t="s">
        <v>159</v>
      </c>
      <c r="V236" t="s">
        <v>156</v>
      </c>
    </row>
    <row r="237" spans="1:22" x14ac:dyDescent="0.3">
      <c r="A237" t="s">
        <v>148</v>
      </c>
      <c r="B237">
        <v>1648010</v>
      </c>
      <c r="C237" s="1">
        <v>39689</v>
      </c>
      <c r="D237" s="2">
        <v>0.45833333333333331</v>
      </c>
      <c r="G237" t="s">
        <v>149</v>
      </c>
      <c r="H237" t="s">
        <v>150</v>
      </c>
      <c r="I237" t="s">
        <v>161</v>
      </c>
      <c r="J237" t="s">
        <v>151</v>
      </c>
      <c r="M237">
        <v>34247</v>
      </c>
      <c r="N237" t="s">
        <v>152</v>
      </c>
      <c r="O237">
        <v>0.2</v>
      </c>
      <c r="Q237" t="s">
        <v>166</v>
      </c>
      <c r="R237" t="s">
        <v>154</v>
      </c>
      <c r="S237">
        <v>0.2</v>
      </c>
      <c r="T237" t="s">
        <v>159</v>
      </c>
      <c r="V237" t="s">
        <v>156</v>
      </c>
    </row>
    <row r="238" spans="1:22" x14ac:dyDescent="0.3">
      <c r="A238" t="s">
        <v>148</v>
      </c>
      <c r="B238">
        <v>1648010</v>
      </c>
      <c r="C238" s="1">
        <v>39689</v>
      </c>
      <c r="D238" s="2">
        <v>0.45833333333333331</v>
      </c>
      <c r="G238" t="s">
        <v>149</v>
      </c>
      <c r="H238" t="s">
        <v>150</v>
      </c>
      <c r="I238" t="s">
        <v>161</v>
      </c>
      <c r="J238" t="s">
        <v>151</v>
      </c>
      <c r="M238">
        <v>34248</v>
      </c>
      <c r="N238" t="s">
        <v>152</v>
      </c>
      <c r="O238">
        <v>0.12</v>
      </c>
      <c r="Q238" t="s">
        <v>153</v>
      </c>
      <c r="R238" t="s">
        <v>154</v>
      </c>
      <c r="S238">
        <v>0.12</v>
      </c>
      <c r="T238" t="s">
        <v>155</v>
      </c>
      <c r="V238" t="s">
        <v>156</v>
      </c>
    </row>
    <row r="239" spans="1:22" x14ac:dyDescent="0.3">
      <c r="A239" t="s">
        <v>148</v>
      </c>
      <c r="B239">
        <v>1648010</v>
      </c>
      <c r="C239" s="1">
        <v>39689</v>
      </c>
      <c r="D239" s="2">
        <v>0.45833333333333331</v>
      </c>
      <c r="G239" t="s">
        <v>149</v>
      </c>
      <c r="H239" t="s">
        <v>150</v>
      </c>
      <c r="I239" t="s">
        <v>161</v>
      </c>
      <c r="J239" t="s">
        <v>151</v>
      </c>
      <c r="M239">
        <v>34376</v>
      </c>
      <c r="N239" t="s">
        <v>157</v>
      </c>
      <c r="O239">
        <v>0.17</v>
      </c>
      <c r="P239" t="s">
        <v>168</v>
      </c>
      <c r="Q239" t="s">
        <v>166</v>
      </c>
      <c r="R239" t="s">
        <v>154</v>
      </c>
      <c r="S239">
        <v>0.2</v>
      </c>
      <c r="T239" t="s">
        <v>159</v>
      </c>
      <c r="V239" t="s">
        <v>156</v>
      </c>
    </row>
    <row r="240" spans="1:22" x14ac:dyDescent="0.3">
      <c r="A240" t="s">
        <v>148</v>
      </c>
      <c r="B240">
        <v>1648010</v>
      </c>
      <c r="C240" s="1">
        <v>39689</v>
      </c>
      <c r="D240" s="2">
        <v>0.45833333333333331</v>
      </c>
      <c r="G240" t="s">
        <v>149</v>
      </c>
      <c r="H240" t="s">
        <v>150</v>
      </c>
      <c r="I240" t="s">
        <v>161</v>
      </c>
      <c r="J240" t="s">
        <v>151</v>
      </c>
      <c r="M240">
        <v>34377</v>
      </c>
      <c r="N240" t="s">
        <v>157</v>
      </c>
      <c r="O240">
        <v>3.5999999999999997E-2</v>
      </c>
      <c r="P240" t="s">
        <v>158</v>
      </c>
      <c r="Q240" t="s">
        <v>153</v>
      </c>
      <c r="R240" t="s">
        <v>154</v>
      </c>
      <c r="S240">
        <v>0.08</v>
      </c>
      <c r="T240" t="s">
        <v>159</v>
      </c>
      <c r="V240" t="s">
        <v>156</v>
      </c>
    </row>
    <row r="241" spans="1:22" x14ac:dyDescent="0.3">
      <c r="A241" t="s">
        <v>148</v>
      </c>
      <c r="B241">
        <v>1648010</v>
      </c>
      <c r="C241" s="1">
        <v>39689</v>
      </c>
      <c r="D241" s="2">
        <v>0.45833333333333331</v>
      </c>
      <c r="G241" t="s">
        <v>149</v>
      </c>
      <c r="H241" t="s">
        <v>150</v>
      </c>
      <c r="I241" t="s">
        <v>161</v>
      </c>
      <c r="J241" t="s">
        <v>151</v>
      </c>
      <c r="M241">
        <v>34443</v>
      </c>
      <c r="N241" t="s">
        <v>152</v>
      </c>
      <c r="O241">
        <v>0.1</v>
      </c>
      <c r="Q241" t="s">
        <v>153</v>
      </c>
      <c r="R241" t="s">
        <v>154</v>
      </c>
      <c r="S241">
        <v>0.1</v>
      </c>
      <c r="T241" t="s">
        <v>155</v>
      </c>
      <c r="V241" t="s">
        <v>156</v>
      </c>
    </row>
    <row r="242" spans="1:22" x14ac:dyDescent="0.3">
      <c r="A242" t="s">
        <v>148</v>
      </c>
      <c r="B242">
        <v>1648010</v>
      </c>
      <c r="C242" s="1">
        <v>39689</v>
      </c>
      <c r="D242" s="2">
        <v>0.45833333333333331</v>
      </c>
      <c r="G242" t="s">
        <v>149</v>
      </c>
      <c r="H242" t="s">
        <v>150</v>
      </c>
      <c r="I242" t="s">
        <v>161</v>
      </c>
      <c r="J242" t="s">
        <v>151</v>
      </c>
      <c r="M242">
        <v>34461</v>
      </c>
      <c r="N242" t="s">
        <v>152</v>
      </c>
      <c r="O242">
        <v>0.2</v>
      </c>
      <c r="Q242" t="s">
        <v>166</v>
      </c>
      <c r="R242" t="s">
        <v>154</v>
      </c>
      <c r="S242">
        <v>0.2</v>
      </c>
      <c r="T242" t="s">
        <v>159</v>
      </c>
      <c r="V242" t="s">
        <v>156</v>
      </c>
    </row>
    <row r="243" spans="1:22" x14ac:dyDescent="0.3">
      <c r="A243" t="s">
        <v>148</v>
      </c>
      <c r="B243">
        <v>1648010</v>
      </c>
      <c r="C243" s="1">
        <v>39689</v>
      </c>
      <c r="D243" s="2">
        <v>0.45833333333333331</v>
      </c>
      <c r="G243" t="s">
        <v>149</v>
      </c>
      <c r="H243" t="s">
        <v>150</v>
      </c>
      <c r="I243" t="s">
        <v>161</v>
      </c>
      <c r="J243" t="s">
        <v>151</v>
      </c>
      <c r="M243">
        <v>34462</v>
      </c>
      <c r="N243" t="s">
        <v>157</v>
      </c>
      <c r="O243">
        <v>1.9E-2</v>
      </c>
      <c r="P243" t="s">
        <v>158</v>
      </c>
      <c r="Q243" t="s">
        <v>153</v>
      </c>
      <c r="R243" t="s">
        <v>154</v>
      </c>
      <c r="S243">
        <v>0.08</v>
      </c>
      <c r="T243" t="s">
        <v>159</v>
      </c>
      <c r="V243" t="s">
        <v>156</v>
      </c>
    </row>
    <row r="244" spans="1:22" x14ac:dyDescent="0.3">
      <c r="A244" t="s">
        <v>148</v>
      </c>
      <c r="B244">
        <v>1648010</v>
      </c>
      <c r="C244" s="1">
        <v>39689</v>
      </c>
      <c r="D244" s="2">
        <v>0.45833333333333331</v>
      </c>
      <c r="G244" t="s">
        <v>149</v>
      </c>
      <c r="H244" t="s">
        <v>150</v>
      </c>
      <c r="I244" t="s">
        <v>161</v>
      </c>
      <c r="J244" t="s">
        <v>151</v>
      </c>
      <c r="M244">
        <v>34469</v>
      </c>
      <c r="N244" t="s">
        <v>157</v>
      </c>
      <c r="O244">
        <v>0.12</v>
      </c>
      <c r="P244" t="s">
        <v>168</v>
      </c>
      <c r="Q244" t="s">
        <v>166</v>
      </c>
      <c r="R244" t="s">
        <v>154</v>
      </c>
      <c r="S244">
        <v>0.2</v>
      </c>
      <c r="T244" t="s">
        <v>159</v>
      </c>
      <c r="V244" t="s">
        <v>156</v>
      </c>
    </row>
    <row r="245" spans="1:22" x14ac:dyDescent="0.3">
      <c r="A245" t="s">
        <v>148</v>
      </c>
      <c r="B245">
        <v>1648010</v>
      </c>
      <c r="C245" s="1">
        <v>39689</v>
      </c>
      <c r="D245" s="2">
        <v>0.45833333333333331</v>
      </c>
      <c r="G245" t="s">
        <v>149</v>
      </c>
      <c r="H245" t="s">
        <v>150</v>
      </c>
      <c r="I245" t="s">
        <v>161</v>
      </c>
      <c r="J245" t="s">
        <v>151</v>
      </c>
      <c r="M245">
        <v>34470</v>
      </c>
      <c r="N245" t="s">
        <v>157</v>
      </c>
      <c r="O245">
        <v>2.4E-2</v>
      </c>
      <c r="P245" t="s">
        <v>158</v>
      </c>
      <c r="Q245" t="s">
        <v>153</v>
      </c>
      <c r="R245" t="s">
        <v>154</v>
      </c>
      <c r="S245">
        <v>0.08</v>
      </c>
      <c r="T245" t="s">
        <v>155</v>
      </c>
      <c r="V245" t="s">
        <v>156</v>
      </c>
    </row>
    <row r="246" spans="1:22" x14ac:dyDescent="0.3">
      <c r="A246" t="s">
        <v>148</v>
      </c>
      <c r="B246">
        <v>1648010</v>
      </c>
      <c r="C246" s="1">
        <v>39689</v>
      </c>
      <c r="D246" s="2">
        <v>0.45833333333333331</v>
      </c>
      <c r="G246" t="s">
        <v>149</v>
      </c>
      <c r="H246" t="s">
        <v>150</v>
      </c>
      <c r="I246" t="s">
        <v>161</v>
      </c>
      <c r="J246" t="s">
        <v>151</v>
      </c>
      <c r="M246">
        <v>34696</v>
      </c>
      <c r="N246" t="s">
        <v>152</v>
      </c>
      <c r="O246">
        <v>0.2</v>
      </c>
      <c r="P246" t="s">
        <v>167</v>
      </c>
      <c r="Q246" t="s">
        <v>166</v>
      </c>
      <c r="R246" t="s">
        <v>154</v>
      </c>
      <c r="S246">
        <v>0.2</v>
      </c>
      <c r="T246" t="s">
        <v>159</v>
      </c>
      <c r="V246" t="s">
        <v>156</v>
      </c>
    </row>
    <row r="247" spans="1:22" x14ac:dyDescent="0.3">
      <c r="A247" t="s">
        <v>148</v>
      </c>
      <c r="B247">
        <v>1648010</v>
      </c>
      <c r="C247" s="1">
        <v>39697</v>
      </c>
      <c r="D247" s="2">
        <v>0.13541666666666666</v>
      </c>
      <c r="G247" t="s">
        <v>149</v>
      </c>
      <c r="H247" t="s">
        <v>150</v>
      </c>
      <c r="I247" t="s">
        <v>161</v>
      </c>
      <c r="J247" t="s">
        <v>151</v>
      </c>
      <c r="M247">
        <v>34248</v>
      </c>
      <c r="N247" t="s">
        <v>152</v>
      </c>
      <c r="O247">
        <v>0.12</v>
      </c>
      <c r="Q247" t="s">
        <v>153</v>
      </c>
      <c r="R247" t="s">
        <v>154</v>
      </c>
      <c r="S247">
        <v>0.12</v>
      </c>
      <c r="T247" t="s">
        <v>155</v>
      </c>
      <c r="V247" t="s">
        <v>156</v>
      </c>
    </row>
    <row r="248" spans="1:22" x14ac:dyDescent="0.3">
      <c r="A248" t="s">
        <v>148</v>
      </c>
      <c r="B248">
        <v>1648010</v>
      </c>
      <c r="C248" s="1">
        <v>39697</v>
      </c>
      <c r="D248" s="2">
        <v>0.13541666666666666</v>
      </c>
      <c r="G248" t="s">
        <v>149</v>
      </c>
      <c r="H248" t="s">
        <v>150</v>
      </c>
      <c r="I248" t="s">
        <v>161</v>
      </c>
      <c r="J248" t="s">
        <v>151</v>
      </c>
      <c r="M248">
        <v>34377</v>
      </c>
      <c r="N248" t="s">
        <v>157</v>
      </c>
      <c r="O248">
        <v>1.0999999999999999E-2</v>
      </c>
      <c r="P248" t="s">
        <v>158</v>
      </c>
      <c r="Q248" t="s">
        <v>153</v>
      </c>
      <c r="R248" t="s">
        <v>154</v>
      </c>
      <c r="S248">
        <v>0.08</v>
      </c>
      <c r="T248" t="s">
        <v>159</v>
      </c>
      <c r="V248" t="s">
        <v>156</v>
      </c>
    </row>
    <row r="249" spans="1:22" x14ac:dyDescent="0.3">
      <c r="A249" t="s">
        <v>148</v>
      </c>
      <c r="B249">
        <v>1648010</v>
      </c>
      <c r="C249" s="1">
        <v>39697</v>
      </c>
      <c r="D249" s="2">
        <v>0.13541666666666666</v>
      </c>
      <c r="G249" t="s">
        <v>149</v>
      </c>
      <c r="H249" t="s">
        <v>150</v>
      </c>
      <c r="I249" t="s">
        <v>161</v>
      </c>
      <c r="J249" t="s">
        <v>151</v>
      </c>
      <c r="M249">
        <v>34443</v>
      </c>
      <c r="N249" t="s">
        <v>152</v>
      </c>
      <c r="O249">
        <v>0.1</v>
      </c>
      <c r="Q249" t="s">
        <v>153</v>
      </c>
      <c r="R249" t="s">
        <v>154</v>
      </c>
      <c r="S249">
        <v>0.1</v>
      </c>
      <c r="T249" t="s">
        <v>155</v>
      </c>
      <c r="V249" t="s">
        <v>156</v>
      </c>
    </row>
    <row r="250" spans="1:22" x14ac:dyDescent="0.3">
      <c r="A250" t="s">
        <v>148</v>
      </c>
      <c r="B250">
        <v>1648010</v>
      </c>
      <c r="C250" s="1">
        <v>39697</v>
      </c>
      <c r="D250" s="2">
        <v>0.13541666666666666</v>
      </c>
      <c r="G250" t="s">
        <v>149</v>
      </c>
      <c r="H250" t="s">
        <v>150</v>
      </c>
      <c r="I250" t="s">
        <v>161</v>
      </c>
      <c r="J250" t="s">
        <v>151</v>
      </c>
      <c r="M250">
        <v>34462</v>
      </c>
      <c r="N250" t="s">
        <v>157</v>
      </c>
      <c r="O250">
        <v>1.0999999999999999E-2</v>
      </c>
      <c r="P250" t="s">
        <v>158</v>
      </c>
      <c r="Q250" t="s">
        <v>153</v>
      </c>
      <c r="R250" t="s">
        <v>154</v>
      </c>
      <c r="S250">
        <v>0.08</v>
      </c>
      <c r="T250" t="s">
        <v>159</v>
      </c>
      <c r="V250" t="s">
        <v>156</v>
      </c>
    </row>
    <row r="251" spans="1:22" x14ac:dyDescent="0.3">
      <c r="A251" t="s">
        <v>148</v>
      </c>
      <c r="B251">
        <v>1648010</v>
      </c>
      <c r="C251" s="1">
        <v>39697</v>
      </c>
      <c r="D251" s="2">
        <v>0.13541666666666666</v>
      </c>
      <c r="G251" t="s">
        <v>149</v>
      </c>
      <c r="H251" t="s">
        <v>150</v>
      </c>
      <c r="I251" t="s">
        <v>161</v>
      </c>
      <c r="J251" t="s">
        <v>151</v>
      </c>
      <c r="M251">
        <v>34470</v>
      </c>
      <c r="N251" t="s">
        <v>157</v>
      </c>
      <c r="O251">
        <v>0.01</v>
      </c>
      <c r="P251" t="s">
        <v>158</v>
      </c>
      <c r="Q251" t="s">
        <v>153</v>
      </c>
      <c r="R251" t="s">
        <v>154</v>
      </c>
      <c r="S251">
        <v>0.08</v>
      </c>
      <c r="T251" t="s">
        <v>155</v>
      </c>
      <c r="V251" t="s">
        <v>156</v>
      </c>
    </row>
    <row r="252" spans="1:22" x14ac:dyDescent="0.3">
      <c r="A252" t="s">
        <v>148</v>
      </c>
      <c r="B252">
        <v>1648010</v>
      </c>
      <c r="C252" s="1">
        <v>39697</v>
      </c>
      <c r="D252" s="2">
        <v>0.35416666666666669</v>
      </c>
      <c r="G252" t="s">
        <v>149</v>
      </c>
      <c r="H252" t="s">
        <v>150</v>
      </c>
      <c r="I252" t="s">
        <v>161</v>
      </c>
      <c r="J252" t="s">
        <v>151</v>
      </c>
      <c r="M252">
        <v>34248</v>
      </c>
      <c r="N252" t="s">
        <v>152</v>
      </c>
      <c r="O252">
        <v>0.12</v>
      </c>
      <c r="Q252" t="s">
        <v>153</v>
      </c>
      <c r="R252" t="s">
        <v>154</v>
      </c>
      <c r="S252">
        <v>0.12</v>
      </c>
      <c r="T252" t="s">
        <v>155</v>
      </c>
      <c r="V252" t="s">
        <v>156</v>
      </c>
    </row>
    <row r="253" spans="1:22" x14ac:dyDescent="0.3">
      <c r="A253" t="s">
        <v>148</v>
      </c>
      <c r="B253">
        <v>1648010</v>
      </c>
      <c r="C253" s="1">
        <v>39697</v>
      </c>
      <c r="D253" s="2">
        <v>0.35416666666666669</v>
      </c>
      <c r="G253" t="s">
        <v>149</v>
      </c>
      <c r="H253" t="s">
        <v>150</v>
      </c>
      <c r="I253" t="s">
        <v>161</v>
      </c>
      <c r="J253" t="s">
        <v>151</v>
      </c>
      <c r="M253">
        <v>34377</v>
      </c>
      <c r="N253" t="s">
        <v>157</v>
      </c>
      <c r="O253">
        <v>1.2999999999999999E-2</v>
      </c>
      <c r="P253" t="s">
        <v>158</v>
      </c>
      <c r="Q253" t="s">
        <v>153</v>
      </c>
      <c r="R253" t="s">
        <v>154</v>
      </c>
      <c r="S253">
        <v>0.08</v>
      </c>
      <c r="T253" t="s">
        <v>159</v>
      </c>
      <c r="V253" t="s">
        <v>156</v>
      </c>
    </row>
    <row r="254" spans="1:22" x14ac:dyDescent="0.3">
      <c r="A254" t="s">
        <v>148</v>
      </c>
      <c r="B254">
        <v>1648010</v>
      </c>
      <c r="C254" s="1">
        <v>39697</v>
      </c>
      <c r="D254" s="2">
        <v>0.35416666666666669</v>
      </c>
      <c r="G254" t="s">
        <v>149</v>
      </c>
      <c r="H254" t="s">
        <v>150</v>
      </c>
      <c r="I254" t="s">
        <v>161</v>
      </c>
      <c r="J254" t="s">
        <v>151</v>
      </c>
      <c r="M254">
        <v>34443</v>
      </c>
      <c r="N254" t="s">
        <v>157</v>
      </c>
      <c r="O254">
        <v>2.5000000000000001E-2</v>
      </c>
      <c r="P254" t="s">
        <v>158</v>
      </c>
      <c r="Q254" t="s">
        <v>153</v>
      </c>
      <c r="R254" t="s">
        <v>154</v>
      </c>
      <c r="S254">
        <v>0.1</v>
      </c>
      <c r="T254" t="s">
        <v>155</v>
      </c>
      <c r="V254" t="s">
        <v>156</v>
      </c>
    </row>
    <row r="255" spans="1:22" x14ac:dyDescent="0.3">
      <c r="A255" t="s">
        <v>148</v>
      </c>
      <c r="B255">
        <v>1648010</v>
      </c>
      <c r="C255" s="1">
        <v>39697</v>
      </c>
      <c r="D255" s="2">
        <v>0.35416666666666669</v>
      </c>
      <c r="G255" t="s">
        <v>149</v>
      </c>
      <c r="H255" t="s">
        <v>150</v>
      </c>
      <c r="I255" t="s">
        <v>161</v>
      </c>
      <c r="J255" t="s">
        <v>151</v>
      </c>
      <c r="M255">
        <v>34462</v>
      </c>
      <c r="N255" t="s">
        <v>157</v>
      </c>
      <c r="O255">
        <v>1.0999999999999999E-2</v>
      </c>
      <c r="P255" t="s">
        <v>158</v>
      </c>
      <c r="Q255" t="s">
        <v>153</v>
      </c>
      <c r="R255" t="s">
        <v>154</v>
      </c>
      <c r="S255">
        <v>0.08</v>
      </c>
      <c r="T255" t="s">
        <v>159</v>
      </c>
      <c r="V255" t="s">
        <v>156</v>
      </c>
    </row>
    <row r="256" spans="1:22" x14ac:dyDescent="0.3">
      <c r="A256" t="s">
        <v>148</v>
      </c>
      <c r="B256">
        <v>1648010</v>
      </c>
      <c r="C256" s="1">
        <v>39697</v>
      </c>
      <c r="D256" s="2">
        <v>0.35416666666666669</v>
      </c>
      <c r="G256" t="s">
        <v>149</v>
      </c>
      <c r="H256" t="s">
        <v>150</v>
      </c>
      <c r="I256" t="s">
        <v>161</v>
      </c>
      <c r="J256" t="s">
        <v>151</v>
      </c>
      <c r="M256">
        <v>34470</v>
      </c>
      <c r="N256" t="s">
        <v>157</v>
      </c>
      <c r="O256">
        <v>1.4E-2</v>
      </c>
      <c r="P256" t="s">
        <v>158</v>
      </c>
      <c r="Q256" t="s">
        <v>153</v>
      </c>
      <c r="R256" t="s">
        <v>154</v>
      </c>
      <c r="S256">
        <v>0.08</v>
      </c>
      <c r="T256" t="s">
        <v>155</v>
      </c>
      <c r="V256" t="s">
        <v>156</v>
      </c>
    </row>
    <row r="257" spans="1:22" x14ac:dyDescent="0.3">
      <c r="A257" t="s">
        <v>148</v>
      </c>
      <c r="B257">
        <v>1648010</v>
      </c>
      <c r="C257" s="1">
        <v>39697</v>
      </c>
      <c r="D257" s="2">
        <v>0.52083333333333337</v>
      </c>
      <c r="G257" t="s">
        <v>149</v>
      </c>
      <c r="H257" t="s">
        <v>150</v>
      </c>
      <c r="I257" t="s">
        <v>161</v>
      </c>
      <c r="J257" t="s">
        <v>151</v>
      </c>
      <c r="M257">
        <v>34248</v>
      </c>
      <c r="N257" t="s">
        <v>152</v>
      </c>
      <c r="O257">
        <v>0.12</v>
      </c>
      <c r="Q257" t="s">
        <v>153</v>
      </c>
      <c r="R257" t="s">
        <v>154</v>
      </c>
      <c r="S257">
        <v>0.12</v>
      </c>
      <c r="T257" t="s">
        <v>155</v>
      </c>
      <c r="V257" t="s">
        <v>156</v>
      </c>
    </row>
    <row r="258" spans="1:22" x14ac:dyDescent="0.3">
      <c r="A258" t="s">
        <v>148</v>
      </c>
      <c r="B258">
        <v>1648010</v>
      </c>
      <c r="C258" s="1">
        <v>39697</v>
      </c>
      <c r="D258" s="2">
        <v>0.52083333333333337</v>
      </c>
      <c r="G258" t="s">
        <v>149</v>
      </c>
      <c r="H258" t="s">
        <v>150</v>
      </c>
      <c r="I258" t="s">
        <v>161</v>
      </c>
      <c r="J258" t="s">
        <v>151</v>
      </c>
      <c r="M258">
        <v>34377</v>
      </c>
      <c r="N258" t="s">
        <v>157</v>
      </c>
      <c r="O258">
        <v>1.6E-2</v>
      </c>
      <c r="P258" t="s">
        <v>158</v>
      </c>
      <c r="Q258" t="s">
        <v>153</v>
      </c>
      <c r="R258" t="s">
        <v>154</v>
      </c>
      <c r="S258">
        <v>0.08</v>
      </c>
      <c r="T258" t="s">
        <v>159</v>
      </c>
      <c r="V258" t="s">
        <v>156</v>
      </c>
    </row>
    <row r="259" spans="1:22" x14ac:dyDescent="0.3">
      <c r="A259" t="s">
        <v>148</v>
      </c>
      <c r="B259">
        <v>1648010</v>
      </c>
      <c r="C259" s="1">
        <v>39697</v>
      </c>
      <c r="D259" s="2">
        <v>0.52083333333333337</v>
      </c>
      <c r="G259" t="s">
        <v>149</v>
      </c>
      <c r="H259" t="s">
        <v>150</v>
      </c>
      <c r="I259" t="s">
        <v>161</v>
      </c>
      <c r="J259" t="s">
        <v>151</v>
      </c>
      <c r="M259">
        <v>34443</v>
      </c>
      <c r="N259" t="s">
        <v>157</v>
      </c>
      <c r="O259">
        <v>1.6E-2</v>
      </c>
      <c r="P259" t="s">
        <v>158</v>
      </c>
      <c r="Q259" t="s">
        <v>153</v>
      </c>
      <c r="R259" t="s">
        <v>154</v>
      </c>
      <c r="S259">
        <v>0.1</v>
      </c>
      <c r="T259" t="s">
        <v>155</v>
      </c>
      <c r="V259" t="s">
        <v>156</v>
      </c>
    </row>
    <row r="260" spans="1:22" x14ac:dyDescent="0.3">
      <c r="A260" t="s">
        <v>148</v>
      </c>
      <c r="B260">
        <v>1648010</v>
      </c>
      <c r="C260" s="1">
        <v>39697</v>
      </c>
      <c r="D260" s="2">
        <v>0.52083333333333337</v>
      </c>
      <c r="G260" t="s">
        <v>149</v>
      </c>
      <c r="H260" t="s">
        <v>150</v>
      </c>
      <c r="I260" t="s">
        <v>161</v>
      </c>
      <c r="J260" t="s">
        <v>151</v>
      </c>
      <c r="M260">
        <v>34462</v>
      </c>
      <c r="N260" t="s">
        <v>152</v>
      </c>
      <c r="O260">
        <v>0.08</v>
      </c>
      <c r="Q260" t="s">
        <v>153</v>
      </c>
      <c r="R260" t="s">
        <v>154</v>
      </c>
      <c r="S260">
        <v>0.08</v>
      </c>
      <c r="T260" t="s">
        <v>159</v>
      </c>
      <c r="V260" t="s">
        <v>156</v>
      </c>
    </row>
    <row r="261" spans="1:22" x14ac:dyDescent="0.3">
      <c r="A261" t="s">
        <v>148</v>
      </c>
      <c r="B261">
        <v>1648010</v>
      </c>
      <c r="C261" s="1">
        <v>39697</v>
      </c>
      <c r="D261" s="2">
        <v>0.52083333333333337</v>
      </c>
      <c r="G261" t="s">
        <v>149</v>
      </c>
      <c r="H261" t="s">
        <v>150</v>
      </c>
      <c r="I261" t="s">
        <v>161</v>
      </c>
      <c r="J261" t="s">
        <v>151</v>
      </c>
      <c r="M261">
        <v>34470</v>
      </c>
      <c r="N261" t="s">
        <v>157</v>
      </c>
      <c r="O261">
        <v>1.6E-2</v>
      </c>
      <c r="P261" t="s">
        <v>158</v>
      </c>
      <c r="Q261" t="s">
        <v>153</v>
      </c>
      <c r="R261" t="s">
        <v>154</v>
      </c>
      <c r="S261">
        <v>0.08</v>
      </c>
      <c r="T261" t="s">
        <v>155</v>
      </c>
      <c r="V261" t="s">
        <v>156</v>
      </c>
    </row>
    <row r="262" spans="1:22" x14ac:dyDescent="0.3">
      <c r="A262" t="s">
        <v>148</v>
      </c>
      <c r="B262">
        <v>1648010</v>
      </c>
      <c r="C262" s="1">
        <v>39697</v>
      </c>
      <c r="D262" s="2">
        <v>0.52152777777777781</v>
      </c>
      <c r="G262" t="s">
        <v>149</v>
      </c>
      <c r="H262" t="s">
        <v>150</v>
      </c>
      <c r="J262" t="s">
        <v>151</v>
      </c>
      <c r="M262">
        <v>34247</v>
      </c>
      <c r="O262">
        <v>0.77</v>
      </c>
      <c r="Q262" t="s">
        <v>166</v>
      </c>
      <c r="R262" t="s">
        <v>154</v>
      </c>
      <c r="S262">
        <v>0.2</v>
      </c>
      <c r="T262" t="s">
        <v>159</v>
      </c>
      <c r="V262" t="s">
        <v>156</v>
      </c>
    </row>
    <row r="263" spans="1:22" x14ac:dyDescent="0.3">
      <c r="A263" t="s">
        <v>148</v>
      </c>
      <c r="B263">
        <v>1648010</v>
      </c>
      <c r="C263" s="1">
        <v>39697</v>
      </c>
      <c r="D263" s="2">
        <v>0.52152777777777781</v>
      </c>
      <c r="G263" t="s">
        <v>149</v>
      </c>
      <c r="H263" t="s">
        <v>150</v>
      </c>
      <c r="J263" t="s">
        <v>151</v>
      </c>
      <c r="M263">
        <v>34376</v>
      </c>
      <c r="O263">
        <v>1.42</v>
      </c>
      <c r="Q263" t="s">
        <v>166</v>
      </c>
      <c r="R263" t="s">
        <v>154</v>
      </c>
      <c r="S263">
        <v>0.2</v>
      </c>
      <c r="T263" t="s">
        <v>159</v>
      </c>
      <c r="V263" t="s">
        <v>156</v>
      </c>
    </row>
    <row r="264" spans="1:22" x14ac:dyDescent="0.3">
      <c r="A264" t="s">
        <v>148</v>
      </c>
      <c r="B264">
        <v>1648010</v>
      </c>
      <c r="C264" s="1">
        <v>39697</v>
      </c>
      <c r="D264" s="2">
        <v>0.52152777777777781</v>
      </c>
      <c r="G264" t="s">
        <v>149</v>
      </c>
      <c r="H264" t="s">
        <v>150</v>
      </c>
      <c r="J264" t="s">
        <v>151</v>
      </c>
      <c r="M264">
        <v>34461</v>
      </c>
      <c r="O264">
        <v>0.49</v>
      </c>
      <c r="Q264" t="s">
        <v>166</v>
      </c>
      <c r="R264" t="s">
        <v>154</v>
      </c>
      <c r="S264">
        <v>0.2</v>
      </c>
      <c r="T264" t="s">
        <v>159</v>
      </c>
      <c r="V264" t="s">
        <v>156</v>
      </c>
    </row>
    <row r="265" spans="1:22" x14ac:dyDescent="0.3">
      <c r="A265" t="s">
        <v>148</v>
      </c>
      <c r="B265">
        <v>1648010</v>
      </c>
      <c r="C265" s="1">
        <v>39697</v>
      </c>
      <c r="D265" s="2">
        <v>0.52152777777777781</v>
      </c>
      <c r="G265" t="s">
        <v>149</v>
      </c>
      <c r="H265" t="s">
        <v>150</v>
      </c>
      <c r="J265" t="s">
        <v>151</v>
      </c>
      <c r="M265">
        <v>34469</v>
      </c>
      <c r="O265">
        <v>1.17</v>
      </c>
      <c r="Q265" t="s">
        <v>166</v>
      </c>
      <c r="R265" t="s">
        <v>154</v>
      </c>
      <c r="S265">
        <v>0.2</v>
      </c>
      <c r="T265" t="s">
        <v>159</v>
      </c>
      <c r="V265" t="s">
        <v>156</v>
      </c>
    </row>
    <row r="266" spans="1:22" x14ac:dyDescent="0.3">
      <c r="A266" t="s">
        <v>148</v>
      </c>
      <c r="B266">
        <v>1648010</v>
      </c>
      <c r="C266" s="1">
        <v>39697</v>
      </c>
      <c r="D266" s="2">
        <v>0.52152777777777781</v>
      </c>
      <c r="G266" t="s">
        <v>149</v>
      </c>
      <c r="H266" t="s">
        <v>150</v>
      </c>
      <c r="J266" t="s">
        <v>151</v>
      </c>
      <c r="M266">
        <v>34696</v>
      </c>
      <c r="N266" t="s">
        <v>152</v>
      </c>
      <c r="O266">
        <v>0.2</v>
      </c>
      <c r="P266" t="s">
        <v>167</v>
      </c>
      <c r="Q266" t="s">
        <v>166</v>
      </c>
      <c r="R266" t="s">
        <v>154</v>
      </c>
      <c r="S266">
        <v>0.2</v>
      </c>
      <c r="T266" t="s">
        <v>159</v>
      </c>
      <c r="V266" t="s">
        <v>156</v>
      </c>
    </row>
    <row r="267" spans="1:22" x14ac:dyDescent="0.3">
      <c r="A267" t="s">
        <v>148</v>
      </c>
      <c r="B267">
        <v>1648010</v>
      </c>
      <c r="C267" s="1">
        <v>39697</v>
      </c>
      <c r="D267" s="2">
        <v>0.6875</v>
      </c>
      <c r="G267" t="s">
        <v>149</v>
      </c>
      <c r="H267" t="s">
        <v>150</v>
      </c>
      <c r="I267" t="s">
        <v>161</v>
      </c>
      <c r="J267" t="s">
        <v>151</v>
      </c>
      <c r="M267">
        <v>34248</v>
      </c>
      <c r="N267" t="s">
        <v>152</v>
      </c>
      <c r="O267">
        <v>0.12</v>
      </c>
      <c r="Q267" t="s">
        <v>153</v>
      </c>
      <c r="R267" t="s">
        <v>154</v>
      </c>
      <c r="S267">
        <v>0.12</v>
      </c>
      <c r="T267" t="s">
        <v>155</v>
      </c>
      <c r="V267" t="s">
        <v>156</v>
      </c>
    </row>
    <row r="268" spans="1:22" x14ac:dyDescent="0.3">
      <c r="A268" t="s">
        <v>148</v>
      </c>
      <c r="B268">
        <v>1648010</v>
      </c>
      <c r="C268" s="1">
        <v>39697</v>
      </c>
      <c r="D268" s="2">
        <v>0.6875</v>
      </c>
      <c r="G268" t="s">
        <v>149</v>
      </c>
      <c r="H268" t="s">
        <v>150</v>
      </c>
      <c r="I268" t="s">
        <v>161</v>
      </c>
      <c r="J268" t="s">
        <v>151</v>
      </c>
      <c r="M268">
        <v>34377</v>
      </c>
      <c r="N268" t="s">
        <v>157</v>
      </c>
      <c r="O268">
        <v>2.7E-2</v>
      </c>
      <c r="P268" t="s">
        <v>158</v>
      </c>
      <c r="Q268" t="s">
        <v>153</v>
      </c>
      <c r="R268" t="s">
        <v>154</v>
      </c>
      <c r="S268">
        <v>0.08</v>
      </c>
      <c r="T268" t="s">
        <v>159</v>
      </c>
      <c r="V268" t="s">
        <v>156</v>
      </c>
    </row>
    <row r="269" spans="1:22" x14ac:dyDescent="0.3">
      <c r="A269" t="s">
        <v>148</v>
      </c>
      <c r="B269">
        <v>1648010</v>
      </c>
      <c r="C269" s="1">
        <v>39697</v>
      </c>
      <c r="D269" s="2">
        <v>0.6875</v>
      </c>
      <c r="G269" t="s">
        <v>149</v>
      </c>
      <c r="H269" t="s">
        <v>150</v>
      </c>
      <c r="I269" t="s">
        <v>161</v>
      </c>
      <c r="J269" t="s">
        <v>151</v>
      </c>
      <c r="M269">
        <v>34443</v>
      </c>
      <c r="N269" t="s">
        <v>152</v>
      </c>
      <c r="O269">
        <v>0.1</v>
      </c>
      <c r="Q269" t="s">
        <v>153</v>
      </c>
      <c r="R269" t="s">
        <v>154</v>
      </c>
      <c r="S269">
        <v>0.1</v>
      </c>
      <c r="T269" t="s">
        <v>155</v>
      </c>
      <c r="V269" t="s">
        <v>156</v>
      </c>
    </row>
    <row r="270" spans="1:22" x14ac:dyDescent="0.3">
      <c r="A270" t="s">
        <v>148</v>
      </c>
      <c r="B270">
        <v>1648010</v>
      </c>
      <c r="C270" s="1">
        <v>39697</v>
      </c>
      <c r="D270" s="2">
        <v>0.6875</v>
      </c>
      <c r="G270" t="s">
        <v>149</v>
      </c>
      <c r="H270" t="s">
        <v>150</v>
      </c>
      <c r="I270" t="s">
        <v>161</v>
      </c>
      <c r="J270" t="s">
        <v>151</v>
      </c>
      <c r="M270">
        <v>34462</v>
      </c>
      <c r="N270" t="s">
        <v>157</v>
      </c>
      <c r="O270">
        <v>2.4E-2</v>
      </c>
      <c r="P270" t="s">
        <v>158</v>
      </c>
      <c r="Q270" t="s">
        <v>153</v>
      </c>
      <c r="R270" t="s">
        <v>154</v>
      </c>
      <c r="S270">
        <v>0.08</v>
      </c>
      <c r="T270" t="s">
        <v>159</v>
      </c>
      <c r="V270" t="s">
        <v>156</v>
      </c>
    </row>
    <row r="271" spans="1:22" x14ac:dyDescent="0.3">
      <c r="A271" t="s">
        <v>148</v>
      </c>
      <c r="B271">
        <v>1648010</v>
      </c>
      <c r="C271" s="1">
        <v>39697</v>
      </c>
      <c r="D271" s="2">
        <v>0.6875</v>
      </c>
      <c r="G271" t="s">
        <v>149</v>
      </c>
      <c r="H271" t="s">
        <v>150</v>
      </c>
      <c r="I271" t="s">
        <v>161</v>
      </c>
      <c r="J271" t="s">
        <v>151</v>
      </c>
      <c r="M271">
        <v>34470</v>
      </c>
      <c r="N271" t="s">
        <v>157</v>
      </c>
      <c r="O271">
        <v>0.02</v>
      </c>
      <c r="P271" t="s">
        <v>158</v>
      </c>
      <c r="Q271" t="s">
        <v>153</v>
      </c>
      <c r="R271" t="s">
        <v>154</v>
      </c>
      <c r="S271">
        <v>0.08</v>
      </c>
      <c r="T271" t="s">
        <v>155</v>
      </c>
      <c r="V271" t="s">
        <v>156</v>
      </c>
    </row>
    <row r="272" spans="1:22" x14ac:dyDescent="0.3">
      <c r="A272" t="s">
        <v>148</v>
      </c>
      <c r="B272">
        <v>1648010</v>
      </c>
      <c r="C272" s="1">
        <v>41725</v>
      </c>
      <c r="D272" s="2">
        <v>0.55208333333333337</v>
      </c>
      <c r="G272" t="s">
        <v>149</v>
      </c>
      <c r="H272" t="s">
        <v>150</v>
      </c>
      <c r="I272" t="s">
        <v>169</v>
      </c>
      <c r="J272" t="s">
        <v>151</v>
      </c>
      <c r="M272">
        <v>1040</v>
      </c>
      <c r="O272">
        <v>1.6</v>
      </c>
      <c r="P272" t="s">
        <v>168</v>
      </c>
      <c r="Q272" t="s">
        <v>172</v>
      </c>
      <c r="R272" t="s">
        <v>154</v>
      </c>
      <c r="S272">
        <v>0.8</v>
      </c>
      <c r="T272" t="s">
        <v>171</v>
      </c>
      <c r="V272" t="s">
        <v>156</v>
      </c>
    </row>
    <row r="273" spans="1:22" x14ac:dyDescent="0.3">
      <c r="A273" t="s">
        <v>148</v>
      </c>
      <c r="B273">
        <v>1648010</v>
      </c>
      <c r="C273" s="1">
        <v>41725</v>
      </c>
      <c r="D273" s="2">
        <v>0.55208333333333337</v>
      </c>
      <c r="G273" t="s">
        <v>149</v>
      </c>
      <c r="H273" t="s">
        <v>150</v>
      </c>
      <c r="I273" t="s">
        <v>169</v>
      </c>
      <c r="J273" t="s">
        <v>151</v>
      </c>
      <c r="M273">
        <v>1049</v>
      </c>
      <c r="O273">
        <v>7.0999999999999994E-2</v>
      </c>
      <c r="P273" t="s">
        <v>168</v>
      </c>
      <c r="Q273" t="s">
        <v>170</v>
      </c>
      <c r="R273" t="s">
        <v>154</v>
      </c>
      <c r="S273">
        <v>0.04</v>
      </c>
      <c r="T273" t="s">
        <v>171</v>
      </c>
      <c r="V273" t="s">
        <v>156</v>
      </c>
    </row>
    <row r="274" spans="1:22" x14ac:dyDescent="0.3">
      <c r="A274" t="s">
        <v>148</v>
      </c>
      <c r="B274">
        <v>1648010</v>
      </c>
      <c r="C274" s="1">
        <v>41725</v>
      </c>
      <c r="D274" s="2">
        <v>0.55208333333333337</v>
      </c>
      <c r="G274" t="s">
        <v>149</v>
      </c>
      <c r="H274" t="s">
        <v>150</v>
      </c>
      <c r="I274" t="s">
        <v>169</v>
      </c>
      <c r="J274" t="s">
        <v>151</v>
      </c>
      <c r="M274">
        <v>1090</v>
      </c>
      <c r="O274">
        <v>2.8</v>
      </c>
      <c r="P274" t="s">
        <v>168</v>
      </c>
      <c r="Q274" t="s">
        <v>172</v>
      </c>
      <c r="R274" t="s">
        <v>154</v>
      </c>
      <c r="S274">
        <v>2</v>
      </c>
      <c r="T274" t="s">
        <v>171</v>
      </c>
      <c r="V274" t="s">
        <v>156</v>
      </c>
    </row>
    <row r="275" spans="1:22" x14ac:dyDescent="0.3">
      <c r="A275" t="s">
        <v>148</v>
      </c>
      <c r="B275">
        <v>1648010</v>
      </c>
      <c r="C275" s="1">
        <v>41728</v>
      </c>
      <c r="D275" s="2">
        <v>0.52083333333333337</v>
      </c>
      <c r="G275" t="s">
        <v>149</v>
      </c>
      <c r="H275" t="s">
        <v>150</v>
      </c>
      <c r="I275" t="s">
        <v>161</v>
      </c>
      <c r="J275" t="s">
        <v>151</v>
      </c>
      <c r="M275">
        <v>1040</v>
      </c>
      <c r="O275">
        <v>2.7</v>
      </c>
      <c r="Q275" t="s">
        <v>172</v>
      </c>
      <c r="R275" t="s">
        <v>154</v>
      </c>
      <c r="S275">
        <v>0.8</v>
      </c>
      <c r="T275" t="s">
        <v>171</v>
      </c>
      <c r="V275" t="s">
        <v>156</v>
      </c>
    </row>
    <row r="276" spans="1:22" x14ac:dyDescent="0.3">
      <c r="A276" t="s">
        <v>148</v>
      </c>
      <c r="B276">
        <v>1648010</v>
      </c>
      <c r="C276" s="1">
        <v>41728</v>
      </c>
      <c r="D276" s="2">
        <v>0.52083333333333337</v>
      </c>
      <c r="G276" t="s">
        <v>149</v>
      </c>
      <c r="H276" t="s">
        <v>150</v>
      </c>
      <c r="I276" t="s">
        <v>161</v>
      </c>
      <c r="J276" t="s">
        <v>151</v>
      </c>
      <c r="M276">
        <v>1049</v>
      </c>
      <c r="O276">
        <v>0.434</v>
      </c>
      <c r="Q276" t="s">
        <v>170</v>
      </c>
      <c r="R276" t="s">
        <v>154</v>
      </c>
      <c r="S276">
        <v>0.04</v>
      </c>
      <c r="T276" t="s">
        <v>171</v>
      </c>
      <c r="V276" t="s">
        <v>156</v>
      </c>
    </row>
    <row r="277" spans="1:22" x14ac:dyDescent="0.3">
      <c r="A277" t="s">
        <v>148</v>
      </c>
      <c r="B277">
        <v>1648010</v>
      </c>
      <c r="C277" s="1">
        <v>41728</v>
      </c>
      <c r="D277" s="2">
        <v>0.52083333333333337</v>
      </c>
      <c r="G277" t="s">
        <v>149</v>
      </c>
      <c r="H277" t="s">
        <v>150</v>
      </c>
      <c r="I277" t="s">
        <v>161</v>
      </c>
      <c r="J277" t="s">
        <v>151</v>
      </c>
      <c r="M277">
        <v>1090</v>
      </c>
      <c r="O277">
        <v>3.3</v>
      </c>
      <c r="P277" t="s">
        <v>168</v>
      </c>
      <c r="Q277" t="s">
        <v>172</v>
      </c>
      <c r="R277" t="s">
        <v>154</v>
      </c>
      <c r="S277">
        <v>2</v>
      </c>
      <c r="T277" t="s">
        <v>171</v>
      </c>
      <c r="V277" t="s">
        <v>156</v>
      </c>
    </row>
    <row r="278" spans="1:22" x14ac:dyDescent="0.3">
      <c r="A278" t="s">
        <v>148</v>
      </c>
      <c r="B278">
        <v>1648010</v>
      </c>
      <c r="C278" s="1">
        <v>41745</v>
      </c>
      <c r="D278" s="2">
        <v>0.39583333333333331</v>
      </c>
      <c r="G278" t="s">
        <v>149</v>
      </c>
      <c r="H278" t="s">
        <v>150</v>
      </c>
      <c r="I278" t="s">
        <v>148</v>
      </c>
      <c r="J278" t="s">
        <v>151</v>
      </c>
      <c r="M278">
        <v>1040</v>
      </c>
      <c r="O278">
        <v>2.2000000000000002</v>
      </c>
      <c r="Q278" t="s">
        <v>172</v>
      </c>
      <c r="R278" t="s">
        <v>154</v>
      </c>
      <c r="S278">
        <v>0.8</v>
      </c>
      <c r="T278" t="s">
        <v>171</v>
      </c>
      <c r="V278" t="s">
        <v>156</v>
      </c>
    </row>
    <row r="279" spans="1:22" x14ac:dyDescent="0.3">
      <c r="A279" t="s">
        <v>148</v>
      </c>
      <c r="B279">
        <v>1648010</v>
      </c>
      <c r="C279" s="1">
        <v>41745</v>
      </c>
      <c r="D279" s="2">
        <v>0.39583333333333331</v>
      </c>
      <c r="G279" t="s">
        <v>149</v>
      </c>
      <c r="H279" t="s">
        <v>150</v>
      </c>
      <c r="I279" t="s">
        <v>148</v>
      </c>
      <c r="J279" t="s">
        <v>151</v>
      </c>
      <c r="M279">
        <v>1049</v>
      </c>
      <c r="O279">
        <v>0.28599999999999998</v>
      </c>
      <c r="Q279" t="s">
        <v>170</v>
      </c>
      <c r="R279" t="s">
        <v>154</v>
      </c>
      <c r="S279">
        <v>0.04</v>
      </c>
      <c r="T279" t="s">
        <v>171</v>
      </c>
      <c r="V279" t="s">
        <v>156</v>
      </c>
    </row>
    <row r="280" spans="1:22" x14ac:dyDescent="0.3">
      <c r="A280" t="s">
        <v>148</v>
      </c>
      <c r="B280">
        <v>1648010</v>
      </c>
      <c r="C280" s="1">
        <v>41745</v>
      </c>
      <c r="D280" s="2">
        <v>0.39583333333333331</v>
      </c>
      <c r="G280" t="s">
        <v>149</v>
      </c>
      <c r="H280" t="s">
        <v>150</v>
      </c>
      <c r="I280" t="s">
        <v>148</v>
      </c>
      <c r="J280" t="s">
        <v>151</v>
      </c>
      <c r="M280">
        <v>1090</v>
      </c>
      <c r="O280">
        <v>2.7</v>
      </c>
      <c r="P280" t="s">
        <v>168</v>
      </c>
      <c r="Q280" t="s">
        <v>172</v>
      </c>
      <c r="R280" t="s">
        <v>154</v>
      </c>
      <c r="S280">
        <v>2</v>
      </c>
      <c r="T280" t="s">
        <v>171</v>
      </c>
      <c r="V280" t="s">
        <v>156</v>
      </c>
    </row>
    <row r="281" spans="1:22" x14ac:dyDescent="0.3">
      <c r="A281" t="s">
        <v>148</v>
      </c>
      <c r="B281">
        <v>1648010</v>
      </c>
      <c r="C281" s="1">
        <v>41752</v>
      </c>
      <c r="D281" s="2">
        <v>0.47916666666666669</v>
      </c>
      <c r="G281" t="s">
        <v>149</v>
      </c>
      <c r="H281" t="s">
        <v>150</v>
      </c>
      <c r="I281" t="s">
        <v>169</v>
      </c>
      <c r="J281" t="s">
        <v>151</v>
      </c>
      <c r="M281">
        <v>1040</v>
      </c>
      <c r="O281">
        <v>2</v>
      </c>
      <c r="Q281" t="s">
        <v>172</v>
      </c>
      <c r="R281" t="s">
        <v>154</v>
      </c>
      <c r="S281">
        <v>0.8</v>
      </c>
      <c r="T281" t="s">
        <v>171</v>
      </c>
      <c r="V281" t="s">
        <v>156</v>
      </c>
    </row>
    <row r="282" spans="1:22" x14ac:dyDescent="0.3">
      <c r="A282" t="s">
        <v>148</v>
      </c>
      <c r="B282">
        <v>1648010</v>
      </c>
      <c r="C282" s="1">
        <v>41752</v>
      </c>
      <c r="D282" s="2">
        <v>0.47916666666666669</v>
      </c>
      <c r="G282" t="s">
        <v>149</v>
      </c>
      <c r="H282" t="s">
        <v>150</v>
      </c>
      <c r="I282" t="s">
        <v>169</v>
      </c>
      <c r="J282" t="s">
        <v>151</v>
      </c>
      <c r="M282">
        <v>1049</v>
      </c>
      <c r="O282">
        <v>0.156</v>
      </c>
      <c r="Q282" t="s">
        <v>170</v>
      </c>
      <c r="R282" t="s">
        <v>154</v>
      </c>
      <c r="S282">
        <v>0.04</v>
      </c>
      <c r="T282" t="s">
        <v>171</v>
      </c>
      <c r="V282" t="s">
        <v>156</v>
      </c>
    </row>
    <row r="283" spans="1:22" x14ac:dyDescent="0.3">
      <c r="A283" t="s">
        <v>148</v>
      </c>
      <c r="B283">
        <v>1648010</v>
      </c>
      <c r="C283" s="1">
        <v>41752</v>
      </c>
      <c r="D283" s="2">
        <v>0.47916666666666669</v>
      </c>
      <c r="G283" t="s">
        <v>149</v>
      </c>
      <c r="H283" t="s">
        <v>150</v>
      </c>
      <c r="I283" t="s">
        <v>169</v>
      </c>
      <c r="J283" t="s">
        <v>151</v>
      </c>
      <c r="M283">
        <v>1090</v>
      </c>
      <c r="O283">
        <v>2.5</v>
      </c>
      <c r="P283" t="s">
        <v>168</v>
      </c>
      <c r="Q283" t="s">
        <v>172</v>
      </c>
      <c r="R283" t="s">
        <v>154</v>
      </c>
      <c r="S283">
        <v>2</v>
      </c>
      <c r="T283" t="s">
        <v>171</v>
      </c>
      <c r="V283" t="s">
        <v>156</v>
      </c>
    </row>
    <row r="284" spans="1:22" x14ac:dyDescent="0.3">
      <c r="A284" t="s">
        <v>148</v>
      </c>
      <c r="B284">
        <v>1648010</v>
      </c>
      <c r="C284" s="1">
        <v>41759</v>
      </c>
      <c r="D284" s="2">
        <v>0.44791666666666669</v>
      </c>
      <c r="G284" t="s">
        <v>149</v>
      </c>
      <c r="H284" t="s">
        <v>150</v>
      </c>
      <c r="J284" t="s">
        <v>151</v>
      </c>
      <c r="M284">
        <v>1040</v>
      </c>
      <c r="O284">
        <v>4.2</v>
      </c>
      <c r="Q284" t="s">
        <v>172</v>
      </c>
      <c r="R284" t="s">
        <v>154</v>
      </c>
      <c r="S284">
        <v>0.8</v>
      </c>
      <c r="T284" t="s">
        <v>171</v>
      </c>
      <c r="V284" t="s">
        <v>156</v>
      </c>
    </row>
    <row r="285" spans="1:22" x14ac:dyDescent="0.3">
      <c r="A285" t="s">
        <v>148</v>
      </c>
      <c r="B285">
        <v>1648010</v>
      </c>
      <c r="C285" s="1">
        <v>41759</v>
      </c>
      <c r="D285" s="2">
        <v>0.44791666666666669</v>
      </c>
      <c r="G285" t="s">
        <v>149</v>
      </c>
      <c r="H285" t="s">
        <v>150</v>
      </c>
      <c r="J285" t="s">
        <v>151</v>
      </c>
      <c r="M285">
        <v>1049</v>
      </c>
      <c r="O285">
        <v>0.69499999999999995</v>
      </c>
      <c r="Q285" t="s">
        <v>170</v>
      </c>
      <c r="R285" t="s">
        <v>154</v>
      </c>
      <c r="S285">
        <v>0.04</v>
      </c>
      <c r="T285" t="s">
        <v>171</v>
      </c>
      <c r="V285" t="s">
        <v>156</v>
      </c>
    </row>
    <row r="286" spans="1:22" x14ac:dyDescent="0.3">
      <c r="A286" t="s">
        <v>148</v>
      </c>
      <c r="B286">
        <v>1648010</v>
      </c>
      <c r="C286" s="1">
        <v>41759</v>
      </c>
      <c r="D286" s="2">
        <v>0.44791666666666669</v>
      </c>
      <c r="G286" t="s">
        <v>149</v>
      </c>
      <c r="H286" t="s">
        <v>150</v>
      </c>
      <c r="J286" t="s">
        <v>151</v>
      </c>
      <c r="M286">
        <v>1090</v>
      </c>
      <c r="O286">
        <v>4.3</v>
      </c>
      <c r="Q286" t="s">
        <v>172</v>
      </c>
      <c r="R286" t="s">
        <v>154</v>
      </c>
      <c r="S286">
        <v>2</v>
      </c>
      <c r="T286" t="s">
        <v>171</v>
      </c>
      <c r="V286" t="s">
        <v>156</v>
      </c>
    </row>
    <row r="287" spans="1:22" x14ac:dyDescent="0.3">
      <c r="A287" t="s">
        <v>148</v>
      </c>
      <c r="B287">
        <v>1648010</v>
      </c>
      <c r="C287" s="1">
        <v>41760</v>
      </c>
      <c r="D287" s="2">
        <v>0.40625</v>
      </c>
      <c r="G287" t="s">
        <v>149</v>
      </c>
      <c r="H287" t="s">
        <v>150</v>
      </c>
      <c r="I287" t="s">
        <v>169</v>
      </c>
      <c r="J287" t="s">
        <v>151</v>
      </c>
      <c r="M287">
        <v>1040</v>
      </c>
      <c r="O287">
        <v>3.1</v>
      </c>
      <c r="Q287" t="s">
        <v>172</v>
      </c>
      <c r="R287" t="s">
        <v>154</v>
      </c>
      <c r="S287">
        <v>0.8</v>
      </c>
      <c r="T287" t="s">
        <v>171</v>
      </c>
      <c r="V287" t="s">
        <v>156</v>
      </c>
    </row>
    <row r="288" spans="1:22" x14ac:dyDescent="0.3">
      <c r="A288" t="s">
        <v>148</v>
      </c>
      <c r="B288">
        <v>1648010</v>
      </c>
      <c r="C288" s="1">
        <v>41760</v>
      </c>
      <c r="D288" s="2">
        <v>0.40625</v>
      </c>
      <c r="G288" t="s">
        <v>149</v>
      </c>
      <c r="H288" t="s">
        <v>150</v>
      </c>
      <c r="I288" t="s">
        <v>169</v>
      </c>
      <c r="J288" t="s">
        <v>151</v>
      </c>
      <c r="M288">
        <v>1049</v>
      </c>
      <c r="O288">
        <v>0.64300000000000002</v>
      </c>
      <c r="Q288" t="s">
        <v>170</v>
      </c>
      <c r="R288" t="s">
        <v>154</v>
      </c>
      <c r="S288">
        <v>0.04</v>
      </c>
      <c r="T288" t="s">
        <v>171</v>
      </c>
      <c r="V288" t="s">
        <v>156</v>
      </c>
    </row>
    <row r="289" spans="1:22" x14ac:dyDescent="0.3">
      <c r="A289" t="s">
        <v>148</v>
      </c>
      <c r="B289">
        <v>1648010</v>
      </c>
      <c r="C289" s="1">
        <v>41760</v>
      </c>
      <c r="D289" s="2">
        <v>0.40625</v>
      </c>
      <c r="G289" t="s">
        <v>149</v>
      </c>
      <c r="H289" t="s">
        <v>150</v>
      </c>
      <c r="I289" t="s">
        <v>169</v>
      </c>
      <c r="J289" t="s">
        <v>151</v>
      </c>
      <c r="M289">
        <v>1090</v>
      </c>
      <c r="O289">
        <v>2.7</v>
      </c>
      <c r="P289" t="s">
        <v>168</v>
      </c>
      <c r="Q289" t="s">
        <v>172</v>
      </c>
      <c r="R289" t="s">
        <v>154</v>
      </c>
      <c r="S289">
        <v>2</v>
      </c>
      <c r="T289" t="s">
        <v>171</v>
      </c>
      <c r="V289" t="s">
        <v>156</v>
      </c>
    </row>
    <row r="290" spans="1:22" x14ac:dyDescent="0.3">
      <c r="A290" t="s">
        <v>148</v>
      </c>
      <c r="B290">
        <v>1648010</v>
      </c>
      <c r="C290" s="1">
        <v>41775</v>
      </c>
      <c r="D290" s="2">
        <v>0.38541666666666669</v>
      </c>
      <c r="G290" t="s">
        <v>149</v>
      </c>
      <c r="H290" t="s">
        <v>150</v>
      </c>
      <c r="I290" t="s">
        <v>169</v>
      </c>
      <c r="J290" t="s">
        <v>151</v>
      </c>
      <c r="M290">
        <v>1040</v>
      </c>
      <c r="O290">
        <v>4.4000000000000004</v>
      </c>
      <c r="Q290" t="s">
        <v>172</v>
      </c>
      <c r="R290" t="s">
        <v>154</v>
      </c>
      <c r="S290">
        <v>0.8</v>
      </c>
      <c r="T290" t="s">
        <v>171</v>
      </c>
      <c r="V290" t="s">
        <v>156</v>
      </c>
    </row>
    <row r="291" spans="1:22" x14ac:dyDescent="0.3">
      <c r="A291" t="s">
        <v>148</v>
      </c>
      <c r="B291">
        <v>1648010</v>
      </c>
      <c r="C291" s="1">
        <v>41775</v>
      </c>
      <c r="D291" s="2">
        <v>0.38541666666666669</v>
      </c>
      <c r="G291" t="s">
        <v>149</v>
      </c>
      <c r="H291" t="s">
        <v>150</v>
      </c>
      <c r="I291" t="s">
        <v>169</v>
      </c>
      <c r="J291" t="s">
        <v>151</v>
      </c>
      <c r="M291">
        <v>1049</v>
      </c>
      <c r="O291">
        <v>0.85599999999999998</v>
      </c>
      <c r="Q291" t="s">
        <v>170</v>
      </c>
      <c r="R291" t="s">
        <v>154</v>
      </c>
      <c r="S291">
        <v>0.04</v>
      </c>
      <c r="T291" t="s">
        <v>171</v>
      </c>
      <c r="V291" t="s">
        <v>156</v>
      </c>
    </row>
    <row r="292" spans="1:22" x14ac:dyDescent="0.3">
      <c r="A292" t="s">
        <v>148</v>
      </c>
      <c r="B292">
        <v>1648010</v>
      </c>
      <c r="C292" s="1">
        <v>41775</v>
      </c>
      <c r="D292" s="2">
        <v>0.38541666666666669</v>
      </c>
      <c r="G292" t="s">
        <v>149</v>
      </c>
      <c r="H292" t="s">
        <v>150</v>
      </c>
      <c r="I292" t="s">
        <v>169</v>
      </c>
      <c r="J292" t="s">
        <v>151</v>
      </c>
      <c r="M292">
        <v>1090</v>
      </c>
      <c r="O292">
        <v>3.9</v>
      </c>
      <c r="P292" t="s">
        <v>168</v>
      </c>
      <c r="Q292" t="s">
        <v>172</v>
      </c>
      <c r="R292" t="s">
        <v>154</v>
      </c>
      <c r="S292">
        <v>2</v>
      </c>
      <c r="T292" t="s">
        <v>171</v>
      </c>
      <c r="V292" t="s">
        <v>156</v>
      </c>
    </row>
    <row r="293" spans="1:22" x14ac:dyDescent="0.3">
      <c r="A293" t="s">
        <v>148</v>
      </c>
      <c r="B293">
        <v>1648010</v>
      </c>
      <c r="C293" s="1">
        <v>41787</v>
      </c>
      <c r="D293" s="2">
        <v>0.5</v>
      </c>
      <c r="G293" t="s">
        <v>149</v>
      </c>
      <c r="H293" t="s">
        <v>150</v>
      </c>
      <c r="I293" t="s">
        <v>169</v>
      </c>
      <c r="J293" t="s">
        <v>151</v>
      </c>
      <c r="M293">
        <v>1040</v>
      </c>
      <c r="O293">
        <v>3.9</v>
      </c>
      <c r="Q293" t="s">
        <v>172</v>
      </c>
      <c r="R293" t="s">
        <v>154</v>
      </c>
      <c r="S293">
        <v>0.8</v>
      </c>
      <c r="T293" t="s">
        <v>171</v>
      </c>
      <c r="V293" t="s">
        <v>156</v>
      </c>
    </row>
    <row r="294" spans="1:22" x14ac:dyDescent="0.3">
      <c r="A294" t="s">
        <v>148</v>
      </c>
      <c r="B294">
        <v>1648010</v>
      </c>
      <c r="C294" s="1">
        <v>41787</v>
      </c>
      <c r="D294" s="2">
        <v>0.5</v>
      </c>
      <c r="G294" t="s">
        <v>149</v>
      </c>
      <c r="H294" t="s">
        <v>150</v>
      </c>
      <c r="I294" t="s">
        <v>169</v>
      </c>
      <c r="J294" t="s">
        <v>151</v>
      </c>
      <c r="M294">
        <v>1049</v>
      </c>
      <c r="O294">
        <v>0.438</v>
      </c>
      <c r="Q294" t="s">
        <v>170</v>
      </c>
      <c r="R294" t="s">
        <v>154</v>
      </c>
      <c r="S294">
        <v>0.04</v>
      </c>
      <c r="T294" t="s">
        <v>171</v>
      </c>
      <c r="V294" t="s">
        <v>156</v>
      </c>
    </row>
    <row r="295" spans="1:22" x14ac:dyDescent="0.3">
      <c r="A295" t="s">
        <v>148</v>
      </c>
      <c r="B295">
        <v>1648010</v>
      </c>
      <c r="C295" s="1">
        <v>41787</v>
      </c>
      <c r="D295" s="2">
        <v>0.5</v>
      </c>
      <c r="G295" t="s">
        <v>149</v>
      </c>
      <c r="H295" t="s">
        <v>150</v>
      </c>
      <c r="I295" t="s">
        <v>169</v>
      </c>
      <c r="J295" t="s">
        <v>151</v>
      </c>
      <c r="M295">
        <v>1090</v>
      </c>
      <c r="O295">
        <v>2.2999999999999998</v>
      </c>
      <c r="P295" t="s">
        <v>168</v>
      </c>
      <c r="Q295" t="s">
        <v>172</v>
      </c>
      <c r="R295" t="s">
        <v>154</v>
      </c>
      <c r="S295">
        <v>2</v>
      </c>
      <c r="T295" t="s">
        <v>171</v>
      </c>
      <c r="V295" t="s">
        <v>156</v>
      </c>
    </row>
    <row r="296" spans="1:22" x14ac:dyDescent="0.3">
      <c r="A296" t="s">
        <v>148</v>
      </c>
      <c r="B296">
        <v>1648010</v>
      </c>
      <c r="C296" s="1">
        <v>41815</v>
      </c>
      <c r="D296" s="2">
        <v>0.375</v>
      </c>
      <c r="G296" t="s">
        <v>149</v>
      </c>
      <c r="H296" t="s">
        <v>150</v>
      </c>
      <c r="I296" t="s">
        <v>161</v>
      </c>
      <c r="J296" t="s">
        <v>151</v>
      </c>
      <c r="M296">
        <v>1040</v>
      </c>
      <c r="O296">
        <v>1.8</v>
      </c>
      <c r="Q296" t="s">
        <v>172</v>
      </c>
      <c r="R296" t="s">
        <v>154</v>
      </c>
      <c r="S296">
        <v>0.8</v>
      </c>
      <c r="T296" t="s">
        <v>171</v>
      </c>
      <c r="V296" t="s">
        <v>156</v>
      </c>
    </row>
    <row r="297" spans="1:22" x14ac:dyDescent="0.3">
      <c r="A297" t="s">
        <v>148</v>
      </c>
      <c r="B297">
        <v>1648010</v>
      </c>
      <c r="C297" s="1">
        <v>41815</v>
      </c>
      <c r="D297" s="2">
        <v>0.375</v>
      </c>
      <c r="G297" t="s">
        <v>149</v>
      </c>
      <c r="H297" t="s">
        <v>150</v>
      </c>
      <c r="I297" t="s">
        <v>161</v>
      </c>
      <c r="J297" t="s">
        <v>151</v>
      </c>
      <c r="M297">
        <v>1049</v>
      </c>
      <c r="O297">
        <v>9.9000000000000005E-2</v>
      </c>
      <c r="Q297" t="s">
        <v>170</v>
      </c>
      <c r="R297" t="s">
        <v>154</v>
      </c>
      <c r="S297">
        <v>0.04</v>
      </c>
      <c r="T297" t="s">
        <v>171</v>
      </c>
      <c r="V297" t="s">
        <v>156</v>
      </c>
    </row>
    <row r="298" spans="1:22" x14ac:dyDescent="0.3">
      <c r="A298" t="s">
        <v>148</v>
      </c>
      <c r="B298">
        <v>1648010</v>
      </c>
      <c r="C298" s="1">
        <v>41815</v>
      </c>
      <c r="D298" s="2">
        <v>0.375</v>
      </c>
      <c r="G298" t="s">
        <v>149</v>
      </c>
      <c r="H298" t="s">
        <v>150</v>
      </c>
      <c r="I298" t="s">
        <v>161</v>
      </c>
      <c r="J298" t="s">
        <v>151</v>
      </c>
      <c r="M298">
        <v>1090</v>
      </c>
      <c r="N298" t="s">
        <v>152</v>
      </c>
      <c r="O298">
        <v>2</v>
      </c>
      <c r="Q298" t="s">
        <v>172</v>
      </c>
      <c r="R298" t="s">
        <v>154</v>
      </c>
      <c r="S298">
        <v>2</v>
      </c>
      <c r="T298" t="s">
        <v>171</v>
      </c>
      <c r="V298" t="s">
        <v>156</v>
      </c>
    </row>
    <row r="299" spans="1:22" x14ac:dyDescent="0.3">
      <c r="A299" t="s">
        <v>148</v>
      </c>
      <c r="B299">
        <v>1648010</v>
      </c>
      <c r="C299" s="1">
        <v>41843</v>
      </c>
      <c r="D299" s="2">
        <v>0.5625</v>
      </c>
      <c r="G299" t="s">
        <v>149</v>
      </c>
      <c r="H299" t="s">
        <v>150</v>
      </c>
      <c r="I299" t="s">
        <v>161</v>
      </c>
      <c r="J299" t="s">
        <v>151</v>
      </c>
      <c r="M299">
        <v>1040</v>
      </c>
      <c r="O299">
        <v>2</v>
      </c>
      <c r="Q299" t="s">
        <v>172</v>
      </c>
      <c r="R299" t="s">
        <v>154</v>
      </c>
      <c r="S299">
        <v>0.8</v>
      </c>
      <c r="T299" t="s">
        <v>171</v>
      </c>
      <c r="V299" t="s">
        <v>156</v>
      </c>
    </row>
    <row r="300" spans="1:22" x14ac:dyDescent="0.3">
      <c r="A300" t="s">
        <v>148</v>
      </c>
      <c r="B300">
        <v>1648010</v>
      </c>
      <c r="C300" s="1">
        <v>41843</v>
      </c>
      <c r="D300" s="2">
        <v>0.5625</v>
      </c>
      <c r="G300" t="s">
        <v>149</v>
      </c>
      <c r="H300" t="s">
        <v>150</v>
      </c>
      <c r="I300" t="s">
        <v>161</v>
      </c>
      <c r="J300" t="s">
        <v>151</v>
      </c>
      <c r="M300">
        <v>1049</v>
      </c>
      <c r="O300">
        <v>0.10299999999999999</v>
      </c>
      <c r="Q300" t="s">
        <v>170</v>
      </c>
      <c r="R300" t="s">
        <v>154</v>
      </c>
      <c r="S300">
        <v>0.04</v>
      </c>
      <c r="T300" t="s">
        <v>171</v>
      </c>
      <c r="V300" t="s">
        <v>156</v>
      </c>
    </row>
    <row r="301" spans="1:22" x14ac:dyDescent="0.3">
      <c r="A301" t="s">
        <v>148</v>
      </c>
      <c r="B301">
        <v>1648010</v>
      </c>
      <c r="C301" s="1">
        <v>41843</v>
      </c>
      <c r="D301" s="2">
        <v>0.5625</v>
      </c>
      <c r="G301" t="s">
        <v>149</v>
      </c>
      <c r="H301" t="s">
        <v>150</v>
      </c>
      <c r="I301" t="s">
        <v>161</v>
      </c>
      <c r="J301" t="s">
        <v>151</v>
      </c>
      <c r="M301">
        <v>1090</v>
      </c>
      <c r="N301" t="s">
        <v>152</v>
      </c>
      <c r="O301">
        <v>2</v>
      </c>
      <c r="Q301" t="s">
        <v>172</v>
      </c>
      <c r="R301" t="s">
        <v>154</v>
      </c>
      <c r="S301">
        <v>2</v>
      </c>
      <c r="T301" t="s">
        <v>171</v>
      </c>
      <c r="V301" t="s">
        <v>156</v>
      </c>
    </row>
    <row r="302" spans="1:22" x14ac:dyDescent="0.3">
      <c r="A302" t="s">
        <v>148</v>
      </c>
      <c r="B302">
        <v>1648010</v>
      </c>
      <c r="C302" s="1">
        <v>41863</v>
      </c>
      <c r="D302" s="2">
        <v>0.52083333333333337</v>
      </c>
      <c r="G302" t="s">
        <v>149</v>
      </c>
      <c r="H302" t="s">
        <v>150</v>
      </c>
      <c r="I302" t="s">
        <v>161</v>
      </c>
      <c r="J302" t="s">
        <v>151</v>
      </c>
      <c r="M302">
        <v>1040</v>
      </c>
      <c r="O302">
        <v>3.1</v>
      </c>
      <c r="Q302" t="s">
        <v>172</v>
      </c>
      <c r="R302" t="s">
        <v>154</v>
      </c>
      <c r="S302">
        <v>0.8</v>
      </c>
      <c r="T302" t="s">
        <v>171</v>
      </c>
      <c r="V302" t="s">
        <v>156</v>
      </c>
    </row>
    <row r="303" spans="1:22" x14ac:dyDescent="0.3">
      <c r="A303" t="s">
        <v>148</v>
      </c>
      <c r="B303">
        <v>1648010</v>
      </c>
      <c r="C303" s="1">
        <v>41863</v>
      </c>
      <c r="D303" s="2">
        <v>0.52083333333333337</v>
      </c>
      <c r="G303" t="s">
        <v>149</v>
      </c>
      <c r="H303" t="s">
        <v>150</v>
      </c>
      <c r="I303" t="s">
        <v>161</v>
      </c>
      <c r="J303" t="s">
        <v>151</v>
      </c>
      <c r="M303">
        <v>1049</v>
      </c>
      <c r="O303">
        <v>0.58799999999999997</v>
      </c>
      <c r="Q303" t="s">
        <v>170</v>
      </c>
      <c r="R303" t="s">
        <v>154</v>
      </c>
      <c r="S303">
        <v>0.04</v>
      </c>
      <c r="T303" t="s">
        <v>171</v>
      </c>
      <c r="V303" t="s">
        <v>156</v>
      </c>
    </row>
    <row r="304" spans="1:22" x14ac:dyDescent="0.3">
      <c r="A304" t="s">
        <v>148</v>
      </c>
      <c r="B304">
        <v>1648010</v>
      </c>
      <c r="C304" s="1">
        <v>41863</v>
      </c>
      <c r="D304" s="2">
        <v>0.52083333333333337</v>
      </c>
      <c r="G304" t="s">
        <v>149</v>
      </c>
      <c r="H304" t="s">
        <v>150</v>
      </c>
      <c r="I304" t="s">
        <v>161</v>
      </c>
      <c r="J304" t="s">
        <v>151</v>
      </c>
      <c r="M304">
        <v>1090</v>
      </c>
      <c r="O304">
        <v>2.4</v>
      </c>
      <c r="P304" t="s">
        <v>168</v>
      </c>
      <c r="Q304" t="s">
        <v>172</v>
      </c>
      <c r="R304" t="s">
        <v>154</v>
      </c>
      <c r="S304">
        <v>2</v>
      </c>
      <c r="T304" t="s">
        <v>171</v>
      </c>
      <c r="V304" t="s">
        <v>156</v>
      </c>
    </row>
    <row r="305" spans="1:22" x14ac:dyDescent="0.3">
      <c r="A305" t="s">
        <v>148</v>
      </c>
      <c r="B305">
        <v>1648010</v>
      </c>
      <c r="C305" s="1">
        <v>41877</v>
      </c>
      <c r="D305" s="2">
        <v>0.46875</v>
      </c>
      <c r="G305" t="s">
        <v>149</v>
      </c>
      <c r="H305" t="s">
        <v>150</v>
      </c>
      <c r="I305" t="s">
        <v>161</v>
      </c>
      <c r="J305" t="s">
        <v>151</v>
      </c>
      <c r="M305">
        <v>1040</v>
      </c>
      <c r="O305">
        <v>2.4</v>
      </c>
      <c r="Q305" t="s">
        <v>172</v>
      </c>
      <c r="R305" t="s">
        <v>154</v>
      </c>
      <c r="S305">
        <v>0.8</v>
      </c>
      <c r="T305" t="s">
        <v>171</v>
      </c>
      <c r="V305" t="s">
        <v>156</v>
      </c>
    </row>
    <row r="306" spans="1:22" x14ac:dyDescent="0.3">
      <c r="A306" t="s">
        <v>148</v>
      </c>
      <c r="B306">
        <v>1648010</v>
      </c>
      <c r="C306" s="1">
        <v>41877</v>
      </c>
      <c r="D306" s="2">
        <v>0.46875</v>
      </c>
      <c r="G306" t="s">
        <v>149</v>
      </c>
      <c r="H306" t="s">
        <v>150</v>
      </c>
      <c r="I306" t="s">
        <v>161</v>
      </c>
      <c r="J306" t="s">
        <v>151</v>
      </c>
      <c r="M306">
        <v>1049</v>
      </c>
      <c r="O306">
        <v>0.127</v>
      </c>
      <c r="Q306" t="s">
        <v>170</v>
      </c>
      <c r="R306" t="s">
        <v>154</v>
      </c>
      <c r="S306">
        <v>0.04</v>
      </c>
      <c r="T306" t="s">
        <v>171</v>
      </c>
      <c r="V306" t="s">
        <v>156</v>
      </c>
    </row>
    <row r="307" spans="1:22" x14ac:dyDescent="0.3">
      <c r="A307" t="s">
        <v>148</v>
      </c>
      <c r="B307">
        <v>1648010</v>
      </c>
      <c r="C307" s="1">
        <v>41877</v>
      </c>
      <c r="D307" s="2">
        <v>0.46875</v>
      </c>
      <c r="G307" t="s">
        <v>149</v>
      </c>
      <c r="H307" t="s">
        <v>150</v>
      </c>
      <c r="I307" t="s">
        <v>161</v>
      </c>
      <c r="J307" t="s">
        <v>151</v>
      </c>
      <c r="M307">
        <v>1090</v>
      </c>
      <c r="N307" t="s">
        <v>152</v>
      </c>
      <c r="O307">
        <v>2</v>
      </c>
      <c r="Q307" t="s">
        <v>172</v>
      </c>
      <c r="R307" t="s">
        <v>154</v>
      </c>
      <c r="S307">
        <v>2</v>
      </c>
      <c r="T307" t="s">
        <v>171</v>
      </c>
      <c r="V307" t="s">
        <v>156</v>
      </c>
    </row>
    <row r="308" spans="1:22" x14ac:dyDescent="0.3">
      <c r="A308" t="s">
        <v>148</v>
      </c>
      <c r="B308">
        <v>1648010</v>
      </c>
      <c r="C308" s="1">
        <v>41906</v>
      </c>
      <c r="D308" s="2">
        <v>0.55208333333333337</v>
      </c>
      <c r="G308" t="s">
        <v>149</v>
      </c>
      <c r="H308" t="s">
        <v>150</v>
      </c>
      <c r="I308" t="s">
        <v>161</v>
      </c>
      <c r="J308" t="s">
        <v>151</v>
      </c>
      <c r="M308">
        <v>1040</v>
      </c>
      <c r="O308">
        <v>1.7</v>
      </c>
      <c r="Q308" t="s">
        <v>172</v>
      </c>
      <c r="R308" t="s">
        <v>154</v>
      </c>
      <c r="S308">
        <v>0.8</v>
      </c>
      <c r="T308" t="s">
        <v>171</v>
      </c>
      <c r="V308" t="s">
        <v>156</v>
      </c>
    </row>
    <row r="309" spans="1:22" x14ac:dyDescent="0.3">
      <c r="A309" t="s">
        <v>148</v>
      </c>
      <c r="B309">
        <v>1648010</v>
      </c>
      <c r="C309" s="1">
        <v>41906</v>
      </c>
      <c r="D309" s="2">
        <v>0.55208333333333337</v>
      </c>
      <c r="G309" t="s">
        <v>149</v>
      </c>
      <c r="H309" t="s">
        <v>150</v>
      </c>
      <c r="I309" t="s">
        <v>161</v>
      </c>
      <c r="J309" t="s">
        <v>151</v>
      </c>
      <c r="M309">
        <v>1049</v>
      </c>
      <c r="O309">
        <v>6.4000000000000001E-2</v>
      </c>
      <c r="P309" t="s">
        <v>168</v>
      </c>
      <c r="Q309" t="s">
        <v>170</v>
      </c>
      <c r="R309" t="s">
        <v>154</v>
      </c>
      <c r="S309">
        <v>0.04</v>
      </c>
      <c r="T309" t="s">
        <v>171</v>
      </c>
      <c r="V309" t="s">
        <v>156</v>
      </c>
    </row>
    <row r="310" spans="1:22" x14ac:dyDescent="0.3">
      <c r="A310" t="s">
        <v>148</v>
      </c>
      <c r="B310">
        <v>1648010</v>
      </c>
      <c r="C310" s="1">
        <v>41906</v>
      </c>
      <c r="D310" s="2">
        <v>0.55208333333333337</v>
      </c>
      <c r="G310" t="s">
        <v>149</v>
      </c>
      <c r="H310" t="s">
        <v>150</v>
      </c>
      <c r="I310" t="s">
        <v>161</v>
      </c>
      <c r="J310" t="s">
        <v>151</v>
      </c>
      <c r="M310">
        <v>1090</v>
      </c>
      <c r="N310" t="s">
        <v>152</v>
      </c>
      <c r="O310">
        <v>2</v>
      </c>
      <c r="Q310" t="s">
        <v>172</v>
      </c>
      <c r="R310" t="s">
        <v>154</v>
      </c>
      <c r="S310">
        <v>2</v>
      </c>
      <c r="T310" t="s">
        <v>171</v>
      </c>
      <c r="V310" t="s">
        <v>156</v>
      </c>
    </row>
    <row r="311" spans="1:22" x14ac:dyDescent="0.3">
      <c r="A311" t="s">
        <v>148</v>
      </c>
      <c r="B311">
        <v>1648010</v>
      </c>
      <c r="C311" s="1">
        <v>41907</v>
      </c>
      <c r="D311" s="2">
        <v>0.38541666666666669</v>
      </c>
      <c r="G311" t="s">
        <v>149</v>
      </c>
      <c r="H311" t="s">
        <v>150</v>
      </c>
      <c r="I311" t="s">
        <v>169</v>
      </c>
      <c r="J311" t="s">
        <v>151</v>
      </c>
      <c r="M311">
        <v>1040</v>
      </c>
      <c r="O311">
        <v>4.4000000000000004</v>
      </c>
      <c r="Q311" t="s">
        <v>172</v>
      </c>
      <c r="R311" t="s">
        <v>154</v>
      </c>
      <c r="S311">
        <v>0.8</v>
      </c>
      <c r="T311" t="s">
        <v>171</v>
      </c>
      <c r="V311" t="s">
        <v>156</v>
      </c>
    </row>
    <row r="312" spans="1:22" x14ac:dyDescent="0.3">
      <c r="A312" t="s">
        <v>148</v>
      </c>
      <c r="B312">
        <v>1648010</v>
      </c>
      <c r="C312" s="1">
        <v>41907</v>
      </c>
      <c r="D312" s="2">
        <v>0.38541666666666669</v>
      </c>
      <c r="G312" t="s">
        <v>149</v>
      </c>
      <c r="H312" t="s">
        <v>150</v>
      </c>
      <c r="I312" t="s">
        <v>169</v>
      </c>
      <c r="J312" t="s">
        <v>151</v>
      </c>
      <c r="M312">
        <v>1049</v>
      </c>
      <c r="O312">
        <v>0.3</v>
      </c>
      <c r="Q312" t="s">
        <v>170</v>
      </c>
      <c r="R312" t="s">
        <v>154</v>
      </c>
      <c r="S312">
        <v>0.04</v>
      </c>
      <c r="T312" t="s">
        <v>171</v>
      </c>
      <c r="V312" t="s">
        <v>156</v>
      </c>
    </row>
    <row r="313" spans="1:22" x14ac:dyDescent="0.3">
      <c r="A313" t="s">
        <v>148</v>
      </c>
      <c r="B313">
        <v>1648010</v>
      </c>
      <c r="C313" s="1">
        <v>41907</v>
      </c>
      <c r="D313" s="2">
        <v>0.38541666666666669</v>
      </c>
      <c r="G313" t="s">
        <v>149</v>
      </c>
      <c r="H313" t="s">
        <v>150</v>
      </c>
      <c r="I313" t="s">
        <v>169</v>
      </c>
      <c r="J313" t="s">
        <v>151</v>
      </c>
      <c r="M313">
        <v>1090</v>
      </c>
      <c r="O313">
        <v>4.5</v>
      </c>
      <c r="Q313" t="s">
        <v>172</v>
      </c>
      <c r="R313" t="s">
        <v>154</v>
      </c>
      <c r="S313">
        <v>2</v>
      </c>
      <c r="T313" t="s">
        <v>171</v>
      </c>
      <c r="V313" t="s">
        <v>156</v>
      </c>
    </row>
    <row r="314" spans="1:22" x14ac:dyDescent="0.3">
      <c r="A314" t="s">
        <v>148</v>
      </c>
      <c r="B314">
        <v>1648010</v>
      </c>
      <c r="C314" s="1">
        <v>41927</v>
      </c>
      <c r="D314" s="2">
        <v>0.6875</v>
      </c>
      <c r="G314" t="s">
        <v>149</v>
      </c>
      <c r="H314" t="s">
        <v>150</v>
      </c>
      <c r="I314" t="s">
        <v>161</v>
      </c>
      <c r="J314" t="s">
        <v>151</v>
      </c>
      <c r="M314">
        <v>1040</v>
      </c>
      <c r="O314">
        <v>3.9</v>
      </c>
      <c r="Q314" t="s">
        <v>172</v>
      </c>
      <c r="R314" t="s">
        <v>154</v>
      </c>
      <c r="S314">
        <v>0.8</v>
      </c>
      <c r="T314" t="s">
        <v>173</v>
      </c>
      <c r="V314" t="s">
        <v>156</v>
      </c>
    </row>
    <row r="315" spans="1:22" x14ac:dyDescent="0.3">
      <c r="A315" t="s">
        <v>148</v>
      </c>
      <c r="B315">
        <v>1648010</v>
      </c>
      <c r="C315" s="1">
        <v>41927</v>
      </c>
      <c r="D315" s="2">
        <v>0.6875</v>
      </c>
      <c r="G315" t="s">
        <v>149</v>
      </c>
      <c r="H315" t="s">
        <v>150</v>
      </c>
      <c r="I315" t="s">
        <v>161</v>
      </c>
      <c r="J315" t="s">
        <v>151</v>
      </c>
      <c r="M315">
        <v>1049</v>
      </c>
      <c r="O315">
        <v>0.54800000000000004</v>
      </c>
      <c r="Q315" t="s">
        <v>170</v>
      </c>
      <c r="R315" t="s">
        <v>154</v>
      </c>
      <c r="S315">
        <v>0.04</v>
      </c>
      <c r="T315" t="s">
        <v>173</v>
      </c>
      <c r="V315" t="s">
        <v>156</v>
      </c>
    </row>
    <row r="316" spans="1:22" x14ac:dyDescent="0.3">
      <c r="A316" t="s">
        <v>148</v>
      </c>
      <c r="B316">
        <v>1648010</v>
      </c>
      <c r="C316" s="1">
        <v>41927</v>
      </c>
      <c r="D316" s="2">
        <v>0.6875</v>
      </c>
      <c r="G316" t="s">
        <v>149</v>
      </c>
      <c r="H316" t="s">
        <v>150</v>
      </c>
      <c r="I316" t="s">
        <v>161</v>
      </c>
      <c r="J316" t="s">
        <v>151</v>
      </c>
      <c r="M316">
        <v>1090</v>
      </c>
      <c r="O316">
        <v>3</v>
      </c>
      <c r="P316" t="s">
        <v>168</v>
      </c>
      <c r="Q316" t="s">
        <v>172</v>
      </c>
      <c r="R316" t="s">
        <v>154</v>
      </c>
      <c r="S316">
        <v>2</v>
      </c>
      <c r="T316" t="s">
        <v>173</v>
      </c>
      <c r="V316" t="s">
        <v>156</v>
      </c>
    </row>
    <row r="317" spans="1:22" x14ac:dyDescent="0.3">
      <c r="A317" t="s">
        <v>148</v>
      </c>
      <c r="B317">
        <v>1648010</v>
      </c>
      <c r="C317" s="1">
        <v>41934</v>
      </c>
      <c r="D317" s="2">
        <v>0.53125</v>
      </c>
      <c r="G317" t="s">
        <v>149</v>
      </c>
      <c r="H317" t="s">
        <v>150</v>
      </c>
      <c r="I317" t="s">
        <v>161</v>
      </c>
      <c r="J317" t="s">
        <v>151</v>
      </c>
      <c r="M317">
        <v>1040</v>
      </c>
      <c r="O317">
        <v>5.3</v>
      </c>
      <c r="Q317" t="s">
        <v>172</v>
      </c>
      <c r="R317" t="s">
        <v>154</v>
      </c>
      <c r="S317">
        <v>0.8</v>
      </c>
      <c r="T317" t="s">
        <v>173</v>
      </c>
      <c r="V317" t="s">
        <v>156</v>
      </c>
    </row>
    <row r="318" spans="1:22" x14ac:dyDescent="0.3">
      <c r="A318" t="s">
        <v>148</v>
      </c>
      <c r="B318">
        <v>1648010</v>
      </c>
      <c r="C318" s="1">
        <v>41934</v>
      </c>
      <c r="D318" s="2">
        <v>0.53125</v>
      </c>
      <c r="G318" t="s">
        <v>149</v>
      </c>
      <c r="H318" t="s">
        <v>150</v>
      </c>
      <c r="I318" t="s">
        <v>161</v>
      </c>
      <c r="J318" t="s">
        <v>151</v>
      </c>
      <c r="M318">
        <v>1049</v>
      </c>
      <c r="O318">
        <v>0.48499999999999999</v>
      </c>
      <c r="Q318" t="s">
        <v>170</v>
      </c>
      <c r="R318" t="s">
        <v>154</v>
      </c>
      <c r="S318">
        <v>0.04</v>
      </c>
      <c r="T318" t="s">
        <v>173</v>
      </c>
      <c r="V318" t="s">
        <v>156</v>
      </c>
    </row>
    <row r="319" spans="1:22" x14ac:dyDescent="0.3">
      <c r="A319" t="s">
        <v>148</v>
      </c>
      <c r="B319">
        <v>1648010</v>
      </c>
      <c r="C319" s="1">
        <v>41934</v>
      </c>
      <c r="D319" s="2">
        <v>0.53125</v>
      </c>
      <c r="G319" t="s">
        <v>149</v>
      </c>
      <c r="H319" t="s">
        <v>150</v>
      </c>
      <c r="I319" t="s">
        <v>161</v>
      </c>
      <c r="J319" t="s">
        <v>151</v>
      </c>
      <c r="M319">
        <v>1090</v>
      </c>
      <c r="O319">
        <v>4.7</v>
      </c>
      <c r="Q319" t="s">
        <v>172</v>
      </c>
      <c r="R319" t="s">
        <v>154</v>
      </c>
      <c r="S319">
        <v>2</v>
      </c>
      <c r="T319" t="s">
        <v>173</v>
      </c>
      <c r="V319" t="s">
        <v>156</v>
      </c>
    </row>
    <row r="320" spans="1:22" x14ac:dyDescent="0.3">
      <c r="A320" t="s">
        <v>148</v>
      </c>
      <c r="B320">
        <v>1648010</v>
      </c>
      <c r="C320" s="1">
        <v>41941</v>
      </c>
      <c r="D320" s="2">
        <v>0.4375</v>
      </c>
      <c r="G320" t="s">
        <v>149</v>
      </c>
      <c r="H320" t="s">
        <v>150</v>
      </c>
      <c r="I320" t="s">
        <v>161</v>
      </c>
      <c r="J320" t="s">
        <v>151</v>
      </c>
      <c r="M320">
        <v>1040</v>
      </c>
      <c r="O320">
        <v>2</v>
      </c>
      <c r="Q320" t="s">
        <v>172</v>
      </c>
      <c r="R320" t="s">
        <v>154</v>
      </c>
      <c r="S320">
        <v>0.8</v>
      </c>
      <c r="T320" t="s">
        <v>173</v>
      </c>
      <c r="V320" t="s">
        <v>156</v>
      </c>
    </row>
    <row r="321" spans="1:22" x14ac:dyDescent="0.3">
      <c r="A321" t="s">
        <v>148</v>
      </c>
      <c r="B321">
        <v>1648010</v>
      </c>
      <c r="C321" s="1">
        <v>41941</v>
      </c>
      <c r="D321" s="2">
        <v>0.4375</v>
      </c>
      <c r="G321" t="s">
        <v>149</v>
      </c>
      <c r="H321" t="s">
        <v>150</v>
      </c>
      <c r="I321" t="s">
        <v>161</v>
      </c>
      <c r="J321" t="s">
        <v>151</v>
      </c>
      <c r="M321">
        <v>1049</v>
      </c>
      <c r="N321" t="s">
        <v>152</v>
      </c>
      <c r="O321">
        <v>0.04</v>
      </c>
      <c r="Q321" t="s">
        <v>170</v>
      </c>
      <c r="R321" t="s">
        <v>154</v>
      </c>
      <c r="S321">
        <v>0.04</v>
      </c>
      <c r="T321" t="s">
        <v>173</v>
      </c>
      <c r="V321" t="s">
        <v>156</v>
      </c>
    </row>
    <row r="322" spans="1:22" x14ac:dyDescent="0.3">
      <c r="A322" t="s">
        <v>148</v>
      </c>
      <c r="B322">
        <v>1648010</v>
      </c>
      <c r="C322" s="1">
        <v>41941</v>
      </c>
      <c r="D322" s="2">
        <v>0.4375</v>
      </c>
      <c r="G322" t="s">
        <v>149</v>
      </c>
      <c r="H322" t="s">
        <v>150</v>
      </c>
      <c r="I322" t="s">
        <v>161</v>
      </c>
      <c r="J322" t="s">
        <v>151</v>
      </c>
      <c r="M322">
        <v>1090</v>
      </c>
      <c r="N322" t="s">
        <v>152</v>
      </c>
      <c r="O322">
        <v>2</v>
      </c>
      <c r="Q322" t="s">
        <v>172</v>
      </c>
      <c r="R322" t="s">
        <v>154</v>
      </c>
      <c r="S322">
        <v>2</v>
      </c>
      <c r="T322" t="s">
        <v>173</v>
      </c>
      <c r="V322" t="s">
        <v>156</v>
      </c>
    </row>
    <row r="323" spans="1:22" x14ac:dyDescent="0.3">
      <c r="A323" t="s">
        <v>148</v>
      </c>
      <c r="B323">
        <v>1648010</v>
      </c>
      <c r="C323" s="1">
        <v>41949</v>
      </c>
      <c r="D323" s="2">
        <v>0.51041666666666663</v>
      </c>
      <c r="G323" t="s">
        <v>149</v>
      </c>
      <c r="H323" t="s">
        <v>150</v>
      </c>
      <c r="I323" t="s">
        <v>161</v>
      </c>
      <c r="J323" t="s">
        <v>151</v>
      </c>
      <c r="M323">
        <v>1040</v>
      </c>
      <c r="O323">
        <v>3.6</v>
      </c>
      <c r="Q323" t="s">
        <v>172</v>
      </c>
      <c r="R323" t="s">
        <v>154</v>
      </c>
      <c r="S323">
        <v>0.8</v>
      </c>
      <c r="T323" t="s">
        <v>173</v>
      </c>
      <c r="V323" t="s">
        <v>156</v>
      </c>
    </row>
    <row r="324" spans="1:22" x14ac:dyDescent="0.3">
      <c r="A324" t="s">
        <v>148</v>
      </c>
      <c r="B324">
        <v>1648010</v>
      </c>
      <c r="C324" s="1">
        <v>41949</v>
      </c>
      <c r="D324" s="2">
        <v>0.51041666666666663</v>
      </c>
      <c r="G324" t="s">
        <v>149</v>
      </c>
      <c r="H324" t="s">
        <v>150</v>
      </c>
      <c r="I324" t="s">
        <v>161</v>
      </c>
      <c r="J324" t="s">
        <v>151</v>
      </c>
      <c r="M324">
        <v>1049</v>
      </c>
      <c r="O324">
        <v>0.17899999999999999</v>
      </c>
      <c r="Q324" t="s">
        <v>170</v>
      </c>
      <c r="R324" t="s">
        <v>154</v>
      </c>
      <c r="S324">
        <v>0.04</v>
      </c>
      <c r="T324" t="s">
        <v>173</v>
      </c>
      <c r="V324" t="s">
        <v>156</v>
      </c>
    </row>
    <row r="325" spans="1:22" x14ac:dyDescent="0.3">
      <c r="A325" t="s">
        <v>148</v>
      </c>
      <c r="B325">
        <v>1648010</v>
      </c>
      <c r="C325" s="1">
        <v>41949</v>
      </c>
      <c r="D325" s="2">
        <v>0.51041666666666663</v>
      </c>
      <c r="G325" t="s">
        <v>149</v>
      </c>
      <c r="H325" t="s">
        <v>150</v>
      </c>
      <c r="I325" t="s">
        <v>161</v>
      </c>
      <c r="J325" t="s">
        <v>151</v>
      </c>
      <c r="M325">
        <v>1090</v>
      </c>
      <c r="O325">
        <v>5.2</v>
      </c>
      <c r="Q325" t="s">
        <v>172</v>
      </c>
      <c r="R325" t="s">
        <v>154</v>
      </c>
      <c r="S325">
        <v>2</v>
      </c>
      <c r="T325" t="s">
        <v>173</v>
      </c>
      <c r="V325" t="s">
        <v>156</v>
      </c>
    </row>
    <row r="326" spans="1:22" x14ac:dyDescent="0.3">
      <c r="A326" t="s">
        <v>148</v>
      </c>
      <c r="B326">
        <v>1648010</v>
      </c>
      <c r="C326" s="1">
        <v>41960</v>
      </c>
      <c r="D326" s="2">
        <v>0.64583333333333337</v>
      </c>
      <c r="G326" t="s">
        <v>149</v>
      </c>
      <c r="H326" t="s">
        <v>150</v>
      </c>
      <c r="I326" t="s">
        <v>161</v>
      </c>
      <c r="J326" t="s">
        <v>151</v>
      </c>
      <c r="M326">
        <v>1040</v>
      </c>
      <c r="O326">
        <v>4.5999999999999996</v>
      </c>
      <c r="Q326" t="s">
        <v>172</v>
      </c>
      <c r="R326" t="s">
        <v>154</v>
      </c>
      <c r="S326">
        <v>0.8</v>
      </c>
      <c r="T326" t="s">
        <v>173</v>
      </c>
      <c r="V326" t="s">
        <v>156</v>
      </c>
    </row>
    <row r="327" spans="1:22" x14ac:dyDescent="0.3">
      <c r="A327" t="s">
        <v>148</v>
      </c>
      <c r="B327">
        <v>1648010</v>
      </c>
      <c r="C327" s="1">
        <v>41960</v>
      </c>
      <c r="D327" s="2">
        <v>0.64583333333333337</v>
      </c>
      <c r="G327" t="s">
        <v>149</v>
      </c>
      <c r="H327" t="s">
        <v>150</v>
      </c>
      <c r="I327" t="s">
        <v>161</v>
      </c>
      <c r="J327" t="s">
        <v>151</v>
      </c>
      <c r="M327">
        <v>1049</v>
      </c>
      <c r="O327">
        <v>0.37</v>
      </c>
      <c r="Q327" t="s">
        <v>170</v>
      </c>
      <c r="R327" t="s">
        <v>154</v>
      </c>
      <c r="S327">
        <v>0.04</v>
      </c>
      <c r="T327" t="s">
        <v>173</v>
      </c>
      <c r="V327" t="s">
        <v>156</v>
      </c>
    </row>
    <row r="328" spans="1:22" x14ac:dyDescent="0.3">
      <c r="A328" t="s">
        <v>148</v>
      </c>
      <c r="B328">
        <v>1648010</v>
      </c>
      <c r="C328" s="1">
        <v>41960</v>
      </c>
      <c r="D328" s="2">
        <v>0.64583333333333337</v>
      </c>
      <c r="G328" t="s">
        <v>149</v>
      </c>
      <c r="H328" t="s">
        <v>150</v>
      </c>
      <c r="I328" t="s">
        <v>161</v>
      </c>
      <c r="J328" t="s">
        <v>151</v>
      </c>
      <c r="M328">
        <v>1090</v>
      </c>
      <c r="O328">
        <v>5.6</v>
      </c>
      <c r="Q328" t="s">
        <v>172</v>
      </c>
      <c r="R328" t="s">
        <v>154</v>
      </c>
      <c r="S328">
        <v>2</v>
      </c>
      <c r="T328" t="s">
        <v>173</v>
      </c>
      <c r="V328" t="s">
        <v>156</v>
      </c>
    </row>
    <row r="329" spans="1:22" x14ac:dyDescent="0.3">
      <c r="A329" t="s">
        <v>148</v>
      </c>
      <c r="B329">
        <v>1648010</v>
      </c>
      <c r="C329" s="1">
        <v>41969</v>
      </c>
      <c r="D329" s="2">
        <v>0.375</v>
      </c>
      <c r="G329" t="s">
        <v>149</v>
      </c>
      <c r="H329" t="s">
        <v>150</v>
      </c>
      <c r="I329" t="s">
        <v>161</v>
      </c>
      <c r="J329" t="s">
        <v>151</v>
      </c>
      <c r="M329">
        <v>1040</v>
      </c>
      <c r="O329">
        <v>3.8</v>
      </c>
      <c r="Q329" t="s">
        <v>172</v>
      </c>
      <c r="R329" t="s">
        <v>154</v>
      </c>
      <c r="S329">
        <v>0.8</v>
      </c>
      <c r="T329" t="s">
        <v>173</v>
      </c>
      <c r="V329" t="s">
        <v>156</v>
      </c>
    </row>
    <row r="330" spans="1:22" x14ac:dyDescent="0.3">
      <c r="A330" t="s">
        <v>148</v>
      </c>
      <c r="B330">
        <v>1648010</v>
      </c>
      <c r="C330" s="1">
        <v>41969</v>
      </c>
      <c r="D330" s="2">
        <v>0.375</v>
      </c>
      <c r="G330" t="s">
        <v>149</v>
      </c>
      <c r="H330" t="s">
        <v>150</v>
      </c>
      <c r="I330" t="s">
        <v>161</v>
      </c>
      <c r="J330" t="s">
        <v>151</v>
      </c>
      <c r="M330">
        <v>1049</v>
      </c>
      <c r="O330">
        <v>0.63100000000000001</v>
      </c>
      <c r="Q330" t="s">
        <v>170</v>
      </c>
      <c r="R330" t="s">
        <v>154</v>
      </c>
      <c r="S330">
        <v>0.04</v>
      </c>
      <c r="T330" t="s">
        <v>173</v>
      </c>
      <c r="V330" t="s">
        <v>156</v>
      </c>
    </row>
    <row r="331" spans="1:22" x14ac:dyDescent="0.3">
      <c r="A331" t="s">
        <v>148</v>
      </c>
      <c r="B331">
        <v>1648010</v>
      </c>
      <c r="C331" s="1">
        <v>41969</v>
      </c>
      <c r="D331" s="2">
        <v>0.375</v>
      </c>
      <c r="G331" t="s">
        <v>149</v>
      </c>
      <c r="H331" t="s">
        <v>150</v>
      </c>
      <c r="I331" t="s">
        <v>161</v>
      </c>
      <c r="J331" t="s">
        <v>151</v>
      </c>
      <c r="M331">
        <v>1090</v>
      </c>
      <c r="O331">
        <v>6.5</v>
      </c>
      <c r="Q331" t="s">
        <v>172</v>
      </c>
      <c r="R331" t="s">
        <v>154</v>
      </c>
      <c r="S331">
        <v>2</v>
      </c>
      <c r="T331" t="s">
        <v>173</v>
      </c>
      <c r="V331" t="s">
        <v>156</v>
      </c>
    </row>
    <row r="332" spans="1:22" x14ac:dyDescent="0.3">
      <c r="A332" t="s">
        <v>148</v>
      </c>
      <c r="B332">
        <v>1648010</v>
      </c>
      <c r="C332" s="1">
        <v>41991</v>
      </c>
      <c r="D332" s="2">
        <v>0.375</v>
      </c>
      <c r="G332" t="s">
        <v>149</v>
      </c>
      <c r="H332" t="s">
        <v>150</v>
      </c>
      <c r="I332" t="s">
        <v>161</v>
      </c>
      <c r="J332" t="s">
        <v>151</v>
      </c>
      <c r="M332">
        <v>1040</v>
      </c>
      <c r="O332">
        <v>2.2000000000000002</v>
      </c>
      <c r="Q332" t="s">
        <v>172</v>
      </c>
      <c r="R332" t="s">
        <v>154</v>
      </c>
      <c r="S332">
        <v>0.8</v>
      </c>
      <c r="T332" t="s">
        <v>173</v>
      </c>
      <c r="V332" t="s">
        <v>156</v>
      </c>
    </row>
    <row r="333" spans="1:22" x14ac:dyDescent="0.3">
      <c r="A333" t="s">
        <v>148</v>
      </c>
      <c r="B333">
        <v>1648010</v>
      </c>
      <c r="C333" s="1">
        <v>41991</v>
      </c>
      <c r="D333" s="2">
        <v>0.375</v>
      </c>
      <c r="G333" t="s">
        <v>149</v>
      </c>
      <c r="H333" t="s">
        <v>150</v>
      </c>
      <c r="I333" t="s">
        <v>161</v>
      </c>
      <c r="J333" t="s">
        <v>151</v>
      </c>
      <c r="M333">
        <v>1049</v>
      </c>
      <c r="O333">
        <v>0.222</v>
      </c>
      <c r="Q333" t="s">
        <v>170</v>
      </c>
      <c r="R333" t="s">
        <v>154</v>
      </c>
      <c r="S333">
        <v>0.04</v>
      </c>
      <c r="T333" t="s">
        <v>173</v>
      </c>
      <c r="V333" t="s">
        <v>156</v>
      </c>
    </row>
    <row r="334" spans="1:22" x14ac:dyDescent="0.3">
      <c r="A334" t="s">
        <v>148</v>
      </c>
      <c r="B334">
        <v>1648010</v>
      </c>
      <c r="C334" s="1">
        <v>41991</v>
      </c>
      <c r="D334" s="2">
        <v>0.375</v>
      </c>
      <c r="G334" t="s">
        <v>149</v>
      </c>
      <c r="H334" t="s">
        <v>150</v>
      </c>
      <c r="I334" t="s">
        <v>161</v>
      </c>
      <c r="J334" t="s">
        <v>151</v>
      </c>
      <c r="M334">
        <v>1090</v>
      </c>
      <c r="O334">
        <v>3.8</v>
      </c>
      <c r="P334" t="s">
        <v>168</v>
      </c>
      <c r="Q334" t="s">
        <v>172</v>
      </c>
      <c r="R334" t="s">
        <v>154</v>
      </c>
      <c r="S334">
        <v>2</v>
      </c>
      <c r="T334" t="s">
        <v>173</v>
      </c>
      <c r="V334" t="s">
        <v>156</v>
      </c>
    </row>
    <row r="335" spans="1:22" x14ac:dyDescent="0.3">
      <c r="A335" t="s">
        <v>148</v>
      </c>
      <c r="B335">
        <v>1648010</v>
      </c>
      <c r="C335" s="1">
        <v>42033</v>
      </c>
      <c r="D335" s="2">
        <v>0.61458333333333337</v>
      </c>
      <c r="G335" t="s">
        <v>149</v>
      </c>
      <c r="H335" t="s">
        <v>150</v>
      </c>
      <c r="I335" t="s">
        <v>161</v>
      </c>
      <c r="J335" t="s">
        <v>151</v>
      </c>
      <c r="M335">
        <v>1040</v>
      </c>
      <c r="O335">
        <v>2.8</v>
      </c>
      <c r="Q335" t="s">
        <v>172</v>
      </c>
      <c r="R335" t="s">
        <v>154</v>
      </c>
      <c r="S335">
        <v>0.8</v>
      </c>
      <c r="T335" t="s">
        <v>173</v>
      </c>
      <c r="V335" t="s">
        <v>156</v>
      </c>
    </row>
    <row r="336" spans="1:22" x14ac:dyDescent="0.3">
      <c r="A336" t="s">
        <v>148</v>
      </c>
      <c r="B336">
        <v>1648010</v>
      </c>
      <c r="C336" s="1">
        <v>42033</v>
      </c>
      <c r="D336" s="2">
        <v>0.61458333333333337</v>
      </c>
      <c r="G336" t="s">
        <v>149</v>
      </c>
      <c r="H336" t="s">
        <v>150</v>
      </c>
      <c r="I336" t="s">
        <v>161</v>
      </c>
      <c r="J336" t="s">
        <v>151</v>
      </c>
      <c r="M336">
        <v>1049</v>
      </c>
      <c r="O336">
        <v>0.13500000000000001</v>
      </c>
      <c r="Q336" t="s">
        <v>170</v>
      </c>
      <c r="R336" t="s">
        <v>154</v>
      </c>
      <c r="S336">
        <v>0.04</v>
      </c>
      <c r="T336" t="s">
        <v>173</v>
      </c>
      <c r="V336" t="s">
        <v>156</v>
      </c>
    </row>
    <row r="337" spans="1:22" x14ac:dyDescent="0.3">
      <c r="A337" t="s">
        <v>148</v>
      </c>
      <c r="B337">
        <v>1648010</v>
      </c>
      <c r="C337" s="1">
        <v>42033</v>
      </c>
      <c r="D337" s="2">
        <v>0.61458333333333337</v>
      </c>
      <c r="G337" t="s">
        <v>149</v>
      </c>
      <c r="H337" t="s">
        <v>150</v>
      </c>
      <c r="I337" t="s">
        <v>161</v>
      </c>
      <c r="J337" t="s">
        <v>151</v>
      </c>
      <c r="M337">
        <v>1090</v>
      </c>
      <c r="O337">
        <v>6.3</v>
      </c>
      <c r="Q337" t="s">
        <v>172</v>
      </c>
      <c r="R337" t="s">
        <v>154</v>
      </c>
      <c r="S337">
        <v>2</v>
      </c>
      <c r="T337" t="s">
        <v>173</v>
      </c>
      <c r="V337" t="s">
        <v>156</v>
      </c>
    </row>
    <row r="338" spans="1:22" x14ac:dyDescent="0.3">
      <c r="A338" t="s">
        <v>148</v>
      </c>
      <c r="B338">
        <v>1648010</v>
      </c>
      <c r="C338" s="1">
        <v>42073</v>
      </c>
      <c r="D338" s="2">
        <v>0.38541666666666669</v>
      </c>
      <c r="G338" t="s">
        <v>149</v>
      </c>
      <c r="H338" t="s">
        <v>150</v>
      </c>
      <c r="I338" t="s">
        <v>161</v>
      </c>
      <c r="J338" t="s">
        <v>151</v>
      </c>
      <c r="M338">
        <v>1040</v>
      </c>
      <c r="O338">
        <v>2.5</v>
      </c>
      <c r="Q338" t="s">
        <v>172</v>
      </c>
      <c r="R338" t="s">
        <v>154</v>
      </c>
      <c r="S338">
        <v>0.8</v>
      </c>
      <c r="T338" t="s">
        <v>173</v>
      </c>
      <c r="V338" t="s">
        <v>156</v>
      </c>
    </row>
    <row r="339" spans="1:22" x14ac:dyDescent="0.3">
      <c r="A339" t="s">
        <v>148</v>
      </c>
      <c r="B339">
        <v>1648010</v>
      </c>
      <c r="C339" s="1">
        <v>42073</v>
      </c>
      <c r="D339" s="2">
        <v>0.38541666666666669</v>
      </c>
      <c r="G339" t="s">
        <v>149</v>
      </c>
      <c r="H339" t="s">
        <v>150</v>
      </c>
      <c r="I339" t="s">
        <v>161</v>
      </c>
      <c r="J339" t="s">
        <v>151</v>
      </c>
      <c r="M339">
        <v>1049</v>
      </c>
      <c r="O339">
        <v>0.215</v>
      </c>
      <c r="Q339" t="s">
        <v>170</v>
      </c>
      <c r="R339" t="s">
        <v>154</v>
      </c>
      <c r="S339">
        <v>0.04</v>
      </c>
      <c r="T339" t="s">
        <v>173</v>
      </c>
      <c r="V339" t="s">
        <v>156</v>
      </c>
    </row>
    <row r="340" spans="1:22" x14ac:dyDescent="0.3">
      <c r="A340" t="s">
        <v>148</v>
      </c>
      <c r="B340">
        <v>1648010</v>
      </c>
      <c r="C340" s="1">
        <v>42073</v>
      </c>
      <c r="D340" s="2">
        <v>0.38541666666666669</v>
      </c>
      <c r="G340" t="s">
        <v>149</v>
      </c>
      <c r="H340" t="s">
        <v>150</v>
      </c>
      <c r="I340" t="s">
        <v>161</v>
      </c>
      <c r="J340" t="s">
        <v>151</v>
      </c>
      <c r="M340">
        <v>1090</v>
      </c>
      <c r="O340">
        <v>4.5</v>
      </c>
      <c r="Q340" t="s">
        <v>172</v>
      </c>
      <c r="R340" t="s">
        <v>154</v>
      </c>
      <c r="S340">
        <v>2</v>
      </c>
      <c r="T340" t="s">
        <v>173</v>
      </c>
      <c r="V340" t="s">
        <v>156</v>
      </c>
    </row>
    <row r="341" spans="1:22" x14ac:dyDescent="0.3">
      <c r="A341" t="s">
        <v>148</v>
      </c>
      <c r="B341">
        <v>1648010</v>
      </c>
      <c r="C341" s="1">
        <v>42074</v>
      </c>
      <c r="D341" s="2">
        <v>0.41666666666666669</v>
      </c>
      <c r="G341" t="s">
        <v>149</v>
      </c>
      <c r="H341" t="s">
        <v>150</v>
      </c>
      <c r="I341" t="s">
        <v>169</v>
      </c>
      <c r="J341" t="s">
        <v>151</v>
      </c>
      <c r="M341">
        <v>1040</v>
      </c>
      <c r="O341">
        <v>3.6</v>
      </c>
      <c r="Q341" t="s">
        <v>172</v>
      </c>
      <c r="R341" t="s">
        <v>154</v>
      </c>
      <c r="S341">
        <v>0.8</v>
      </c>
      <c r="T341" t="s">
        <v>173</v>
      </c>
      <c r="V341" t="s">
        <v>156</v>
      </c>
    </row>
    <row r="342" spans="1:22" x14ac:dyDescent="0.3">
      <c r="A342" t="s">
        <v>148</v>
      </c>
      <c r="B342">
        <v>1648010</v>
      </c>
      <c r="C342" s="1">
        <v>42074</v>
      </c>
      <c r="D342" s="2">
        <v>0.41666666666666669</v>
      </c>
      <c r="G342" t="s">
        <v>149</v>
      </c>
      <c r="H342" t="s">
        <v>150</v>
      </c>
      <c r="I342" t="s">
        <v>169</v>
      </c>
      <c r="J342" t="s">
        <v>151</v>
      </c>
      <c r="M342">
        <v>1049</v>
      </c>
      <c r="O342">
        <v>0.30299999999999999</v>
      </c>
      <c r="Q342" t="s">
        <v>170</v>
      </c>
      <c r="R342" t="s">
        <v>154</v>
      </c>
      <c r="S342">
        <v>0.04</v>
      </c>
      <c r="T342" t="s">
        <v>173</v>
      </c>
      <c r="V342" t="s">
        <v>156</v>
      </c>
    </row>
    <row r="343" spans="1:22" x14ac:dyDescent="0.3">
      <c r="A343" t="s">
        <v>148</v>
      </c>
      <c r="B343">
        <v>1648010</v>
      </c>
      <c r="C343" s="1">
        <v>42074</v>
      </c>
      <c r="D343" s="2">
        <v>0.41666666666666669</v>
      </c>
      <c r="G343" t="s">
        <v>149</v>
      </c>
      <c r="H343" t="s">
        <v>150</v>
      </c>
      <c r="I343" t="s">
        <v>169</v>
      </c>
      <c r="J343" t="s">
        <v>151</v>
      </c>
      <c r="M343">
        <v>1090</v>
      </c>
      <c r="O343">
        <v>4.5</v>
      </c>
      <c r="Q343" t="s">
        <v>172</v>
      </c>
      <c r="R343" t="s">
        <v>154</v>
      </c>
      <c r="S343">
        <v>2</v>
      </c>
      <c r="T343" t="s">
        <v>173</v>
      </c>
      <c r="V343" t="s">
        <v>156</v>
      </c>
    </row>
    <row r="344" spans="1:22" x14ac:dyDescent="0.3">
      <c r="A344" t="s">
        <v>148</v>
      </c>
      <c r="B344">
        <v>1648010</v>
      </c>
      <c r="C344" s="1">
        <v>42087</v>
      </c>
      <c r="D344" s="2">
        <v>0.41666666666666669</v>
      </c>
      <c r="G344" t="s">
        <v>149</v>
      </c>
      <c r="H344" t="s">
        <v>150</v>
      </c>
      <c r="I344" t="s">
        <v>161</v>
      </c>
      <c r="J344" t="s">
        <v>151</v>
      </c>
      <c r="M344">
        <v>1040</v>
      </c>
      <c r="O344">
        <v>1.6</v>
      </c>
      <c r="Q344" t="s">
        <v>172</v>
      </c>
      <c r="R344" t="s">
        <v>154</v>
      </c>
      <c r="S344">
        <v>0.8</v>
      </c>
      <c r="T344" t="s">
        <v>173</v>
      </c>
      <c r="V344" t="s">
        <v>156</v>
      </c>
    </row>
    <row r="345" spans="1:22" x14ac:dyDescent="0.3">
      <c r="A345" t="s">
        <v>148</v>
      </c>
      <c r="B345">
        <v>1648010</v>
      </c>
      <c r="C345" s="1">
        <v>42087</v>
      </c>
      <c r="D345" s="2">
        <v>0.41666666666666669</v>
      </c>
      <c r="G345" t="s">
        <v>149</v>
      </c>
      <c r="H345" t="s">
        <v>150</v>
      </c>
      <c r="I345" t="s">
        <v>161</v>
      </c>
      <c r="J345" t="s">
        <v>151</v>
      </c>
      <c r="M345">
        <v>1049</v>
      </c>
      <c r="O345">
        <v>9.4E-2</v>
      </c>
      <c r="Q345" t="s">
        <v>170</v>
      </c>
      <c r="R345" t="s">
        <v>154</v>
      </c>
      <c r="S345">
        <v>0.04</v>
      </c>
      <c r="T345" t="s">
        <v>173</v>
      </c>
      <c r="V345" t="s">
        <v>156</v>
      </c>
    </row>
    <row r="346" spans="1:22" x14ac:dyDescent="0.3">
      <c r="A346" t="s">
        <v>148</v>
      </c>
      <c r="B346">
        <v>1648010</v>
      </c>
      <c r="C346" s="1">
        <v>42087</v>
      </c>
      <c r="D346" s="2">
        <v>0.41666666666666669</v>
      </c>
      <c r="G346" t="s">
        <v>149</v>
      </c>
      <c r="H346" t="s">
        <v>150</v>
      </c>
      <c r="I346" t="s">
        <v>161</v>
      </c>
      <c r="J346" t="s">
        <v>151</v>
      </c>
      <c r="M346">
        <v>1090</v>
      </c>
      <c r="O346">
        <v>2.7</v>
      </c>
      <c r="P346" t="s">
        <v>168</v>
      </c>
      <c r="Q346" t="s">
        <v>172</v>
      </c>
      <c r="R346" t="s">
        <v>154</v>
      </c>
      <c r="S346">
        <v>2</v>
      </c>
      <c r="T346" t="s">
        <v>173</v>
      </c>
      <c r="V346" t="s">
        <v>156</v>
      </c>
    </row>
    <row r="347" spans="1:22" x14ac:dyDescent="0.3">
      <c r="A347" t="s">
        <v>148</v>
      </c>
      <c r="B347">
        <v>1648010</v>
      </c>
      <c r="C347" s="1">
        <v>42114</v>
      </c>
      <c r="D347" s="2">
        <v>0.34375</v>
      </c>
      <c r="G347" t="s">
        <v>149</v>
      </c>
      <c r="H347" t="s">
        <v>150</v>
      </c>
      <c r="I347" t="s">
        <v>161</v>
      </c>
      <c r="J347" t="s">
        <v>151</v>
      </c>
      <c r="M347">
        <v>1040</v>
      </c>
      <c r="O347">
        <v>3.5</v>
      </c>
      <c r="Q347" t="s">
        <v>172</v>
      </c>
      <c r="R347" t="s">
        <v>154</v>
      </c>
      <c r="S347">
        <v>0.8</v>
      </c>
      <c r="T347" t="s">
        <v>173</v>
      </c>
      <c r="V347" t="s">
        <v>156</v>
      </c>
    </row>
    <row r="348" spans="1:22" x14ac:dyDescent="0.3">
      <c r="A348" t="s">
        <v>148</v>
      </c>
      <c r="B348">
        <v>1648010</v>
      </c>
      <c r="C348" s="1">
        <v>42114</v>
      </c>
      <c r="D348" s="2">
        <v>0.34375</v>
      </c>
      <c r="G348" t="s">
        <v>149</v>
      </c>
      <c r="H348" t="s">
        <v>150</v>
      </c>
      <c r="I348" t="s">
        <v>161</v>
      </c>
      <c r="J348" t="s">
        <v>151</v>
      </c>
      <c r="M348">
        <v>1049</v>
      </c>
      <c r="O348">
        <v>0.57899999999999996</v>
      </c>
      <c r="Q348" t="s">
        <v>170</v>
      </c>
      <c r="R348" t="s">
        <v>154</v>
      </c>
      <c r="S348">
        <v>0.04</v>
      </c>
      <c r="T348" t="s">
        <v>173</v>
      </c>
      <c r="V348" t="s">
        <v>156</v>
      </c>
    </row>
    <row r="349" spans="1:22" x14ac:dyDescent="0.3">
      <c r="A349" t="s">
        <v>148</v>
      </c>
      <c r="B349">
        <v>1648010</v>
      </c>
      <c r="C349" s="1">
        <v>42114</v>
      </c>
      <c r="D349" s="2">
        <v>0.34375</v>
      </c>
      <c r="G349" t="s">
        <v>149</v>
      </c>
      <c r="H349" t="s">
        <v>150</v>
      </c>
      <c r="I349" t="s">
        <v>161</v>
      </c>
      <c r="J349" t="s">
        <v>151</v>
      </c>
      <c r="M349">
        <v>1090</v>
      </c>
      <c r="O349">
        <v>3</v>
      </c>
      <c r="P349" t="s">
        <v>168</v>
      </c>
      <c r="Q349" t="s">
        <v>172</v>
      </c>
      <c r="R349" t="s">
        <v>154</v>
      </c>
      <c r="S349">
        <v>2</v>
      </c>
      <c r="T349" t="s">
        <v>173</v>
      </c>
      <c r="V349" t="s">
        <v>156</v>
      </c>
    </row>
    <row r="350" spans="1:22" x14ac:dyDescent="0.3">
      <c r="A350" t="s">
        <v>148</v>
      </c>
      <c r="B350">
        <v>1648010</v>
      </c>
      <c r="C350" s="1">
        <v>42124</v>
      </c>
      <c r="D350" s="2">
        <v>0.34375</v>
      </c>
      <c r="G350" t="s">
        <v>149</v>
      </c>
      <c r="H350" t="s">
        <v>150</v>
      </c>
      <c r="I350" t="s">
        <v>161</v>
      </c>
      <c r="J350" t="s">
        <v>151</v>
      </c>
      <c r="M350">
        <v>1040</v>
      </c>
      <c r="O350">
        <v>1.9</v>
      </c>
      <c r="Q350" t="s">
        <v>172</v>
      </c>
      <c r="R350" t="s">
        <v>154</v>
      </c>
      <c r="S350">
        <v>0.8</v>
      </c>
      <c r="T350" t="s">
        <v>173</v>
      </c>
      <c r="V350" t="s">
        <v>156</v>
      </c>
    </row>
    <row r="351" spans="1:22" x14ac:dyDescent="0.3">
      <c r="A351" t="s">
        <v>148</v>
      </c>
      <c r="B351">
        <v>1648010</v>
      </c>
      <c r="C351" s="1">
        <v>42124</v>
      </c>
      <c r="D351" s="2">
        <v>0.34375</v>
      </c>
      <c r="G351" t="s">
        <v>149</v>
      </c>
      <c r="H351" t="s">
        <v>150</v>
      </c>
      <c r="I351" t="s">
        <v>161</v>
      </c>
      <c r="J351" t="s">
        <v>151</v>
      </c>
      <c r="M351">
        <v>1049</v>
      </c>
      <c r="O351">
        <v>0.08</v>
      </c>
      <c r="P351" t="s">
        <v>168</v>
      </c>
      <c r="Q351" t="s">
        <v>170</v>
      </c>
      <c r="R351" t="s">
        <v>154</v>
      </c>
      <c r="S351">
        <v>0.04</v>
      </c>
      <c r="T351" t="s">
        <v>173</v>
      </c>
      <c r="V351" t="s">
        <v>156</v>
      </c>
    </row>
    <row r="352" spans="1:22" x14ac:dyDescent="0.3">
      <c r="A352" t="s">
        <v>148</v>
      </c>
      <c r="B352">
        <v>1648010</v>
      </c>
      <c r="C352" s="1">
        <v>42124</v>
      </c>
      <c r="D352" s="2">
        <v>0.34375</v>
      </c>
      <c r="G352" t="s">
        <v>149</v>
      </c>
      <c r="H352" t="s">
        <v>150</v>
      </c>
      <c r="I352" t="s">
        <v>161</v>
      </c>
      <c r="J352" t="s">
        <v>151</v>
      </c>
      <c r="M352">
        <v>1090</v>
      </c>
      <c r="N352" t="s">
        <v>152</v>
      </c>
      <c r="O352">
        <v>2</v>
      </c>
      <c r="Q352" t="s">
        <v>172</v>
      </c>
      <c r="R352" t="s">
        <v>154</v>
      </c>
      <c r="S352">
        <v>2</v>
      </c>
      <c r="T352" t="s">
        <v>173</v>
      </c>
      <c r="V352" t="s">
        <v>156</v>
      </c>
    </row>
    <row r="353" spans="1:22" x14ac:dyDescent="0.3">
      <c r="A353" t="s">
        <v>148</v>
      </c>
      <c r="B353">
        <v>1648010</v>
      </c>
      <c r="C353" s="1">
        <v>42143</v>
      </c>
      <c r="D353" s="2">
        <v>0.40625</v>
      </c>
      <c r="G353" t="s">
        <v>149</v>
      </c>
      <c r="H353" t="s">
        <v>150</v>
      </c>
      <c r="I353" t="s">
        <v>161</v>
      </c>
      <c r="J353" t="s">
        <v>151</v>
      </c>
      <c r="M353">
        <v>1040</v>
      </c>
      <c r="O353">
        <v>4.3</v>
      </c>
      <c r="Q353" t="s">
        <v>172</v>
      </c>
      <c r="R353" t="s">
        <v>154</v>
      </c>
      <c r="S353">
        <v>0.8</v>
      </c>
      <c r="T353" t="s">
        <v>173</v>
      </c>
      <c r="V353" t="s">
        <v>156</v>
      </c>
    </row>
    <row r="354" spans="1:22" x14ac:dyDescent="0.3">
      <c r="A354" t="s">
        <v>148</v>
      </c>
      <c r="B354">
        <v>1648010</v>
      </c>
      <c r="C354" s="1">
        <v>42143</v>
      </c>
      <c r="D354" s="2">
        <v>0.40625</v>
      </c>
      <c r="G354" t="s">
        <v>149</v>
      </c>
      <c r="H354" t="s">
        <v>150</v>
      </c>
      <c r="I354" t="s">
        <v>161</v>
      </c>
      <c r="J354" t="s">
        <v>151</v>
      </c>
      <c r="M354">
        <v>1049</v>
      </c>
      <c r="O354">
        <v>0.39900000000000002</v>
      </c>
      <c r="Q354" t="s">
        <v>170</v>
      </c>
      <c r="R354" t="s">
        <v>154</v>
      </c>
      <c r="S354">
        <v>0.04</v>
      </c>
      <c r="T354" t="s">
        <v>173</v>
      </c>
      <c r="V354" t="s">
        <v>156</v>
      </c>
    </row>
    <row r="355" spans="1:22" x14ac:dyDescent="0.3">
      <c r="A355" t="s">
        <v>148</v>
      </c>
      <c r="B355">
        <v>1648010</v>
      </c>
      <c r="C355" s="1">
        <v>42143</v>
      </c>
      <c r="D355" s="2">
        <v>0.40625</v>
      </c>
      <c r="G355" t="s">
        <v>149</v>
      </c>
      <c r="H355" t="s">
        <v>150</v>
      </c>
      <c r="I355" t="s">
        <v>161</v>
      </c>
      <c r="J355" t="s">
        <v>151</v>
      </c>
      <c r="M355">
        <v>1090</v>
      </c>
      <c r="N355" t="s">
        <v>152</v>
      </c>
      <c r="O355">
        <v>2</v>
      </c>
      <c r="Q355" t="s">
        <v>172</v>
      </c>
      <c r="R355" t="s">
        <v>154</v>
      </c>
      <c r="S355">
        <v>2</v>
      </c>
      <c r="T355" t="s">
        <v>173</v>
      </c>
      <c r="V355" t="s">
        <v>156</v>
      </c>
    </row>
    <row r="356" spans="1:22" x14ac:dyDescent="0.3">
      <c r="A356" t="s">
        <v>148</v>
      </c>
      <c r="B356">
        <v>1648010</v>
      </c>
      <c r="C356" s="1">
        <v>42152</v>
      </c>
      <c r="D356" s="2">
        <v>0.41666666666666669</v>
      </c>
      <c r="G356" t="s">
        <v>149</v>
      </c>
      <c r="H356" t="s">
        <v>150</v>
      </c>
      <c r="I356" t="s">
        <v>161</v>
      </c>
      <c r="J356" t="s">
        <v>151</v>
      </c>
      <c r="M356">
        <v>1040</v>
      </c>
      <c r="O356">
        <v>3.3</v>
      </c>
      <c r="Q356" t="s">
        <v>172</v>
      </c>
      <c r="R356" t="s">
        <v>154</v>
      </c>
      <c r="S356">
        <v>0.8</v>
      </c>
      <c r="T356" t="s">
        <v>173</v>
      </c>
      <c r="V356" t="s">
        <v>156</v>
      </c>
    </row>
    <row r="357" spans="1:22" x14ac:dyDescent="0.3">
      <c r="A357" t="s">
        <v>148</v>
      </c>
      <c r="B357">
        <v>1648010</v>
      </c>
      <c r="C357" s="1">
        <v>42152</v>
      </c>
      <c r="D357" s="2">
        <v>0.41666666666666669</v>
      </c>
      <c r="G357" t="s">
        <v>149</v>
      </c>
      <c r="H357" t="s">
        <v>150</v>
      </c>
      <c r="I357" t="s">
        <v>161</v>
      </c>
      <c r="J357" t="s">
        <v>151</v>
      </c>
      <c r="M357">
        <v>1049</v>
      </c>
      <c r="O357">
        <v>0.188</v>
      </c>
      <c r="Q357" t="s">
        <v>170</v>
      </c>
      <c r="R357" t="s">
        <v>154</v>
      </c>
      <c r="S357">
        <v>0.04</v>
      </c>
      <c r="T357" t="s">
        <v>173</v>
      </c>
      <c r="V357" t="s">
        <v>156</v>
      </c>
    </row>
    <row r="358" spans="1:22" x14ac:dyDescent="0.3">
      <c r="A358" t="s">
        <v>148</v>
      </c>
      <c r="B358">
        <v>1648010</v>
      </c>
      <c r="C358" s="1">
        <v>42152</v>
      </c>
      <c r="D358" s="2">
        <v>0.41666666666666669</v>
      </c>
      <c r="G358" t="s">
        <v>149</v>
      </c>
      <c r="H358" t="s">
        <v>150</v>
      </c>
      <c r="I358" t="s">
        <v>161</v>
      </c>
      <c r="J358" t="s">
        <v>151</v>
      </c>
      <c r="M358">
        <v>1090</v>
      </c>
      <c r="O358">
        <v>2.9</v>
      </c>
      <c r="P358" t="s">
        <v>168</v>
      </c>
      <c r="Q358" t="s">
        <v>172</v>
      </c>
      <c r="R358" t="s">
        <v>154</v>
      </c>
      <c r="S358">
        <v>2</v>
      </c>
      <c r="T358" t="s">
        <v>173</v>
      </c>
      <c r="V358" t="s">
        <v>156</v>
      </c>
    </row>
    <row r="359" spans="1:22" x14ac:dyDescent="0.3">
      <c r="A359" t="s">
        <v>148</v>
      </c>
      <c r="B359">
        <v>1648010</v>
      </c>
      <c r="C359" s="1">
        <v>42157</v>
      </c>
      <c r="D359" s="2">
        <v>0.36458333333333331</v>
      </c>
      <c r="G359" t="s">
        <v>149</v>
      </c>
      <c r="H359" t="s">
        <v>150</v>
      </c>
      <c r="I359" t="s">
        <v>161</v>
      </c>
      <c r="J359" t="s">
        <v>151</v>
      </c>
      <c r="M359">
        <v>1040</v>
      </c>
      <c r="O359">
        <v>5.4</v>
      </c>
      <c r="Q359" t="s">
        <v>172</v>
      </c>
      <c r="R359" t="s">
        <v>154</v>
      </c>
      <c r="S359">
        <v>0.8</v>
      </c>
      <c r="T359" t="s">
        <v>173</v>
      </c>
      <c r="V359" t="s">
        <v>156</v>
      </c>
    </row>
    <row r="360" spans="1:22" x14ac:dyDescent="0.3">
      <c r="A360" t="s">
        <v>148</v>
      </c>
      <c r="B360">
        <v>1648010</v>
      </c>
      <c r="C360" s="1">
        <v>42157</v>
      </c>
      <c r="D360" s="2">
        <v>0.36458333333333331</v>
      </c>
      <c r="G360" t="s">
        <v>149</v>
      </c>
      <c r="H360" t="s">
        <v>150</v>
      </c>
      <c r="I360" t="s">
        <v>161</v>
      </c>
      <c r="J360" t="s">
        <v>151</v>
      </c>
      <c r="M360">
        <v>1049</v>
      </c>
      <c r="O360">
        <v>0.27800000000000002</v>
      </c>
      <c r="Q360" t="s">
        <v>170</v>
      </c>
      <c r="R360" t="s">
        <v>154</v>
      </c>
      <c r="S360">
        <v>0.04</v>
      </c>
      <c r="T360" t="s">
        <v>173</v>
      </c>
      <c r="V360" t="s">
        <v>156</v>
      </c>
    </row>
    <row r="361" spans="1:22" x14ac:dyDescent="0.3">
      <c r="A361" t="s">
        <v>148</v>
      </c>
      <c r="B361">
        <v>1648010</v>
      </c>
      <c r="C361" s="1">
        <v>42157</v>
      </c>
      <c r="D361" s="2">
        <v>0.36458333333333331</v>
      </c>
      <c r="G361" t="s">
        <v>149</v>
      </c>
      <c r="H361" t="s">
        <v>150</v>
      </c>
      <c r="I361" t="s">
        <v>161</v>
      </c>
      <c r="J361" t="s">
        <v>151</v>
      </c>
      <c r="M361">
        <v>1090</v>
      </c>
      <c r="O361">
        <v>2.8</v>
      </c>
      <c r="P361" t="s">
        <v>168</v>
      </c>
      <c r="Q361" t="s">
        <v>172</v>
      </c>
      <c r="R361" t="s">
        <v>154</v>
      </c>
      <c r="S361">
        <v>2</v>
      </c>
      <c r="T361" t="s">
        <v>173</v>
      </c>
      <c r="V361" t="s">
        <v>156</v>
      </c>
    </row>
    <row r="362" spans="1:22" x14ac:dyDescent="0.3">
      <c r="A362" t="s">
        <v>148</v>
      </c>
      <c r="B362">
        <v>1648010</v>
      </c>
      <c r="C362" s="1">
        <v>42179</v>
      </c>
      <c r="D362" s="2">
        <v>0.36458333333333331</v>
      </c>
      <c r="G362" t="s">
        <v>149</v>
      </c>
      <c r="H362" t="s">
        <v>150</v>
      </c>
      <c r="I362" t="s">
        <v>161</v>
      </c>
      <c r="J362" t="s">
        <v>151</v>
      </c>
      <c r="M362">
        <v>1040</v>
      </c>
      <c r="O362">
        <v>3.4</v>
      </c>
      <c r="Q362" t="s">
        <v>172</v>
      </c>
      <c r="R362" t="s">
        <v>154</v>
      </c>
      <c r="S362">
        <v>0.8</v>
      </c>
      <c r="T362" t="s">
        <v>173</v>
      </c>
      <c r="V362" t="s">
        <v>156</v>
      </c>
    </row>
    <row r="363" spans="1:22" x14ac:dyDescent="0.3">
      <c r="A363" t="s">
        <v>148</v>
      </c>
      <c r="B363">
        <v>1648010</v>
      </c>
      <c r="C363" s="1">
        <v>42179</v>
      </c>
      <c r="D363" s="2">
        <v>0.36458333333333331</v>
      </c>
      <c r="G363" t="s">
        <v>149</v>
      </c>
      <c r="H363" t="s">
        <v>150</v>
      </c>
      <c r="I363" t="s">
        <v>161</v>
      </c>
      <c r="J363" t="s">
        <v>151</v>
      </c>
      <c r="M363">
        <v>1049</v>
      </c>
      <c r="O363">
        <v>0.36699999999999999</v>
      </c>
      <c r="Q363" t="s">
        <v>170</v>
      </c>
      <c r="R363" t="s">
        <v>154</v>
      </c>
      <c r="S363">
        <v>0.04</v>
      </c>
      <c r="T363" t="s">
        <v>173</v>
      </c>
      <c r="V363" t="s">
        <v>156</v>
      </c>
    </row>
    <row r="364" spans="1:22" x14ac:dyDescent="0.3">
      <c r="A364" t="s">
        <v>148</v>
      </c>
      <c r="B364">
        <v>1648010</v>
      </c>
      <c r="C364" s="1">
        <v>42179</v>
      </c>
      <c r="D364" s="2">
        <v>0.36458333333333331</v>
      </c>
      <c r="G364" t="s">
        <v>149</v>
      </c>
      <c r="H364" t="s">
        <v>150</v>
      </c>
      <c r="I364" t="s">
        <v>161</v>
      </c>
      <c r="J364" t="s">
        <v>151</v>
      </c>
      <c r="M364">
        <v>1090</v>
      </c>
      <c r="N364" t="s">
        <v>152</v>
      </c>
      <c r="O364">
        <v>2</v>
      </c>
      <c r="Q364" t="s">
        <v>172</v>
      </c>
      <c r="R364" t="s">
        <v>154</v>
      </c>
      <c r="S364">
        <v>2</v>
      </c>
      <c r="T364" t="s">
        <v>173</v>
      </c>
      <c r="V364" t="s">
        <v>156</v>
      </c>
    </row>
    <row r="365" spans="1:22" x14ac:dyDescent="0.3">
      <c r="A365" t="s">
        <v>148</v>
      </c>
      <c r="B365">
        <v>1648010</v>
      </c>
      <c r="C365" s="1">
        <v>42214</v>
      </c>
      <c r="D365" s="2">
        <v>0.47916666666666669</v>
      </c>
      <c r="G365" t="s">
        <v>149</v>
      </c>
      <c r="H365" t="s">
        <v>150</v>
      </c>
      <c r="I365" t="s">
        <v>169</v>
      </c>
      <c r="J365" t="s">
        <v>151</v>
      </c>
      <c r="M365">
        <v>1040</v>
      </c>
      <c r="O365">
        <v>5.9</v>
      </c>
      <c r="Q365" t="s">
        <v>172</v>
      </c>
      <c r="R365" t="s">
        <v>154</v>
      </c>
      <c r="S365">
        <v>0.8</v>
      </c>
      <c r="T365" t="s">
        <v>173</v>
      </c>
      <c r="V365" t="s">
        <v>156</v>
      </c>
    </row>
    <row r="366" spans="1:22" x14ac:dyDescent="0.3">
      <c r="A366" t="s">
        <v>148</v>
      </c>
      <c r="B366">
        <v>1648010</v>
      </c>
      <c r="C366" s="1">
        <v>42214</v>
      </c>
      <c r="D366" s="2">
        <v>0.47916666666666669</v>
      </c>
      <c r="G366" t="s">
        <v>149</v>
      </c>
      <c r="H366" t="s">
        <v>150</v>
      </c>
      <c r="I366" t="s">
        <v>169</v>
      </c>
      <c r="J366" t="s">
        <v>151</v>
      </c>
      <c r="M366">
        <v>1049</v>
      </c>
      <c r="O366">
        <v>0.24199999999999999</v>
      </c>
      <c r="Q366" t="s">
        <v>170</v>
      </c>
      <c r="R366" t="s">
        <v>154</v>
      </c>
      <c r="S366">
        <v>0.04</v>
      </c>
      <c r="T366" t="s">
        <v>173</v>
      </c>
      <c r="V366" t="s">
        <v>156</v>
      </c>
    </row>
    <row r="367" spans="1:22" x14ac:dyDescent="0.3">
      <c r="A367" t="s">
        <v>148</v>
      </c>
      <c r="B367">
        <v>1648010</v>
      </c>
      <c r="C367" s="1">
        <v>42214</v>
      </c>
      <c r="D367" s="2">
        <v>0.47916666666666669</v>
      </c>
      <c r="G367" t="s">
        <v>149</v>
      </c>
      <c r="H367" t="s">
        <v>150</v>
      </c>
      <c r="I367" t="s">
        <v>169</v>
      </c>
      <c r="J367" t="s">
        <v>151</v>
      </c>
      <c r="M367">
        <v>1090</v>
      </c>
      <c r="N367" t="s">
        <v>152</v>
      </c>
      <c r="O367">
        <v>2</v>
      </c>
      <c r="Q367" t="s">
        <v>172</v>
      </c>
      <c r="R367" t="s">
        <v>154</v>
      </c>
      <c r="S367">
        <v>2</v>
      </c>
      <c r="T367" t="s">
        <v>173</v>
      </c>
      <c r="V367" t="s">
        <v>156</v>
      </c>
    </row>
    <row r="368" spans="1:22" x14ac:dyDescent="0.3">
      <c r="A368" t="s">
        <v>148</v>
      </c>
      <c r="B368">
        <v>1648010</v>
      </c>
      <c r="C368" s="1">
        <v>42243</v>
      </c>
      <c r="D368" s="2">
        <v>0.57291666666666663</v>
      </c>
      <c r="G368" t="s">
        <v>149</v>
      </c>
      <c r="H368" t="s">
        <v>150</v>
      </c>
      <c r="I368" t="s">
        <v>169</v>
      </c>
      <c r="J368" t="s">
        <v>151</v>
      </c>
      <c r="M368">
        <v>1040</v>
      </c>
      <c r="O368">
        <v>3.5</v>
      </c>
      <c r="Q368" t="s">
        <v>172</v>
      </c>
      <c r="R368" t="s">
        <v>154</v>
      </c>
      <c r="S368">
        <v>0.8</v>
      </c>
      <c r="T368" t="s">
        <v>173</v>
      </c>
      <c r="V368" t="s">
        <v>156</v>
      </c>
    </row>
    <row r="369" spans="1:22" x14ac:dyDescent="0.3">
      <c r="A369" t="s">
        <v>148</v>
      </c>
      <c r="B369">
        <v>1648010</v>
      </c>
      <c r="C369" s="1">
        <v>42243</v>
      </c>
      <c r="D369" s="2">
        <v>0.57291666666666663</v>
      </c>
      <c r="G369" t="s">
        <v>149</v>
      </c>
      <c r="H369" t="s">
        <v>150</v>
      </c>
      <c r="I369" t="s">
        <v>169</v>
      </c>
      <c r="J369" t="s">
        <v>151</v>
      </c>
      <c r="M369">
        <v>1049</v>
      </c>
      <c r="O369">
        <v>9.0999999999999998E-2</v>
      </c>
      <c r="Q369" t="s">
        <v>170</v>
      </c>
      <c r="R369" t="s">
        <v>154</v>
      </c>
      <c r="S369">
        <v>0.04</v>
      </c>
      <c r="T369" t="s">
        <v>173</v>
      </c>
      <c r="V369" t="s">
        <v>156</v>
      </c>
    </row>
    <row r="370" spans="1:22" x14ac:dyDescent="0.3">
      <c r="A370" t="s">
        <v>148</v>
      </c>
      <c r="B370">
        <v>1648010</v>
      </c>
      <c r="C370" s="1">
        <v>42243</v>
      </c>
      <c r="D370" s="2">
        <v>0.57291666666666663</v>
      </c>
      <c r="G370" t="s">
        <v>149</v>
      </c>
      <c r="H370" t="s">
        <v>150</v>
      </c>
      <c r="I370" t="s">
        <v>169</v>
      </c>
      <c r="J370" t="s">
        <v>151</v>
      </c>
      <c r="M370">
        <v>1090</v>
      </c>
      <c r="N370" t="s">
        <v>152</v>
      </c>
      <c r="O370">
        <v>2</v>
      </c>
      <c r="Q370" t="s">
        <v>172</v>
      </c>
      <c r="R370" t="s">
        <v>154</v>
      </c>
      <c r="S370">
        <v>2</v>
      </c>
      <c r="T370" t="s">
        <v>173</v>
      </c>
      <c r="V370" t="s">
        <v>156</v>
      </c>
    </row>
    <row r="371" spans="1:22" x14ac:dyDescent="0.3">
      <c r="A371" t="s">
        <v>148</v>
      </c>
      <c r="B371">
        <v>1648010</v>
      </c>
      <c r="C371" s="1">
        <v>42263</v>
      </c>
      <c r="D371" s="2">
        <v>0.48958333333333331</v>
      </c>
      <c r="G371" t="s">
        <v>149</v>
      </c>
      <c r="H371" t="s">
        <v>150</v>
      </c>
      <c r="I371" t="s">
        <v>161</v>
      </c>
      <c r="J371" t="s">
        <v>151</v>
      </c>
      <c r="M371">
        <v>1040</v>
      </c>
      <c r="O371">
        <v>3.5</v>
      </c>
      <c r="Q371" t="s">
        <v>172</v>
      </c>
      <c r="R371" t="s">
        <v>154</v>
      </c>
      <c r="S371">
        <v>0.8</v>
      </c>
      <c r="T371" t="s">
        <v>173</v>
      </c>
      <c r="V371" t="s">
        <v>156</v>
      </c>
    </row>
    <row r="372" spans="1:22" x14ac:dyDescent="0.3">
      <c r="A372" t="s">
        <v>148</v>
      </c>
      <c r="B372">
        <v>1648010</v>
      </c>
      <c r="C372" s="1">
        <v>42263</v>
      </c>
      <c r="D372" s="2">
        <v>0.48958333333333331</v>
      </c>
      <c r="G372" t="s">
        <v>149</v>
      </c>
      <c r="H372" t="s">
        <v>150</v>
      </c>
      <c r="I372" t="s">
        <v>161</v>
      </c>
      <c r="J372" t="s">
        <v>151</v>
      </c>
      <c r="M372">
        <v>1049</v>
      </c>
      <c r="O372">
        <v>0.129</v>
      </c>
      <c r="Q372" t="s">
        <v>170</v>
      </c>
      <c r="R372" t="s">
        <v>154</v>
      </c>
      <c r="S372">
        <v>0.04</v>
      </c>
      <c r="T372" t="s">
        <v>173</v>
      </c>
      <c r="V372" t="s">
        <v>156</v>
      </c>
    </row>
    <row r="373" spans="1:22" x14ac:dyDescent="0.3">
      <c r="A373" t="s">
        <v>148</v>
      </c>
      <c r="B373">
        <v>1648010</v>
      </c>
      <c r="C373" s="1">
        <v>42263</v>
      </c>
      <c r="D373" s="2">
        <v>0.48958333333333331</v>
      </c>
      <c r="G373" t="s">
        <v>149</v>
      </c>
      <c r="H373" t="s">
        <v>150</v>
      </c>
      <c r="I373" t="s">
        <v>161</v>
      </c>
      <c r="J373" t="s">
        <v>151</v>
      </c>
      <c r="M373">
        <v>1090</v>
      </c>
      <c r="N373" t="s">
        <v>152</v>
      </c>
      <c r="O373">
        <v>2</v>
      </c>
      <c r="Q373" t="s">
        <v>172</v>
      </c>
      <c r="R373" t="s">
        <v>154</v>
      </c>
      <c r="S373">
        <v>2</v>
      </c>
      <c r="T373" t="s">
        <v>173</v>
      </c>
      <c r="V373" t="s">
        <v>156</v>
      </c>
    </row>
    <row r="374" spans="1:22" x14ac:dyDescent="0.3">
      <c r="A374" t="s">
        <v>148</v>
      </c>
      <c r="B374">
        <v>1648010</v>
      </c>
      <c r="C374" s="1">
        <v>42303</v>
      </c>
      <c r="D374" s="2">
        <v>0.47916666666666669</v>
      </c>
      <c r="G374" t="s">
        <v>149</v>
      </c>
      <c r="H374" t="s">
        <v>150</v>
      </c>
      <c r="I374" t="s">
        <v>161</v>
      </c>
      <c r="J374" t="s">
        <v>151</v>
      </c>
      <c r="M374">
        <v>1040</v>
      </c>
      <c r="O374">
        <v>1.8</v>
      </c>
      <c r="Q374" t="s">
        <v>172</v>
      </c>
      <c r="R374" t="s">
        <v>154</v>
      </c>
      <c r="S374">
        <v>0.8</v>
      </c>
      <c r="T374" t="s">
        <v>173</v>
      </c>
      <c r="V374" t="s">
        <v>156</v>
      </c>
    </row>
    <row r="375" spans="1:22" x14ac:dyDescent="0.3">
      <c r="A375" t="s">
        <v>148</v>
      </c>
      <c r="B375">
        <v>1648010</v>
      </c>
      <c r="C375" s="1">
        <v>42303</v>
      </c>
      <c r="D375" s="2">
        <v>0.47916666666666669</v>
      </c>
      <c r="G375" t="s">
        <v>149</v>
      </c>
      <c r="H375" t="s">
        <v>150</v>
      </c>
      <c r="I375" t="s">
        <v>161</v>
      </c>
      <c r="J375" t="s">
        <v>151</v>
      </c>
      <c r="M375">
        <v>1049</v>
      </c>
      <c r="N375" t="s">
        <v>152</v>
      </c>
      <c r="O375">
        <v>0.04</v>
      </c>
      <c r="Q375" t="s">
        <v>170</v>
      </c>
      <c r="R375" t="s">
        <v>154</v>
      </c>
      <c r="S375">
        <v>0.04</v>
      </c>
      <c r="T375" t="s">
        <v>173</v>
      </c>
      <c r="V375" t="s">
        <v>156</v>
      </c>
    </row>
    <row r="376" spans="1:22" x14ac:dyDescent="0.3">
      <c r="A376" t="s">
        <v>148</v>
      </c>
      <c r="B376">
        <v>1648010</v>
      </c>
      <c r="C376" s="1">
        <v>42303</v>
      </c>
      <c r="D376" s="2">
        <v>0.47916666666666669</v>
      </c>
      <c r="G376" t="s">
        <v>149</v>
      </c>
      <c r="H376" t="s">
        <v>150</v>
      </c>
      <c r="I376" t="s">
        <v>161</v>
      </c>
      <c r="J376" t="s">
        <v>151</v>
      </c>
      <c r="M376">
        <v>1090</v>
      </c>
      <c r="N376" t="s">
        <v>152</v>
      </c>
      <c r="O376">
        <v>2</v>
      </c>
      <c r="Q376" t="s">
        <v>172</v>
      </c>
      <c r="R376" t="s">
        <v>154</v>
      </c>
      <c r="S376">
        <v>2</v>
      </c>
      <c r="T376" t="s">
        <v>173</v>
      </c>
      <c r="V376" t="s">
        <v>156</v>
      </c>
    </row>
    <row r="377" spans="1:22" x14ac:dyDescent="0.3">
      <c r="A377" t="s">
        <v>148</v>
      </c>
      <c r="B377">
        <v>1648010</v>
      </c>
      <c r="C377" s="1">
        <v>42318</v>
      </c>
      <c r="D377" s="2">
        <v>0.52083333333333337</v>
      </c>
      <c r="G377" t="s">
        <v>149</v>
      </c>
      <c r="H377" t="s">
        <v>150</v>
      </c>
      <c r="I377" t="s">
        <v>161</v>
      </c>
      <c r="J377" t="s">
        <v>151</v>
      </c>
      <c r="M377">
        <v>1040</v>
      </c>
      <c r="O377">
        <v>4.0999999999999996</v>
      </c>
      <c r="Q377" t="s">
        <v>172</v>
      </c>
      <c r="R377" t="s">
        <v>154</v>
      </c>
      <c r="S377">
        <v>0.8</v>
      </c>
      <c r="T377" t="s">
        <v>173</v>
      </c>
      <c r="V377" t="s">
        <v>156</v>
      </c>
    </row>
    <row r="378" spans="1:22" x14ac:dyDescent="0.3">
      <c r="A378" t="s">
        <v>148</v>
      </c>
      <c r="B378">
        <v>1648010</v>
      </c>
      <c r="C378" s="1">
        <v>42318</v>
      </c>
      <c r="D378" s="2">
        <v>0.52083333333333337</v>
      </c>
      <c r="G378" t="s">
        <v>149</v>
      </c>
      <c r="H378" t="s">
        <v>150</v>
      </c>
      <c r="I378" t="s">
        <v>161</v>
      </c>
      <c r="J378" t="s">
        <v>151</v>
      </c>
      <c r="M378">
        <v>1049</v>
      </c>
      <c r="O378">
        <v>0.53300000000000003</v>
      </c>
      <c r="Q378" t="s">
        <v>170</v>
      </c>
      <c r="R378" t="s">
        <v>154</v>
      </c>
      <c r="S378">
        <v>0.04</v>
      </c>
      <c r="T378" t="s">
        <v>173</v>
      </c>
      <c r="V378" t="s">
        <v>156</v>
      </c>
    </row>
    <row r="379" spans="1:22" x14ac:dyDescent="0.3">
      <c r="A379" t="s">
        <v>148</v>
      </c>
      <c r="B379">
        <v>1648010</v>
      </c>
      <c r="C379" s="1">
        <v>42318</v>
      </c>
      <c r="D379" s="2">
        <v>0.52083333333333337</v>
      </c>
      <c r="G379" t="s">
        <v>149</v>
      </c>
      <c r="H379" t="s">
        <v>150</v>
      </c>
      <c r="I379" t="s">
        <v>161</v>
      </c>
      <c r="J379" t="s">
        <v>151</v>
      </c>
      <c r="M379">
        <v>1090</v>
      </c>
      <c r="O379">
        <v>4.2</v>
      </c>
      <c r="Q379" t="s">
        <v>172</v>
      </c>
      <c r="R379" t="s">
        <v>154</v>
      </c>
      <c r="S379">
        <v>2</v>
      </c>
      <c r="T379" t="s">
        <v>173</v>
      </c>
      <c r="V379" t="s">
        <v>156</v>
      </c>
    </row>
    <row r="380" spans="1:22" x14ac:dyDescent="0.3">
      <c r="A380" t="s">
        <v>148</v>
      </c>
      <c r="B380">
        <v>1648010</v>
      </c>
      <c r="C380" s="1">
        <v>42331</v>
      </c>
      <c r="D380" s="2">
        <v>0.45833333333333331</v>
      </c>
      <c r="G380" t="s">
        <v>149</v>
      </c>
      <c r="H380" t="s">
        <v>150</v>
      </c>
      <c r="I380" t="s">
        <v>161</v>
      </c>
      <c r="J380" t="s">
        <v>151</v>
      </c>
      <c r="M380">
        <v>1040</v>
      </c>
      <c r="O380">
        <v>1.8</v>
      </c>
      <c r="Q380" t="s">
        <v>172</v>
      </c>
      <c r="R380" t="s">
        <v>154</v>
      </c>
      <c r="S380">
        <v>0.8</v>
      </c>
      <c r="T380" t="s">
        <v>173</v>
      </c>
      <c r="V380" t="s">
        <v>156</v>
      </c>
    </row>
    <row r="381" spans="1:22" x14ac:dyDescent="0.3">
      <c r="A381" t="s">
        <v>148</v>
      </c>
      <c r="B381">
        <v>1648010</v>
      </c>
      <c r="C381" s="1">
        <v>42331</v>
      </c>
      <c r="D381" s="2">
        <v>0.45833333333333331</v>
      </c>
      <c r="G381" t="s">
        <v>149</v>
      </c>
      <c r="H381" t="s">
        <v>150</v>
      </c>
      <c r="I381" t="s">
        <v>161</v>
      </c>
      <c r="J381" t="s">
        <v>151</v>
      </c>
      <c r="M381">
        <v>1049</v>
      </c>
      <c r="O381">
        <v>7.8E-2</v>
      </c>
      <c r="P381" t="s">
        <v>168</v>
      </c>
      <c r="Q381" t="s">
        <v>170</v>
      </c>
      <c r="R381" t="s">
        <v>154</v>
      </c>
      <c r="S381">
        <v>0.04</v>
      </c>
      <c r="T381" t="s">
        <v>173</v>
      </c>
      <c r="V381" t="s">
        <v>156</v>
      </c>
    </row>
    <row r="382" spans="1:22" x14ac:dyDescent="0.3">
      <c r="A382" t="s">
        <v>148</v>
      </c>
      <c r="B382">
        <v>1648010</v>
      </c>
      <c r="C382" s="1">
        <v>42331</v>
      </c>
      <c r="D382" s="2">
        <v>0.45833333333333331</v>
      </c>
      <c r="G382" t="s">
        <v>149</v>
      </c>
      <c r="H382" t="s">
        <v>150</v>
      </c>
      <c r="I382" t="s">
        <v>161</v>
      </c>
      <c r="J382" t="s">
        <v>151</v>
      </c>
      <c r="M382">
        <v>1090</v>
      </c>
      <c r="N382" t="s">
        <v>152</v>
      </c>
      <c r="O382">
        <v>2</v>
      </c>
      <c r="Q382" t="s">
        <v>172</v>
      </c>
      <c r="R382" t="s">
        <v>154</v>
      </c>
      <c r="S382">
        <v>2</v>
      </c>
      <c r="T382" t="s">
        <v>173</v>
      </c>
      <c r="V382" t="s">
        <v>156</v>
      </c>
    </row>
    <row r="383" spans="1:22" x14ac:dyDescent="0.3">
      <c r="A383" t="s">
        <v>148</v>
      </c>
      <c r="B383">
        <v>1648010</v>
      </c>
      <c r="C383" s="1">
        <v>42340</v>
      </c>
      <c r="D383" s="2">
        <v>0.52083333333333337</v>
      </c>
      <c r="G383" t="s">
        <v>149</v>
      </c>
      <c r="H383" t="s">
        <v>150</v>
      </c>
      <c r="I383" t="s">
        <v>161</v>
      </c>
      <c r="J383" t="s">
        <v>151</v>
      </c>
      <c r="M383">
        <v>1040</v>
      </c>
      <c r="O383">
        <v>2.7</v>
      </c>
      <c r="Q383" t="s">
        <v>172</v>
      </c>
      <c r="R383" t="s">
        <v>154</v>
      </c>
      <c r="S383">
        <v>0.8</v>
      </c>
      <c r="T383" t="s">
        <v>173</v>
      </c>
      <c r="V383" t="s">
        <v>156</v>
      </c>
    </row>
    <row r="384" spans="1:22" x14ac:dyDescent="0.3">
      <c r="A384" t="s">
        <v>148</v>
      </c>
      <c r="B384">
        <v>1648010</v>
      </c>
      <c r="C384" s="1">
        <v>42340</v>
      </c>
      <c r="D384" s="2">
        <v>0.52083333333333337</v>
      </c>
      <c r="G384" t="s">
        <v>149</v>
      </c>
      <c r="H384" t="s">
        <v>150</v>
      </c>
      <c r="I384" t="s">
        <v>161</v>
      </c>
      <c r="J384" t="s">
        <v>151</v>
      </c>
      <c r="M384">
        <v>1049</v>
      </c>
      <c r="O384">
        <v>0.20599999999999999</v>
      </c>
      <c r="Q384" t="s">
        <v>170</v>
      </c>
      <c r="R384" t="s">
        <v>154</v>
      </c>
      <c r="S384">
        <v>0.04</v>
      </c>
      <c r="T384" t="s">
        <v>173</v>
      </c>
      <c r="V384" t="s">
        <v>156</v>
      </c>
    </row>
    <row r="385" spans="1:22" x14ac:dyDescent="0.3">
      <c r="A385" t="s">
        <v>148</v>
      </c>
      <c r="B385">
        <v>1648010</v>
      </c>
      <c r="C385" s="1">
        <v>42340</v>
      </c>
      <c r="D385" s="2">
        <v>0.52083333333333337</v>
      </c>
      <c r="G385" t="s">
        <v>149</v>
      </c>
      <c r="H385" t="s">
        <v>150</v>
      </c>
      <c r="I385" t="s">
        <v>161</v>
      </c>
      <c r="J385" t="s">
        <v>151</v>
      </c>
      <c r="M385">
        <v>1090</v>
      </c>
      <c r="O385">
        <v>2</v>
      </c>
      <c r="P385" t="s">
        <v>168</v>
      </c>
      <c r="Q385" t="s">
        <v>172</v>
      </c>
      <c r="R385" t="s">
        <v>154</v>
      </c>
      <c r="S385">
        <v>2</v>
      </c>
      <c r="T385" t="s">
        <v>173</v>
      </c>
      <c r="V385" t="s">
        <v>156</v>
      </c>
    </row>
    <row r="386" spans="1:22" x14ac:dyDescent="0.3">
      <c r="A386" t="s">
        <v>148</v>
      </c>
      <c r="B386">
        <v>1648010</v>
      </c>
      <c r="C386" s="1">
        <v>42352</v>
      </c>
      <c r="D386" s="2">
        <v>0.41666666666666669</v>
      </c>
      <c r="G386" t="s">
        <v>149</v>
      </c>
      <c r="H386" t="s">
        <v>150</v>
      </c>
      <c r="I386" t="s">
        <v>161</v>
      </c>
      <c r="J386" t="s">
        <v>151</v>
      </c>
      <c r="M386">
        <v>1040</v>
      </c>
      <c r="O386">
        <v>1.3</v>
      </c>
      <c r="P386" t="s">
        <v>168</v>
      </c>
      <c r="Q386" t="s">
        <v>172</v>
      </c>
      <c r="R386" t="s">
        <v>154</v>
      </c>
      <c r="S386">
        <v>0.8</v>
      </c>
      <c r="T386" t="s">
        <v>173</v>
      </c>
      <c r="V386" t="s">
        <v>156</v>
      </c>
    </row>
    <row r="387" spans="1:22" x14ac:dyDescent="0.3">
      <c r="A387" t="s">
        <v>148</v>
      </c>
      <c r="B387">
        <v>1648010</v>
      </c>
      <c r="C387" s="1">
        <v>42352</v>
      </c>
      <c r="D387" s="2">
        <v>0.41666666666666669</v>
      </c>
      <c r="G387" t="s">
        <v>149</v>
      </c>
      <c r="H387" t="s">
        <v>150</v>
      </c>
      <c r="I387" t="s">
        <v>161</v>
      </c>
      <c r="J387" t="s">
        <v>151</v>
      </c>
      <c r="M387">
        <v>1049</v>
      </c>
      <c r="N387" t="s">
        <v>152</v>
      </c>
      <c r="O387">
        <v>0.04</v>
      </c>
      <c r="Q387" t="s">
        <v>170</v>
      </c>
      <c r="R387" t="s">
        <v>154</v>
      </c>
      <c r="S387">
        <v>0.04</v>
      </c>
      <c r="T387" t="s">
        <v>173</v>
      </c>
      <c r="V387" t="s">
        <v>156</v>
      </c>
    </row>
    <row r="388" spans="1:22" x14ac:dyDescent="0.3">
      <c r="A388" t="s">
        <v>148</v>
      </c>
      <c r="B388">
        <v>1648010</v>
      </c>
      <c r="C388" s="1">
        <v>42352</v>
      </c>
      <c r="D388" s="2">
        <v>0.41666666666666669</v>
      </c>
      <c r="G388" t="s">
        <v>149</v>
      </c>
      <c r="H388" t="s">
        <v>150</v>
      </c>
      <c r="I388" t="s">
        <v>161</v>
      </c>
      <c r="J388" t="s">
        <v>151</v>
      </c>
      <c r="M388">
        <v>1090</v>
      </c>
      <c r="N388" t="s">
        <v>152</v>
      </c>
      <c r="O388">
        <v>2</v>
      </c>
      <c r="Q388" t="s">
        <v>172</v>
      </c>
      <c r="R388" t="s">
        <v>154</v>
      </c>
      <c r="S388">
        <v>2</v>
      </c>
      <c r="T388" t="s">
        <v>173</v>
      </c>
      <c r="V388" t="s">
        <v>156</v>
      </c>
    </row>
    <row r="389" spans="1:22" x14ac:dyDescent="0.3">
      <c r="A389" t="s">
        <v>148</v>
      </c>
      <c r="B389">
        <v>1648010</v>
      </c>
      <c r="C389" s="1">
        <v>42397</v>
      </c>
      <c r="D389" s="2">
        <v>0.47916666666666669</v>
      </c>
      <c r="G389" t="s">
        <v>149</v>
      </c>
      <c r="H389" t="s">
        <v>150</v>
      </c>
      <c r="I389" t="s">
        <v>161</v>
      </c>
      <c r="J389" t="s">
        <v>151</v>
      </c>
      <c r="M389">
        <v>1040</v>
      </c>
      <c r="O389">
        <v>2.2000000000000002</v>
      </c>
      <c r="P389" t="s">
        <v>175</v>
      </c>
      <c r="Q389" t="s">
        <v>172</v>
      </c>
      <c r="R389" t="s">
        <v>154</v>
      </c>
      <c r="S389">
        <v>0.8</v>
      </c>
      <c r="T389" t="s">
        <v>173</v>
      </c>
      <c r="V389" t="s">
        <v>156</v>
      </c>
    </row>
    <row r="390" spans="1:22" x14ac:dyDescent="0.3">
      <c r="A390" t="s">
        <v>148</v>
      </c>
      <c r="B390">
        <v>1648010</v>
      </c>
      <c r="C390" s="1">
        <v>42397</v>
      </c>
      <c r="D390" s="2">
        <v>0.47916666666666669</v>
      </c>
      <c r="G390" t="s">
        <v>149</v>
      </c>
      <c r="H390" t="s">
        <v>150</v>
      </c>
      <c r="I390" t="s">
        <v>161</v>
      </c>
      <c r="J390" t="s">
        <v>151</v>
      </c>
      <c r="M390">
        <v>1049</v>
      </c>
      <c r="N390" t="s">
        <v>152</v>
      </c>
      <c r="O390">
        <v>0.08</v>
      </c>
      <c r="P390" t="s">
        <v>174</v>
      </c>
      <c r="Q390" t="s">
        <v>170</v>
      </c>
      <c r="R390" t="s">
        <v>154</v>
      </c>
      <c r="S390">
        <v>0.04</v>
      </c>
      <c r="T390" t="s">
        <v>173</v>
      </c>
      <c r="V390" t="s">
        <v>156</v>
      </c>
    </row>
    <row r="391" spans="1:22" x14ac:dyDescent="0.3">
      <c r="A391" t="s">
        <v>148</v>
      </c>
      <c r="B391">
        <v>1648010</v>
      </c>
      <c r="C391" s="1">
        <v>42397</v>
      </c>
      <c r="D391" s="2">
        <v>0.47916666666666669</v>
      </c>
      <c r="G391" t="s">
        <v>149</v>
      </c>
      <c r="H391" t="s">
        <v>150</v>
      </c>
      <c r="I391" t="s">
        <v>161</v>
      </c>
      <c r="J391" t="s">
        <v>151</v>
      </c>
      <c r="M391">
        <v>1090</v>
      </c>
      <c r="O391">
        <v>7</v>
      </c>
      <c r="P391" t="s">
        <v>175</v>
      </c>
      <c r="Q391" t="s">
        <v>172</v>
      </c>
      <c r="R391" t="s">
        <v>154</v>
      </c>
      <c r="S391">
        <v>2</v>
      </c>
      <c r="T391" t="s">
        <v>173</v>
      </c>
      <c r="V391" t="s">
        <v>156</v>
      </c>
    </row>
    <row r="392" spans="1:22" x14ac:dyDescent="0.3">
      <c r="A392" t="s">
        <v>148</v>
      </c>
      <c r="B392">
        <v>1648010</v>
      </c>
      <c r="C392" s="1">
        <v>42424</v>
      </c>
      <c r="D392" s="2">
        <v>0.58333333333333337</v>
      </c>
      <c r="G392" t="s">
        <v>149</v>
      </c>
      <c r="H392" t="s">
        <v>150</v>
      </c>
      <c r="I392" t="s">
        <v>161</v>
      </c>
      <c r="J392" t="s">
        <v>151</v>
      </c>
      <c r="M392">
        <v>1040</v>
      </c>
      <c r="O392">
        <v>3.2</v>
      </c>
      <c r="Q392" t="s">
        <v>172</v>
      </c>
      <c r="R392" t="s">
        <v>154</v>
      </c>
      <c r="S392">
        <v>0.8</v>
      </c>
      <c r="T392" t="s">
        <v>173</v>
      </c>
      <c r="V392" t="s">
        <v>156</v>
      </c>
    </row>
    <row r="393" spans="1:22" x14ac:dyDescent="0.3">
      <c r="A393" t="s">
        <v>148</v>
      </c>
      <c r="B393">
        <v>1648010</v>
      </c>
      <c r="C393" s="1">
        <v>42424</v>
      </c>
      <c r="D393" s="2">
        <v>0.58333333333333337</v>
      </c>
      <c r="G393" t="s">
        <v>149</v>
      </c>
      <c r="H393" t="s">
        <v>150</v>
      </c>
      <c r="I393" t="s">
        <v>161</v>
      </c>
      <c r="J393" t="s">
        <v>151</v>
      </c>
      <c r="M393">
        <v>1049</v>
      </c>
      <c r="O393">
        <v>0.22800000000000001</v>
      </c>
      <c r="Q393" t="s">
        <v>170</v>
      </c>
      <c r="R393" t="s">
        <v>154</v>
      </c>
      <c r="S393">
        <v>0.04</v>
      </c>
      <c r="T393" t="s">
        <v>173</v>
      </c>
      <c r="V393" t="s">
        <v>156</v>
      </c>
    </row>
    <row r="394" spans="1:22" x14ac:dyDescent="0.3">
      <c r="A394" t="s">
        <v>148</v>
      </c>
      <c r="B394">
        <v>1648010</v>
      </c>
      <c r="C394" s="1">
        <v>42424</v>
      </c>
      <c r="D394" s="2">
        <v>0.58333333333333337</v>
      </c>
      <c r="G394" t="s">
        <v>149</v>
      </c>
      <c r="H394" t="s">
        <v>150</v>
      </c>
      <c r="I394" t="s">
        <v>161</v>
      </c>
      <c r="J394" t="s">
        <v>151</v>
      </c>
      <c r="M394">
        <v>1090</v>
      </c>
      <c r="O394">
        <v>4.5</v>
      </c>
      <c r="Q394" t="s">
        <v>172</v>
      </c>
      <c r="R394" t="s">
        <v>154</v>
      </c>
      <c r="S394">
        <v>2</v>
      </c>
      <c r="T394" t="s">
        <v>173</v>
      </c>
      <c r="V394" t="s">
        <v>156</v>
      </c>
    </row>
    <row r="395" spans="1:22" x14ac:dyDescent="0.3">
      <c r="A395" t="s">
        <v>148</v>
      </c>
      <c r="B395">
        <v>1648010</v>
      </c>
      <c r="C395" s="1">
        <v>42451</v>
      </c>
      <c r="D395" s="2">
        <v>0.39583333333333331</v>
      </c>
      <c r="G395" t="s">
        <v>149</v>
      </c>
      <c r="H395" t="s">
        <v>150</v>
      </c>
      <c r="I395" t="s">
        <v>161</v>
      </c>
      <c r="J395" t="s">
        <v>151</v>
      </c>
      <c r="M395">
        <v>1040</v>
      </c>
      <c r="O395">
        <v>1.5</v>
      </c>
      <c r="P395" t="s">
        <v>168</v>
      </c>
      <c r="Q395" t="s">
        <v>172</v>
      </c>
      <c r="R395" t="s">
        <v>154</v>
      </c>
      <c r="S395">
        <v>0.8</v>
      </c>
      <c r="T395" t="s">
        <v>173</v>
      </c>
      <c r="V395" t="s">
        <v>156</v>
      </c>
    </row>
    <row r="396" spans="1:22" x14ac:dyDescent="0.3">
      <c r="A396" t="s">
        <v>148</v>
      </c>
      <c r="B396">
        <v>1648010</v>
      </c>
      <c r="C396" s="1">
        <v>42451</v>
      </c>
      <c r="D396" s="2">
        <v>0.39583333333333331</v>
      </c>
      <c r="G396" t="s">
        <v>149</v>
      </c>
      <c r="H396" t="s">
        <v>150</v>
      </c>
      <c r="I396" t="s">
        <v>161</v>
      </c>
      <c r="J396" t="s">
        <v>151</v>
      </c>
      <c r="M396">
        <v>1049</v>
      </c>
      <c r="O396">
        <v>5.7000000000000002E-2</v>
      </c>
      <c r="P396" t="s">
        <v>168</v>
      </c>
      <c r="Q396" t="s">
        <v>170</v>
      </c>
      <c r="R396" t="s">
        <v>154</v>
      </c>
      <c r="S396">
        <v>0.04</v>
      </c>
      <c r="T396" t="s">
        <v>173</v>
      </c>
      <c r="V396" t="s">
        <v>156</v>
      </c>
    </row>
    <row r="397" spans="1:22" x14ac:dyDescent="0.3">
      <c r="A397" t="s">
        <v>148</v>
      </c>
      <c r="B397">
        <v>1648010</v>
      </c>
      <c r="C397" s="1">
        <v>42451</v>
      </c>
      <c r="D397" s="2">
        <v>0.39583333333333331</v>
      </c>
      <c r="G397" t="s">
        <v>149</v>
      </c>
      <c r="H397" t="s">
        <v>150</v>
      </c>
      <c r="I397" t="s">
        <v>161</v>
      </c>
      <c r="J397" t="s">
        <v>151</v>
      </c>
      <c r="M397">
        <v>1090</v>
      </c>
      <c r="N397" t="s">
        <v>152</v>
      </c>
      <c r="O397">
        <v>2</v>
      </c>
      <c r="Q397" t="s">
        <v>172</v>
      </c>
      <c r="R397" t="s">
        <v>154</v>
      </c>
      <c r="S397">
        <v>2</v>
      </c>
      <c r="T397" t="s">
        <v>173</v>
      </c>
      <c r="V397" t="s">
        <v>156</v>
      </c>
    </row>
    <row r="398" spans="1:22" x14ac:dyDescent="0.3">
      <c r="A398" t="s">
        <v>148</v>
      </c>
      <c r="B398">
        <v>1648010</v>
      </c>
      <c r="C398" s="1">
        <v>42486</v>
      </c>
      <c r="D398" s="2">
        <v>0.375</v>
      </c>
      <c r="G398" t="s">
        <v>149</v>
      </c>
      <c r="H398" t="s">
        <v>150</v>
      </c>
      <c r="I398" t="s">
        <v>161</v>
      </c>
      <c r="J398" t="s">
        <v>151</v>
      </c>
      <c r="M398">
        <v>1040</v>
      </c>
      <c r="O398">
        <v>2</v>
      </c>
      <c r="Q398" t="s">
        <v>172</v>
      </c>
      <c r="R398" t="s">
        <v>154</v>
      </c>
      <c r="S398">
        <v>0.8</v>
      </c>
      <c r="T398" t="s">
        <v>173</v>
      </c>
      <c r="V398" t="s">
        <v>156</v>
      </c>
    </row>
    <row r="399" spans="1:22" x14ac:dyDescent="0.3">
      <c r="A399" t="s">
        <v>148</v>
      </c>
      <c r="B399">
        <v>1648010</v>
      </c>
      <c r="C399" s="1">
        <v>42486</v>
      </c>
      <c r="D399" s="2">
        <v>0.375</v>
      </c>
      <c r="G399" t="s">
        <v>149</v>
      </c>
      <c r="H399" t="s">
        <v>150</v>
      </c>
      <c r="I399" t="s">
        <v>161</v>
      </c>
      <c r="J399" t="s">
        <v>151</v>
      </c>
      <c r="M399">
        <v>1049</v>
      </c>
      <c r="O399">
        <v>5.7000000000000002E-2</v>
      </c>
      <c r="P399" t="s">
        <v>168</v>
      </c>
      <c r="Q399" t="s">
        <v>170</v>
      </c>
      <c r="R399" t="s">
        <v>154</v>
      </c>
      <c r="S399">
        <v>0.04</v>
      </c>
      <c r="T399" t="s">
        <v>173</v>
      </c>
      <c r="V399" t="s">
        <v>156</v>
      </c>
    </row>
    <row r="400" spans="1:22" x14ac:dyDescent="0.3">
      <c r="A400" t="s">
        <v>148</v>
      </c>
      <c r="B400">
        <v>1648010</v>
      </c>
      <c r="C400" s="1">
        <v>42486</v>
      </c>
      <c r="D400" s="2">
        <v>0.375</v>
      </c>
      <c r="G400" t="s">
        <v>149</v>
      </c>
      <c r="H400" t="s">
        <v>150</v>
      </c>
      <c r="I400" t="s">
        <v>161</v>
      </c>
      <c r="J400" t="s">
        <v>151</v>
      </c>
      <c r="M400">
        <v>1090</v>
      </c>
      <c r="N400" t="s">
        <v>152</v>
      </c>
      <c r="O400">
        <v>2</v>
      </c>
      <c r="Q400" t="s">
        <v>172</v>
      </c>
      <c r="R400" t="s">
        <v>154</v>
      </c>
      <c r="S400">
        <v>2</v>
      </c>
      <c r="T400" t="s">
        <v>173</v>
      </c>
      <c r="V400" t="s">
        <v>156</v>
      </c>
    </row>
    <row r="401" spans="1:22" x14ac:dyDescent="0.3">
      <c r="A401" t="s">
        <v>148</v>
      </c>
      <c r="B401">
        <v>1648010</v>
      </c>
      <c r="C401" s="1">
        <v>42513</v>
      </c>
      <c r="D401" s="2">
        <v>0.42708333333333331</v>
      </c>
      <c r="G401" t="s">
        <v>149</v>
      </c>
      <c r="H401" t="s">
        <v>150</v>
      </c>
      <c r="I401" t="s">
        <v>161</v>
      </c>
      <c r="J401" t="s">
        <v>151</v>
      </c>
      <c r="M401">
        <v>1040</v>
      </c>
      <c r="O401">
        <v>2.8</v>
      </c>
      <c r="Q401" t="s">
        <v>172</v>
      </c>
      <c r="R401" t="s">
        <v>154</v>
      </c>
      <c r="S401">
        <v>0.8</v>
      </c>
      <c r="T401" t="s">
        <v>173</v>
      </c>
      <c r="V401" t="s">
        <v>156</v>
      </c>
    </row>
    <row r="402" spans="1:22" x14ac:dyDescent="0.3">
      <c r="A402" t="s">
        <v>148</v>
      </c>
      <c r="B402">
        <v>1648010</v>
      </c>
      <c r="C402" s="1">
        <v>42513</v>
      </c>
      <c r="D402" s="2">
        <v>0.42708333333333331</v>
      </c>
      <c r="G402" t="s">
        <v>149</v>
      </c>
      <c r="H402" t="s">
        <v>150</v>
      </c>
      <c r="I402" t="s">
        <v>161</v>
      </c>
      <c r="J402" t="s">
        <v>151</v>
      </c>
      <c r="M402">
        <v>1049</v>
      </c>
      <c r="O402">
        <v>0.16200000000000001</v>
      </c>
      <c r="Q402" t="s">
        <v>170</v>
      </c>
      <c r="R402" t="s">
        <v>154</v>
      </c>
      <c r="S402">
        <v>0.04</v>
      </c>
      <c r="T402" t="s">
        <v>173</v>
      </c>
      <c r="V402" t="s">
        <v>156</v>
      </c>
    </row>
    <row r="403" spans="1:22" x14ac:dyDescent="0.3">
      <c r="A403" t="s">
        <v>148</v>
      </c>
      <c r="B403">
        <v>1648010</v>
      </c>
      <c r="C403" s="1">
        <v>42513</v>
      </c>
      <c r="D403" s="2">
        <v>0.42708333333333331</v>
      </c>
      <c r="G403" t="s">
        <v>149</v>
      </c>
      <c r="H403" t="s">
        <v>150</v>
      </c>
      <c r="I403" t="s">
        <v>161</v>
      </c>
      <c r="J403" t="s">
        <v>151</v>
      </c>
      <c r="M403">
        <v>1090</v>
      </c>
      <c r="N403" t="s">
        <v>152</v>
      </c>
      <c r="O403">
        <v>2</v>
      </c>
      <c r="Q403" t="s">
        <v>172</v>
      </c>
      <c r="R403" t="s">
        <v>154</v>
      </c>
      <c r="S403">
        <v>2</v>
      </c>
      <c r="T403" t="s">
        <v>173</v>
      </c>
      <c r="V403" t="s">
        <v>156</v>
      </c>
    </row>
    <row r="404" spans="1:22" x14ac:dyDescent="0.3">
      <c r="A404" t="s">
        <v>148</v>
      </c>
      <c r="B404">
        <v>1648010</v>
      </c>
      <c r="C404" s="1">
        <v>42538</v>
      </c>
      <c r="D404" s="2">
        <v>0.34375</v>
      </c>
      <c r="G404" t="s">
        <v>149</v>
      </c>
      <c r="H404" t="s">
        <v>150</v>
      </c>
      <c r="I404" t="s">
        <v>161</v>
      </c>
      <c r="J404" t="s">
        <v>151</v>
      </c>
      <c r="M404">
        <v>1040</v>
      </c>
      <c r="O404">
        <v>3.5</v>
      </c>
      <c r="Q404" t="s">
        <v>172</v>
      </c>
      <c r="R404" t="s">
        <v>154</v>
      </c>
      <c r="S404">
        <v>0.8</v>
      </c>
      <c r="T404" t="s">
        <v>173</v>
      </c>
      <c r="V404" t="s">
        <v>156</v>
      </c>
    </row>
    <row r="405" spans="1:22" x14ac:dyDescent="0.3">
      <c r="A405" t="s">
        <v>148</v>
      </c>
      <c r="B405">
        <v>1648010</v>
      </c>
      <c r="C405" s="1">
        <v>42538</v>
      </c>
      <c r="D405" s="2">
        <v>0.34375</v>
      </c>
      <c r="G405" t="s">
        <v>149</v>
      </c>
      <c r="H405" t="s">
        <v>150</v>
      </c>
      <c r="I405" t="s">
        <v>161</v>
      </c>
      <c r="J405" t="s">
        <v>151</v>
      </c>
      <c r="M405">
        <v>1049</v>
      </c>
      <c r="O405">
        <v>0.21</v>
      </c>
      <c r="Q405" t="s">
        <v>170</v>
      </c>
      <c r="R405" t="s">
        <v>154</v>
      </c>
      <c r="S405">
        <v>0.04</v>
      </c>
      <c r="T405" t="s">
        <v>173</v>
      </c>
      <c r="V405" t="s">
        <v>156</v>
      </c>
    </row>
    <row r="406" spans="1:22" x14ac:dyDescent="0.3">
      <c r="A406" t="s">
        <v>148</v>
      </c>
      <c r="B406">
        <v>1648010</v>
      </c>
      <c r="C406" s="1">
        <v>42538</v>
      </c>
      <c r="D406" s="2">
        <v>0.34375</v>
      </c>
      <c r="G406" t="s">
        <v>149</v>
      </c>
      <c r="H406" t="s">
        <v>150</v>
      </c>
      <c r="I406" t="s">
        <v>161</v>
      </c>
      <c r="J406" t="s">
        <v>151</v>
      </c>
      <c r="M406">
        <v>1090</v>
      </c>
      <c r="O406">
        <v>2.2000000000000002</v>
      </c>
      <c r="P406" t="s">
        <v>168</v>
      </c>
      <c r="Q406" t="s">
        <v>172</v>
      </c>
      <c r="R406" t="s">
        <v>154</v>
      </c>
      <c r="S406">
        <v>2</v>
      </c>
      <c r="T406" t="s">
        <v>173</v>
      </c>
      <c r="V406" t="s">
        <v>156</v>
      </c>
    </row>
    <row r="407" spans="1:22" x14ac:dyDescent="0.3">
      <c r="A407" t="s">
        <v>148</v>
      </c>
      <c r="B407">
        <v>1648010</v>
      </c>
      <c r="C407" s="1">
        <v>42543</v>
      </c>
      <c r="D407" s="2">
        <v>0.36458333333333331</v>
      </c>
      <c r="G407" t="s">
        <v>149</v>
      </c>
      <c r="H407" t="s">
        <v>150</v>
      </c>
      <c r="I407" t="s">
        <v>161</v>
      </c>
      <c r="J407" t="s">
        <v>151</v>
      </c>
      <c r="M407">
        <v>1040</v>
      </c>
      <c r="O407">
        <v>3.3</v>
      </c>
      <c r="Q407" t="s">
        <v>172</v>
      </c>
      <c r="R407" t="s">
        <v>154</v>
      </c>
      <c r="S407">
        <v>0.8</v>
      </c>
      <c r="T407" t="s">
        <v>173</v>
      </c>
      <c r="V407" t="s">
        <v>156</v>
      </c>
    </row>
    <row r="408" spans="1:22" x14ac:dyDescent="0.3">
      <c r="A408" t="s">
        <v>148</v>
      </c>
      <c r="B408">
        <v>1648010</v>
      </c>
      <c r="C408" s="1">
        <v>42543</v>
      </c>
      <c r="D408" s="2">
        <v>0.36458333333333331</v>
      </c>
      <c r="G408" t="s">
        <v>149</v>
      </c>
      <c r="H408" t="s">
        <v>150</v>
      </c>
      <c r="I408" t="s">
        <v>161</v>
      </c>
      <c r="J408" t="s">
        <v>151</v>
      </c>
      <c r="M408">
        <v>1049</v>
      </c>
      <c r="O408">
        <v>0.222</v>
      </c>
      <c r="Q408" t="s">
        <v>170</v>
      </c>
      <c r="R408" t="s">
        <v>154</v>
      </c>
      <c r="S408">
        <v>0.04</v>
      </c>
      <c r="T408" t="s">
        <v>173</v>
      </c>
      <c r="V408" t="s">
        <v>156</v>
      </c>
    </row>
    <row r="409" spans="1:22" x14ac:dyDescent="0.3">
      <c r="A409" t="s">
        <v>148</v>
      </c>
      <c r="B409">
        <v>1648010</v>
      </c>
      <c r="C409" s="1">
        <v>42543</v>
      </c>
      <c r="D409" s="2">
        <v>0.36458333333333331</v>
      </c>
      <c r="G409" t="s">
        <v>149</v>
      </c>
      <c r="H409" t="s">
        <v>150</v>
      </c>
      <c r="I409" t="s">
        <v>161</v>
      </c>
      <c r="J409" t="s">
        <v>151</v>
      </c>
      <c r="M409">
        <v>1090</v>
      </c>
      <c r="N409" t="s">
        <v>152</v>
      </c>
      <c r="O409">
        <v>2</v>
      </c>
      <c r="Q409" t="s">
        <v>172</v>
      </c>
      <c r="R409" t="s">
        <v>154</v>
      </c>
      <c r="S409">
        <v>2</v>
      </c>
      <c r="T409" t="s">
        <v>173</v>
      </c>
      <c r="V409" t="s">
        <v>156</v>
      </c>
    </row>
    <row r="410" spans="1:22" x14ac:dyDescent="0.3">
      <c r="A410" t="s">
        <v>148</v>
      </c>
      <c r="B410">
        <v>1648010</v>
      </c>
      <c r="C410" s="1">
        <v>42544</v>
      </c>
      <c r="D410" s="2">
        <v>0.41666666666666669</v>
      </c>
      <c r="G410" t="s">
        <v>149</v>
      </c>
      <c r="H410" t="s">
        <v>150</v>
      </c>
      <c r="I410" t="s">
        <v>161</v>
      </c>
      <c r="J410" t="s">
        <v>151</v>
      </c>
      <c r="M410">
        <v>1040</v>
      </c>
      <c r="O410">
        <v>3.2</v>
      </c>
      <c r="Q410" t="s">
        <v>172</v>
      </c>
      <c r="R410" t="s">
        <v>154</v>
      </c>
      <c r="S410">
        <v>0.8</v>
      </c>
      <c r="T410" t="s">
        <v>173</v>
      </c>
      <c r="V410" t="s">
        <v>156</v>
      </c>
    </row>
    <row r="411" spans="1:22" x14ac:dyDescent="0.3">
      <c r="A411" t="s">
        <v>148</v>
      </c>
      <c r="B411">
        <v>1648010</v>
      </c>
      <c r="C411" s="1">
        <v>42544</v>
      </c>
      <c r="D411" s="2">
        <v>0.41666666666666669</v>
      </c>
      <c r="G411" t="s">
        <v>149</v>
      </c>
      <c r="H411" t="s">
        <v>150</v>
      </c>
      <c r="I411" t="s">
        <v>161</v>
      </c>
      <c r="J411" t="s">
        <v>151</v>
      </c>
      <c r="M411">
        <v>1049</v>
      </c>
      <c r="O411">
        <v>0.17899999999999999</v>
      </c>
      <c r="Q411" t="s">
        <v>170</v>
      </c>
      <c r="R411" t="s">
        <v>154</v>
      </c>
      <c r="S411">
        <v>0.04</v>
      </c>
      <c r="T411" t="s">
        <v>173</v>
      </c>
      <c r="V411" t="s">
        <v>156</v>
      </c>
    </row>
    <row r="412" spans="1:22" x14ac:dyDescent="0.3">
      <c r="A412" t="s">
        <v>148</v>
      </c>
      <c r="B412">
        <v>1648010</v>
      </c>
      <c r="C412" s="1">
        <v>42544</v>
      </c>
      <c r="D412" s="2">
        <v>0.41666666666666669</v>
      </c>
      <c r="G412" t="s">
        <v>149</v>
      </c>
      <c r="H412" t="s">
        <v>150</v>
      </c>
      <c r="I412" t="s">
        <v>161</v>
      </c>
      <c r="J412" t="s">
        <v>151</v>
      </c>
      <c r="M412">
        <v>1090</v>
      </c>
      <c r="N412" t="s">
        <v>152</v>
      </c>
      <c r="O412">
        <v>2</v>
      </c>
      <c r="Q412" t="s">
        <v>172</v>
      </c>
      <c r="R412" t="s">
        <v>154</v>
      </c>
      <c r="S412">
        <v>2</v>
      </c>
      <c r="T412" t="s">
        <v>173</v>
      </c>
      <c r="V412" t="s">
        <v>156</v>
      </c>
    </row>
    <row r="413" spans="1:22" x14ac:dyDescent="0.3">
      <c r="A413" t="s">
        <v>148</v>
      </c>
      <c r="B413">
        <v>1648010</v>
      </c>
      <c r="C413" s="1">
        <v>42549</v>
      </c>
      <c r="D413" s="2">
        <v>0.44791666666666669</v>
      </c>
      <c r="G413" t="s">
        <v>149</v>
      </c>
      <c r="H413" t="s">
        <v>150</v>
      </c>
      <c r="I413" t="s">
        <v>161</v>
      </c>
      <c r="J413" t="s">
        <v>151</v>
      </c>
      <c r="M413">
        <v>1040</v>
      </c>
      <c r="O413">
        <v>2.6</v>
      </c>
      <c r="Q413" t="s">
        <v>172</v>
      </c>
      <c r="R413" t="s">
        <v>154</v>
      </c>
      <c r="S413">
        <v>0.8</v>
      </c>
      <c r="T413" t="s">
        <v>173</v>
      </c>
      <c r="V413" t="s">
        <v>156</v>
      </c>
    </row>
    <row r="414" spans="1:22" x14ac:dyDescent="0.3">
      <c r="A414" t="s">
        <v>148</v>
      </c>
      <c r="B414">
        <v>1648010</v>
      </c>
      <c r="C414" s="1">
        <v>42549</v>
      </c>
      <c r="D414" s="2">
        <v>0.44791666666666669</v>
      </c>
      <c r="G414" t="s">
        <v>149</v>
      </c>
      <c r="H414" t="s">
        <v>150</v>
      </c>
      <c r="I414" t="s">
        <v>161</v>
      </c>
      <c r="J414" t="s">
        <v>151</v>
      </c>
      <c r="M414">
        <v>1049</v>
      </c>
      <c r="O414">
        <v>0.18</v>
      </c>
      <c r="Q414" t="s">
        <v>170</v>
      </c>
      <c r="R414" t="s">
        <v>154</v>
      </c>
      <c r="S414">
        <v>0.04</v>
      </c>
      <c r="T414" t="s">
        <v>173</v>
      </c>
      <c r="V414" t="s">
        <v>156</v>
      </c>
    </row>
    <row r="415" spans="1:22" x14ac:dyDescent="0.3">
      <c r="A415" t="s">
        <v>148</v>
      </c>
      <c r="B415">
        <v>1648010</v>
      </c>
      <c r="C415" s="1">
        <v>42549</v>
      </c>
      <c r="D415" s="2">
        <v>0.44791666666666669</v>
      </c>
      <c r="G415" t="s">
        <v>149</v>
      </c>
      <c r="H415" t="s">
        <v>150</v>
      </c>
      <c r="I415" t="s">
        <v>161</v>
      </c>
      <c r="J415" t="s">
        <v>151</v>
      </c>
      <c r="M415">
        <v>1090</v>
      </c>
      <c r="N415" t="s">
        <v>152</v>
      </c>
      <c r="O415">
        <v>2</v>
      </c>
      <c r="Q415" t="s">
        <v>172</v>
      </c>
      <c r="R415" t="s">
        <v>154</v>
      </c>
      <c r="S415">
        <v>2</v>
      </c>
      <c r="T415" t="s">
        <v>173</v>
      </c>
      <c r="V415" t="s">
        <v>156</v>
      </c>
    </row>
    <row r="416" spans="1:22" x14ac:dyDescent="0.3">
      <c r="A416" t="s">
        <v>148</v>
      </c>
      <c r="B416">
        <v>1648010</v>
      </c>
      <c r="C416" s="1">
        <v>42549</v>
      </c>
      <c r="D416" s="2">
        <v>0.44791666666666669</v>
      </c>
      <c r="G416" t="s">
        <v>149</v>
      </c>
      <c r="H416" t="s">
        <v>150</v>
      </c>
      <c r="I416" t="s">
        <v>161</v>
      </c>
      <c r="J416" t="s">
        <v>151</v>
      </c>
      <c r="M416">
        <v>50286</v>
      </c>
      <c r="O416">
        <v>1.75</v>
      </c>
      <c r="R416" t="s">
        <v>154</v>
      </c>
      <c r="S416">
        <v>0.17</v>
      </c>
      <c r="T416" t="s">
        <v>165</v>
      </c>
      <c r="V416" t="s">
        <v>230</v>
      </c>
    </row>
    <row r="417" spans="1:22" x14ac:dyDescent="0.3">
      <c r="A417" t="s">
        <v>148</v>
      </c>
      <c r="B417">
        <v>1648010</v>
      </c>
      <c r="C417" s="1">
        <v>42556</v>
      </c>
      <c r="D417" s="2">
        <v>0.40625</v>
      </c>
      <c r="G417" t="s">
        <v>149</v>
      </c>
      <c r="H417" t="s">
        <v>150</v>
      </c>
      <c r="I417" t="s">
        <v>161</v>
      </c>
      <c r="J417" t="s">
        <v>151</v>
      </c>
      <c r="M417">
        <v>1040</v>
      </c>
      <c r="O417">
        <v>3.2</v>
      </c>
      <c r="Q417" t="s">
        <v>172</v>
      </c>
      <c r="R417" t="s">
        <v>154</v>
      </c>
      <c r="S417">
        <v>0.8</v>
      </c>
      <c r="T417" t="s">
        <v>173</v>
      </c>
      <c r="V417" t="s">
        <v>156</v>
      </c>
    </row>
    <row r="418" spans="1:22" x14ac:dyDescent="0.3">
      <c r="A418" t="s">
        <v>148</v>
      </c>
      <c r="B418">
        <v>1648010</v>
      </c>
      <c r="C418" s="1">
        <v>42556</v>
      </c>
      <c r="D418" s="2">
        <v>0.40625</v>
      </c>
      <c r="G418" t="s">
        <v>149</v>
      </c>
      <c r="H418" t="s">
        <v>150</v>
      </c>
      <c r="I418" t="s">
        <v>161</v>
      </c>
      <c r="J418" t="s">
        <v>151</v>
      </c>
      <c r="M418">
        <v>1049</v>
      </c>
      <c r="O418">
        <v>0.30499999999999999</v>
      </c>
      <c r="Q418" t="s">
        <v>170</v>
      </c>
      <c r="R418" t="s">
        <v>154</v>
      </c>
      <c r="S418">
        <v>0.04</v>
      </c>
      <c r="T418" t="s">
        <v>173</v>
      </c>
      <c r="V418" t="s">
        <v>156</v>
      </c>
    </row>
    <row r="419" spans="1:22" x14ac:dyDescent="0.3">
      <c r="A419" t="s">
        <v>148</v>
      </c>
      <c r="B419">
        <v>1648010</v>
      </c>
      <c r="C419" s="1">
        <v>42556</v>
      </c>
      <c r="D419" s="2">
        <v>0.40625</v>
      </c>
      <c r="G419" t="s">
        <v>149</v>
      </c>
      <c r="H419" t="s">
        <v>150</v>
      </c>
      <c r="I419" t="s">
        <v>161</v>
      </c>
      <c r="J419" t="s">
        <v>151</v>
      </c>
      <c r="M419">
        <v>1090</v>
      </c>
      <c r="N419" t="s">
        <v>152</v>
      </c>
      <c r="O419">
        <v>2</v>
      </c>
      <c r="Q419" t="s">
        <v>172</v>
      </c>
      <c r="R419" t="s">
        <v>154</v>
      </c>
      <c r="S419">
        <v>2</v>
      </c>
      <c r="T419" t="s">
        <v>173</v>
      </c>
      <c r="V419" t="s">
        <v>156</v>
      </c>
    </row>
    <row r="420" spans="1:22" x14ac:dyDescent="0.3">
      <c r="A420" t="s">
        <v>148</v>
      </c>
      <c r="B420">
        <v>1648010</v>
      </c>
      <c r="C420" s="1">
        <v>42556</v>
      </c>
      <c r="D420" s="2">
        <v>0.40625</v>
      </c>
      <c r="G420" t="s">
        <v>149</v>
      </c>
      <c r="H420" t="s">
        <v>150</v>
      </c>
      <c r="I420" t="s">
        <v>161</v>
      </c>
      <c r="J420" t="s">
        <v>151</v>
      </c>
      <c r="M420">
        <v>50286</v>
      </c>
      <c r="O420">
        <v>18.3</v>
      </c>
      <c r="R420" t="s">
        <v>154</v>
      </c>
      <c r="S420">
        <v>0.17</v>
      </c>
      <c r="T420" t="s">
        <v>165</v>
      </c>
      <c r="V420" t="s">
        <v>230</v>
      </c>
    </row>
    <row r="421" spans="1:22" x14ac:dyDescent="0.3">
      <c r="A421" t="s">
        <v>148</v>
      </c>
      <c r="B421">
        <v>1648010</v>
      </c>
      <c r="C421" s="1">
        <v>42578</v>
      </c>
      <c r="D421" s="2">
        <v>0.375</v>
      </c>
      <c r="G421" t="s">
        <v>149</v>
      </c>
      <c r="H421" t="s">
        <v>150</v>
      </c>
      <c r="I421" t="s">
        <v>161</v>
      </c>
      <c r="J421" t="s">
        <v>151</v>
      </c>
      <c r="M421">
        <v>1040</v>
      </c>
      <c r="N421" t="s">
        <v>152</v>
      </c>
      <c r="O421">
        <v>0.2</v>
      </c>
      <c r="Q421" t="s">
        <v>172</v>
      </c>
      <c r="R421" t="s">
        <v>154</v>
      </c>
      <c r="S421">
        <v>0.2</v>
      </c>
      <c r="T421" t="s">
        <v>176</v>
      </c>
      <c r="V421" t="s">
        <v>156</v>
      </c>
    </row>
    <row r="422" spans="1:22" x14ac:dyDescent="0.3">
      <c r="A422" t="s">
        <v>148</v>
      </c>
      <c r="B422">
        <v>1648010</v>
      </c>
      <c r="C422" s="1">
        <v>42578</v>
      </c>
      <c r="D422" s="2">
        <v>0.375</v>
      </c>
      <c r="G422" t="s">
        <v>149</v>
      </c>
      <c r="H422" t="s">
        <v>150</v>
      </c>
      <c r="I422" t="s">
        <v>161</v>
      </c>
      <c r="J422" t="s">
        <v>151</v>
      </c>
      <c r="M422">
        <v>1049</v>
      </c>
      <c r="N422" t="s">
        <v>152</v>
      </c>
      <c r="O422">
        <v>0.02</v>
      </c>
      <c r="Q422" t="s">
        <v>170</v>
      </c>
      <c r="R422" t="s">
        <v>154</v>
      </c>
      <c r="S422">
        <v>0.02</v>
      </c>
      <c r="T422" t="s">
        <v>176</v>
      </c>
      <c r="V422" t="s">
        <v>156</v>
      </c>
    </row>
    <row r="423" spans="1:22" x14ac:dyDescent="0.3">
      <c r="A423" t="s">
        <v>148</v>
      </c>
      <c r="B423">
        <v>1648010</v>
      </c>
      <c r="C423" s="1">
        <v>42578</v>
      </c>
      <c r="D423" s="2">
        <v>0.375</v>
      </c>
      <c r="G423" t="s">
        <v>149</v>
      </c>
      <c r="H423" t="s">
        <v>150</v>
      </c>
      <c r="I423" t="s">
        <v>161</v>
      </c>
      <c r="J423" t="s">
        <v>151</v>
      </c>
      <c r="M423">
        <v>1090</v>
      </c>
      <c r="N423" t="s">
        <v>152</v>
      </c>
      <c r="O423">
        <v>2</v>
      </c>
      <c r="Q423" t="s">
        <v>172</v>
      </c>
      <c r="R423" t="s">
        <v>154</v>
      </c>
      <c r="S423">
        <v>2</v>
      </c>
      <c r="T423" t="s">
        <v>176</v>
      </c>
      <c r="V423" t="s">
        <v>156</v>
      </c>
    </row>
    <row r="424" spans="1:22" x14ac:dyDescent="0.3">
      <c r="A424" t="s">
        <v>148</v>
      </c>
      <c r="B424">
        <v>1648010</v>
      </c>
      <c r="C424" s="1">
        <v>42578</v>
      </c>
      <c r="D424" s="2">
        <v>0.375</v>
      </c>
      <c r="G424" t="s">
        <v>149</v>
      </c>
      <c r="H424" t="s">
        <v>150</v>
      </c>
      <c r="I424" t="s">
        <v>161</v>
      </c>
      <c r="J424" t="s">
        <v>151</v>
      </c>
      <c r="M424">
        <v>50286</v>
      </c>
      <c r="O424">
        <v>1.01</v>
      </c>
      <c r="R424" t="s">
        <v>154</v>
      </c>
      <c r="S424">
        <v>0.17</v>
      </c>
      <c r="T424" t="s">
        <v>165</v>
      </c>
      <c r="V424" t="s">
        <v>230</v>
      </c>
    </row>
    <row r="425" spans="1:22" x14ac:dyDescent="0.3">
      <c r="A425" t="s">
        <v>148</v>
      </c>
      <c r="B425">
        <v>1648010</v>
      </c>
      <c r="C425" s="1">
        <v>42580</v>
      </c>
      <c r="D425" s="2">
        <v>0.46875</v>
      </c>
      <c r="G425" t="s">
        <v>149</v>
      </c>
      <c r="H425" t="s">
        <v>150</v>
      </c>
      <c r="I425" t="s">
        <v>161</v>
      </c>
      <c r="J425" t="s">
        <v>151</v>
      </c>
      <c r="M425">
        <v>1040</v>
      </c>
      <c r="O425">
        <v>3.2</v>
      </c>
      <c r="Q425" t="s">
        <v>172</v>
      </c>
      <c r="R425" t="s">
        <v>154</v>
      </c>
      <c r="S425">
        <v>0.8</v>
      </c>
      <c r="T425" t="s">
        <v>173</v>
      </c>
      <c r="V425" t="s">
        <v>156</v>
      </c>
    </row>
    <row r="426" spans="1:22" x14ac:dyDescent="0.3">
      <c r="A426" t="s">
        <v>148</v>
      </c>
      <c r="B426">
        <v>1648010</v>
      </c>
      <c r="C426" s="1">
        <v>42580</v>
      </c>
      <c r="D426" s="2">
        <v>0.46875</v>
      </c>
      <c r="G426" t="s">
        <v>149</v>
      </c>
      <c r="H426" t="s">
        <v>150</v>
      </c>
      <c r="I426" t="s">
        <v>161</v>
      </c>
      <c r="J426" t="s">
        <v>151</v>
      </c>
      <c r="M426">
        <v>1049</v>
      </c>
      <c r="O426">
        <v>0.33800000000000002</v>
      </c>
      <c r="Q426" t="s">
        <v>170</v>
      </c>
      <c r="R426" t="s">
        <v>154</v>
      </c>
      <c r="S426">
        <v>0.04</v>
      </c>
      <c r="T426" t="s">
        <v>173</v>
      </c>
      <c r="V426" t="s">
        <v>156</v>
      </c>
    </row>
    <row r="427" spans="1:22" x14ac:dyDescent="0.3">
      <c r="A427" t="s">
        <v>148</v>
      </c>
      <c r="B427">
        <v>1648010</v>
      </c>
      <c r="C427" s="1">
        <v>42580</v>
      </c>
      <c r="D427" s="2">
        <v>0.46875</v>
      </c>
      <c r="G427" t="s">
        <v>149</v>
      </c>
      <c r="H427" t="s">
        <v>150</v>
      </c>
      <c r="I427" t="s">
        <v>161</v>
      </c>
      <c r="J427" t="s">
        <v>151</v>
      </c>
      <c r="M427">
        <v>1090</v>
      </c>
      <c r="N427" t="s">
        <v>152</v>
      </c>
      <c r="O427">
        <v>2</v>
      </c>
      <c r="Q427" t="s">
        <v>172</v>
      </c>
      <c r="R427" t="s">
        <v>154</v>
      </c>
      <c r="S427">
        <v>2</v>
      </c>
      <c r="T427" t="s">
        <v>173</v>
      </c>
      <c r="V427" t="s">
        <v>156</v>
      </c>
    </row>
    <row r="428" spans="1:22" x14ac:dyDescent="0.3">
      <c r="A428" t="s">
        <v>148</v>
      </c>
      <c r="B428">
        <v>1648010</v>
      </c>
      <c r="C428" s="1">
        <v>42580</v>
      </c>
      <c r="D428" s="2">
        <v>0.46875</v>
      </c>
      <c r="G428" t="s">
        <v>149</v>
      </c>
      <c r="H428" t="s">
        <v>150</v>
      </c>
      <c r="I428" t="s">
        <v>161</v>
      </c>
      <c r="J428" t="s">
        <v>151</v>
      </c>
      <c r="M428">
        <v>50286</v>
      </c>
      <c r="O428">
        <v>26</v>
      </c>
      <c r="R428" t="s">
        <v>154</v>
      </c>
      <c r="S428">
        <v>0.17</v>
      </c>
      <c r="T428" t="s">
        <v>165</v>
      </c>
      <c r="V428" t="s">
        <v>230</v>
      </c>
    </row>
    <row r="429" spans="1:22" x14ac:dyDescent="0.3">
      <c r="A429" t="s">
        <v>148</v>
      </c>
      <c r="B429">
        <v>1648010</v>
      </c>
      <c r="C429" s="1">
        <v>42598</v>
      </c>
      <c r="D429" s="2">
        <v>0.39583333333333331</v>
      </c>
      <c r="G429" t="s">
        <v>149</v>
      </c>
      <c r="H429" t="s">
        <v>150</v>
      </c>
      <c r="I429" t="s">
        <v>161</v>
      </c>
      <c r="J429" t="s">
        <v>151</v>
      </c>
      <c r="M429">
        <v>1040</v>
      </c>
      <c r="O429">
        <v>3.7</v>
      </c>
      <c r="Q429" t="s">
        <v>172</v>
      </c>
      <c r="R429" t="s">
        <v>154</v>
      </c>
      <c r="S429">
        <v>0.2</v>
      </c>
      <c r="T429" t="s">
        <v>176</v>
      </c>
      <c r="V429" t="s">
        <v>156</v>
      </c>
    </row>
    <row r="430" spans="1:22" x14ac:dyDescent="0.3">
      <c r="A430" t="s">
        <v>148</v>
      </c>
      <c r="B430">
        <v>1648010</v>
      </c>
      <c r="C430" s="1">
        <v>42598</v>
      </c>
      <c r="D430" s="2">
        <v>0.39583333333333331</v>
      </c>
      <c r="G430" t="s">
        <v>149</v>
      </c>
      <c r="H430" t="s">
        <v>150</v>
      </c>
      <c r="I430" t="s">
        <v>161</v>
      </c>
      <c r="J430" t="s">
        <v>151</v>
      </c>
      <c r="M430">
        <v>1049</v>
      </c>
      <c r="O430">
        <v>0.34</v>
      </c>
      <c r="Q430" t="s">
        <v>170</v>
      </c>
      <c r="R430" t="s">
        <v>154</v>
      </c>
      <c r="S430">
        <v>0.02</v>
      </c>
      <c r="T430" t="s">
        <v>176</v>
      </c>
      <c r="V430" t="s">
        <v>156</v>
      </c>
    </row>
    <row r="431" spans="1:22" x14ac:dyDescent="0.3">
      <c r="A431" t="s">
        <v>148</v>
      </c>
      <c r="B431">
        <v>1648010</v>
      </c>
      <c r="C431" s="1">
        <v>42598</v>
      </c>
      <c r="D431" s="2">
        <v>0.39583333333333331</v>
      </c>
      <c r="G431" t="s">
        <v>149</v>
      </c>
      <c r="H431" t="s">
        <v>150</v>
      </c>
      <c r="I431" t="s">
        <v>161</v>
      </c>
      <c r="J431" t="s">
        <v>151</v>
      </c>
      <c r="M431">
        <v>1090</v>
      </c>
      <c r="N431" t="s">
        <v>152</v>
      </c>
      <c r="O431">
        <v>2</v>
      </c>
      <c r="Q431" t="s">
        <v>172</v>
      </c>
      <c r="R431" t="s">
        <v>154</v>
      </c>
      <c r="S431">
        <v>2</v>
      </c>
      <c r="T431" t="s">
        <v>176</v>
      </c>
      <c r="V431" t="s">
        <v>156</v>
      </c>
    </row>
    <row r="432" spans="1:22" x14ac:dyDescent="0.3">
      <c r="A432" t="s">
        <v>148</v>
      </c>
      <c r="B432">
        <v>1648010</v>
      </c>
      <c r="C432" s="1">
        <v>42598</v>
      </c>
      <c r="D432" s="2">
        <v>0.39583333333333331</v>
      </c>
      <c r="G432" t="s">
        <v>149</v>
      </c>
      <c r="H432" t="s">
        <v>150</v>
      </c>
      <c r="I432" t="s">
        <v>161</v>
      </c>
      <c r="J432" t="s">
        <v>151</v>
      </c>
      <c r="M432">
        <v>50286</v>
      </c>
      <c r="O432">
        <v>19</v>
      </c>
      <c r="R432" t="s">
        <v>154</v>
      </c>
      <c r="S432">
        <v>0.17</v>
      </c>
      <c r="T432" t="s">
        <v>165</v>
      </c>
      <c r="V432" t="s">
        <v>230</v>
      </c>
    </row>
    <row r="433" spans="1:22" x14ac:dyDescent="0.3">
      <c r="A433" t="s">
        <v>148</v>
      </c>
      <c r="B433">
        <v>1648010</v>
      </c>
      <c r="C433" s="1">
        <v>42606</v>
      </c>
      <c r="D433" s="2">
        <v>0.38541666666666669</v>
      </c>
      <c r="G433" t="s">
        <v>149</v>
      </c>
      <c r="H433" t="s">
        <v>150</v>
      </c>
      <c r="I433" t="s">
        <v>161</v>
      </c>
      <c r="J433" t="s">
        <v>151</v>
      </c>
      <c r="M433">
        <v>1040</v>
      </c>
      <c r="O433">
        <v>1.6</v>
      </c>
      <c r="Q433" t="s">
        <v>172</v>
      </c>
      <c r="R433" t="s">
        <v>154</v>
      </c>
      <c r="S433">
        <v>0.2</v>
      </c>
      <c r="T433" t="s">
        <v>176</v>
      </c>
      <c r="V433" t="s">
        <v>156</v>
      </c>
    </row>
    <row r="434" spans="1:22" x14ac:dyDescent="0.3">
      <c r="A434" t="s">
        <v>148</v>
      </c>
      <c r="B434">
        <v>1648010</v>
      </c>
      <c r="C434" s="1">
        <v>42606</v>
      </c>
      <c r="D434" s="2">
        <v>0.38541666666666669</v>
      </c>
      <c r="G434" t="s">
        <v>149</v>
      </c>
      <c r="H434" t="s">
        <v>150</v>
      </c>
      <c r="I434" t="s">
        <v>161</v>
      </c>
      <c r="J434" t="s">
        <v>151</v>
      </c>
      <c r="M434">
        <v>1049</v>
      </c>
      <c r="O434">
        <v>0.08</v>
      </c>
      <c r="Q434" t="s">
        <v>170</v>
      </c>
      <c r="R434" t="s">
        <v>154</v>
      </c>
      <c r="S434">
        <v>0.02</v>
      </c>
      <c r="T434" t="s">
        <v>176</v>
      </c>
      <c r="V434" t="s">
        <v>156</v>
      </c>
    </row>
    <row r="435" spans="1:22" x14ac:dyDescent="0.3">
      <c r="A435" t="s">
        <v>148</v>
      </c>
      <c r="B435">
        <v>1648010</v>
      </c>
      <c r="C435" s="1">
        <v>42606</v>
      </c>
      <c r="D435" s="2">
        <v>0.38541666666666669</v>
      </c>
      <c r="G435" t="s">
        <v>149</v>
      </c>
      <c r="H435" t="s">
        <v>150</v>
      </c>
      <c r="I435" t="s">
        <v>161</v>
      </c>
      <c r="J435" t="s">
        <v>151</v>
      </c>
      <c r="M435">
        <v>1090</v>
      </c>
      <c r="N435" t="s">
        <v>152</v>
      </c>
      <c r="O435">
        <v>2</v>
      </c>
      <c r="Q435" t="s">
        <v>172</v>
      </c>
      <c r="R435" t="s">
        <v>154</v>
      </c>
      <c r="S435">
        <v>2</v>
      </c>
      <c r="T435" t="s">
        <v>176</v>
      </c>
      <c r="V435" t="s">
        <v>156</v>
      </c>
    </row>
    <row r="436" spans="1:22" x14ac:dyDescent="0.3">
      <c r="A436" t="s">
        <v>148</v>
      </c>
      <c r="B436">
        <v>1648010</v>
      </c>
      <c r="C436" s="1">
        <v>42606</v>
      </c>
      <c r="D436" s="2">
        <v>0.38541666666666669</v>
      </c>
      <c r="G436" t="s">
        <v>149</v>
      </c>
      <c r="H436" t="s">
        <v>150</v>
      </c>
      <c r="I436" t="s">
        <v>161</v>
      </c>
      <c r="J436" t="s">
        <v>151</v>
      </c>
      <c r="M436">
        <v>50286</v>
      </c>
      <c r="O436">
        <v>1.3</v>
      </c>
      <c r="R436" t="s">
        <v>154</v>
      </c>
      <c r="S436">
        <v>0.17</v>
      </c>
      <c r="T436" t="s">
        <v>165</v>
      </c>
      <c r="V436" t="s">
        <v>230</v>
      </c>
    </row>
    <row r="437" spans="1:22" x14ac:dyDescent="0.3">
      <c r="A437" t="s">
        <v>148</v>
      </c>
      <c r="B437">
        <v>1648010</v>
      </c>
      <c r="C437" s="1">
        <v>42621</v>
      </c>
      <c r="D437" s="2">
        <v>0.41666666666666669</v>
      </c>
      <c r="G437" t="s">
        <v>149</v>
      </c>
      <c r="H437" t="s">
        <v>150</v>
      </c>
      <c r="I437" t="s">
        <v>161</v>
      </c>
      <c r="J437" t="s">
        <v>151</v>
      </c>
      <c r="M437">
        <v>1040</v>
      </c>
      <c r="O437">
        <v>5</v>
      </c>
      <c r="Q437" t="s">
        <v>172</v>
      </c>
      <c r="R437" t="s">
        <v>154</v>
      </c>
      <c r="S437">
        <v>0.2</v>
      </c>
      <c r="T437" t="s">
        <v>176</v>
      </c>
      <c r="V437" t="s">
        <v>156</v>
      </c>
    </row>
    <row r="438" spans="1:22" x14ac:dyDescent="0.3">
      <c r="A438" t="s">
        <v>148</v>
      </c>
      <c r="B438">
        <v>1648010</v>
      </c>
      <c r="C438" s="1">
        <v>42621</v>
      </c>
      <c r="D438" s="2">
        <v>0.41666666666666669</v>
      </c>
      <c r="G438" t="s">
        <v>149</v>
      </c>
      <c r="H438" t="s">
        <v>150</v>
      </c>
      <c r="I438" t="s">
        <v>161</v>
      </c>
      <c r="J438" t="s">
        <v>151</v>
      </c>
      <c r="M438">
        <v>1049</v>
      </c>
      <c r="O438">
        <v>0.26</v>
      </c>
      <c r="Q438" t="s">
        <v>170</v>
      </c>
      <c r="R438" t="s">
        <v>154</v>
      </c>
      <c r="S438">
        <v>0.02</v>
      </c>
      <c r="T438" t="s">
        <v>176</v>
      </c>
      <c r="V438" t="s">
        <v>156</v>
      </c>
    </row>
    <row r="439" spans="1:22" x14ac:dyDescent="0.3">
      <c r="A439" t="s">
        <v>148</v>
      </c>
      <c r="B439">
        <v>1648010</v>
      </c>
      <c r="C439" s="1">
        <v>42621</v>
      </c>
      <c r="D439" s="2">
        <v>0.41666666666666669</v>
      </c>
      <c r="G439" t="s">
        <v>149</v>
      </c>
      <c r="H439" t="s">
        <v>150</v>
      </c>
      <c r="I439" t="s">
        <v>161</v>
      </c>
      <c r="J439" t="s">
        <v>151</v>
      </c>
      <c r="M439">
        <v>1090</v>
      </c>
      <c r="N439" t="s">
        <v>152</v>
      </c>
      <c r="O439">
        <v>2</v>
      </c>
      <c r="Q439" t="s">
        <v>172</v>
      </c>
      <c r="R439" t="s">
        <v>154</v>
      </c>
      <c r="S439">
        <v>2</v>
      </c>
      <c r="T439" t="s">
        <v>176</v>
      </c>
      <c r="V439" t="s">
        <v>156</v>
      </c>
    </row>
    <row r="440" spans="1:22" x14ac:dyDescent="0.3">
      <c r="A440" t="s">
        <v>148</v>
      </c>
      <c r="B440">
        <v>1648010</v>
      </c>
      <c r="C440" s="1">
        <v>42621</v>
      </c>
      <c r="D440" s="2">
        <v>0.41666666666666669</v>
      </c>
      <c r="G440" t="s">
        <v>149</v>
      </c>
      <c r="H440" t="s">
        <v>150</v>
      </c>
      <c r="I440" t="s">
        <v>161</v>
      </c>
      <c r="J440" t="s">
        <v>151</v>
      </c>
      <c r="M440">
        <v>50286</v>
      </c>
      <c r="O440">
        <v>3.33</v>
      </c>
      <c r="R440" t="s">
        <v>154</v>
      </c>
      <c r="S440">
        <v>0.17</v>
      </c>
      <c r="T440" t="s">
        <v>165</v>
      </c>
      <c r="V440" t="s">
        <v>230</v>
      </c>
    </row>
    <row r="441" spans="1:22" x14ac:dyDescent="0.3">
      <c r="A441" t="s">
        <v>148</v>
      </c>
      <c r="B441">
        <v>1648010</v>
      </c>
      <c r="C441" s="1">
        <v>42632</v>
      </c>
      <c r="D441" s="2">
        <v>0.625</v>
      </c>
      <c r="G441" t="s">
        <v>149</v>
      </c>
      <c r="H441" t="s">
        <v>150</v>
      </c>
      <c r="I441" t="s">
        <v>161</v>
      </c>
      <c r="J441" t="s">
        <v>151</v>
      </c>
      <c r="M441">
        <v>1040</v>
      </c>
      <c r="O441">
        <v>3.3</v>
      </c>
      <c r="Q441" t="s">
        <v>172</v>
      </c>
      <c r="R441" t="s">
        <v>154</v>
      </c>
      <c r="S441">
        <v>0.2</v>
      </c>
      <c r="T441" t="s">
        <v>176</v>
      </c>
      <c r="V441" t="s">
        <v>156</v>
      </c>
    </row>
    <row r="442" spans="1:22" x14ac:dyDescent="0.3">
      <c r="A442" t="s">
        <v>148</v>
      </c>
      <c r="B442">
        <v>1648010</v>
      </c>
      <c r="C442" s="1">
        <v>42632</v>
      </c>
      <c r="D442" s="2">
        <v>0.625</v>
      </c>
      <c r="G442" t="s">
        <v>149</v>
      </c>
      <c r="H442" t="s">
        <v>150</v>
      </c>
      <c r="I442" t="s">
        <v>161</v>
      </c>
      <c r="J442" t="s">
        <v>151</v>
      </c>
      <c r="M442">
        <v>1049</v>
      </c>
      <c r="O442">
        <v>0.09</v>
      </c>
      <c r="Q442" t="s">
        <v>170</v>
      </c>
      <c r="R442" t="s">
        <v>154</v>
      </c>
      <c r="S442">
        <v>0.02</v>
      </c>
      <c r="T442" t="s">
        <v>176</v>
      </c>
      <c r="V442" t="s">
        <v>156</v>
      </c>
    </row>
    <row r="443" spans="1:22" x14ac:dyDescent="0.3">
      <c r="A443" t="s">
        <v>148</v>
      </c>
      <c r="B443">
        <v>1648010</v>
      </c>
      <c r="C443" s="1">
        <v>42632</v>
      </c>
      <c r="D443" s="2">
        <v>0.625</v>
      </c>
      <c r="G443" t="s">
        <v>149</v>
      </c>
      <c r="H443" t="s">
        <v>150</v>
      </c>
      <c r="I443" t="s">
        <v>161</v>
      </c>
      <c r="J443" t="s">
        <v>151</v>
      </c>
      <c r="M443">
        <v>1090</v>
      </c>
      <c r="N443" t="s">
        <v>152</v>
      </c>
      <c r="O443">
        <v>2</v>
      </c>
      <c r="Q443" t="s">
        <v>172</v>
      </c>
      <c r="R443" t="s">
        <v>154</v>
      </c>
      <c r="S443">
        <v>2</v>
      </c>
      <c r="T443" t="s">
        <v>176</v>
      </c>
      <c r="V443" t="s">
        <v>156</v>
      </c>
    </row>
    <row r="444" spans="1:22" x14ac:dyDescent="0.3">
      <c r="A444" t="s">
        <v>148</v>
      </c>
      <c r="B444">
        <v>1648010</v>
      </c>
      <c r="C444" s="1">
        <v>42632</v>
      </c>
      <c r="D444" s="2">
        <v>0.625</v>
      </c>
      <c r="G444" t="s">
        <v>149</v>
      </c>
      <c r="H444" t="s">
        <v>150</v>
      </c>
      <c r="I444" t="s">
        <v>161</v>
      </c>
      <c r="J444" t="s">
        <v>151</v>
      </c>
      <c r="M444">
        <v>50286</v>
      </c>
      <c r="O444">
        <v>1.32</v>
      </c>
      <c r="R444" t="s">
        <v>154</v>
      </c>
      <c r="S444">
        <v>0.17</v>
      </c>
      <c r="T444" t="s">
        <v>165</v>
      </c>
      <c r="V444" t="s">
        <v>230</v>
      </c>
    </row>
    <row r="445" spans="1:22" x14ac:dyDescent="0.3">
      <c r="A445" t="s">
        <v>148</v>
      </c>
      <c r="B445">
        <v>1648010</v>
      </c>
      <c r="C445" s="1">
        <v>42640</v>
      </c>
      <c r="D445" s="2">
        <v>0.41666666666666669</v>
      </c>
      <c r="G445" t="s">
        <v>149</v>
      </c>
      <c r="H445" t="s">
        <v>150</v>
      </c>
      <c r="I445" t="s">
        <v>161</v>
      </c>
      <c r="J445" t="s">
        <v>151</v>
      </c>
      <c r="M445">
        <v>1040</v>
      </c>
      <c r="O445">
        <v>3.6</v>
      </c>
      <c r="Q445" t="s">
        <v>172</v>
      </c>
      <c r="R445" t="s">
        <v>154</v>
      </c>
      <c r="S445">
        <v>0.2</v>
      </c>
      <c r="T445" t="s">
        <v>176</v>
      </c>
      <c r="V445" t="s">
        <v>156</v>
      </c>
    </row>
    <row r="446" spans="1:22" x14ac:dyDescent="0.3">
      <c r="A446" t="s">
        <v>148</v>
      </c>
      <c r="B446">
        <v>1648010</v>
      </c>
      <c r="C446" s="1">
        <v>42640</v>
      </c>
      <c r="D446" s="2">
        <v>0.41666666666666669</v>
      </c>
      <c r="G446" t="s">
        <v>149</v>
      </c>
      <c r="H446" t="s">
        <v>150</v>
      </c>
      <c r="I446" t="s">
        <v>161</v>
      </c>
      <c r="J446" t="s">
        <v>151</v>
      </c>
      <c r="M446">
        <v>1049</v>
      </c>
      <c r="O446">
        <v>0.08</v>
      </c>
      <c r="Q446" t="s">
        <v>170</v>
      </c>
      <c r="R446" t="s">
        <v>154</v>
      </c>
      <c r="S446">
        <v>0.02</v>
      </c>
      <c r="T446" t="s">
        <v>176</v>
      </c>
      <c r="V446" t="s">
        <v>156</v>
      </c>
    </row>
    <row r="447" spans="1:22" x14ac:dyDescent="0.3">
      <c r="A447" t="s">
        <v>148</v>
      </c>
      <c r="B447">
        <v>1648010</v>
      </c>
      <c r="C447" s="1">
        <v>42640</v>
      </c>
      <c r="D447" s="2">
        <v>0.41666666666666669</v>
      </c>
      <c r="G447" t="s">
        <v>149</v>
      </c>
      <c r="H447" t="s">
        <v>150</v>
      </c>
      <c r="I447" t="s">
        <v>161</v>
      </c>
      <c r="J447" t="s">
        <v>151</v>
      </c>
      <c r="M447">
        <v>1090</v>
      </c>
      <c r="N447" t="s">
        <v>152</v>
      </c>
      <c r="O447">
        <v>2</v>
      </c>
      <c r="Q447" t="s">
        <v>172</v>
      </c>
      <c r="R447" t="s">
        <v>154</v>
      </c>
      <c r="S447">
        <v>2</v>
      </c>
      <c r="T447" t="s">
        <v>176</v>
      </c>
      <c r="V447" t="s">
        <v>156</v>
      </c>
    </row>
    <row r="448" spans="1:22" x14ac:dyDescent="0.3">
      <c r="A448" t="s">
        <v>148</v>
      </c>
      <c r="B448">
        <v>1648010</v>
      </c>
      <c r="C448" s="1">
        <v>42640</v>
      </c>
      <c r="D448" s="2">
        <v>0.41666666666666669</v>
      </c>
      <c r="G448" t="s">
        <v>149</v>
      </c>
      <c r="H448" t="s">
        <v>150</v>
      </c>
      <c r="I448" t="s">
        <v>161</v>
      </c>
      <c r="J448" t="s">
        <v>151</v>
      </c>
      <c r="M448">
        <v>50286</v>
      </c>
      <c r="O448">
        <v>1.27</v>
      </c>
      <c r="R448" t="s">
        <v>154</v>
      </c>
      <c r="S448">
        <v>0.17</v>
      </c>
      <c r="T448" t="s">
        <v>165</v>
      </c>
      <c r="V448" t="s">
        <v>230</v>
      </c>
    </row>
    <row r="449" spans="1:22" x14ac:dyDescent="0.3">
      <c r="A449" t="s">
        <v>148</v>
      </c>
      <c r="B449">
        <v>1648010</v>
      </c>
      <c r="C449" s="1">
        <v>42642</v>
      </c>
      <c r="D449" s="2">
        <v>0.54166666666666663</v>
      </c>
      <c r="G449" t="s">
        <v>149</v>
      </c>
      <c r="H449" t="s">
        <v>150</v>
      </c>
      <c r="I449" t="s">
        <v>161</v>
      </c>
      <c r="J449" t="s">
        <v>151</v>
      </c>
      <c r="M449">
        <v>1040</v>
      </c>
      <c r="O449">
        <v>3.8</v>
      </c>
      <c r="Q449" t="s">
        <v>172</v>
      </c>
      <c r="R449" t="s">
        <v>154</v>
      </c>
      <c r="S449">
        <v>0.2</v>
      </c>
      <c r="T449" t="s">
        <v>176</v>
      </c>
      <c r="V449" t="s">
        <v>156</v>
      </c>
    </row>
    <row r="450" spans="1:22" x14ac:dyDescent="0.3">
      <c r="A450" t="s">
        <v>148</v>
      </c>
      <c r="B450">
        <v>1648010</v>
      </c>
      <c r="C450" s="1">
        <v>42642</v>
      </c>
      <c r="D450" s="2">
        <v>0.54166666666666663</v>
      </c>
      <c r="G450" t="s">
        <v>149</v>
      </c>
      <c r="H450" t="s">
        <v>150</v>
      </c>
      <c r="I450" t="s">
        <v>161</v>
      </c>
      <c r="J450" t="s">
        <v>151</v>
      </c>
      <c r="M450">
        <v>1049</v>
      </c>
      <c r="O450">
        <v>0.38</v>
      </c>
      <c r="Q450" t="s">
        <v>170</v>
      </c>
      <c r="R450" t="s">
        <v>154</v>
      </c>
      <c r="S450">
        <v>0.02</v>
      </c>
      <c r="T450" t="s">
        <v>176</v>
      </c>
      <c r="V450" t="s">
        <v>156</v>
      </c>
    </row>
    <row r="451" spans="1:22" x14ac:dyDescent="0.3">
      <c r="A451" t="s">
        <v>148</v>
      </c>
      <c r="B451">
        <v>1648010</v>
      </c>
      <c r="C451" s="1">
        <v>42642</v>
      </c>
      <c r="D451" s="2">
        <v>0.54166666666666663</v>
      </c>
      <c r="G451" t="s">
        <v>149</v>
      </c>
      <c r="H451" t="s">
        <v>150</v>
      </c>
      <c r="I451" t="s">
        <v>161</v>
      </c>
      <c r="J451" t="s">
        <v>151</v>
      </c>
      <c r="M451">
        <v>1090</v>
      </c>
      <c r="N451" t="s">
        <v>152</v>
      </c>
      <c r="O451">
        <v>2</v>
      </c>
      <c r="Q451" t="s">
        <v>172</v>
      </c>
      <c r="R451" t="s">
        <v>154</v>
      </c>
      <c r="S451">
        <v>2</v>
      </c>
      <c r="T451" t="s">
        <v>176</v>
      </c>
      <c r="V451" t="s">
        <v>156</v>
      </c>
    </row>
    <row r="452" spans="1:22" x14ac:dyDescent="0.3">
      <c r="A452" t="s">
        <v>148</v>
      </c>
      <c r="B452">
        <v>1648010</v>
      </c>
      <c r="C452" s="1">
        <v>42642</v>
      </c>
      <c r="D452" s="2">
        <v>0.54166666666666663</v>
      </c>
      <c r="G452" t="s">
        <v>149</v>
      </c>
      <c r="H452" t="s">
        <v>150</v>
      </c>
      <c r="I452" t="s">
        <v>161</v>
      </c>
      <c r="J452" t="s">
        <v>151</v>
      </c>
      <c r="M452">
        <v>50286</v>
      </c>
      <c r="O452">
        <v>19.7</v>
      </c>
      <c r="R452" t="s">
        <v>154</v>
      </c>
      <c r="S452">
        <v>0.17</v>
      </c>
      <c r="T452" t="s">
        <v>165</v>
      </c>
      <c r="V452" t="s">
        <v>230</v>
      </c>
    </row>
    <row r="453" spans="1:22" x14ac:dyDescent="0.3">
      <c r="A453" t="s">
        <v>148</v>
      </c>
      <c r="B453">
        <v>1648010</v>
      </c>
      <c r="C453" s="1">
        <v>42669</v>
      </c>
      <c r="D453" s="2">
        <v>0.40625</v>
      </c>
      <c r="G453" t="s">
        <v>149</v>
      </c>
      <c r="H453" t="s">
        <v>150</v>
      </c>
      <c r="I453" t="s">
        <v>161</v>
      </c>
      <c r="J453" t="s">
        <v>151</v>
      </c>
      <c r="M453">
        <v>1040</v>
      </c>
      <c r="O453">
        <v>3.3</v>
      </c>
      <c r="Q453" t="s">
        <v>172</v>
      </c>
      <c r="R453" t="s">
        <v>154</v>
      </c>
      <c r="S453">
        <v>0.2</v>
      </c>
      <c r="T453" t="s">
        <v>176</v>
      </c>
      <c r="V453" t="s">
        <v>156</v>
      </c>
    </row>
    <row r="454" spans="1:22" x14ac:dyDescent="0.3">
      <c r="A454" t="s">
        <v>148</v>
      </c>
      <c r="B454">
        <v>1648010</v>
      </c>
      <c r="C454" s="1">
        <v>42669</v>
      </c>
      <c r="D454" s="2">
        <v>0.40625</v>
      </c>
      <c r="G454" t="s">
        <v>149</v>
      </c>
      <c r="H454" t="s">
        <v>150</v>
      </c>
      <c r="I454" t="s">
        <v>161</v>
      </c>
      <c r="J454" t="s">
        <v>151</v>
      </c>
      <c r="M454">
        <v>1049</v>
      </c>
      <c r="O454">
        <v>6.9000000000000006E-2</v>
      </c>
      <c r="Q454" t="s">
        <v>170</v>
      </c>
      <c r="R454" t="s">
        <v>154</v>
      </c>
      <c r="S454">
        <v>0.02</v>
      </c>
      <c r="T454" t="s">
        <v>176</v>
      </c>
      <c r="V454" t="s">
        <v>156</v>
      </c>
    </row>
    <row r="455" spans="1:22" x14ac:dyDescent="0.3">
      <c r="A455" t="s">
        <v>148</v>
      </c>
      <c r="B455">
        <v>1648010</v>
      </c>
      <c r="C455" s="1">
        <v>42669</v>
      </c>
      <c r="D455" s="2">
        <v>0.40625</v>
      </c>
      <c r="G455" t="s">
        <v>149</v>
      </c>
      <c r="H455" t="s">
        <v>150</v>
      </c>
      <c r="I455" t="s">
        <v>161</v>
      </c>
      <c r="J455" t="s">
        <v>151</v>
      </c>
      <c r="M455">
        <v>1090</v>
      </c>
      <c r="N455" t="s">
        <v>152</v>
      </c>
      <c r="O455">
        <v>2</v>
      </c>
      <c r="Q455" t="s">
        <v>172</v>
      </c>
      <c r="R455" t="s">
        <v>154</v>
      </c>
      <c r="S455">
        <v>2</v>
      </c>
      <c r="T455" t="s">
        <v>176</v>
      </c>
      <c r="V455" t="s">
        <v>156</v>
      </c>
    </row>
    <row r="456" spans="1:22" x14ac:dyDescent="0.3">
      <c r="A456" t="s">
        <v>148</v>
      </c>
      <c r="B456">
        <v>1648010</v>
      </c>
      <c r="C456" s="1">
        <v>42669</v>
      </c>
      <c r="D456" s="2">
        <v>0.40625</v>
      </c>
      <c r="G456" t="s">
        <v>149</v>
      </c>
      <c r="H456" t="s">
        <v>150</v>
      </c>
      <c r="I456" t="s">
        <v>161</v>
      </c>
      <c r="J456" t="s">
        <v>151</v>
      </c>
      <c r="M456">
        <v>50286</v>
      </c>
      <c r="O456">
        <v>0.68</v>
      </c>
      <c r="R456" t="s">
        <v>154</v>
      </c>
      <c r="S456">
        <v>0.17</v>
      </c>
      <c r="T456" t="s">
        <v>165</v>
      </c>
      <c r="V456" t="s">
        <v>230</v>
      </c>
    </row>
    <row r="457" spans="1:22" x14ac:dyDescent="0.3">
      <c r="A457" t="s">
        <v>148</v>
      </c>
      <c r="B457">
        <v>1648010</v>
      </c>
      <c r="C457" s="1">
        <v>42702</v>
      </c>
      <c r="D457" s="2">
        <v>0.39583333333333331</v>
      </c>
      <c r="G457" t="s">
        <v>149</v>
      </c>
      <c r="H457" t="s">
        <v>150</v>
      </c>
      <c r="I457" t="s">
        <v>161</v>
      </c>
      <c r="J457" t="s">
        <v>151</v>
      </c>
      <c r="M457">
        <v>1040</v>
      </c>
      <c r="O457">
        <v>3.9</v>
      </c>
      <c r="Q457" t="s">
        <v>172</v>
      </c>
      <c r="R457" t="s">
        <v>154</v>
      </c>
      <c r="S457">
        <v>0.2</v>
      </c>
      <c r="T457" t="s">
        <v>176</v>
      </c>
      <c r="V457" t="s">
        <v>156</v>
      </c>
    </row>
    <row r="458" spans="1:22" x14ac:dyDescent="0.3">
      <c r="A458" t="s">
        <v>148</v>
      </c>
      <c r="B458">
        <v>1648010</v>
      </c>
      <c r="C458" s="1">
        <v>42702</v>
      </c>
      <c r="D458" s="2">
        <v>0.39583333333333331</v>
      </c>
      <c r="G458" t="s">
        <v>149</v>
      </c>
      <c r="H458" t="s">
        <v>150</v>
      </c>
      <c r="I458" t="s">
        <v>161</v>
      </c>
      <c r="J458" t="s">
        <v>151</v>
      </c>
      <c r="M458">
        <v>1049</v>
      </c>
      <c r="O458">
        <v>4.8000000000000001E-2</v>
      </c>
      <c r="Q458" t="s">
        <v>170</v>
      </c>
      <c r="R458" t="s">
        <v>154</v>
      </c>
      <c r="S458">
        <v>0.02</v>
      </c>
      <c r="T458" t="s">
        <v>176</v>
      </c>
      <c r="V458" t="s">
        <v>156</v>
      </c>
    </row>
    <row r="459" spans="1:22" x14ac:dyDescent="0.3">
      <c r="A459" t="s">
        <v>148</v>
      </c>
      <c r="B459">
        <v>1648010</v>
      </c>
      <c r="C459" s="1">
        <v>42702</v>
      </c>
      <c r="D459" s="2">
        <v>0.39583333333333331</v>
      </c>
      <c r="G459" t="s">
        <v>149</v>
      </c>
      <c r="H459" t="s">
        <v>150</v>
      </c>
      <c r="I459" t="s">
        <v>161</v>
      </c>
      <c r="J459" t="s">
        <v>151</v>
      </c>
      <c r="M459">
        <v>1090</v>
      </c>
      <c r="N459" t="s">
        <v>152</v>
      </c>
      <c r="O459">
        <v>2</v>
      </c>
      <c r="Q459" t="s">
        <v>172</v>
      </c>
      <c r="R459" t="s">
        <v>154</v>
      </c>
      <c r="S459">
        <v>2</v>
      </c>
      <c r="T459" t="s">
        <v>176</v>
      </c>
      <c r="V459" t="s">
        <v>156</v>
      </c>
    </row>
    <row r="460" spans="1:22" x14ac:dyDescent="0.3">
      <c r="A460" t="s">
        <v>148</v>
      </c>
      <c r="B460">
        <v>1648010</v>
      </c>
      <c r="C460" s="1">
        <v>42702</v>
      </c>
      <c r="D460" s="2">
        <v>0.39583333333333331</v>
      </c>
      <c r="G460" t="s">
        <v>149</v>
      </c>
      <c r="H460" t="s">
        <v>150</v>
      </c>
      <c r="I460" t="s">
        <v>161</v>
      </c>
      <c r="J460" t="s">
        <v>151</v>
      </c>
      <c r="M460">
        <v>50286</v>
      </c>
      <c r="O460">
        <v>0.65</v>
      </c>
      <c r="R460" t="s">
        <v>154</v>
      </c>
      <c r="S460">
        <v>0.17</v>
      </c>
      <c r="T460" t="s">
        <v>165</v>
      </c>
      <c r="V460" t="s">
        <v>230</v>
      </c>
    </row>
    <row r="461" spans="1:22" x14ac:dyDescent="0.3">
      <c r="A461" t="s">
        <v>148</v>
      </c>
      <c r="B461">
        <v>1648010</v>
      </c>
      <c r="C461" s="1">
        <v>42704</v>
      </c>
      <c r="D461" s="2">
        <v>0.59375</v>
      </c>
      <c r="G461" t="s">
        <v>149</v>
      </c>
      <c r="H461" t="s">
        <v>150</v>
      </c>
      <c r="I461" t="s">
        <v>161</v>
      </c>
      <c r="J461" t="s">
        <v>151</v>
      </c>
      <c r="M461">
        <v>1040</v>
      </c>
      <c r="O461">
        <v>5.9</v>
      </c>
      <c r="Q461" t="s">
        <v>172</v>
      </c>
      <c r="R461" t="s">
        <v>154</v>
      </c>
      <c r="S461">
        <v>0.2</v>
      </c>
      <c r="T461" t="s">
        <v>176</v>
      </c>
      <c r="V461" t="s">
        <v>156</v>
      </c>
    </row>
    <row r="462" spans="1:22" x14ac:dyDescent="0.3">
      <c r="A462" t="s">
        <v>148</v>
      </c>
      <c r="B462">
        <v>1648010</v>
      </c>
      <c r="C462" s="1">
        <v>42704</v>
      </c>
      <c r="D462" s="2">
        <v>0.59375</v>
      </c>
      <c r="G462" t="s">
        <v>149</v>
      </c>
      <c r="H462" t="s">
        <v>150</v>
      </c>
      <c r="I462" t="s">
        <v>161</v>
      </c>
      <c r="J462" t="s">
        <v>151</v>
      </c>
      <c r="M462">
        <v>1049</v>
      </c>
      <c r="O462">
        <v>0.38100000000000001</v>
      </c>
      <c r="Q462" t="s">
        <v>170</v>
      </c>
      <c r="R462" t="s">
        <v>154</v>
      </c>
      <c r="S462">
        <v>0.02</v>
      </c>
      <c r="T462" t="s">
        <v>176</v>
      </c>
      <c r="V462" t="s">
        <v>156</v>
      </c>
    </row>
    <row r="463" spans="1:22" x14ac:dyDescent="0.3">
      <c r="A463" t="s">
        <v>148</v>
      </c>
      <c r="B463">
        <v>1648010</v>
      </c>
      <c r="C463" s="1">
        <v>42704</v>
      </c>
      <c r="D463" s="2">
        <v>0.59375</v>
      </c>
      <c r="G463" t="s">
        <v>149</v>
      </c>
      <c r="H463" t="s">
        <v>150</v>
      </c>
      <c r="I463" t="s">
        <v>161</v>
      </c>
      <c r="J463" t="s">
        <v>151</v>
      </c>
      <c r="M463">
        <v>1090</v>
      </c>
      <c r="O463">
        <v>4.5</v>
      </c>
      <c r="Q463" t="s">
        <v>172</v>
      </c>
      <c r="R463" t="s">
        <v>154</v>
      </c>
      <c r="S463">
        <v>2</v>
      </c>
      <c r="T463" t="s">
        <v>176</v>
      </c>
      <c r="V463" t="s">
        <v>156</v>
      </c>
    </row>
    <row r="464" spans="1:22" x14ac:dyDescent="0.3">
      <c r="A464" t="s">
        <v>148</v>
      </c>
      <c r="B464">
        <v>1648010</v>
      </c>
      <c r="C464" s="1">
        <v>42704</v>
      </c>
      <c r="D464" s="2">
        <v>0.59375</v>
      </c>
      <c r="G464" t="s">
        <v>149</v>
      </c>
      <c r="H464" t="s">
        <v>150</v>
      </c>
      <c r="I464" t="s">
        <v>161</v>
      </c>
      <c r="J464" t="s">
        <v>151</v>
      </c>
      <c r="M464">
        <v>50286</v>
      </c>
      <c r="O464">
        <v>7.25</v>
      </c>
      <c r="R464" t="s">
        <v>154</v>
      </c>
      <c r="S464">
        <v>0.17</v>
      </c>
      <c r="T464" t="s">
        <v>165</v>
      </c>
      <c r="V464" t="s">
        <v>230</v>
      </c>
    </row>
    <row r="465" spans="1:22" x14ac:dyDescent="0.3">
      <c r="A465" t="s">
        <v>148</v>
      </c>
      <c r="B465">
        <v>1648010</v>
      </c>
      <c r="C465" s="1">
        <v>42711</v>
      </c>
      <c r="D465" s="2">
        <v>0.4375</v>
      </c>
      <c r="G465" t="s">
        <v>149</v>
      </c>
      <c r="H465" t="s">
        <v>150</v>
      </c>
      <c r="I465" t="s">
        <v>161</v>
      </c>
      <c r="J465" t="s">
        <v>151</v>
      </c>
      <c r="M465">
        <v>1040</v>
      </c>
      <c r="O465">
        <v>3.5</v>
      </c>
      <c r="Q465" t="s">
        <v>172</v>
      </c>
      <c r="R465" t="s">
        <v>154</v>
      </c>
      <c r="S465">
        <v>0.2</v>
      </c>
      <c r="T465" t="s">
        <v>176</v>
      </c>
      <c r="V465" t="s">
        <v>156</v>
      </c>
    </row>
    <row r="466" spans="1:22" x14ac:dyDescent="0.3">
      <c r="A466" t="s">
        <v>148</v>
      </c>
      <c r="B466">
        <v>1648010</v>
      </c>
      <c r="C466" s="1">
        <v>42711</v>
      </c>
      <c r="D466" s="2">
        <v>0.4375</v>
      </c>
      <c r="G466" t="s">
        <v>149</v>
      </c>
      <c r="H466" t="s">
        <v>150</v>
      </c>
      <c r="I466" t="s">
        <v>161</v>
      </c>
      <c r="J466" t="s">
        <v>151</v>
      </c>
      <c r="M466">
        <v>1049</v>
      </c>
      <c r="O466">
        <v>0.31900000000000001</v>
      </c>
      <c r="Q466" t="s">
        <v>170</v>
      </c>
      <c r="R466" t="s">
        <v>154</v>
      </c>
      <c r="S466">
        <v>0.02</v>
      </c>
      <c r="T466" t="s">
        <v>176</v>
      </c>
      <c r="V466" t="s">
        <v>156</v>
      </c>
    </row>
    <row r="467" spans="1:22" x14ac:dyDescent="0.3">
      <c r="A467" t="s">
        <v>148</v>
      </c>
      <c r="B467">
        <v>1648010</v>
      </c>
      <c r="C467" s="1">
        <v>42711</v>
      </c>
      <c r="D467" s="2">
        <v>0.4375</v>
      </c>
      <c r="G467" t="s">
        <v>149</v>
      </c>
      <c r="H467" t="s">
        <v>150</v>
      </c>
      <c r="I467" t="s">
        <v>161</v>
      </c>
      <c r="J467" t="s">
        <v>151</v>
      </c>
      <c r="M467">
        <v>1090</v>
      </c>
      <c r="O467">
        <v>2.5</v>
      </c>
      <c r="P467" t="s">
        <v>168</v>
      </c>
      <c r="Q467" t="s">
        <v>172</v>
      </c>
      <c r="R467" t="s">
        <v>154</v>
      </c>
      <c r="S467">
        <v>2</v>
      </c>
      <c r="T467" t="s">
        <v>176</v>
      </c>
      <c r="V467" t="s">
        <v>156</v>
      </c>
    </row>
    <row r="468" spans="1:22" x14ac:dyDescent="0.3">
      <c r="A468" t="s">
        <v>148</v>
      </c>
      <c r="B468">
        <v>1648010</v>
      </c>
      <c r="C468" s="1">
        <v>42711</v>
      </c>
      <c r="D468" s="2">
        <v>0.4375</v>
      </c>
      <c r="G468" t="s">
        <v>149</v>
      </c>
      <c r="H468" t="s">
        <v>150</v>
      </c>
      <c r="I468" t="s">
        <v>161</v>
      </c>
      <c r="J468" t="s">
        <v>151</v>
      </c>
      <c r="M468">
        <v>50286</v>
      </c>
      <c r="O468">
        <v>6.07</v>
      </c>
      <c r="P468" t="s">
        <v>231</v>
      </c>
      <c r="R468" t="s">
        <v>154</v>
      </c>
      <c r="S468">
        <v>0.17</v>
      </c>
      <c r="T468" t="s">
        <v>165</v>
      </c>
      <c r="V468" t="s">
        <v>230</v>
      </c>
    </row>
    <row r="469" spans="1:22" x14ac:dyDescent="0.3">
      <c r="A469" t="s">
        <v>148</v>
      </c>
      <c r="B469">
        <v>1648010</v>
      </c>
      <c r="C469" s="1">
        <v>42718</v>
      </c>
      <c r="D469" s="2">
        <v>0.42708333333333331</v>
      </c>
      <c r="G469" t="s">
        <v>149</v>
      </c>
      <c r="H469" t="s">
        <v>150</v>
      </c>
      <c r="I469" t="s">
        <v>161</v>
      </c>
      <c r="J469" t="s">
        <v>151</v>
      </c>
      <c r="M469">
        <v>1040</v>
      </c>
      <c r="O469">
        <v>3.3</v>
      </c>
      <c r="Q469" t="s">
        <v>172</v>
      </c>
      <c r="R469" t="s">
        <v>154</v>
      </c>
      <c r="S469">
        <v>0.2</v>
      </c>
      <c r="T469" t="s">
        <v>176</v>
      </c>
      <c r="V469" t="s">
        <v>156</v>
      </c>
    </row>
    <row r="470" spans="1:22" x14ac:dyDescent="0.3">
      <c r="A470" t="s">
        <v>148</v>
      </c>
      <c r="B470">
        <v>1648010</v>
      </c>
      <c r="C470" s="1">
        <v>42718</v>
      </c>
      <c r="D470" s="2">
        <v>0.42708333333333331</v>
      </c>
      <c r="G470" t="s">
        <v>149</v>
      </c>
      <c r="H470" t="s">
        <v>150</v>
      </c>
      <c r="I470" t="s">
        <v>161</v>
      </c>
      <c r="J470" t="s">
        <v>151</v>
      </c>
      <c r="M470">
        <v>1049</v>
      </c>
      <c r="O470">
        <v>0.17</v>
      </c>
      <c r="Q470" t="s">
        <v>170</v>
      </c>
      <c r="R470" t="s">
        <v>154</v>
      </c>
      <c r="S470">
        <v>0.02</v>
      </c>
      <c r="T470" t="s">
        <v>176</v>
      </c>
      <c r="V470" t="s">
        <v>156</v>
      </c>
    </row>
    <row r="471" spans="1:22" x14ac:dyDescent="0.3">
      <c r="A471" t="s">
        <v>148</v>
      </c>
      <c r="B471">
        <v>1648010</v>
      </c>
      <c r="C471" s="1">
        <v>42718</v>
      </c>
      <c r="D471" s="2">
        <v>0.42708333333333331</v>
      </c>
      <c r="G471" t="s">
        <v>149</v>
      </c>
      <c r="H471" t="s">
        <v>150</v>
      </c>
      <c r="I471" t="s">
        <v>161</v>
      </c>
      <c r="J471" t="s">
        <v>151</v>
      </c>
      <c r="M471">
        <v>1090</v>
      </c>
      <c r="O471">
        <v>2.7</v>
      </c>
      <c r="P471" t="s">
        <v>168</v>
      </c>
      <c r="Q471" t="s">
        <v>172</v>
      </c>
      <c r="R471" t="s">
        <v>154</v>
      </c>
      <c r="S471">
        <v>2</v>
      </c>
      <c r="T471" t="s">
        <v>176</v>
      </c>
      <c r="V471" t="s">
        <v>156</v>
      </c>
    </row>
    <row r="472" spans="1:22" x14ac:dyDescent="0.3">
      <c r="A472" t="s">
        <v>148</v>
      </c>
      <c r="B472">
        <v>1648010</v>
      </c>
      <c r="C472" s="1">
        <v>42718</v>
      </c>
      <c r="D472" s="2">
        <v>0.42708333333333331</v>
      </c>
      <c r="G472" t="s">
        <v>149</v>
      </c>
      <c r="H472" t="s">
        <v>150</v>
      </c>
      <c r="I472" t="s">
        <v>161</v>
      </c>
      <c r="J472" t="s">
        <v>151</v>
      </c>
      <c r="M472">
        <v>50286</v>
      </c>
      <c r="O472">
        <v>1.1399999999999999</v>
      </c>
      <c r="R472" t="s">
        <v>154</v>
      </c>
      <c r="S472">
        <v>0.17</v>
      </c>
      <c r="T472" t="s">
        <v>165</v>
      </c>
      <c r="V472" t="s">
        <v>230</v>
      </c>
    </row>
    <row r="473" spans="1:22" x14ac:dyDescent="0.3">
      <c r="A473" t="s">
        <v>148</v>
      </c>
      <c r="B473">
        <v>1648010</v>
      </c>
      <c r="C473" s="1">
        <v>42738</v>
      </c>
      <c r="D473" s="2">
        <v>0.66666666666666663</v>
      </c>
      <c r="G473" t="s">
        <v>149</v>
      </c>
      <c r="H473" t="s">
        <v>150</v>
      </c>
      <c r="I473" t="s">
        <v>161</v>
      </c>
      <c r="J473" t="s">
        <v>151</v>
      </c>
      <c r="M473">
        <v>1040</v>
      </c>
      <c r="O473">
        <v>3</v>
      </c>
      <c r="Q473" t="s">
        <v>172</v>
      </c>
      <c r="R473" t="s">
        <v>154</v>
      </c>
      <c r="S473">
        <v>0.2</v>
      </c>
      <c r="T473" t="s">
        <v>176</v>
      </c>
      <c r="V473" t="s">
        <v>156</v>
      </c>
    </row>
    <row r="474" spans="1:22" x14ac:dyDescent="0.3">
      <c r="A474" t="s">
        <v>148</v>
      </c>
      <c r="B474">
        <v>1648010</v>
      </c>
      <c r="C474" s="1">
        <v>42738</v>
      </c>
      <c r="D474" s="2">
        <v>0.66666666666666663</v>
      </c>
      <c r="G474" t="s">
        <v>149</v>
      </c>
      <c r="H474" t="s">
        <v>150</v>
      </c>
      <c r="I474" t="s">
        <v>161</v>
      </c>
      <c r="J474" t="s">
        <v>151</v>
      </c>
      <c r="M474">
        <v>1049</v>
      </c>
      <c r="O474">
        <v>0.28199999999999997</v>
      </c>
      <c r="Q474" t="s">
        <v>170</v>
      </c>
      <c r="R474" t="s">
        <v>154</v>
      </c>
      <c r="S474">
        <v>0.02</v>
      </c>
      <c r="T474" t="s">
        <v>176</v>
      </c>
      <c r="V474" t="s">
        <v>156</v>
      </c>
    </row>
    <row r="475" spans="1:22" x14ac:dyDescent="0.3">
      <c r="A475" t="s">
        <v>148</v>
      </c>
      <c r="B475">
        <v>1648010</v>
      </c>
      <c r="C475" s="1">
        <v>42738</v>
      </c>
      <c r="D475" s="2">
        <v>0.66666666666666663</v>
      </c>
      <c r="G475" t="s">
        <v>149</v>
      </c>
      <c r="H475" t="s">
        <v>150</v>
      </c>
      <c r="I475" t="s">
        <v>161</v>
      </c>
      <c r="J475" t="s">
        <v>151</v>
      </c>
      <c r="M475">
        <v>1090</v>
      </c>
      <c r="O475">
        <v>2.5</v>
      </c>
      <c r="P475" t="s">
        <v>168</v>
      </c>
      <c r="Q475" t="s">
        <v>172</v>
      </c>
      <c r="R475" t="s">
        <v>154</v>
      </c>
      <c r="S475">
        <v>2</v>
      </c>
      <c r="T475" t="s">
        <v>176</v>
      </c>
      <c r="V475" t="s">
        <v>156</v>
      </c>
    </row>
    <row r="476" spans="1:22" x14ac:dyDescent="0.3">
      <c r="A476" t="s">
        <v>148</v>
      </c>
      <c r="B476">
        <v>1648010</v>
      </c>
      <c r="C476" s="1">
        <v>42738</v>
      </c>
      <c r="D476" s="2">
        <v>0.66666666666666663</v>
      </c>
      <c r="G476" t="s">
        <v>149</v>
      </c>
      <c r="H476" t="s">
        <v>150</v>
      </c>
      <c r="I476" t="s">
        <v>161</v>
      </c>
      <c r="J476" t="s">
        <v>151</v>
      </c>
      <c r="M476">
        <v>50286</v>
      </c>
      <c r="O476">
        <v>23.5</v>
      </c>
      <c r="R476" t="s">
        <v>154</v>
      </c>
      <c r="S476">
        <v>0.17</v>
      </c>
      <c r="T476" t="s">
        <v>165</v>
      </c>
      <c r="V476" t="s">
        <v>230</v>
      </c>
    </row>
    <row r="477" spans="1:22" x14ac:dyDescent="0.3">
      <c r="A477" t="s">
        <v>148</v>
      </c>
      <c r="B477">
        <v>1648010</v>
      </c>
      <c r="C477" s="1">
        <v>42766</v>
      </c>
      <c r="D477" s="2">
        <v>0.46875</v>
      </c>
      <c r="G477" t="s">
        <v>149</v>
      </c>
      <c r="H477" t="s">
        <v>150</v>
      </c>
      <c r="I477" t="s">
        <v>161</v>
      </c>
      <c r="J477" t="s">
        <v>151</v>
      </c>
      <c r="M477">
        <v>1040</v>
      </c>
      <c r="O477">
        <v>1.4</v>
      </c>
      <c r="Q477" t="s">
        <v>172</v>
      </c>
      <c r="R477" t="s">
        <v>154</v>
      </c>
      <c r="S477">
        <v>0.2</v>
      </c>
      <c r="T477" t="s">
        <v>176</v>
      </c>
      <c r="V477" t="s">
        <v>156</v>
      </c>
    </row>
    <row r="478" spans="1:22" x14ac:dyDescent="0.3">
      <c r="A478" t="s">
        <v>148</v>
      </c>
      <c r="B478">
        <v>1648010</v>
      </c>
      <c r="C478" s="1">
        <v>42766</v>
      </c>
      <c r="D478" s="2">
        <v>0.46875</v>
      </c>
      <c r="G478" t="s">
        <v>149</v>
      </c>
      <c r="H478" t="s">
        <v>150</v>
      </c>
      <c r="I478" t="s">
        <v>161</v>
      </c>
      <c r="J478" t="s">
        <v>151</v>
      </c>
      <c r="M478">
        <v>1049</v>
      </c>
      <c r="O478">
        <v>7.5999999999999998E-2</v>
      </c>
      <c r="Q478" t="s">
        <v>170</v>
      </c>
      <c r="R478" t="s">
        <v>154</v>
      </c>
      <c r="S478">
        <v>0.02</v>
      </c>
      <c r="T478" t="s">
        <v>176</v>
      </c>
      <c r="V478" t="s">
        <v>156</v>
      </c>
    </row>
    <row r="479" spans="1:22" x14ac:dyDescent="0.3">
      <c r="A479" t="s">
        <v>148</v>
      </c>
      <c r="B479">
        <v>1648010</v>
      </c>
      <c r="C479" s="1">
        <v>42766</v>
      </c>
      <c r="D479" s="2">
        <v>0.46875</v>
      </c>
      <c r="G479" t="s">
        <v>149</v>
      </c>
      <c r="H479" t="s">
        <v>150</v>
      </c>
      <c r="I479" t="s">
        <v>161</v>
      </c>
      <c r="J479" t="s">
        <v>151</v>
      </c>
      <c r="M479">
        <v>1090</v>
      </c>
      <c r="N479" t="s">
        <v>152</v>
      </c>
      <c r="O479">
        <v>2</v>
      </c>
      <c r="Q479" t="s">
        <v>172</v>
      </c>
      <c r="R479" t="s">
        <v>154</v>
      </c>
      <c r="S479">
        <v>2</v>
      </c>
      <c r="T479" t="s">
        <v>176</v>
      </c>
      <c r="V479" t="s">
        <v>156</v>
      </c>
    </row>
    <row r="480" spans="1:22" x14ac:dyDescent="0.3">
      <c r="A480" t="s">
        <v>148</v>
      </c>
      <c r="B480">
        <v>1648010</v>
      </c>
      <c r="C480" s="1">
        <v>42766</v>
      </c>
      <c r="D480" s="2">
        <v>0.46875</v>
      </c>
      <c r="G480" t="s">
        <v>149</v>
      </c>
      <c r="H480" t="s">
        <v>150</v>
      </c>
      <c r="I480" t="s">
        <v>161</v>
      </c>
      <c r="J480" t="s">
        <v>151</v>
      </c>
      <c r="M480">
        <v>50286</v>
      </c>
      <c r="O480">
        <v>0.93</v>
      </c>
      <c r="R480" t="s">
        <v>154</v>
      </c>
      <c r="S480">
        <v>0.17</v>
      </c>
      <c r="T480" t="s">
        <v>165</v>
      </c>
      <c r="V480" t="s">
        <v>230</v>
      </c>
    </row>
    <row r="481" spans="1:22" x14ac:dyDescent="0.3">
      <c r="A481" t="s">
        <v>148</v>
      </c>
      <c r="B481">
        <v>1648010</v>
      </c>
      <c r="C481" s="1">
        <v>42794</v>
      </c>
      <c r="D481" s="2">
        <v>0.46875</v>
      </c>
      <c r="G481" t="s">
        <v>149</v>
      </c>
      <c r="H481" t="s">
        <v>150</v>
      </c>
      <c r="I481" t="s">
        <v>161</v>
      </c>
      <c r="J481" t="s">
        <v>151</v>
      </c>
      <c r="M481">
        <v>1040</v>
      </c>
      <c r="O481">
        <v>2.9</v>
      </c>
      <c r="Q481" t="s">
        <v>172</v>
      </c>
      <c r="R481" t="s">
        <v>154</v>
      </c>
      <c r="S481">
        <v>0.2</v>
      </c>
      <c r="T481" t="s">
        <v>176</v>
      </c>
      <c r="V481" t="s">
        <v>156</v>
      </c>
    </row>
    <row r="482" spans="1:22" x14ac:dyDescent="0.3">
      <c r="A482" t="s">
        <v>148</v>
      </c>
      <c r="B482">
        <v>1648010</v>
      </c>
      <c r="C482" s="1">
        <v>42794</v>
      </c>
      <c r="D482" s="2">
        <v>0.46875</v>
      </c>
      <c r="G482" t="s">
        <v>149</v>
      </c>
      <c r="H482" t="s">
        <v>150</v>
      </c>
      <c r="I482" t="s">
        <v>161</v>
      </c>
      <c r="J482" t="s">
        <v>151</v>
      </c>
      <c r="M482">
        <v>1049</v>
      </c>
      <c r="O482">
        <v>4.4999999999999998E-2</v>
      </c>
      <c r="Q482" t="s">
        <v>170</v>
      </c>
      <c r="R482" t="s">
        <v>154</v>
      </c>
      <c r="S482">
        <v>0.02</v>
      </c>
      <c r="T482" t="s">
        <v>176</v>
      </c>
      <c r="V482" t="s">
        <v>156</v>
      </c>
    </row>
    <row r="483" spans="1:22" x14ac:dyDescent="0.3">
      <c r="A483" t="s">
        <v>148</v>
      </c>
      <c r="B483">
        <v>1648010</v>
      </c>
      <c r="C483" s="1">
        <v>42794</v>
      </c>
      <c r="D483" s="2">
        <v>0.46875</v>
      </c>
      <c r="G483" t="s">
        <v>149</v>
      </c>
      <c r="H483" t="s">
        <v>150</v>
      </c>
      <c r="I483" t="s">
        <v>161</v>
      </c>
      <c r="J483" t="s">
        <v>151</v>
      </c>
      <c r="M483">
        <v>1090</v>
      </c>
      <c r="O483">
        <v>2.5</v>
      </c>
      <c r="P483" t="s">
        <v>168</v>
      </c>
      <c r="Q483" t="s">
        <v>172</v>
      </c>
      <c r="R483" t="s">
        <v>154</v>
      </c>
      <c r="S483">
        <v>2</v>
      </c>
      <c r="T483" t="s">
        <v>176</v>
      </c>
      <c r="V483" t="s">
        <v>156</v>
      </c>
    </row>
    <row r="484" spans="1:22" x14ac:dyDescent="0.3">
      <c r="A484" t="s">
        <v>148</v>
      </c>
      <c r="B484">
        <v>1648010</v>
      </c>
      <c r="C484" s="1">
        <v>42794</v>
      </c>
      <c r="D484" s="2">
        <v>0.46875</v>
      </c>
      <c r="G484" t="s">
        <v>149</v>
      </c>
      <c r="H484" t="s">
        <v>150</v>
      </c>
      <c r="I484" t="s">
        <v>161</v>
      </c>
      <c r="J484" t="s">
        <v>151</v>
      </c>
      <c r="M484">
        <v>50286</v>
      </c>
      <c r="O484">
        <v>1.1200000000000001</v>
      </c>
      <c r="R484" t="s">
        <v>154</v>
      </c>
      <c r="S484">
        <v>0.17</v>
      </c>
      <c r="T484" t="s">
        <v>165</v>
      </c>
      <c r="V484" t="s">
        <v>230</v>
      </c>
    </row>
    <row r="485" spans="1:22" x14ac:dyDescent="0.3">
      <c r="A485" t="s">
        <v>148</v>
      </c>
      <c r="B485">
        <v>1648010</v>
      </c>
      <c r="C485" s="1">
        <v>42822</v>
      </c>
      <c r="D485" s="2">
        <v>0.48958333333333331</v>
      </c>
      <c r="G485" t="s">
        <v>149</v>
      </c>
      <c r="H485" t="s">
        <v>150</v>
      </c>
      <c r="I485" t="s">
        <v>169</v>
      </c>
      <c r="J485" t="s">
        <v>151</v>
      </c>
      <c r="M485">
        <v>1040</v>
      </c>
      <c r="O485">
        <v>2.6</v>
      </c>
      <c r="Q485" t="s">
        <v>172</v>
      </c>
      <c r="R485" t="s">
        <v>154</v>
      </c>
      <c r="S485">
        <v>0.2</v>
      </c>
      <c r="T485" t="s">
        <v>176</v>
      </c>
      <c r="V485" t="s">
        <v>156</v>
      </c>
    </row>
    <row r="486" spans="1:22" x14ac:dyDescent="0.3">
      <c r="A486" t="s">
        <v>148</v>
      </c>
      <c r="B486">
        <v>1648010</v>
      </c>
      <c r="C486" s="1">
        <v>42822</v>
      </c>
      <c r="D486" s="2">
        <v>0.48958333333333331</v>
      </c>
      <c r="G486" t="s">
        <v>149</v>
      </c>
      <c r="H486" t="s">
        <v>150</v>
      </c>
      <c r="I486" t="s">
        <v>169</v>
      </c>
      <c r="J486" t="s">
        <v>151</v>
      </c>
      <c r="M486">
        <v>1049</v>
      </c>
      <c r="O486">
        <v>6.9000000000000006E-2</v>
      </c>
      <c r="Q486" t="s">
        <v>170</v>
      </c>
      <c r="R486" t="s">
        <v>154</v>
      </c>
      <c r="S486">
        <v>0.02</v>
      </c>
      <c r="T486" t="s">
        <v>176</v>
      </c>
      <c r="V486" t="s">
        <v>156</v>
      </c>
    </row>
    <row r="487" spans="1:22" x14ac:dyDescent="0.3">
      <c r="A487" t="s">
        <v>148</v>
      </c>
      <c r="B487">
        <v>1648010</v>
      </c>
      <c r="C487" s="1">
        <v>42822</v>
      </c>
      <c r="D487" s="2">
        <v>0.48958333333333331</v>
      </c>
      <c r="G487" t="s">
        <v>149</v>
      </c>
      <c r="H487" t="s">
        <v>150</v>
      </c>
      <c r="I487" t="s">
        <v>169</v>
      </c>
      <c r="J487" t="s">
        <v>151</v>
      </c>
      <c r="M487">
        <v>1090</v>
      </c>
      <c r="N487" t="s">
        <v>152</v>
      </c>
      <c r="O487">
        <v>2</v>
      </c>
      <c r="Q487" t="s">
        <v>172</v>
      </c>
      <c r="R487" t="s">
        <v>154</v>
      </c>
      <c r="S487">
        <v>2</v>
      </c>
      <c r="T487" t="s">
        <v>176</v>
      </c>
      <c r="V487" t="s">
        <v>156</v>
      </c>
    </row>
    <row r="488" spans="1:22" x14ac:dyDescent="0.3">
      <c r="A488" t="s">
        <v>148</v>
      </c>
      <c r="B488">
        <v>1648010</v>
      </c>
      <c r="C488" s="1">
        <v>42822</v>
      </c>
      <c r="D488" s="2">
        <v>0.48958333333333331</v>
      </c>
      <c r="G488" t="s">
        <v>149</v>
      </c>
      <c r="H488" t="s">
        <v>150</v>
      </c>
      <c r="I488" t="s">
        <v>169</v>
      </c>
      <c r="J488" t="s">
        <v>151</v>
      </c>
      <c r="M488">
        <v>50286</v>
      </c>
      <c r="O488">
        <v>1.47</v>
      </c>
      <c r="R488" t="s">
        <v>154</v>
      </c>
      <c r="S488">
        <v>0.17</v>
      </c>
      <c r="T488" t="s">
        <v>165</v>
      </c>
      <c r="V488" t="s">
        <v>230</v>
      </c>
    </row>
    <row r="489" spans="1:22" x14ac:dyDescent="0.3">
      <c r="A489" t="s">
        <v>148</v>
      </c>
      <c r="B489">
        <v>1648010</v>
      </c>
      <c r="C489" s="1">
        <v>42825</v>
      </c>
      <c r="D489" s="2">
        <v>0.64583333333333337</v>
      </c>
      <c r="G489" t="s">
        <v>149</v>
      </c>
      <c r="H489" t="s">
        <v>150</v>
      </c>
      <c r="I489" t="s">
        <v>161</v>
      </c>
      <c r="J489" t="s">
        <v>151</v>
      </c>
      <c r="M489">
        <v>1040</v>
      </c>
      <c r="O489">
        <v>3</v>
      </c>
      <c r="Q489" t="s">
        <v>172</v>
      </c>
      <c r="R489" t="s">
        <v>154</v>
      </c>
      <c r="S489">
        <v>0.2</v>
      </c>
      <c r="T489" t="s">
        <v>176</v>
      </c>
      <c r="V489" t="s">
        <v>156</v>
      </c>
    </row>
    <row r="490" spans="1:22" x14ac:dyDescent="0.3">
      <c r="A490" t="s">
        <v>148</v>
      </c>
      <c r="B490">
        <v>1648010</v>
      </c>
      <c r="C490" s="1">
        <v>42825</v>
      </c>
      <c r="D490" s="2">
        <v>0.64583333333333337</v>
      </c>
      <c r="G490" t="s">
        <v>149</v>
      </c>
      <c r="H490" t="s">
        <v>150</v>
      </c>
      <c r="I490" t="s">
        <v>161</v>
      </c>
      <c r="J490" t="s">
        <v>151</v>
      </c>
      <c r="M490">
        <v>1049</v>
      </c>
      <c r="O490">
        <v>0.33500000000000002</v>
      </c>
      <c r="Q490" t="s">
        <v>170</v>
      </c>
      <c r="R490" t="s">
        <v>154</v>
      </c>
      <c r="S490">
        <v>0.02</v>
      </c>
      <c r="T490" t="s">
        <v>176</v>
      </c>
      <c r="V490" t="s">
        <v>156</v>
      </c>
    </row>
    <row r="491" spans="1:22" x14ac:dyDescent="0.3">
      <c r="A491" t="s">
        <v>148</v>
      </c>
      <c r="B491">
        <v>1648010</v>
      </c>
      <c r="C491" s="1">
        <v>42825</v>
      </c>
      <c r="D491" s="2">
        <v>0.64583333333333337</v>
      </c>
      <c r="G491" t="s">
        <v>149</v>
      </c>
      <c r="H491" t="s">
        <v>150</v>
      </c>
      <c r="I491" t="s">
        <v>161</v>
      </c>
      <c r="J491" t="s">
        <v>151</v>
      </c>
      <c r="M491">
        <v>1090</v>
      </c>
      <c r="O491">
        <v>3</v>
      </c>
      <c r="P491" t="s">
        <v>168</v>
      </c>
      <c r="Q491" t="s">
        <v>172</v>
      </c>
      <c r="R491" t="s">
        <v>154</v>
      </c>
      <c r="S491">
        <v>2</v>
      </c>
      <c r="T491" t="s">
        <v>176</v>
      </c>
      <c r="V491" t="s">
        <v>156</v>
      </c>
    </row>
    <row r="492" spans="1:22" x14ac:dyDescent="0.3">
      <c r="A492" t="s">
        <v>148</v>
      </c>
      <c r="B492">
        <v>1648010</v>
      </c>
      <c r="C492" s="1">
        <v>42825</v>
      </c>
      <c r="D492" s="2">
        <v>0.64583333333333337</v>
      </c>
      <c r="G492" t="s">
        <v>149</v>
      </c>
      <c r="H492" t="s">
        <v>150</v>
      </c>
      <c r="I492" t="s">
        <v>161</v>
      </c>
      <c r="J492" t="s">
        <v>151</v>
      </c>
      <c r="M492">
        <v>50286</v>
      </c>
      <c r="O492">
        <v>32.1</v>
      </c>
      <c r="R492" t="s">
        <v>154</v>
      </c>
      <c r="S492">
        <v>0.17</v>
      </c>
      <c r="T492" t="s">
        <v>165</v>
      </c>
      <c r="V492" t="s">
        <v>230</v>
      </c>
    </row>
    <row r="493" spans="1:22" x14ac:dyDescent="0.3">
      <c r="A493" t="s">
        <v>148</v>
      </c>
      <c r="B493">
        <v>1648010</v>
      </c>
      <c r="C493" s="1">
        <v>42851</v>
      </c>
      <c r="D493" s="2">
        <v>0.46875</v>
      </c>
      <c r="G493" t="s">
        <v>149</v>
      </c>
      <c r="H493" t="s">
        <v>150</v>
      </c>
      <c r="I493" t="s">
        <v>161</v>
      </c>
      <c r="J493" t="s">
        <v>151</v>
      </c>
      <c r="M493">
        <v>1040</v>
      </c>
      <c r="O493">
        <v>2.8</v>
      </c>
      <c r="Q493" t="s">
        <v>172</v>
      </c>
      <c r="R493" t="s">
        <v>154</v>
      </c>
      <c r="S493">
        <v>0.2</v>
      </c>
      <c r="T493" t="s">
        <v>176</v>
      </c>
      <c r="V493" t="s">
        <v>156</v>
      </c>
    </row>
    <row r="494" spans="1:22" x14ac:dyDescent="0.3">
      <c r="A494" t="s">
        <v>148</v>
      </c>
      <c r="B494">
        <v>1648010</v>
      </c>
      <c r="C494" s="1">
        <v>42851</v>
      </c>
      <c r="D494" s="2">
        <v>0.46875</v>
      </c>
      <c r="G494" t="s">
        <v>149</v>
      </c>
      <c r="H494" t="s">
        <v>150</v>
      </c>
      <c r="I494" t="s">
        <v>161</v>
      </c>
      <c r="J494" t="s">
        <v>151</v>
      </c>
      <c r="M494">
        <v>1049</v>
      </c>
      <c r="O494">
        <v>9.8000000000000004E-2</v>
      </c>
      <c r="Q494" t="s">
        <v>170</v>
      </c>
      <c r="R494" t="s">
        <v>154</v>
      </c>
      <c r="S494">
        <v>0.02</v>
      </c>
      <c r="T494" t="s">
        <v>176</v>
      </c>
      <c r="V494" t="s">
        <v>156</v>
      </c>
    </row>
    <row r="495" spans="1:22" x14ac:dyDescent="0.3">
      <c r="A495" t="s">
        <v>148</v>
      </c>
      <c r="B495">
        <v>1648010</v>
      </c>
      <c r="C495" s="1">
        <v>42851</v>
      </c>
      <c r="D495" s="2">
        <v>0.46875</v>
      </c>
      <c r="G495" t="s">
        <v>149</v>
      </c>
      <c r="H495" t="s">
        <v>150</v>
      </c>
      <c r="I495" t="s">
        <v>161</v>
      </c>
      <c r="J495" t="s">
        <v>151</v>
      </c>
      <c r="M495">
        <v>1090</v>
      </c>
      <c r="N495" t="s">
        <v>152</v>
      </c>
      <c r="O495">
        <v>2</v>
      </c>
      <c r="Q495" t="s">
        <v>172</v>
      </c>
      <c r="R495" t="s">
        <v>154</v>
      </c>
      <c r="S495">
        <v>2</v>
      </c>
      <c r="T495" t="s">
        <v>176</v>
      </c>
      <c r="V495" t="s">
        <v>156</v>
      </c>
    </row>
    <row r="496" spans="1:22" x14ac:dyDescent="0.3">
      <c r="A496" t="s">
        <v>148</v>
      </c>
      <c r="B496">
        <v>1648010</v>
      </c>
      <c r="C496" s="1">
        <v>42851</v>
      </c>
      <c r="D496" s="2">
        <v>0.46875</v>
      </c>
      <c r="G496" t="s">
        <v>149</v>
      </c>
      <c r="H496" t="s">
        <v>150</v>
      </c>
      <c r="I496" t="s">
        <v>161</v>
      </c>
      <c r="J496" t="s">
        <v>151</v>
      </c>
      <c r="M496">
        <v>50286</v>
      </c>
      <c r="O496">
        <v>1.69</v>
      </c>
      <c r="R496" t="s">
        <v>154</v>
      </c>
      <c r="S496">
        <v>0.17</v>
      </c>
      <c r="T496" t="s">
        <v>165</v>
      </c>
      <c r="V496" t="s">
        <v>230</v>
      </c>
    </row>
    <row r="497" spans="1:22" x14ac:dyDescent="0.3">
      <c r="A497" t="s">
        <v>148</v>
      </c>
      <c r="B497">
        <v>1648010</v>
      </c>
      <c r="C497" s="1">
        <v>42860</v>
      </c>
      <c r="D497" s="2">
        <v>0.62847222222222221</v>
      </c>
      <c r="G497" t="s">
        <v>149</v>
      </c>
      <c r="H497" t="s">
        <v>150</v>
      </c>
      <c r="I497" t="s">
        <v>169</v>
      </c>
      <c r="J497" t="s">
        <v>151</v>
      </c>
      <c r="M497">
        <v>1040</v>
      </c>
      <c r="O497">
        <v>3.5</v>
      </c>
      <c r="Q497" t="s">
        <v>172</v>
      </c>
      <c r="R497" t="s">
        <v>154</v>
      </c>
      <c r="S497">
        <v>0.2</v>
      </c>
      <c r="T497" t="s">
        <v>176</v>
      </c>
      <c r="V497" t="s">
        <v>156</v>
      </c>
    </row>
    <row r="498" spans="1:22" x14ac:dyDescent="0.3">
      <c r="A498" t="s">
        <v>148</v>
      </c>
      <c r="B498">
        <v>1648010</v>
      </c>
      <c r="C498" s="1">
        <v>42860</v>
      </c>
      <c r="D498" s="2">
        <v>0.62847222222222221</v>
      </c>
      <c r="G498" t="s">
        <v>149</v>
      </c>
      <c r="H498" t="s">
        <v>150</v>
      </c>
      <c r="I498" t="s">
        <v>169</v>
      </c>
      <c r="J498" t="s">
        <v>151</v>
      </c>
      <c r="M498">
        <v>1049</v>
      </c>
      <c r="O498">
        <v>0.71499999999999997</v>
      </c>
      <c r="Q498" t="s">
        <v>170</v>
      </c>
      <c r="R498" t="s">
        <v>154</v>
      </c>
      <c r="S498">
        <v>0.02</v>
      </c>
      <c r="T498" t="s">
        <v>176</v>
      </c>
      <c r="V498" t="s">
        <v>156</v>
      </c>
    </row>
    <row r="499" spans="1:22" x14ac:dyDescent="0.3">
      <c r="A499" t="s">
        <v>148</v>
      </c>
      <c r="B499">
        <v>1648010</v>
      </c>
      <c r="C499" s="1">
        <v>42860</v>
      </c>
      <c r="D499" s="2">
        <v>0.62847222222222221</v>
      </c>
      <c r="G499" t="s">
        <v>149</v>
      </c>
      <c r="H499" t="s">
        <v>150</v>
      </c>
      <c r="I499" t="s">
        <v>169</v>
      </c>
      <c r="J499" t="s">
        <v>151</v>
      </c>
      <c r="M499">
        <v>1090</v>
      </c>
      <c r="O499">
        <v>2.4</v>
      </c>
      <c r="P499" t="s">
        <v>168</v>
      </c>
      <c r="Q499" t="s">
        <v>172</v>
      </c>
      <c r="R499" t="s">
        <v>154</v>
      </c>
      <c r="S499">
        <v>2</v>
      </c>
      <c r="T499" t="s">
        <v>176</v>
      </c>
      <c r="V499" t="s">
        <v>156</v>
      </c>
    </row>
    <row r="500" spans="1:22" x14ac:dyDescent="0.3">
      <c r="A500" t="s">
        <v>148</v>
      </c>
      <c r="B500">
        <v>1648010</v>
      </c>
      <c r="C500" s="1">
        <v>42860</v>
      </c>
      <c r="D500" s="2">
        <v>0.62847222222222221</v>
      </c>
      <c r="G500" t="s">
        <v>149</v>
      </c>
      <c r="H500" t="s">
        <v>150</v>
      </c>
      <c r="I500" t="s">
        <v>169</v>
      </c>
      <c r="J500" t="s">
        <v>151</v>
      </c>
      <c r="M500">
        <v>50286</v>
      </c>
      <c r="O500">
        <v>46.9</v>
      </c>
      <c r="R500" t="s">
        <v>154</v>
      </c>
      <c r="S500">
        <v>0.17</v>
      </c>
      <c r="T500" t="s">
        <v>165</v>
      </c>
      <c r="V500" t="s">
        <v>230</v>
      </c>
    </row>
    <row r="501" spans="1:22" x14ac:dyDescent="0.3">
      <c r="A501" t="s">
        <v>148</v>
      </c>
      <c r="B501">
        <v>1648010</v>
      </c>
      <c r="C501" s="1">
        <v>42887</v>
      </c>
      <c r="D501" s="2">
        <v>0.42708333333333331</v>
      </c>
      <c r="G501" t="s">
        <v>149</v>
      </c>
      <c r="H501" t="s">
        <v>150</v>
      </c>
      <c r="I501" t="s">
        <v>161</v>
      </c>
      <c r="J501" t="s">
        <v>151</v>
      </c>
      <c r="M501">
        <v>1040</v>
      </c>
      <c r="O501">
        <v>3.1</v>
      </c>
      <c r="Q501" t="s">
        <v>172</v>
      </c>
      <c r="R501" t="s">
        <v>154</v>
      </c>
      <c r="S501">
        <v>0.2</v>
      </c>
      <c r="T501" t="s">
        <v>176</v>
      </c>
      <c r="V501" t="s">
        <v>156</v>
      </c>
    </row>
    <row r="502" spans="1:22" x14ac:dyDescent="0.3">
      <c r="A502" t="s">
        <v>148</v>
      </c>
      <c r="B502">
        <v>1648010</v>
      </c>
      <c r="C502" s="1">
        <v>42887</v>
      </c>
      <c r="D502" s="2">
        <v>0.42708333333333331</v>
      </c>
      <c r="G502" t="s">
        <v>149</v>
      </c>
      <c r="H502" t="s">
        <v>150</v>
      </c>
      <c r="I502" t="s">
        <v>161</v>
      </c>
      <c r="J502" t="s">
        <v>151</v>
      </c>
      <c r="M502">
        <v>1049</v>
      </c>
      <c r="O502">
        <v>0.311</v>
      </c>
      <c r="Q502" t="s">
        <v>170</v>
      </c>
      <c r="R502" t="s">
        <v>154</v>
      </c>
      <c r="S502">
        <v>0.02</v>
      </c>
      <c r="T502" t="s">
        <v>176</v>
      </c>
      <c r="V502" t="s">
        <v>156</v>
      </c>
    </row>
    <row r="503" spans="1:22" x14ac:dyDescent="0.3">
      <c r="A503" t="s">
        <v>148</v>
      </c>
      <c r="B503">
        <v>1648010</v>
      </c>
      <c r="C503" s="1">
        <v>42887</v>
      </c>
      <c r="D503" s="2">
        <v>0.42708333333333331</v>
      </c>
      <c r="G503" t="s">
        <v>149</v>
      </c>
      <c r="H503" t="s">
        <v>150</v>
      </c>
      <c r="I503" t="s">
        <v>161</v>
      </c>
      <c r="J503" t="s">
        <v>151</v>
      </c>
      <c r="M503">
        <v>1090</v>
      </c>
      <c r="O503">
        <v>2.1</v>
      </c>
      <c r="P503" t="s">
        <v>168</v>
      </c>
      <c r="Q503" t="s">
        <v>172</v>
      </c>
      <c r="R503" t="s">
        <v>154</v>
      </c>
      <c r="S503">
        <v>2</v>
      </c>
      <c r="T503" t="s">
        <v>176</v>
      </c>
      <c r="V503" t="s">
        <v>156</v>
      </c>
    </row>
    <row r="504" spans="1:22" x14ac:dyDescent="0.3">
      <c r="A504" t="s">
        <v>148</v>
      </c>
      <c r="B504">
        <v>1648010</v>
      </c>
      <c r="C504" s="1">
        <v>42887</v>
      </c>
      <c r="D504" s="2">
        <v>0.42708333333333331</v>
      </c>
      <c r="G504" t="s">
        <v>149</v>
      </c>
      <c r="H504" t="s">
        <v>150</v>
      </c>
      <c r="I504" t="s">
        <v>161</v>
      </c>
      <c r="J504" t="s">
        <v>151</v>
      </c>
      <c r="M504">
        <v>50286</v>
      </c>
      <c r="O504">
        <v>6.2</v>
      </c>
      <c r="R504" t="s">
        <v>154</v>
      </c>
      <c r="S504">
        <v>0.17</v>
      </c>
      <c r="T504" t="s">
        <v>165</v>
      </c>
      <c r="V504" t="s">
        <v>230</v>
      </c>
    </row>
    <row r="505" spans="1:22" x14ac:dyDescent="0.3">
      <c r="A505" t="s">
        <v>148</v>
      </c>
      <c r="B505">
        <v>1648010</v>
      </c>
      <c r="C505" s="1">
        <v>42912</v>
      </c>
      <c r="D505" s="2">
        <v>0.53125</v>
      </c>
      <c r="G505" t="s">
        <v>149</v>
      </c>
      <c r="H505" t="s">
        <v>150</v>
      </c>
      <c r="I505" t="s">
        <v>169</v>
      </c>
      <c r="J505" t="s">
        <v>151</v>
      </c>
      <c r="M505">
        <v>1040</v>
      </c>
      <c r="O505">
        <v>2.8</v>
      </c>
      <c r="Q505" t="s">
        <v>172</v>
      </c>
      <c r="R505" t="s">
        <v>154</v>
      </c>
      <c r="S505">
        <v>0.2</v>
      </c>
      <c r="T505" t="s">
        <v>176</v>
      </c>
      <c r="V505" t="s">
        <v>156</v>
      </c>
    </row>
    <row r="506" spans="1:22" x14ac:dyDescent="0.3">
      <c r="A506" t="s">
        <v>148</v>
      </c>
      <c r="B506">
        <v>1648010</v>
      </c>
      <c r="C506" s="1">
        <v>42912</v>
      </c>
      <c r="D506" s="2">
        <v>0.53125</v>
      </c>
      <c r="G506" t="s">
        <v>149</v>
      </c>
      <c r="H506" t="s">
        <v>150</v>
      </c>
      <c r="I506" t="s">
        <v>169</v>
      </c>
      <c r="J506" t="s">
        <v>151</v>
      </c>
      <c r="M506">
        <v>1049</v>
      </c>
      <c r="O506">
        <v>0.16200000000000001</v>
      </c>
      <c r="Q506" t="s">
        <v>170</v>
      </c>
      <c r="R506" t="s">
        <v>154</v>
      </c>
      <c r="S506">
        <v>0.02</v>
      </c>
      <c r="T506" t="s">
        <v>176</v>
      </c>
      <c r="V506" t="s">
        <v>156</v>
      </c>
    </row>
    <row r="507" spans="1:22" x14ac:dyDescent="0.3">
      <c r="A507" t="s">
        <v>148</v>
      </c>
      <c r="B507">
        <v>1648010</v>
      </c>
      <c r="C507" s="1">
        <v>42912</v>
      </c>
      <c r="D507" s="2">
        <v>0.53125</v>
      </c>
      <c r="G507" t="s">
        <v>149</v>
      </c>
      <c r="H507" t="s">
        <v>150</v>
      </c>
      <c r="I507" t="s">
        <v>169</v>
      </c>
      <c r="J507" t="s">
        <v>151</v>
      </c>
      <c r="M507">
        <v>1090</v>
      </c>
      <c r="O507">
        <v>2.9</v>
      </c>
      <c r="P507" t="s">
        <v>168</v>
      </c>
      <c r="Q507" t="s">
        <v>172</v>
      </c>
      <c r="R507" t="s">
        <v>154</v>
      </c>
      <c r="S507">
        <v>2</v>
      </c>
      <c r="T507" t="s">
        <v>176</v>
      </c>
      <c r="V507" t="s">
        <v>156</v>
      </c>
    </row>
    <row r="508" spans="1:22" x14ac:dyDescent="0.3">
      <c r="A508" t="s">
        <v>148</v>
      </c>
      <c r="B508">
        <v>1648010</v>
      </c>
      <c r="C508" s="1">
        <v>42912</v>
      </c>
      <c r="D508" s="2">
        <v>0.53125</v>
      </c>
      <c r="G508" t="s">
        <v>149</v>
      </c>
      <c r="H508" t="s">
        <v>150</v>
      </c>
      <c r="I508" t="s">
        <v>169</v>
      </c>
      <c r="J508" t="s">
        <v>151</v>
      </c>
      <c r="M508">
        <v>50286</v>
      </c>
      <c r="O508">
        <v>1.37</v>
      </c>
      <c r="R508" t="s">
        <v>154</v>
      </c>
      <c r="S508">
        <v>0.17</v>
      </c>
      <c r="T508" t="s">
        <v>165</v>
      </c>
      <c r="V508" t="s">
        <v>230</v>
      </c>
    </row>
    <row r="509" spans="1:22" x14ac:dyDescent="0.3">
      <c r="A509" t="s">
        <v>148</v>
      </c>
      <c r="B509">
        <v>1648010</v>
      </c>
      <c r="C509" s="1">
        <v>42941</v>
      </c>
      <c r="D509" s="2">
        <v>0.4375</v>
      </c>
      <c r="G509" t="s">
        <v>149</v>
      </c>
      <c r="H509" t="s">
        <v>150</v>
      </c>
      <c r="I509" t="s">
        <v>169</v>
      </c>
      <c r="J509" t="s">
        <v>151</v>
      </c>
      <c r="M509">
        <v>1040</v>
      </c>
      <c r="O509">
        <v>5.9</v>
      </c>
      <c r="Q509" t="s">
        <v>172</v>
      </c>
      <c r="R509" t="s">
        <v>154</v>
      </c>
      <c r="S509">
        <v>0.2</v>
      </c>
      <c r="T509" t="s">
        <v>176</v>
      </c>
      <c r="V509" t="s">
        <v>156</v>
      </c>
    </row>
    <row r="510" spans="1:22" x14ac:dyDescent="0.3">
      <c r="A510" t="s">
        <v>148</v>
      </c>
      <c r="B510">
        <v>1648010</v>
      </c>
      <c r="C510" s="1">
        <v>42941</v>
      </c>
      <c r="D510" s="2">
        <v>0.4375</v>
      </c>
      <c r="G510" t="s">
        <v>149</v>
      </c>
      <c r="H510" t="s">
        <v>150</v>
      </c>
      <c r="I510" t="s">
        <v>169</v>
      </c>
      <c r="J510" t="s">
        <v>151</v>
      </c>
      <c r="M510">
        <v>1049</v>
      </c>
      <c r="O510">
        <v>0.254</v>
      </c>
      <c r="Q510" t="s">
        <v>170</v>
      </c>
      <c r="R510" t="s">
        <v>154</v>
      </c>
      <c r="S510">
        <v>0.02</v>
      </c>
      <c r="T510" t="s">
        <v>176</v>
      </c>
      <c r="V510" t="s">
        <v>156</v>
      </c>
    </row>
    <row r="511" spans="1:22" x14ac:dyDescent="0.3">
      <c r="A511" t="s">
        <v>148</v>
      </c>
      <c r="B511">
        <v>1648010</v>
      </c>
      <c r="C511" s="1">
        <v>42941</v>
      </c>
      <c r="D511" s="2">
        <v>0.4375</v>
      </c>
      <c r="G511" t="s">
        <v>149</v>
      </c>
      <c r="H511" t="s">
        <v>150</v>
      </c>
      <c r="I511" t="s">
        <v>169</v>
      </c>
      <c r="J511" t="s">
        <v>151</v>
      </c>
      <c r="M511">
        <v>1090</v>
      </c>
      <c r="N511" t="s">
        <v>152</v>
      </c>
      <c r="O511">
        <v>2</v>
      </c>
      <c r="Q511" t="s">
        <v>172</v>
      </c>
      <c r="R511" t="s">
        <v>154</v>
      </c>
      <c r="S511">
        <v>2</v>
      </c>
      <c r="T511" t="s">
        <v>176</v>
      </c>
      <c r="V511" t="s">
        <v>156</v>
      </c>
    </row>
    <row r="512" spans="1:22" x14ac:dyDescent="0.3">
      <c r="A512" t="s">
        <v>148</v>
      </c>
      <c r="B512">
        <v>1648010</v>
      </c>
      <c r="C512" s="1">
        <v>42941</v>
      </c>
      <c r="D512" s="2">
        <v>0.4375</v>
      </c>
      <c r="G512" t="s">
        <v>149</v>
      </c>
      <c r="H512" t="s">
        <v>150</v>
      </c>
      <c r="I512" t="s">
        <v>169</v>
      </c>
      <c r="J512" t="s">
        <v>151</v>
      </c>
      <c r="M512">
        <v>50286</v>
      </c>
      <c r="O512">
        <v>2.99</v>
      </c>
      <c r="R512" t="s">
        <v>154</v>
      </c>
      <c r="S512">
        <v>0.17</v>
      </c>
      <c r="T512" t="s">
        <v>165</v>
      </c>
      <c r="V512" t="s">
        <v>230</v>
      </c>
    </row>
    <row r="513" spans="1:22" x14ac:dyDescent="0.3">
      <c r="A513" t="s">
        <v>148</v>
      </c>
      <c r="B513">
        <v>1648010</v>
      </c>
      <c r="C513" s="1">
        <v>42944</v>
      </c>
      <c r="D513" s="2">
        <v>0.64583333333333337</v>
      </c>
      <c r="G513" t="s">
        <v>149</v>
      </c>
      <c r="H513" t="s">
        <v>150</v>
      </c>
      <c r="I513" t="s">
        <v>161</v>
      </c>
      <c r="J513" t="s">
        <v>151</v>
      </c>
      <c r="M513">
        <v>1040</v>
      </c>
      <c r="O513">
        <v>3.3</v>
      </c>
      <c r="Q513" t="s">
        <v>172</v>
      </c>
      <c r="R513" t="s">
        <v>154</v>
      </c>
      <c r="S513">
        <v>0.2</v>
      </c>
      <c r="T513" t="s">
        <v>176</v>
      </c>
      <c r="V513" t="s">
        <v>156</v>
      </c>
    </row>
    <row r="514" spans="1:22" x14ac:dyDescent="0.3">
      <c r="A514" t="s">
        <v>148</v>
      </c>
      <c r="B514">
        <v>1648010</v>
      </c>
      <c r="C514" s="1">
        <v>42944</v>
      </c>
      <c r="D514" s="2">
        <v>0.64583333333333337</v>
      </c>
      <c r="G514" t="s">
        <v>149</v>
      </c>
      <c r="H514" t="s">
        <v>150</v>
      </c>
      <c r="I514" t="s">
        <v>161</v>
      </c>
      <c r="J514" t="s">
        <v>151</v>
      </c>
      <c r="M514">
        <v>1049</v>
      </c>
      <c r="O514">
        <v>0.81899999999999995</v>
      </c>
      <c r="Q514" t="s">
        <v>170</v>
      </c>
      <c r="R514" t="s">
        <v>154</v>
      </c>
      <c r="S514">
        <v>0.02</v>
      </c>
      <c r="T514" t="s">
        <v>176</v>
      </c>
      <c r="V514" t="s">
        <v>156</v>
      </c>
    </row>
    <row r="515" spans="1:22" x14ac:dyDescent="0.3">
      <c r="A515" t="s">
        <v>148</v>
      </c>
      <c r="B515">
        <v>1648010</v>
      </c>
      <c r="C515" s="1">
        <v>42944</v>
      </c>
      <c r="D515" s="2">
        <v>0.64583333333333337</v>
      </c>
      <c r="G515" t="s">
        <v>149</v>
      </c>
      <c r="H515" t="s">
        <v>150</v>
      </c>
      <c r="I515" t="s">
        <v>161</v>
      </c>
      <c r="J515" t="s">
        <v>151</v>
      </c>
      <c r="M515">
        <v>1090</v>
      </c>
      <c r="O515">
        <v>2.8</v>
      </c>
      <c r="P515" t="s">
        <v>168</v>
      </c>
      <c r="Q515" t="s">
        <v>172</v>
      </c>
      <c r="R515" t="s">
        <v>154</v>
      </c>
      <c r="S515">
        <v>2</v>
      </c>
      <c r="T515" t="s">
        <v>176</v>
      </c>
      <c r="V515" t="s">
        <v>156</v>
      </c>
    </row>
    <row r="516" spans="1:22" x14ac:dyDescent="0.3">
      <c r="A516" t="s">
        <v>148</v>
      </c>
      <c r="B516">
        <v>1648010</v>
      </c>
      <c r="C516" s="1">
        <v>42944</v>
      </c>
      <c r="D516" s="2">
        <v>0.64583333333333337</v>
      </c>
      <c r="G516" t="s">
        <v>149</v>
      </c>
      <c r="H516" t="s">
        <v>150</v>
      </c>
      <c r="I516" t="s">
        <v>161</v>
      </c>
      <c r="J516" t="s">
        <v>151</v>
      </c>
      <c r="M516">
        <v>50286</v>
      </c>
      <c r="O516">
        <v>57.3</v>
      </c>
      <c r="R516" t="s">
        <v>154</v>
      </c>
      <c r="S516">
        <v>0.17</v>
      </c>
      <c r="T516" t="s">
        <v>165</v>
      </c>
      <c r="V516" t="s">
        <v>230</v>
      </c>
    </row>
    <row r="517" spans="1:22" x14ac:dyDescent="0.3">
      <c r="A517" t="s">
        <v>148</v>
      </c>
      <c r="B517">
        <v>1648010</v>
      </c>
      <c r="C517" s="1">
        <v>42945</v>
      </c>
      <c r="D517" s="2">
        <v>0.51041666666666663</v>
      </c>
      <c r="G517" t="s">
        <v>149</v>
      </c>
      <c r="H517" t="s">
        <v>150</v>
      </c>
      <c r="I517" t="s">
        <v>169</v>
      </c>
      <c r="J517" t="s">
        <v>151</v>
      </c>
      <c r="M517">
        <v>1040</v>
      </c>
      <c r="O517">
        <v>3.3</v>
      </c>
      <c r="Q517" t="s">
        <v>172</v>
      </c>
      <c r="R517" t="s">
        <v>154</v>
      </c>
      <c r="S517">
        <v>0.2</v>
      </c>
      <c r="T517" t="s">
        <v>176</v>
      </c>
      <c r="V517" t="s">
        <v>156</v>
      </c>
    </row>
    <row r="518" spans="1:22" x14ac:dyDescent="0.3">
      <c r="A518" t="s">
        <v>148</v>
      </c>
      <c r="B518">
        <v>1648010</v>
      </c>
      <c r="C518" s="1">
        <v>42945</v>
      </c>
      <c r="D518" s="2">
        <v>0.51041666666666663</v>
      </c>
      <c r="G518" t="s">
        <v>149</v>
      </c>
      <c r="H518" t="s">
        <v>150</v>
      </c>
      <c r="I518" t="s">
        <v>169</v>
      </c>
      <c r="J518" t="s">
        <v>151</v>
      </c>
      <c r="M518">
        <v>1049</v>
      </c>
      <c r="O518">
        <v>0.55100000000000005</v>
      </c>
      <c r="Q518" t="s">
        <v>170</v>
      </c>
      <c r="R518" t="s">
        <v>154</v>
      </c>
      <c r="S518">
        <v>0.02</v>
      </c>
      <c r="T518" t="s">
        <v>176</v>
      </c>
      <c r="V518" t="s">
        <v>156</v>
      </c>
    </row>
    <row r="519" spans="1:22" x14ac:dyDescent="0.3">
      <c r="A519" t="s">
        <v>148</v>
      </c>
      <c r="B519">
        <v>1648010</v>
      </c>
      <c r="C519" s="1">
        <v>42945</v>
      </c>
      <c r="D519" s="2">
        <v>0.51041666666666663</v>
      </c>
      <c r="G519" t="s">
        <v>149</v>
      </c>
      <c r="H519" t="s">
        <v>150</v>
      </c>
      <c r="I519" t="s">
        <v>169</v>
      </c>
      <c r="J519" t="s">
        <v>151</v>
      </c>
      <c r="M519">
        <v>1090</v>
      </c>
      <c r="O519">
        <v>2.2999999999999998</v>
      </c>
      <c r="P519" t="s">
        <v>168</v>
      </c>
      <c r="Q519" t="s">
        <v>172</v>
      </c>
      <c r="R519" t="s">
        <v>154</v>
      </c>
      <c r="S519">
        <v>2</v>
      </c>
      <c r="T519" t="s">
        <v>176</v>
      </c>
      <c r="V519" t="s">
        <v>156</v>
      </c>
    </row>
    <row r="520" spans="1:22" x14ac:dyDescent="0.3">
      <c r="A520" t="s">
        <v>148</v>
      </c>
      <c r="B520">
        <v>1648010</v>
      </c>
      <c r="C520" s="1">
        <v>42969</v>
      </c>
      <c r="D520" s="2">
        <v>0.4375</v>
      </c>
      <c r="G520" t="s">
        <v>149</v>
      </c>
      <c r="H520" t="s">
        <v>150</v>
      </c>
      <c r="I520" t="s">
        <v>169</v>
      </c>
      <c r="J520" t="s">
        <v>151</v>
      </c>
      <c r="M520">
        <v>1040</v>
      </c>
      <c r="O520">
        <v>3</v>
      </c>
      <c r="Q520" t="s">
        <v>172</v>
      </c>
      <c r="R520" t="s">
        <v>154</v>
      </c>
      <c r="S520">
        <v>0.2</v>
      </c>
      <c r="T520" t="s">
        <v>176</v>
      </c>
      <c r="V520" t="s">
        <v>156</v>
      </c>
    </row>
    <row r="521" spans="1:22" x14ac:dyDescent="0.3">
      <c r="A521" t="s">
        <v>148</v>
      </c>
      <c r="B521">
        <v>1648010</v>
      </c>
      <c r="C521" s="1">
        <v>42969</v>
      </c>
      <c r="D521" s="2">
        <v>0.4375</v>
      </c>
      <c r="G521" t="s">
        <v>149</v>
      </c>
      <c r="H521" t="s">
        <v>150</v>
      </c>
      <c r="I521" t="s">
        <v>169</v>
      </c>
      <c r="J521" t="s">
        <v>151</v>
      </c>
      <c r="M521">
        <v>1049</v>
      </c>
      <c r="O521">
        <v>0.157</v>
      </c>
      <c r="Q521" t="s">
        <v>170</v>
      </c>
      <c r="R521" t="s">
        <v>154</v>
      </c>
      <c r="S521">
        <v>0.02</v>
      </c>
      <c r="T521" t="s">
        <v>176</v>
      </c>
      <c r="V521" t="s">
        <v>156</v>
      </c>
    </row>
    <row r="522" spans="1:22" x14ac:dyDescent="0.3">
      <c r="A522" t="s">
        <v>148</v>
      </c>
      <c r="B522">
        <v>1648010</v>
      </c>
      <c r="C522" s="1">
        <v>42969</v>
      </c>
      <c r="D522" s="2">
        <v>0.4375</v>
      </c>
      <c r="G522" t="s">
        <v>149</v>
      </c>
      <c r="H522" t="s">
        <v>150</v>
      </c>
      <c r="I522" t="s">
        <v>169</v>
      </c>
      <c r="J522" t="s">
        <v>151</v>
      </c>
      <c r="M522">
        <v>1090</v>
      </c>
      <c r="N522" t="s">
        <v>152</v>
      </c>
      <c r="O522">
        <v>2</v>
      </c>
      <c r="Q522" t="s">
        <v>172</v>
      </c>
      <c r="R522" t="s">
        <v>154</v>
      </c>
      <c r="S522">
        <v>2</v>
      </c>
      <c r="T522" t="s">
        <v>176</v>
      </c>
      <c r="V522" t="s">
        <v>156</v>
      </c>
    </row>
    <row r="523" spans="1:22" x14ac:dyDescent="0.3">
      <c r="A523" t="s">
        <v>148</v>
      </c>
      <c r="B523">
        <v>1648010</v>
      </c>
      <c r="C523" s="1">
        <v>42969</v>
      </c>
      <c r="D523" s="2">
        <v>0.4375</v>
      </c>
      <c r="G523" t="s">
        <v>149</v>
      </c>
      <c r="H523" t="s">
        <v>150</v>
      </c>
      <c r="I523" t="s">
        <v>169</v>
      </c>
      <c r="J523" t="s">
        <v>151</v>
      </c>
      <c r="M523">
        <v>50286</v>
      </c>
      <c r="O523">
        <v>1.35</v>
      </c>
      <c r="R523" t="s">
        <v>154</v>
      </c>
      <c r="S523">
        <v>0.17</v>
      </c>
      <c r="T523" t="s">
        <v>165</v>
      </c>
      <c r="V523" t="s">
        <v>230</v>
      </c>
    </row>
    <row r="524" spans="1:22" x14ac:dyDescent="0.3">
      <c r="A524" t="s">
        <v>148</v>
      </c>
      <c r="B524">
        <v>1648010</v>
      </c>
      <c r="C524" s="1">
        <v>43005</v>
      </c>
      <c r="D524" s="2">
        <v>0.45833333333333331</v>
      </c>
      <c r="G524" t="s">
        <v>149</v>
      </c>
      <c r="H524" t="s">
        <v>150</v>
      </c>
      <c r="I524" t="s">
        <v>169</v>
      </c>
      <c r="J524" t="s">
        <v>151</v>
      </c>
      <c r="M524">
        <v>1040</v>
      </c>
      <c r="O524">
        <v>3.2</v>
      </c>
      <c r="Q524" t="s">
        <v>172</v>
      </c>
      <c r="R524" t="s">
        <v>154</v>
      </c>
      <c r="S524">
        <v>0.2</v>
      </c>
      <c r="T524" t="s">
        <v>176</v>
      </c>
      <c r="V524" t="s">
        <v>156</v>
      </c>
    </row>
    <row r="525" spans="1:22" x14ac:dyDescent="0.3">
      <c r="A525" t="s">
        <v>148</v>
      </c>
      <c r="B525">
        <v>1648010</v>
      </c>
      <c r="C525" s="1">
        <v>43005</v>
      </c>
      <c r="D525" s="2">
        <v>0.45833333333333331</v>
      </c>
      <c r="G525" t="s">
        <v>149</v>
      </c>
      <c r="H525" t="s">
        <v>150</v>
      </c>
      <c r="I525" t="s">
        <v>169</v>
      </c>
      <c r="J525" t="s">
        <v>151</v>
      </c>
      <c r="M525">
        <v>1049</v>
      </c>
      <c r="O525">
        <v>6.0999999999999999E-2</v>
      </c>
      <c r="Q525" t="s">
        <v>170</v>
      </c>
      <c r="R525" t="s">
        <v>154</v>
      </c>
      <c r="S525">
        <v>0.02</v>
      </c>
      <c r="T525" t="s">
        <v>176</v>
      </c>
      <c r="V525" t="s">
        <v>156</v>
      </c>
    </row>
    <row r="526" spans="1:22" x14ac:dyDescent="0.3">
      <c r="A526" t="s">
        <v>148</v>
      </c>
      <c r="B526">
        <v>1648010</v>
      </c>
      <c r="C526" s="1">
        <v>43005</v>
      </c>
      <c r="D526" s="2">
        <v>0.45833333333333331</v>
      </c>
      <c r="G526" t="s">
        <v>149</v>
      </c>
      <c r="H526" t="s">
        <v>150</v>
      </c>
      <c r="I526" t="s">
        <v>169</v>
      </c>
      <c r="J526" t="s">
        <v>151</v>
      </c>
      <c r="M526">
        <v>1090</v>
      </c>
      <c r="N526" t="s">
        <v>152</v>
      </c>
      <c r="O526">
        <v>2</v>
      </c>
      <c r="Q526" t="s">
        <v>172</v>
      </c>
      <c r="R526" t="s">
        <v>154</v>
      </c>
      <c r="S526">
        <v>2</v>
      </c>
      <c r="T526" t="s">
        <v>176</v>
      </c>
      <c r="V526" t="s">
        <v>156</v>
      </c>
    </row>
    <row r="527" spans="1:22" x14ac:dyDescent="0.3">
      <c r="A527" t="s">
        <v>148</v>
      </c>
      <c r="B527">
        <v>1648010</v>
      </c>
      <c r="C527" s="1">
        <v>43005</v>
      </c>
      <c r="D527" s="2">
        <v>0.45833333333333331</v>
      </c>
      <c r="G527" t="s">
        <v>149</v>
      </c>
      <c r="H527" t="s">
        <v>150</v>
      </c>
      <c r="I527" t="s">
        <v>169</v>
      </c>
      <c r="J527" t="s">
        <v>151</v>
      </c>
      <c r="M527">
        <v>50286</v>
      </c>
      <c r="O527">
        <v>0.78</v>
      </c>
      <c r="R527" t="s">
        <v>154</v>
      </c>
      <c r="S527">
        <v>0.17</v>
      </c>
      <c r="T527" t="s">
        <v>165</v>
      </c>
      <c r="V527" t="s">
        <v>230</v>
      </c>
    </row>
    <row r="528" spans="1:22" x14ac:dyDescent="0.3">
      <c r="A528" t="s">
        <v>148</v>
      </c>
      <c r="B528">
        <v>1648010</v>
      </c>
      <c r="C528" s="1">
        <v>43032</v>
      </c>
      <c r="D528" s="2">
        <v>0.39583333333333331</v>
      </c>
      <c r="G528" t="s">
        <v>149</v>
      </c>
      <c r="H528" t="s">
        <v>150</v>
      </c>
      <c r="I528" t="s">
        <v>169</v>
      </c>
      <c r="J528" t="s">
        <v>151</v>
      </c>
      <c r="M528">
        <v>1040</v>
      </c>
      <c r="O528">
        <v>2.1</v>
      </c>
      <c r="Q528" t="s">
        <v>172</v>
      </c>
      <c r="R528" t="s">
        <v>154</v>
      </c>
      <c r="S528">
        <v>0.2</v>
      </c>
      <c r="T528" t="s">
        <v>176</v>
      </c>
      <c r="V528" t="s">
        <v>156</v>
      </c>
    </row>
    <row r="529" spans="1:22" x14ac:dyDescent="0.3">
      <c r="A529" t="s">
        <v>148</v>
      </c>
      <c r="B529">
        <v>1648010</v>
      </c>
      <c r="C529" s="1">
        <v>43032</v>
      </c>
      <c r="D529" s="2">
        <v>0.39583333333333331</v>
      </c>
      <c r="G529" t="s">
        <v>149</v>
      </c>
      <c r="H529" t="s">
        <v>150</v>
      </c>
      <c r="I529" t="s">
        <v>169</v>
      </c>
      <c r="J529" t="s">
        <v>151</v>
      </c>
      <c r="M529">
        <v>1049</v>
      </c>
      <c r="O529">
        <v>6.2E-2</v>
      </c>
      <c r="Q529" t="s">
        <v>170</v>
      </c>
      <c r="R529" t="s">
        <v>154</v>
      </c>
      <c r="S529">
        <v>0.02</v>
      </c>
      <c r="T529" t="s">
        <v>176</v>
      </c>
      <c r="V529" t="s">
        <v>156</v>
      </c>
    </row>
    <row r="530" spans="1:22" x14ac:dyDescent="0.3">
      <c r="A530" t="s">
        <v>148</v>
      </c>
      <c r="B530">
        <v>1648010</v>
      </c>
      <c r="C530" s="1">
        <v>43032</v>
      </c>
      <c r="D530" s="2">
        <v>0.39583333333333331</v>
      </c>
      <c r="G530" t="s">
        <v>149</v>
      </c>
      <c r="H530" t="s">
        <v>150</v>
      </c>
      <c r="I530" t="s">
        <v>169</v>
      </c>
      <c r="J530" t="s">
        <v>151</v>
      </c>
      <c r="M530">
        <v>1090</v>
      </c>
      <c r="O530">
        <v>2.2000000000000002</v>
      </c>
      <c r="P530" t="s">
        <v>168</v>
      </c>
      <c r="Q530" t="s">
        <v>172</v>
      </c>
      <c r="R530" t="s">
        <v>154</v>
      </c>
      <c r="S530">
        <v>2</v>
      </c>
      <c r="T530" t="s">
        <v>176</v>
      </c>
      <c r="V530" t="s">
        <v>156</v>
      </c>
    </row>
    <row r="531" spans="1:22" x14ac:dyDescent="0.3">
      <c r="A531" t="s">
        <v>148</v>
      </c>
      <c r="B531">
        <v>1648010</v>
      </c>
      <c r="C531" s="1">
        <v>43032</v>
      </c>
      <c r="D531" s="2">
        <v>0.39583333333333331</v>
      </c>
      <c r="G531" t="s">
        <v>149</v>
      </c>
      <c r="H531" t="s">
        <v>150</v>
      </c>
      <c r="I531" t="s">
        <v>169</v>
      </c>
      <c r="J531" t="s">
        <v>151</v>
      </c>
      <c r="M531">
        <v>50286</v>
      </c>
      <c r="O531">
        <v>0.83</v>
      </c>
      <c r="R531" t="s">
        <v>154</v>
      </c>
      <c r="S531">
        <v>0.17</v>
      </c>
      <c r="T531" t="s">
        <v>165</v>
      </c>
      <c r="V531" t="s">
        <v>230</v>
      </c>
    </row>
    <row r="532" spans="1:22" x14ac:dyDescent="0.3">
      <c r="A532" t="s">
        <v>148</v>
      </c>
      <c r="B532">
        <v>1648010</v>
      </c>
      <c r="C532" s="1">
        <v>43038</v>
      </c>
      <c r="D532" s="2">
        <v>0.4375</v>
      </c>
      <c r="G532" t="s">
        <v>149</v>
      </c>
      <c r="H532" t="s">
        <v>150</v>
      </c>
      <c r="I532" t="s">
        <v>161</v>
      </c>
      <c r="J532" t="s">
        <v>151</v>
      </c>
      <c r="M532">
        <v>1040</v>
      </c>
      <c r="O532">
        <v>3.5</v>
      </c>
      <c r="Q532" t="s">
        <v>172</v>
      </c>
      <c r="R532" t="s">
        <v>154</v>
      </c>
      <c r="S532">
        <v>0.2</v>
      </c>
      <c r="T532" t="s">
        <v>176</v>
      </c>
      <c r="V532" t="s">
        <v>156</v>
      </c>
    </row>
    <row r="533" spans="1:22" x14ac:dyDescent="0.3">
      <c r="A533" t="s">
        <v>148</v>
      </c>
      <c r="B533">
        <v>1648010</v>
      </c>
      <c r="C533" s="1">
        <v>43038</v>
      </c>
      <c r="D533" s="2">
        <v>0.4375</v>
      </c>
      <c r="G533" t="s">
        <v>149</v>
      </c>
      <c r="H533" t="s">
        <v>150</v>
      </c>
      <c r="I533" t="s">
        <v>161</v>
      </c>
      <c r="J533" t="s">
        <v>151</v>
      </c>
      <c r="M533">
        <v>1049</v>
      </c>
      <c r="O533">
        <v>0.25900000000000001</v>
      </c>
      <c r="Q533" t="s">
        <v>170</v>
      </c>
      <c r="R533" t="s">
        <v>154</v>
      </c>
      <c r="S533">
        <v>0.02</v>
      </c>
      <c r="T533" t="s">
        <v>176</v>
      </c>
      <c r="V533" t="s">
        <v>156</v>
      </c>
    </row>
    <row r="534" spans="1:22" x14ac:dyDescent="0.3">
      <c r="A534" t="s">
        <v>148</v>
      </c>
      <c r="B534">
        <v>1648010</v>
      </c>
      <c r="C534" s="1">
        <v>43038</v>
      </c>
      <c r="D534" s="2">
        <v>0.4375</v>
      </c>
      <c r="G534" t="s">
        <v>149</v>
      </c>
      <c r="H534" t="s">
        <v>150</v>
      </c>
      <c r="I534" t="s">
        <v>161</v>
      </c>
      <c r="J534" t="s">
        <v>151</v>
      </c>
      <c r="M534">
        <v>1090</v>
      </c>
      <c r="O534">
        <v>2.1</v>
      </c>
      <c r="P534" t="s">
        <v>168</v>
      </c>
      <c r="Q534" t="s">
        <v>172</v>
      </c>
      <c r="R534" t="s">
        <v>154</v>
      </c>
      <c r="S534">
        <v>2</v>
      </c>
      <c r="T534" t="s">
        <v>176</v>
      </c>
      <c r="V534" t="s">
        <v>156</v>
      </c>
    </row>
    <row r="535" spans="1:22" x14ac:dyDescent="0.3">
      <c r="A535" t="s">
        <v>148</v>
      </c>
      <c r="B535">
        <v>1648010</v>
      </c>
      <c r="C535" s="1">
        <v>43038</v>
      </c>
      <c r="D535" s="2">
        <v>0.4375</v>
      </c>
      <c r="G535" t="s">
        <v>149</v>
      </c>
      <c r="H535" t="s">
        <v>150</v>
      </c>
      <c r="I535" t="s">
        <v>161</v>
      </c>
      <c r="J535" t="s">
        <v>151</v>
      </c>
      <c r="M535">
        <v>50286</v>
      </c>
      <c r="O535">
        <v>3.58</v>
      </c>
      <c r="R535" t="s">
        <v>154</v>
      </c>
      <c r="S535">
        <v>0.17</v>
      </c>
      <c r="T535" t="s">
        <v>165</v>
      </c>
      <c r="V535" t="s">
        <v>230</v>
      </c>
    </row>
    <row r="536" spans="1:22" x14ac:dyDescent="0.3">
      <c r="A536" t="s">
        <v>148</v>
      </c>
      <c r="B536">
        <v>1648010</v>
      </c>
      <c r="C536" s="1">
        <v>43069</v>
      </c>
      <c r="D536" s="2">
        <v>0.45833333333333331</v>
      </c>
      <c r="G536" t="s">
        <v>149</v>
      </c>
      <c r="H536" t="s">
        <v>150</v>
      </c>
      <c r="I536" t="s">
        <v>169</v>
      </c>
      <c r="J536" t="s">
        <v>151</v>
      </c>
      <c r="M536">
        <v>1040</v>
      </c>
      <c r="O536">
        <v>1.3</v>
      </c>
      <c r="Q536" t="s">
        <v>172</v>
      </c>
      <c r="R536" t="s">
        <v>154</v>
      </c>
      <c r="S536">
        <v>0.2</v>
      </c>
      <c r="T536" t="s">
        <v>176</v>
      </c>
      <c r="V536" t="s">
        <v>156</v>
      </c>
    </row>
    <row r="537" spans="1:22" x14ac:dyDescent="0.3">
      <c r="A537" t="s">
        <v>148</v>
      </c>
      <c r="B537">
        <v>1648010</v>
      </c>
      <c r="C537" s="1">
        <v>43069</v>
      </c>
      <c r="D537" s="2">
        <v>0.45833333333333331</v>
      </c>
      <c r="G537" t="s">
        <v>149</v>
      </c>
      <c r="H537" t="s">
        <v>150</v>
      </c>
      <c r="I537" t="s">
        <v>169</v>
      </c>
      <c r="J537" t="s">
        <v>151</v>
      </c>
      <c r="M537">
        <v>1049</v>
      </c>
      <c r="O537">
        <v>6.6000000000000003E-2</v>
      </c>
      <c r="Q537" t="s">
        <v>170</v>
      </c>
      <c r="R537" t="s">
        <v>154</v>
      </c>
      <c r="S537">
        <v>0.02</v>
      </c>
      <c r="T537" t="s">
        <v>176</v>
      </c>
      <c r="V537" t="s">
        <v>156</v>
      </c>
    </row>
    <row r="538" spans="1:22" x14ac:dyDescent="0.3">
      <c r="A538" t="s">
        <v>148</v>
      </c>
      <c r="B538">
        <v>1648010</v>
      </c>
      <c r="C538" s="1">
        <v>43069</v>
      </c>
      <c r="D538" s="2">
        <v>0.45833333333333331</v>
      </c>
      <c r="G538" t="s">
        <v>149</v>
      </c>
      <c r="H538" t="s">
        <v>150</v>
      </c>
      <c r="I538" t="s">
        <v>169</v>
      </c>
      <c r="J538" t="s">
        <v>151</v>
      </c>
      <c r="M538">
        <v>1090</v>
      </c>
      <c r="N538" t="s">
        <v>152</v>
      </c>
      <c r="O538">
        <v>2</v>
      </c>
      <c r="Q538" t="s">
        <v>172</v>
      </c>
      <c r="R538" t="s">
        <v>154</v>
      </c>
      <c r="S538">
        <v>2</v>
      </c>
      <c r="T538" t="s">
        <v>176</v>
      </c>
      <c r="V538" t="s">
        <v>156</v>
      </c>
    </row>
    <row r="539" spans="1:22" x14ac:dyDescent="0.3">
      <c r="A539" t="s">
        <v>148</v>
      </c>
      <c r="B539">
        <v>1648010</v>
      </c>
      <c r="C539" s="1">
        <v>43069</v>
      </c>
      <c r="D539" s="2">
        <v>0.45833333333333331</v>
      </c>
      <c r="G539" t="s">
        <v>149</v>
      </c>
      <c r="H539" t="s">
        <v>150</v>
      </c>
      <c r="I539" t="s">
        <v>169</v>
      </c>
      <c r="J539" t="s">
        <v>151</v>
      </c>
      <c r="M539">
        <v>50286</v>
      </c>
      <c r="O539">
        <v>0.56999999999999995</v>
      </c>
      <c r="R539" t="s">
        <v>154</v>
      </c>
      <c r="S539">
        <v>0.17</v>
      </c>
      <c r="T539" t="s">
        <v>165</v>
      </c>
      <c r="V539" t="s">
        <v>230</v>
      </c>
    </row>
    <row r="540" spans="1:22" x14ac:dyDescent="0.3">
      <c r="A540" t="s">
        <v>148</v>
      </c>
      <c r="B540">
        <v>1648010</v>
      </c>
      <c r="C540" s="1">
        <v>43090</v>
      </c>
      <c r="D540" s="2">
        <v>0.54166666666666663</v>
      </c>
      <c r="G540" t="s">
        <v>149</v>
      </c>
      <c r="H540" t="s">
        <v>150</v>
      </c>
      <c r="I540" t="s">
        <v>169</v>
      </c>
      <c r="J540" t="s">
        <v>151</v>
      </c>
      <c r="M540">
        <v>1040</v>
      </c>
      <c r="O540">
        <v>1.3</v>
      </c>
      <c r="P540" t="s">
        <v>177</v>
      </c>
      <c r="Q540" t="s">
        <v>172</v>
      </c>
      <c r="R540" t="s">
        <v>154</v>
      </c>
      <c r="S540">
        <v>0.2</v>
      </c>
      <c r="T540" t="s">
        <v>176</v>
      </c>
      <c r="V540" t="s">
        <v>156</v>
      </c>
    </row>
    <row r="541" spans="1:22" x14ac:dyDescent="0.3">
      <c r="A541" t="s">
        <v>148</v>
      </c>
      <c r="B541">
        <v>1648010</v>
      </c>
      <c r="C541" s="1">
        <v>43090</v>
      </c>
      <c r="D541" s="2">
        <v>0.54166666666666663</v>
      </c>
      <c r="G541" t="s">
        <v>149</v>
      </c>
      <c r="H541" t="s">
        <v>150</v>
      </c>
      <c r="I541" t="s">
        <v>169</v>
      </c>
      <c r="J541" t="s">
        <v>151</v>
      </c>
      <c r="M541">
        <v>1049</v>
      </c>
      <c r="O541">
        <v>3.9E-2</v>
      </c>
      <c r="P541" t="s">
        <v>168</v>
      </c>
      <c r="Q541" t="s">
        <v>170</v>
      </c>
      <c r="R541" t="s">
        <v>154</v>
      </c>
      <c r="S541">
        <v>0.02</v>
      </c>
      <c r="T541" t="s">
        <v>176</v>
      </c>
      <c r="V541" t="s">
        <v>156</v>
      </c>
    </row>
    <row r="542" spans="1:22" x14ac:dyDescent="0.3">
      <c r="A542" t="s">
        <v>148</v>
      </c>
      <c r="B542">
        <v>1648010</v>
      </c>
      <c r="C542" s="1">
        <v>43090</v>
      </c>
      <c r="D542" s="2">
        <v>0.54166666666666663</v>
      </c>
      <c r="G542" t="s">
        <v>149</v>
      </c>
      <c r="H542" t="s">
        <v>150</v>
      </c>
      <c r="I542" t="s">
        <v>169</v>
      </c>
      <c r="J542" t="s">
        <v>151</v>
      </c>
      <c r="M542">
        <v>1090</v>
      </c>
      <c r="N542" t="s">
        <v>152</v>
      </c>
      <c r="O542">
        <v>2</v>
      </c>
      <c r="P542" t="s">
        <v>177</v>
      </c>
      <c r="Q542" t="s">
        <v>172</v>
      </c>
      <c r="R542" t="s">
        <v>154</v>
      </c>
      <c r="S542">
        <v>2</v>
      </c>
      <c r="T542" t="s">
        <v>176</v>
      </c>
      <c r="V542" t="s">
        <v>156</v>
      </c>
    </row>
    <row r="543" spans="1:22" x14ac:dyDescent="0.3">
      <c r="A543" t="s">
        <v>148</v>
      </c>
      <c r="B543">
        <v>1648010</v>
      </c>
      <c r="C543" s="1">
        <v>43090</v>
      </c>
      <c r="D543" s="2">
        <v>0.54166666666666663</v>
      </c>
      <c r="G543" t="s">
        <v>149</v>
      </c>
      <c r="H543" t="s">
        <v>150</v>
      </c>
      <c r="I543" t="s">
        <v>169</v>
      </c>
      <c r="J543" t="s">
        <v>151</v>
      </c>
      <c r="M543">
        <v>50286</v>
      </c>
      <c r="O543">
        <v>0.98</v>
      </c>
      <c r="R543" t="s">
        <v>154</v>
      </c>
      <c r="S543">
        <v>0.17</v>
      </c>
      <c r="T543" t="s">
        <v>165</v>
      </c>
      <c r="V543" t="s">
        <v>230</v>
      </c>
    </row>
    <row r="544" spans="1:22" x14ac:dyDescent="0.3">
      <c r="A544" t="s">
        <v>148</v>
      </c>
      <c r="B544">
        <v>1648010</v>
      </c>
      <c r="C544" s="1">
        <v>43125</v>
      </c>
      <c r="D544" s="2">
        <v>0.45833333333333331</v>
      </c>
      <c r="G544" t="s">
        <v>149</v>
      </c>
      <c r="H544" t="s">
        <v>150</v>
      </c>
      <c r="I544" t="s">
        <v>169</v>
      </c>
      <c r="J544" t="s">
        <v>151</v>
      </c>
      <c r="M544">
        <v>1040</v>
      </c>
      <c r="O544">
        <v>1.9</v>
      </c>
      <c r="P544" t="s">
        <v>175</v>
      </c>
      <c r="Q544" t="s">
        <v>172</v>
      </c>
      <c r="R544" t="s">
        <v>154</v>
      </c>
      <c r="S544">
        <v>0.2</v>
      </c>
      <c r="T544" t="s">
        <v>176</v>
      </c>
      <c r="V544" t="s">
        <v>156</v>
      </c>
    </row>
    <row r="545" spans="1:22" x14ac:dyDescent="0.3">
      <c r="A545" t="s">
        <v>148</v>
      </c>
      <c r="B545">
        <v>1648010</v>
      </c>
      <c r="C545" s="1">
        <v>43125</v>
      </c>
      <c r="D545" s="2">
        <v>0.45833333333333331</v>
      </c>
      <c r="G545" t="s">
        <v>149</v>
      </c>
      <c r="H545" t="s">
        <v>150</v>
      </c>
      <c r="I545" t="s">
        <v>169</v>
      </c>
      <c r="J545" t="s">
        <v>151</v>
      </c>
      <c r="M545">
        <v>1049</v>
      </c>
      <c r="N545" t="s">
        <v>152</v>
      </c>
      <c r="O545">
        <v>0.1</v>
      </c>
      <c r="P545" t="s">
        <v>174</v>
      </c>
      <c r="Q545" t="s">
        <v>170</v>
      </c>
      <c r="R545" t="s">
        <v>154</v>
      </c>
      <c r="S545">
        <v>0.02</v>
      </c>
      <c r="T545" t="s">
        <v>176</v>
      </c>
      <c r="V545" t="s">
        <v>156</v>
      </c>
    </row>
    <row r="546" spans="1:22" x14ac:dyDescent="0.3">
      <c r="A546" t="s">
        <v>148</v>
      </c>
      <c r="B546">
        <v>1648010</v>
      </c>
      <c r="C546" s="1">
        <v>43125</v>
      </c>
      <c r="D546" s="2">
        <v>0.45833333333333331</v>
      </c>
      <c r="G546" t="s">
        <v>149</v>
      </c>
      <c r="H546" t="s">
        <v>150</v>
      </c>
      <c r="I546" t="s">
        <v>169</v>
      </c>
      <c r="J546" t="s">
        <v>151</v>
      </c>
      <c r="M546">
        <v>1090</v>
      </c>
      <c r="N546" t="s">
        <v>152</v>
      </c>
      <c r="O546">
        <v>10</v>
      </c>
      <c r="P546" t="s">
        <v>174</v>
      </c>
      <c r="Q546" t="s">
        <v>172</v>
      </c>
      <c r="R546" t="s">
        <v>154</v>
      </c>
      <c r="S546">
        <v>2</v>
      </c>
      <c r="T546" t="s">
        <v>176</v>
      </c>
      <c r="V546" t="s">
        <v>156</v>
      </c>
    </row>
    <row r="547" spans="1:22" x14ac:dyDescent="0.3">
      <c r="A547" t="s">
        <v>148</v>
      </c>
      <c r="B547">
        <v>1648010</v>
      </c>
      <c r="C547" s="1">
        <v>43125</v>
      </c>
      <c r="D547" s="2">
        <v>0.45833333333333331</v>
      </c>
      <c r="G547" t="s">
        <v>149</v>
      </c>
      <c r="H547" t="s">
        <v>150</v>
      </c>
      <c r="I547" t="s">
        <v>169</v>
      </c>
      <c r="J547" t="s">
        <v>151</v>
      </c>
      <c r="M547">
        <v>50286</v>
      </c>
      <c r="O547">
        <v>1.35</v>
      </c>
      <c r="R547" t="s">
        <v>154</v>
      </c>
      <c r="S547">
        <v>0.17</v>
      </c>
      <c r="T547" t="s">
        <v>165</v>
      </c>
      <c r="V547" t="s">
        <v>230</v>
      </c>
    </row>
    <row r="548" spans="1:22" x14ac:dyDescent="0.3">
      <c r="A548" t="s">
        <v>148</v>
      </c>
      <c r="B548">
        <v>1648010</v>
      </c>
      <c r="C548" s="1">
        <v>43142</v>
      </c>
      <c r="D548" s="2">
        <v>0.53125</v>
      </c>
      <c r="G548" t="s">
        <v>149</v>
      </c>
      <c r="H548" t="s">
        <v>150</v>
      </c>
      <c r="I548" t="s">
        <v>169</v>
      </c>
      <c r="J548" t="s">
        <v>151</v>
      </c>
      <c r="M548">
        <v>1040</v>
      </c>
      <c r="O548">
        <v>3.1</v>
      </c>
      <c r="Q548" t="s">
        <v>172</v>
      </c>
      <c r="R548" t="s">
        <v>154</v>
      </c>
      <c r="S548">
        <v>0.2</v>
      </c>
      <c r="T548" t="s">
        <v>176</v>
      </c>
      <c r="V548" t="s">
        <v>156</v>
      </c>
    </row>
    <row r="549" spans="1:22" x14ac:dyDescent="0.3">
      <c r="A549" t="s">
        <v>148</v>
      </c>
      <c r="B549">
        <v>1648010</v>
      </c>
      <c r="C549" s="1">
        <v>43142</v>
      </c>
      <c r="D549" s="2">
        <v>0.53125</v>
      </c>
      <c r="G549" t="s">
        <v>149</v>
      </c>
      <c r="H549" t="s">
        <v>150</v>
      </c>
      <c r="I549" t="s">
        <v>169</v>
      </c>
      <c r="J549" t="s">
        <v>151</v>
      </c>
      <c r="M549">
        <v>1049</v>
      </c>
      <c r="O549">
        <v>0.372</v>
      </c>
      <c r="Q549" t="s">
        <v>170</v>
      </c>
      <c r="R549" t="s">
        <v>154</v>
      </c>
      <c r="S549">
        <v>0.02</v>
      </c>
      <c r="T549" t="s">
        <v>176</v>
      </c>
      <c r="V549" t="s">
        <v>156</v>
      </c>
    </row>
    <row r="550" spans="1:22" x14ac:dyDescent="0.3">
      <c r="A550" t="s">
        <v>148</v>
      </c>
      <c r="B550">
        <v>1648010</v>
      </c>
      <c r="C550" s="1">
        <v>43142</v>
      </c>
      <c r="D550" s="2">
        <v>0.53125</v>
      </c>
      <c r="G550" t="s">
        <v>149</v>
      </c>
      <c r="H550" t="s">
        <v>150</v>
      </c>
      <c r="I550" t="s">
        <v>169</v>
      </c>
      <c r="J550" t="s">
        <v>151</v>
      </c>
      <c r="M550">
        <v>1090</v>
      </c>
      <c r="O550">
        <v>2.8</v>
      </c>
      <c r="P550" t="s">
        <v>168</v>
      </c>
      <c r="Q550" t="s">
        <v>172</v>
      </c>
      <c r="R550" t="s">
        <v>154</v>
      </c>
      <c r="S550">
        <v>2</v>
      </c>
      <c r="T550" t="s">
        <v>176</v>
      </c>
      <c r="V550" t="s">
        <v>156</v>
      </c>
    </row>
    <row r="551" spans="1:22" x14ac:dyDescent="0.3">
      <c r="A551" t="s">
        <v>148</v>
      </c>
      <c r="B551">
        <v>1648010</v>
      </c>
      <c r="C551" s="1">
        <v>43142</v>
      </c>
      <c r="D551" s="2">
        <v>0.53125</v>
      </c>
      <c r="G551" t="s">
        <v>149</v>
      </c>
      <c r="H551" t="s">
        <v>150</v>
      </c>
      <c r="I551" t="s">
        <v>169</v>
      </c>
      <c r="J551" t="s">
        <v>151</v>
      </c>
      <c r="M551">
        <v>50286</v>
      </c>
      <c r="O551">
        <v>44.8</v>
      </c>
      <c r="R551" t="s">
        <v>154</v>
      </c>
      <c r="S551">
        <v>0.17</v>
      </c>
      <c r="T551" t="s">
        <v>165</v>
      </c>
      <c r="V551" t="s">
        <v>230</v>
      </c>
    </row>
    <row r="552" spans="1:22" x14ac:dyDescent="0.3">
      <c r="A552" t="s">
        <v>148</v>
      </c>
      <c r="B552">
        <v>1648010</v>
      </c>
      <c r="C552" s="1">
        <v>43152</v>
      </c>
      <c r="D552" s="2">
        <v>0.58333333333333337</v>
      </c>
      <c r="G552" t="s">
        <v>149</v>
      </c>
      <c r="H552" t="s">
        <v>150</v>
      </c>
      <c r="I552" t="s">
        <v>169</v>
      </c>
      <c r="J552" t="s">
        <v>151</v>
      </c>
      <c r="M552">
        <v>1040</v>
      </c>
      <c r="O552">
        <v>2</v>
      </c>
      <c r="Q552" t="s">
        <v>172</v>
      </c>
      <c r="R552" t="s">
        <v>154</v>
      </c>
      <c r="S552">
        <v>0.2</v>
      </c>
      <c r="T552" t="s">
        <v>176</v>
      </c>
      <c r="V552" t="s">
        <v>156</v>
      </c>
    </row>
    <row r="553" spans="1:22" x14ac:dyDescent="0.3">
      <c r="A553" t="s">
        <v>148</v>
      </c>
      <c r="B553">
        <v>1648010</v>
      </c>
      <c r="C553" s="1">
        <v>43152</v>
      </c>
      <c r="D553" s="2">
        <v>0.58333333333333337</v>
      </c>
      <c r="G553" t="s">
        <v>149</v>
      </c>
      <c r="H553" t="s">
        <v>150</v>
      </c>
      <c r="I553" t="s">
        <v>169</v>
      </c>
      <c r="J553" t="s">
        <v>151</v>
      </c>
      <c r="M553">
        <v>1049</v>
      </c>
      <c r="O553">
        <v>0.13400000000000001</v>
      </c>
      <c r="Q553" t="s">
        <v>170</v>
      </c>
      <c r="R553" t="s">
        <v>154</v>
      </c>
      <c r="S553">
        <v>0.02</v>
      </c>
      <c r="T553" t="s">
        <v>176</v>
      </c>
      <c r="V553" t="s">
        <v>156</v>
      </c>
    </row>
    <row r="554" spans="1:22" x14ac:dyDescent="0.3">
      <c r="A554" t="s">
        <v>148</v>
      </c>
      <c r="B554">
        <v>1648010</v>
      </c>
      <c r="C554" s="1">
        <v>43152</v>
      </c>
      <c r="D554" s="2">
        <v>0.58333333333333337</v>
      </c>
      <c r="G554" t="s">
        <v>149</v>
      </c>
      <c r="H554" t="s">
        <v>150</v>
      </c>
      <c r="I554" t="s">
        <v>169</v>
      </c>
      <c r="J554" t="s">
        <v>151</v>
      </c>
      <c r="M554">
        <v>1090</v>
      </c>
      <c r="O554">
        <v>2.2000000000000002</v>
      </c>
      <c r="P554" t="s">
        <v>168</v>
      </c>
      <c r="Q554" t="s">
        <v>172</v>
      </c>
      <c r="R554" t="s">
        <v>154</v>
      </c>
      <c r="S554">
        <v>2</v>
      </c>
      <c r="T554" t="s">
        <v>176</v>
      </c>
      <c r="V554" t="s">
        <v>156</v>
      </c>
    </row>
    <row r="555" spans="1:22" x14ac:dyDescent="0.3">
      <c r="A555" t="s">
        <v>148</v>
      </c>
      <c r="B555">
        <v>1648010</v>
      </c>
      <c r="C555" s="1">
        <v>43152</v>
      </c>
      <c r="D555" s="2">
        <v>0.58333333333333337</v>
      </c>
      <c r="G555" t="s">
        <v>149</v>
      </c>
      <c r="H555" t="s">
        <v>150</v>
      </c>
      <c r="I555" t="s">
        <v>169</v>
      </c>
      <c r="J555" t="s">
        <v>151</v>
      </c>
      <c r="M555">
        <v>50286</v>
      </c>
      <c r="O555">
        <v>2.54</v>
      </c>
      <c r="R555" t="s">
        <v>154</v>
      </c>
      <c r="S555">
        <v>0.17</v>
      </c>
      <c r="T555" t="s">
        <v>165</v>
      </c>
      <c r="V555" t="s">
        <v>230</v>
      </c>
    </row>
    <row r="556" spans="1:22" x14ac:dyDescent="0.3">
      <c r="A556" t="s">
        <v>148</v>
      </c>
      <c r="B556">
        <v>1648010</v>
      </c>
      <c r="C556" s="1">
        <v>43182</v>
      </c>
      <c r="D556" s="2">
        <v>0.51041666666666663</v>
      </c>
      <c r="G556" t="s">
        <v>149</v>
      </c>
      <c r="H556" t="s">
        <v>150</v>
      </c>
      <c r="I556" t="s">
        <v>161</v>
      </c>
      <c r="J556" t="s">
        <v>151</v>
      </c>
      <c r="M556">
        <v>1040</v>
      </c>
      <c r="O556">
        <v>2.8</v>
      </c>
      <c r="P556" t="s">
        <v>174</v>
      </c>
      <c r="Q556" t="s">
        <v>172</v>
      </c>
      <c r="R556" t="s">
        <v>154</v>
      </c>
      <c r="S556">
        <v>0.2</v>
      </c>
      <c r="T556" t="s">
        <v>176</v>
      </c>
      <c r="V556" t="s">
        <v>156</v>
      </c>
    </row>
    <row r="557" spans="1:22" x14ac:dyDescent="0.3">
      <c r="A557" t="s">
        <v>148</v>
      </c>
      <c r="B557">
        <v>1648010</v>
      </c>
      <c r="C557" s="1">
        <v>43182</v>
      </c>
      <c r="D557" s="2">
        <v>0.51041666666666663</v>
      </c>
      <c r="G557" t="s">
        <v>149</v>
      </c>
      <c r="H557" t="s">
        <v>150</v>
      </c>
      <c r="I557" t="s">
        <v>161</v>
      </c>
      <c r="J557" t="s">
        <v>151</v>
      </c>
      <c r="M557">
        <v>1049</v>
      </c>
      <c r="O557">
        <v>0.11899999999999999</v>
      </c>
      <c r="P557" t="s">
        <v>175</v>
      </c>
      <c r="Q557" t="s">
        <v>170</v>
      </c>
      <c r="R557" t="s">
        <v>154</v>
      </c>
      <c r="S557">
        <v>0.02</v>
      </c>
      <c r="T557" t="s">
        <v>176</v>
      </c>
      <c r="V557" t="s">
        <v>156</v>
      </c>
    </row>
    <row r="558" spans="1:22" x14ac:dyDescent="0.3">
      <c r="A558" t="s">
        <v>148</v>
      </c>
      <c r="B558">
        <v>1648010</v>
      </c>
      <c r="C558" s="1">
        <v>43182</v>
      </c>
      <c r="D558" s="2">
        <v>0.51041666666666663</v>
      </c>
      <c r="G558" t="s">
        <v>149</v>
      </c>
      <c r="H558" t="s">
        <v>150</v>
      </c>
      <c r="I558" t="s">
        <v>161</v>
      </c>
      <c r="J558" t="s">
        <v>151</v>
      </c>
      <c r="M558">
        <v>1090</v>
      </c>
      <c r="O558">
        <v>4.5</v>
      </c>
      <c r="P558" t="s">
        <v>175</v>
      </c>
      <c r="Q558" t="s">
        <v>172</v>
      </c>
      <c r="R558" t="s">
        <v>154</v>
      </c>
      <c r="S558">
        <v>2</v>
      </c>
      <c r="T558" t="s">
        <v>176</v>
      </c>
      <c r="V558" t="s">
        <v>156</v>
      </c>
    </row>
    <row r="559" spans="1:22" x14ac:dyDescent="0.3">
      <c r="A559" t="s">
        <v>148</v>
      </c>
      <c r="B559">
        <v>1648010</v>
      </c>
      <c r="C559" s="1">
        <v>43182</v>
      </c>
      <c r="D559" s="2">
        <v>0.51041666666666663</v>
      </c>
      <c r="G559" t="s">
        <v>149</v>
      </c>
      <c r="H559" t="s">
        <v>150</v>
      </c>
      <c r="I559" t="s">
        <v>161</v>
      </c>
      <c r="J559" t="s">
        <v>151</v>
      </c>
      <c r="M559">
        <v>50286</v>
      </c>
      <c r="O559">
        <v>2.73</v>
      </c>
      <c r="R559" t="s">
        <v>154</v>
      </c>
      <c r="S559">
        <v>0.17</v>
      </c>
      <c r="T559" t="s">
        <v>165</v>
      </c>
      <c r="V559" t="s">
        <v>230</v>
      </c>
    </row>
    <row r="560" spans="1:22" x14ac:dyDescent="0.3">
      <c r="A560" t="s">
        <v>148</v>
      </c>
      <c r="B560">
        <v>1648010</v>
      </c>
      <c r="C560" s="1">
        <v>43187</v>
      </c>
      <c r="D560" s="2">
        <v>0.42708333333333331</v>
      </c>
      <c r="G560" t="s">
        <v>149</v>
      </c>
      <c r="H560" t="s">
        <v>150</v>
      </c>
      <c r="I560" t="s">
        <v>169</v>
      </c>
      <c r="J560" t="s">
        <v>151</v>
      </c>
      <c r="M560">
        <v>1040</v>
      </c>
      <c r="O560">
        <v>1.9</v>
      </c>
      <c r="Q560" t="s">
        <v>172</v>
      </c>
      <c r="R560" t="s">
        <v>154</v>
      </c>
      <c r="S560">
        <v>0.4</v>
      </c>
      <c r="T560" t="s">
        <v>176</v>
      </c>
      <c r="V560" t="s">
        <v>156</v>
      </c>
    </row>
    <row r="561" spans="1:22" x14ac:dyDescent="0.3">
      <c r="A561" t="s">
        <v>148</v>
      </c>
      <c r="B561">
        <v>1648010</v>
      </c>
      <c r="C561" s="1">
        <v>43187</v>
      </c>
      <c r="D561" s="2">
        <v>0.42708333333333331</v>
      </c>
      <c r="G561" t="s">
        <v>149</v>
      </c>
      <c r="H561" t="s">
        <v>150</v>
      </c>
      <c r="I561" t="s">
        <v>169</v>
      </c>
      <c r="J561" t="s">
        <v>151</v>
      </c>
      <c r="M561">
        <v>1049</v>
      </c>
      <c r="O561">
        <v>4.1000000000000002E-2</v>
      </c>
      <c r="Q561" t="s">
        <v>170</v>
      </c>
      <c r="R561" t="s">
        <v>154</v>
      </c>
      <c r="S561">
        <v>0.02</v>
      </c>
      <c r="T561" t="s">
        <v>176</v>
      </c>
      <c r="V561" t="s">
        <v>156</v>
      </c>
    </row>
    <row r="562" spans="1:22" x14ac:dyDescent="0.3">
      <c r="A562" t="s">
        <v>148</v>
      </c>
      <c r="B562">
        <v>1648010</v>
      </c>
      <c r="C562" s="1">
        <v>43187</v>
      </c>
      <c r="D562" s="2">
        <v>0.42708333333333331</v>
      </c>
      <c r="G562" t="s">
        <v>149</v>
      </c>
      <c r="H562" t="s">
        <v>150</v>
      </c>
      <c r="I562" t="s">
        <v>169</v>
      </c>
      <c r="J562" t="s">
        <v>151</v>
      </c>
      <c r="M562">
        <v>1090</v>
      </c>
      <c r="N562" t="s">
        <v>152</v>
      </c>
      <c r="O562">
        <v>2</v>
      </c>
      <c r="Q562" t="s">
        <v>172</v>
      </c>
      <c r="R562" t="s">
        <v>154</v>
      </c>
      <c r="S562">
        <v>2</v>
      </c>
      <c r="T562" t="s">
        <v>176</v>
      </c>
      <c r="V562" t="s">
        <v>156</v>
      </c>
    </row>
    <row r="563" spans="1:22" x14ac:dyDescent="0.3">
      <c r="A563" t="s">
        <v>148</v>
      </c>
      <c r="B563">
        <v>1648010</v>
      </c>
      <c r="C563" s="1">
        <v>43187</v>
      </c>
      <c r="D563" s="2">
        <v>0.42708333333333331</v>
      </c>
      <c r="G563" t="s">
        <v>149</v>
      </c>
      <c r="H563" t="s">
        <v>150</v>
      </c>
      <c r="I563" t="s">
        <v>169</v>
      </c>
      <c r="J563" t="s">
        <v>151</v>
      </c>
      <c r="M563">
        <v>50286</v>
      </c>
      <c r="O563">
        <v>1.1000000000000001</v>
      </c>
      <c r="R563" t="s">
        <v>154</v>
      </c>
      <c r="S563">
        <v>0.17</v>
      </c>
      <c r="T563" t="s">
        <v>165</v>
      </c>
      <c r="V563" t="s">
        <v>230</v>
      </c>
    </row>
    <row r="564" spans="1:22" x14ac:dyDescent="0.3">
      <c r="A564" t="s">
        <v>148</v>
      </c>
      <c r="B564">
        <v>1648010</v>
      </c>
      <c r="C564" s="1">
        <v>43206</v>
      </c>
      <c r="D564" s="2">
        <v>0.54166666666666663</v>
      </c>
      <c r="G564" t="s">
        <v>149</v>
      </c>
      <c r="H564" t="s">
        <v>150</v>
      </c>
      <c r="I564" t="s">
        <v>161</v>
      </c>
      <c r="J564" t="s">
        <v>151</v>
      </c>
      <c r="M564">
        <v>1040</v>
      </c>
      <c r="O564">
        <v>3.1</v>
      </c>
      <c r="Q564" t="s">
        <v>172</v>
      </c>
      <c r="R564" t="s">
        <v>154</v>
      </c>
      <c r="S564">
        <v>0.4</v>
      </c>
      <c r="T564" t="s">
        <v>176</v>
      </c>
      <c r="V564" t="s">
        <v>156</v>
      </c>
    </row>
    <row r="565" spans="1:22" x14ac:dyDescent="0.3">
      <c r="A565" t="s">
        <v>148</v>
      </c>
      <c r="B565">
        <v>1648010</v>
      </c>
      <c r="C565" s="1">
        <v>43206</v>
      </c>
      <c r="D565" s="2">
        <v>0.54166666666666663</v>
      </c>
      <c r="G565" t="s">
        <v>149</v>
      </c>
      <c r="H565" t="s">
        <v>150</v>
      </c>
      <c r="I565" t="s">
        <v>161</v>
      </c>
      <c r="J565" t="s">
        <v>151</v>
      </c>
      <c r="M565">
        <v>1049</v>
      </c>
      <c r="O565">
        <v>0.54600000000000004</v>
      </c>
      <c r="Q565" t="s">
        <v>170</v>
      </c>
      <c r="R565" t="s">
        <v>154</v>
      </c>
      <c r="S565">
        <v>0.02</v>
      </c>
      <c r="T565" t="s">
        <v>176</v>
      </c>
      <c r="V565" t="s">
        <v>156</v>
      </c>
    </row>
    <row r="566" spans="1:22" x14ac:dyDescent="0.3">
      <c r="A566" t="s">
        <v>148</v>
      </c>
      <c r="B566">
        <v>1648010</v>
      </c>
      <c r="C566" s="1">
        <v>43206</v>
      </c>
      <c r="D566" s="2">
        <v>0.54166666666666663</v>
      </c>
      <c r="G566" t="s">
        <v>149</v>
      </c>
      <c r="H566" t="s">
        <v>150</v>
      </c>
      <c r="I566" t="s">
        <v>161</v>
      </c>
      <c r="J566" t="s">
        <v>151</v>
      </c>
      <c r="M566">
        <v>1090</v>
      </c>
      <c r="N566" t="s">
        <v>152</v>
      </c>
      <c r="O566">
        <v>2</v>
      </c>
      <c r="Q566" t="s">
        <v>172</v>
      </c>
      <c r="R566" t="s">
        <v>154</v>
      </c>
      <c r="S566">
        <v>2</v>
      </c>
      <c r="T566" t="s">
        <v>176</v>
      </c>
      <c r="V566" t="s">
        <v>156</v>
      </c>
    </row>
    <row r="567" spans="1:22" x14ac:dyDescent="0.3">
      <c r="A567" t="s">
        <v>148</v>
      </c>
      <c r="B567">
        <v>1648010</v>
      </c>
      <c r="C567" s="1">
        <v>43206</v>
      </c>
      <c r="D567" s="2">
        <v>0.54166666666666663</v>
      </c>
      <c r="G567" t="s">
        <v>149</v>
      </c>
      <c r="H567" t="s">
        <v>150</v>
      </c>
      <c r="I567" t="s">
        <v>161</v>
      </c>
      <c r="J567" t="s">
        <v>151</v>
      </c>
      <c r="M567">
        <v>50286</v>
      </c>
      <c r="O567">
        <v>3.61</v>
      </c>
      <c r="R567" t="s">
        <v>154</v>
      </c>
      <c r="S567">
        <v>0.17</v>
      </c>
      <c r="T567" t="s">
        <v>165</v>
      </c>
      <c r="V567" t="s">
        <v>230</v>
      </c>
    </row>
    <row r="568" spans="1:22" x14ac:dyDescent="0.3">
      <c r="A568" t="s">
        <v>148</v>
      </c>
      <c r="B568">
        <v>1648010</v>
      </c>
      <c r="C568" s="1">
        <v>43217</v>
      </c>
      <c r="D568" s="2">
        <v>0.48958333333333331</v>
      </c>
      <c r="G568" t="s">
        <v>149</v>
      </c>
      <c r="H568" t="s">
        <v>150</v>
      </c>
      <c r="I568" t="s">
        <v>161</v>
      </c>
      <c r="J568" t="s">
        <v>151</v>
      </c>
      <c r="M568">
        <v>1040</v>
      </c>
      <c r="O568">
        <v>3.4</v>
      </c>
      <c r="Q568" t="s">
        <v>172</v>
      </c>
      <c r="R568" t="s">
        <v>154</v>
      </c>
      <c r="S568">
        <v>0.4</v>
      </c>
      <c r="T568" t="s">
        <v>176</v>
      </c>
      <c r="V568" t="s">
        <v>156</v>
      </c>
    </row>
    <row r="569" spans="1:22" x14ac:dyDescent="0.3">
      <c r="A569" t="s">
        <v>148</v>
      </c>
      <c r="B569">
        <v>1648010</v>
      </c>
      <c r="C569" s="1">
        <v>43217</v>
      </c>
      <c r="D569" s="2">
        <v>0.48958333333333331</v>
      </c>
      <c r="G569" t="s">
        <v>149</v>
      </c>
      <c r="H569" t="s">
        <v>150</v>
      </c>
      <c r="I569" t="s">
        <v>161</v>
      </c>
      <c r="J569" t="s">
        <v>151</v>
      </c>
      <c r="M569">
        <v>1049</v>
      </c>
      <c r="O569">
        <v>0.29199999999999998</v>
      </c>
      <c r="Q569" t="s">
        <v>170</v>
      </c>
      <c r="R569" t="s">
        <v>154</v>
      </c>
      <c r="S569">
        <v>0.02</v>
      </c>
      <c r="T569" t="s">
        <v>176</v>
      </c>
      <c r="V569" t="s">
        <v>156</v>
      </c>
    </row>
    <row r="570" spans="1:22" x14ac:dyDescent="0.3">
      <c r="A570" t="s">
        <v>148</v>
      </c>
      <c r="B570">
        <v>1648010</v>
      </c>
      <c r="C570" s="1">
        <v>43217</v>
      </c>
      <c r="D570" s="2">
        <v>0.48958333333333331</v>
      </c>
      <c r="G570" t="s">
        <v>149</v>
      </c>
      <c r="H570" t="s">
        <v>150</v>
      </c>
      <c r="I570" t="s">
        <v>161</v>
      </c>
      <c r="J570" t="s">
        <v>151</v>
      </c>
      <c r="M570">
        <v>1090</v>
      </c>
      <c r="O570">
        <v>2.2000000000000002</v>
      </c>
      <c r="P570" t="s">
        <v>168</v>
      </c>
      <c r="Q570" t="s">
        <v>172</v>
      </c>
      <c r="R570" t="s">
        <v>154</v>
      </c>
      <c r="S570">
        <v>2</v>
      </c>
      <c r="T570" t="s">
        <v>176</v>
      </c>
      <c r="V570" t="s">
        <v>156</v>
      </c>
    </row>
    <row r="571" spans="1:22" x14ac:dyDescent="0.3">
      <c r="A571" t="s">
        <v>148</v>
      </c>
      <c r="B571">
        <v>1648010</v>
      </c>
      <c r="C571" s="1">
        <v>43217</v>
      </c>
      <c r="D571" s="2">
        <v>0.48958333333333331</v>
      </c>
      <c r="G571" t="s">
        <v>149</v>
      </c>
      <c r="H571" t="s">
        <v>150</v>
      </c>
      <c r="I571" t="s">
        <v>161</v>
      </c>
      <c r="J571" t="s">
        <v>151</v>
      </c>
      <c r="M571">
        <v>50286</v>
      </c>
      <c r="O571">
        <v>2.61</v>
      </c>
      <c r="R571" t="s">
        <v>154</v>
      </c>
      <c r="S571">
        <v>0.17</v>
      </c>
      <c r="T571" t="s">
        <v>165</v>
      </c>
      <c r="V571" t="s">
        <v>230</v>
      </c>
    </row>
    <row r="572" spans="1:22" x14ac:dyDescent="0.3">
      <c r="A572" t="s">
        <v>148</v>
      </c>
      <c r="B572">
        <v>1648010</v>
      </c>
      <c r="C572" s="1">
        <v>43220</v>
      </c>
      <c r="D572" s="2">
        <v>0.52083333333333337</v>
      </c>
      <c r="G572" t="s">
        <v>149</v>
      </c>
      <c r="H572" t="s">
        <v>150</v>
      </c>
      <c r="I572" t="s">
        <v>161</v>
      </c>
      <c r="J572" t="s">
        <v>151</v>
      </c>
      <c r="M572">
        <v>1040</v>
      </c>
      <c r="O572">
        <v>2.1</v>
      </c>
      <c r="Q572" t="s">
        <v>172</v>
      </c>
      <c r="R572" t="s">
        <v>154</v>
      </c>
      <c r="S572">
        <v>0.4</v>
      </c>
      <c r="T572" t="s">
        <v>176</v>
      </c>
      <c r="V572" t="s">
        <v>156</v>
      </c>
    </row>
    <row r="573" spans="1:22" x14ac:dyDescent="0.3">
      <c r="A573" t="s">
        <v>148</v>
      </c>
      <c r="B573">
        <v>1648010</v>
      </c>
      <c r="C573" s="1">
        <v>43220</v>
      </c>
      <c r="D573" s="2">
        <v>0.52083333333333337</v>
      </c>
      <c r="G573" t="s">
        <v>149</v>
      </c>
      <c r="H573" t="s">
        <v>150</v>
      </c>
      <c r="I573" t="s">
        <v>161</v>
      </c>
      <c r="J573" t="s">
        <v>151</v>
      </c>
      <c r="M573">
        <v>1049</v>
      </c>
      <c r="O573">
        <v>0.13200000000000001</v>
      </c>
      <c r="Q573" t="s">
        <v>170</v>
      </c>
      <c r="R573" t="s">
        <v>154</v>
      </c>
      <c r="S573">
        <v>0.02</v>
      </c>
      <c r="T573" t="s">
        <v>176</v>
      </c>
      <c r="V573" t="s">
        <v>156</v>
      </c>
    </row>
    <row r="574" spans="1:22" x14ac:dyDescent="0.3">
      <c r="A574" t="s">
        <v>148</v>
      </c>
      <c r="B574">
        <v>1648010</v>
      </c>
      <c r="C574" s="1">
        <v>43220</v>
      </c>
      <c r="D574" s="2">
        <v>0.52083333333333337</v>
      </c>
      <c r="G574" t="s">
        <v>149</v>
      </c>
      <c r="H574" t="s">
        <v>150</v>
      </c>
      <c r="I574" t="s">
        <v>161</v>
      </c>
      <c r="J574" t="s">
        <v>151</v>
      </c>
      <c r="M574">
        <v>1090</v>
      </c>
      <c r="N574" t="s">
        <v>152</v>
      </c>
      <c r="O574">
        <v>2</v>
      </c>
      <c r="Q574" t="s">
        <v>172</v>
      </c>
      <c r="R574" t="s">
        <v>154</v>
      </c>
      <c r="S574">
        <v>2</v>
      </c>
      <c r="T574" t="s">
        <v>176</v>
      </c>
      <c r="V574" t="s">
        <v>156</v>
      </c>
    </row>
    <row r="575" spans="1:22" x14ac:dyDescent="0.3">
      <c r="A575" t="s">
        <v>148</v>
      </c>
      <c r="B575">
        <v>1648010</v>
      </c>
      <c r="C575" s="1">
        <v>43220</v>
      </c>
      <c r="D575" s="2">
        <v>0.52083333333333337</v>
      </c>
      <c r="G575" t="s">
        <v>149</v>
      </c>
      <c r="H575" t="s">
        <v>150</v>
      </c>
      <c r="I575" t="s">
        <v>161</v>
      </c>
      <c r="J575" t="s">
        <v>151</v>
      </c>
      <c r="M575">
        <v>50286</v>
      </c>
      <c r="O575">
        <v>0.2</v>
      </c>
      <c r="R575" t="s">
        <v>154</v>
      </c>
      <c r="S575">
        <v>0.17</v>
      </c>
      <c r="T575" t="s">
        <v>165</v>
      </c>
      <c r="V575" t="s">
        <v>230</v>
      </c>
    </row>
    <row r="576" spans="1:22" x14ac:dyDescent="0.3">
      <c r="A576" t="s">
        <v>148</v>
      </c>
      <c r="B576">
        <v>1648010</v>
      </c>
      <c r="C576" s="1">
        <v>43238</v>
      </c>
      <c r="D576" s="2">
        <v>0.65625</v>
      </c>
      <c r="G576" t="s">
        <v>149</v>
      </c>
      <c r="H576" t="s">
        <v>150</v>
      </c>
      <c r="I576" t="s">
        <v>161</v>
      </c>
      <c r="J576" t="s">
        <v>151</v>
      </c>
      <c r="M576">
        <v>1040</v>
      </c>
      <c r="O576">
        <v>4.7</v>
      </c>
      <c r="Q576" t="s">
        <v>172</v>
      </c>
      <c r="R576" t="s">
        <v>154</v>
      </c>
      <c r="S576">
        <v>0.4</v>
      </c>
      <c r="T576" t="s">
        <v>176</v>
      </c>
      <c r="V576" t="s">
        <v>156</v>
      </c>
    </row>
    <row r="577" spans="1:22" x14ac:dyDescent="0.3">
      <c r="A577" t="s">
        <v>148</v>
      </c>
      <c r="B577">
        <v>1648010</v>
      </c>
      <c r="C577" s="1">
        <v>43238</v>
      </c>
      <c r="D577" s="2">
        <v>0.65625</v>
      </c>
      <c r="G577" t="s">
        <v>149</v>
      </c>
      <c r="H577" t="s">
        <v>150</v>
      </c>
      <c r="I577" t="s">
        <v>161</v>
      </c>
      <c r="J577" t="s">
        <v>151</v>
      </c>
      <c r="M577">
        <v>1049</v>
      </c>
      <c r="O577">
        <v>0.39800000000000002</v>
      </c>
      <c r="Q577" t="s">
        <v>170</v>
      </c>
      <c r="R577" t="s">
        <v>154</v>
      </c>
      <c r="S577">
        <v>0.02</v>
      </c>
      <c r="T577" t="s">
        <v>176</v>
      </c>
      <c r="V577" t="s">
        <v>156</v>
      </c>
    </row>
    <row r="578" spans="1:22" x14ac:dyDescent="0.3">
      <c r="A578" t="s">
        <v>148</v>
      </c>
      <c r="B578">
        <v>1648010</v>
      </c>
      <c r="C578" s="1">
        <v>43238</v>
      </c>
      <c r="D578" s="2">
        <v>0.65625</v>
      </c>
      <c r="G578" t="s">
        <v>149</v>
      </c>
      <c r="H578" t="s">
        <v>150</v>
      </c>
      <c r="I578" t="s">
        <v>161</v>
      </c>
      <c r="J578" t="s">
        <v>151</v>
      </c>
      <c r="M578">
        <v>1090</v>
      </c>
      <c r="N578" t="s">
        <v>152</v>
      </c>
      <c r="O578">
        <v>2</v>
      </c>
      <c r="Q578" t="s">
        <v>172</v>
      </c>
      <c r="R578" t="s">
        <v>154</v>
      </c>
      <c r="S578">
        <v>2</v>
      </c>
      <c r="T578" t="s">
        <v>176</v>
      </c>
      <c r="V578" t="s">
        <v>156</v>
      </c>
    </row>
    <row r="579" spans="1:22" x14ac:dyDescent="0.3">
      <c r="A579" t="s">
        <v>148</v>
      </c>
      <c r="B579">
        <v>1648010</v>
      </c>
      <c r="C579" s="1">
        <v>43238</v>
      </c>
      <c r="D579" s="2">
        <v>0.65625</v>
      </c>
      <c r="G579" t="s">
        <v>149</v>
      </c>
      <c r="H579" t="s">
        <v>150</v>
      </c>
      <c r="I579" t="s">
        <v>161</v>
      </c>
      <c r="J579" t="s">
        <v>151</v>
      </c>
      <c r="M579">
        <v>50286</v>
      </c>
      <c r="O579">
        <v>19.899999999999999</v>
      </c>
      <c r="R579" t="s">
        <v>154</v>
      </c>
      <c r="S579">
        <v>0.17</v>
      </c>
      <c r="T579" t="s">
        <v>165</v>
      </c>
      <c r="V579" t="s">
        <v>230</v>
      </c>
    </row>
    <row r="580" spans="1:22" x14ac:dyDescent="0.3">
      <c r="A580" t="s">
        <v>148</v>
      </c>
      <c r="B580">
        <v>1648010</v>
      </c>
      <c r="C580" s="1">
        <v>43250</v>
      </c>
      <c r="D580" s="2">
        <v>0.44791666666666669</v>
      </c>
      <c r="G580" t="s">
        <v>149</v>
      </c>
      <c r="H580" t="s">
        <v>150</v>
      </c>
      <c r="I580" t="s">
        <v>161</v>
      </c>
      <c r="J580" t="s">
        <v>151</v>
      </c>
      <c r="M580">
        <v>1040</v>
      </c>
      <c r="O580">
        <v>2.4</v>
      </c>
      <c r="Q580" t="s">
        <v>172</v>
      </c>
      <c r="R580" t="s">
        <v>154</v>
      </c>
      <c r="S580">
        <v>0.4</v>
      </c>
      <c r="T580" t="s">
        <v>176</v>
      </c>
      <c r="V580" t="s">
        <v>156</v>
      </c>
    </row>
    <row r="581" spans="1:22" x14ac:dyDescent="0.3">
      <c r="A581" t="s">
        <v>148</v>
      </c>
      <c r="B581">
        <v>1648010</v>
      </c>
      <c r="C581" s="1">
        <v>43250</v>
      </c>
      <c r="D581" s="2">
        <v>0.44791666666666669</v>
      </c>
      <c r="G581" t="s">
        <v>149</v>
      </c>
      <c r="H581" t="s">
        <v>150</v>
      </c>
      <c r="I581" t="s">
        <v>161</v>
      </c>
      <c r="J581" t="s">
        <v>151</v>
      </c>
      <c r="M581">
        <v>1049</v>
      </c>
      <c r="O581">
        <v>0.184</v>
      </c>
      <c r="Q581" t="s">
        <v>170</v>
      </c>
      <c r="R581" t="s">
        <v>154</v>
      </c>
      <c r="S581">
        <v>0.02</v>
      </c>
      <c r="T581" t="s">
        <v>176</v>
      </c>
      <c r="V581" t="s">
        <v>156</v>
      </c>
    </row>
    <row r="582" spans="1:22" x14ac:dyDescent="0.3">
      <c r="A582" t="s">
        <v>148</v>
      </c>
      <c r="B582">
        <v>1648010</v>
      </c>
      <c r="C582" s="1">
        <v>43250</v>
      </c>
      <c r="D582" s="2">
        <v>0.44791666666666669</v>
      </c>
      <c r="G582" t="s">
        <v>149</v>
      </c>
      <c r="H582" t="s">
        <v>150</v>
      </c>
      <c r="I582" t="s">
        <v>161</v>
      </c>
      <c r="J582" t="s">
        <v>151</v>
      </c>
      <c r="M582">
        <v>1090</v>
      </c>
      <c r="N582" t="s">
        <v>152</v>
      </c>
      <c r="O582">
        <v>2</v>
      </c>
      <c r="Q582" t="s">
        <v>172</v>
      </c>
      <c r="R582" t="s">
        <v>154</v>
      </c>
      <c r="S582">
        <v>2</v>
      </c>
      <c r="T582" t="s">
        <v>176</v>
      </c>
      <c r="V582" t="s">
        <v>156</v>
      </c>
    </row>
    <row r="583" spans="1:22" x14ac:dyDescent="0.3">
      <c r="A583" t="s">
        <v>148</v>
      </c>
      <c r="B583">
        <v>1648010</v>
      </c>
      <c r="C583" s="1">
        <v>43250</v>
      </c>
      <c r="D583" s="2">
        <v>0.44791666666666669</v>
      </c>
      <c r="G583" t="s">
        <v>149</v>
      </c>
      <c r="H583" t="s">
        <v>150</v>
      </c>
      <c r="I583" t="s">
        <v>161</v>
      </c>
      <c r="J583" t="s">
        <v>151</v>
      </c>
      <c r="M583">
        <v>50286</v>
      </c>
      <c r="O583">
        <v>2.1</v>
      </c>
      <c r="R583" t="s">
        <v>154</v>
      </c>
      <c r="S583">
        <v>0.17</v>
      </c>
      <c r="T583" t="s">
        <v>165</v>
      </c>
      <c r="V583" t="s">
        <v>230</v>
      </c>
    </row>
    <row r="584" spans="1:22" x14ac:dyDescent="0.3">
      <c r="A584" t="s">
        <v>148</v>
      </c>
      <c r="B584">
        <v>1648010</v>
      </c>
      <c r="C584" s="1">
        <v>43262</v>
      </c>
      <c r="D584" s="2">
        <v>0.53125</v>
      </c>
      <c r="G584" t="s">
        <v>149</v>
      </c>
      <c r="H584" t="s">
        <v>150</v>
      </c>
      <c r="I584" t="s">
        <v>161</v>
      </c>
      <c r="J584" t="s">
        <v>151</v>
      </c>
      <c r="M584">
        <v>1040</v>
      </c>
      <c r="O584">
        <v>4.4000000000000004</v>
      </c>
      <c r="Q584" t="s">
        <v>172</v>
      </c>
      <c r="R584" t="s">
        <v>154</v>
      </c>
      <c r="S584">
        <v>0.4</v>
      </c>
      <c r="T584" t="s">
        <v>176</v>
      </c>
      <c r="V584" t="s">
        <v>156</v>
      </c>
    </row>
    <row r="585" spans="1:22" x14ac:dyDescent="0.3">
      <c r="A585" t="s">
        <v>148</v>
      </c>
      <c r="B585">
        <v>1648010</v>
      </c>
      <c r="C585" s="1">
        <v>43262</v>
      </c>
      <c r="D585" s="2">
        <v>0.53125</v>
      </c>
      <c r="G585" t="s">
        <v>149</v>
      </c>
      <c r="H585" t="s">
        <v>150</v>
      </c>
      <c r="I585" t="s">
        <v>161</v>
      </c>
      <c r="J585" t="s">
        <v>151</v>
      </c>
      <c r="M585">
        <v>1049</v>
      </c>
      <c r="O585">
        <v>0.22800000000000001</v>
      </c>
      <c r="Q585" t="s">
        <v>170</v>
      </c>
      <c r="R585" t="s">
        <v>154</v>
      </c>
      <c r="S585">
        <v>0.02</v>
      </c>
      <c r="T585" t="s">
        <v>176</v>
      </c>
      <c r="V585" t="s">
        <v>156</v>
      </c>
    </row>
    <row r="586" spans="1:22" x14ac:dyDescent="0.3">
      <c r="A586" t="s">
        <v>148</v>
      </c>
      <c r="B586">
        <v>1648010</v>
      </c>
      <c r="C586" s="1">
        <v>43262</v>
      </c>
      <c r="D586" s="2">
        <v>0.53125</v>
      </c>
      <c r="G586" t="s">
        <v>149</v>
      </c>
      <c r="H586" t="s">
        <v>150</v>
      </c>
      <c r="I586" t="s">
        <v>161</v>
      </c>
      <c r="J586" t="s">
        <v>151</v>
      </c>
      <c r="M586">
        <v>1090</v>
      </c>
      <c r="N586" t="s">
        <v>152</v>
      </c>
      <c r="O586">
        <v>2</v>
      </c>
      <c r="Q586" t="s">
        <v>172</v>
      </c>
      <c r="R586" t="s">
        <v>154</v>
      </c>
      <c r="S586">
        <v>2</v>
      </c>
      <c r="T586" t="s">
        <v>176</v>
      </c>
      <c r="V586" t="s">
        <v>156</v>
      </c>
    </row>
    <row r="587" spans="1:22" x14ac:dyDescent="0.3">
      <c r="A587" t="s">
        <v>148</v>
      </c>
      <c r="B587">
        <v>1648010</v>
      </c>
      <c r="C587" s="1">
        <v>43262</v>
      </c>
      <c r="D587" s="2">
        <v>0.53125</v>
      </c>
      <c r="G587" t="s">
        <v>149</v>
      </c>
      <c r="H587" t="s">
        <v>150</v>
      </c>
      <c r="I587" t="s">
        <v>161</v>
      </c>
      <c r="J587" t="s">
        <v>151</v>
      </c>
      <c r="M587">
        <v>50286</v>
      </c>
      <c r="O587">
        <v>12.1</v>
      </c>
      <c r="R587" t="s">
        <v>154</v>
      </c>
      <c r="S587">
        <v>0.17</v>
      </c>
      <c r="T587" t="s">
        <v>165</v>
      </c>
      <c r="V587" t="s">
        <v>230</v>
      </c>
    </row>
    <row r="588" spans="1:22" x14ac:dyDescent="0.3">
      <c r="A588" t="s">
        <v>148</v>
      </c>
      <c r="B588">
        <v>1648010</v>
      </c>
      <c r="C588" s="1">
        <v>43271</v>
      </c>
      <c r="D588" s="2">
        <v>0.44791666666666669</v>
      </c>
      <c r="G588" t="s">
        <v>149</v>
      </c>
      <c r="H588" t="s">
        <v>150</v>
      </c>
      <c r="I588" t="s">
        <v>161</v>
      </c>
      <c r="J588" t="s">
        <v>151</v>
      </c>
      <c r="M588">
        <v>1040</v>
      </c>
      <c r="O588">
        <v>3.8</v>
      </c>
      <c r="Q588" t="s">
        <v>172</v>
      </c>
      <c r="R588" t="s">
        <v>154</v>
      </c>
      <c r="S588">
        <v>0.4</v>
      </c>
      <c r="T588" t="s">
        <v>176</v>
      </c>
      <c r="V588" t="s">
        <v>156</v>
      </c>
    </row>
    <row r="589" spans="1:22" x14ac:dyDescent="0.3">
      <c r="A589" t="s">
        <v>148</v>
      </c>
      <c r="B589">
        <v>1648010</v>
      </c>
      <c r="C589" s="1">
        <v>43271</v>
      </c>
      <c r="D589" s="2">
        <v>0.44791666666666669</v>
      </c>
      <c r="G589" t="s">
        <v>149</v>
      </c>
      <c r="H589" t="s">
        <v>150</v>
      </c>
      <c r="I589" t="s">
        <v>161</v>
      </c>
      <c r="J589" t="s">
        <v>151</v>
      </c>
      <c r="M589">
        <v>1049</v>
      </c>
      <c r="O589">
        <v>0.126</v>
      </c>
      <c r="Q589" t="s">
        <v>170</v>
      </c>
      <c r="R589" t="s">
        <v>154</v>
      </c>
      <c r="S589">
        <v>0.02</v>
      </c>
      <c r="T589" t="s">
        <v>176</v>
      </c>
      <c r="V589" t="s">
        <v>156</v>
      </c>
    </row>
    <row r="590" spans="1:22" x14ac:dyDescent="0.3">
      <c r="A590" t="s">
        <v>148</v>
      </c>
      <c r="B590">
        <v>1648010</v>
      </c>
      <c r="C590" s="1">
        <v>43271</v>
      </c>
      <c r="D590" s="2">
        <v>0.44791666666666669</v>
      </c>
      <c r="G590" t="s">
        <v>149</v>
      </c>
      <c r="H590" t="s">
        <v>150</v>
      </c>
      <c r="I590" t="s">
        <v>161</v>
      </c>
      <c r="J590" t="s">
        <v>151</v>
      </c>
      <c r="M590">
        <v>1090</v>
      </c>
      <c r="O590">
        <v>2.1</v>
      </c>
      <c r="P590" t="s">
        <v>168</v>
      </c>
      <c r="Q590" t="s">
        <v>172</v>
      </c>
      <c r="R590" t="s">
        <v>154</v>
      </c>
      <c r="S590">
        <v>2</v>
      </c>
      <c r="T590" t="s">
        <v>176</v>
      </c>
      <c r="V590" t="s">
        <v>156</v>
      </c>
    </row>
    <row r="591" spans="1:22" x14ac:dyDescent="0.3">
      <c r="A591" t="s">
        <v>148</v>
      </c>
      <c r="B591">
        <v>1648010</v>
      </c>
      <c r="C591" s="1">
        <v>43271</v>
      </c>
      <c r="D591" s="2">
        <v>0.44791666666666669</v>
      </c>
      <c r="G591" t="s">
        <v>149</v>
      </c>
      <c r="H591" t="s">
        <v>150</v>
      </c>
      <c r="I591" t="s">
        <v>161</v>
      </c>
      <c r="J591" t="s">
        <v>151</v>
      </c>
      <c r="M591">
        <v>50286</v>
      </c>
      <c r="O591">
        <v>2.13</v>
      </c>
      <c r="R591" t="s">
        <v>154</v>
      </c>
      <c r="S591">
        <v>0.17</v>
      </c>
      <c r="T591" t="s">
        <v>165</v>
      </c>
      <c r="V591" t="s">
        <v>230</v>
      </c>
    </row>
    <row r="592" spans="1:22" x14ac:dyDescent="0.3">
      <c r="A592" t="s">
        <v>148</v>
      </c>
      <c r="B592">
        <v>1648010</v>
      </c>
      <c r="C592" s="1">
        <v>43293</v>
      </c>
      <c r="D592" s="2">
        <v>0.44791666666666669</v>
      </c>
      <c r="G592" t="s">
        <v>149</v>
      </c>
      <c r="H592" t="s">
        <v>150</v>
      </c>
      <c r="I592" t="s">
        <v>161</v>
      </c>
      <c r="J592" t="s">
        <v>151</v>
      </c>
      <c r="M592">
        <v>1040</v>
      </c>
      <c r="O592">
        <v>2</v>
      </c>
      <c r="Q592" t="s">
        <v>172</v>
      </c>
      <c r="R592" t="s">
        <v>154</v>
      </c>
      <c r="S592">
        <v>0.4</v>
      </c>
      <c r="T592" t="s">
        <v>176</v>
      </c>
      <c r="V592" t="s">
        <v>156</v>
      </c>
    </row>
    <row r="593" spans="1:22" x14ac:dyDescent="0.3">
      <c r="A593" t="s">
        <v>148</v>
      </c>
      <c r="B593">
        <v>1648010</v>
      </c>
      <c r="C593" s="1">
        <v>43293</v>
      </c>
      <c r="D593" s="2">
        <v>0.44791666666666669</v>
      </c>
      <c r="G593" t="s">
        <v>149</v>
      </c>
      <c r="H593" t="s">
        <v>150</v>
      </c>
      <c r="I593" t="s">
        <v>161</v>
      </c>
      <c r="J593" t="s">
        <v>151</v>
      </c>
      <c r="M593">
        <v>1049</v>
      </c>
      <c r="O593">
        <v>5.1999999999999998E-2</v>
      </c>
      <c r="Q593" t="s">
        <v>170</v>
      </c>
      <c r="R593" t="s">
        <v>154</v>
      </c>
      <c r="S593">
        <v>0.02</v>
      </c>
      <c r="T593" t="s">
        <v>176</v>
      </c>
      <c r="V593" t="s">
        <v>156</v>
      </c>
    </row>
    <row r="594" spans="1:22" x14ac:dyDescent="0.3">
      <c r="A594" t="s">
        <v>148</v>
      </c>
      <c r="B594">
        <v>1648010</v>
      </c>
      <c r="C594" s="1">
        <v>43293</v>
      </c>
      <c r="D594" s="2">
        <v>0.44791666666666669</v>
      </c>
      <c r="G594" t="s">
        <v>149</v>
      </c>
      <c r="H594" t="s">
        <v>150</v>
      </c>
      <c r="I594" t="s">
        <v>161</v>
      </c>
      <c r="J594" t="s">
        <v>151</v>
      </c>
      <c r="M594">
        <v>1090</v>
      </c>
      <c r="N594" t="s">
        <v>152</v>
      </c>
      <c r="O594">
        <v>2</v>
      </c>
      <c r="Q594" t="s">
        <v>172</v>
      </c>
      <c r="R594" t="s">
        <v>154</v>
      </c>
      <c r="S594">
        <v>2</v>
      </c>
      <c r="T594" t="s">
        <v>176</v>
      </c>
      <c r="V594" t="s">
        <v>156</v>
      </c>
    </row>
    <row r="595" spans="1:22" x14ac:dyDescent="0.3">
      <c r="A595" t="s">
        <v>148</v>
      </c>
      <c r="B595">
        <v>1648010</v>
      </c>
      <c r="C595" s="1">
        <v>43293</v>
      </c>
      <c r="D595" s="2">
        <v>0.44791666666666669</v>
      </c>
      <c r="G595" t="s">
        <v>149</v>
      </c>
      <c r="H595" t="s">
        <v>150</v>
      </c>
      <c r="I595" t="s">
        <v>161</v>
      </c>
      <c r="J595" t="s">
        <v>151</v>
      </c>
      <c r="M595">
        <v>50286</v>
      </c>
      <c r="O595">
        <v>0.91</v>
      </c>
      <c r="R595" t="s">
        <v>154</v>
      </c>
      <c r="S595">
        <v>0.17</v>
      </c>
      <c r="T595" t="s">
        <v>165</v>
      </c>
      <c r="V595" t="s">
        <v>230</v>
      </c>
    </row>
    <row r="596" spans="1:22" x14ac:dyDescent="0.3">
      <c r="A596" t="s">
        <v>148</v>
      </c>
      <c r="B596">
        <v>1648010</v>
      </c>
      <c r="C596" s="1">
        <v>43304</v>
      </c>
      <c r="D596" s="2">
        <v>0.42708333333333331</v>
      </c>
      <c r="G596" t="s">
        <v>149</v>
      </c>
      <c r="H596" t="s">
        <v>150</v>
      </c>
      <c r="I596" t="s">
        <v>161</v>
      </c>
      <c r="J596" t="s">
        <v>151</v>
      </c>
      <c r="M596">
        <v>1040</v>
      </c>
      <c r="O596">
        <v>3.6</v>
      </c>
      <c r="Q596" t="s">
        <v>172</v>
      </c>
      <c r="R596" t="s">
        <v>154</v>
      </c>
      <c r="S596">
        <v>0.4</v>
      </c>
      <c r="T596" t="s">
        <v>176</v>
      </c>
      <c r="V596" t="s">
        <v>156</v>
      </c>
    </row>
    <row r="597" spans="1:22" x14ac:dyDescent="0.3">
      <c r="A597" t="s">
        <v>148</v>
      </c>
      <c r="B597">
        <v>1648010</v>
      </c>
      <c r="C597" s="1">
        <v>43304</v>
      </c>
      <c r="D597" s="2">
        <v>0.42708333333333331</v>
      </c>
      <c r="G597" t="s">
        <v>149</v>
      </c>
      <c r="H597" t="s">
        <v>150</v>
      </c>
      <c r="I597" t="s">
        <v>161</v>
      </c>
      <c r="J597" t="s">
        <v>151</v>
      </c>
      <c r="M597">
        <v>1049</v>
      </c>
      <c r="O597">
        <v>0.39</v>
      </c>
      <c r="Q597" t="s">
        <v>170</v>
      </c>
      <c r="R597" t="s">
        <v>154</v>
      </c>
      <c r="S597">
        <v>0.02</v>
      </c>
      <c r="T597" t="s">
        <v>176</v>
      </c>
      <c r="V597" t="s">
        <v>156</v>
      </c>
    </row>
    <row r="598" spans="1:22" x14ac:dyDescent="0.3">
      <c r="A598" t="s">
        <v>148</v>
      </c>
      <c r="B598">
        <v>1648010</v>
      </c>
      <c r="C598" s="1">
        <v>43304</v>
      </c>
      <c r="D598" s="2">
        <v>0.42708333333333331</v>
      </c>
      <c r="G598" t="s">
        <v>149</v>
      </c>
      <c r="H598" t="s">
        <v>150</v>
      </c>
      <c r="I598" t="s">
        <v>161</v>
      </c>
      <c r="J598" t="s">
        <v>151</v>
      </c>
      <c r="M598">
        <v>1090</v>
      </c>
      <c r="N598" t="s">
        <v>152</v>
      </c>
      <c r="O598">
        <v>2</v>
      </c>
      <c r="Q598" t="s">
        <v>172</v>
      </c>
      <c r="R598" t="s">
        <v>154</v>
      </c>
      <c r="S598">
        <v>2</v>
      </c>
      <c r="T598" t="s">
        <v>176</v>
      </c>
      <c r="V598" t="s">
        <v>156</v>
      </c>
    </row>
    <row r="599" spans="1:22" x14ac:dyDescent="0.3">
      <c r="A599" t="s">
        <v>148</v>
      </c>
      <c r="B599">
        <v>1648010</v>
      </c>
      <c r="C599" s="1">
        <v>43304</v>
      </c>
      <c r="D599" s="2">
        <v>0.42708333333333331</v>
      </c>
      <c r="G599" t="s">
        <v>149</v>
      </c>
      <c r="H599" t="s">
        <v>150</v>
      </c>
      <c r="I599" t="s">
        <v>161</v>
      </c>
      <c r="J599" t="s">
        <v>151</v>
      </c>
      <c r="M599">
        <v>50286</v>
      </c>
      <c r="O599">
        <v>20</v>
      </c>
      <c r="R599" t="s">
        <v>154</v>
      </c>
      <c r="S599">
        <v>0.17</v>
      </c>
      <c r="T599" t="s">
        <v>165</v>
      </c>
      <c r="V599" t="s">
        <v>230</v>
      </c>
    </row>
    <row r="600" spans="1:22" x14ac:dyDescent="0.3">
      <c r="A600" t="s">
        <v>148</v>
      </c>
      <c r="B600">
        <v>1648010</v>
      </c>
      <c r="C600" s="1">
        <v>43327</v>
      </c>
      <c r="D600" s="2">
        <v>0.39583333333333331</v>
      </c>
      <c r="G600" t="s">
        <v>149</v>
      </c>
      <c r="H600" t="s">
        <v>150</v>
      </c>
      <c r="I600" t="s">
        <v>161</v>
      </c>
      <c r="J600" t="s">
        <v>151</v>
      </c>
      <c r="M600">
        <v>50286</v>
      </c>
      <c r="O600">
        <v>1.92</v>
      </c>
      <c r="R600" t="s">
        <v>154</v>
      </c>
      <c r="S600">
        <v>0.17</v>
      </c>
      <c r="T600" t="s">
        <v>165</v>
      </c>
      <c r="V600" t="s">
        <v>230</v>
      </c>
    </row>
    <row r="601" spans="1:22" x14ac:dyDescent="0.3">
      <c r="A601" t="s">
        <v>148</v>
      </c>
      <c r="B601">
        <v>1648010</v>
      </c>
      <c r="C601" s="1">
        <v>43333</v>
      </c>
      <c r="D601" s="2">
        <v>0.39583333333333331</v>
      </c>
      <c r="G601" t="s">
        <v>149</v>
      </c>
      <c r="H601" t="s">
        <v>150</v>
      </c>
      <c r="I601" t="s">
        <v>161</v>
      </c>
      <c r="J601" t="s">
        <v>151</v>
      </c>
      <c r="M601">
        <v>1040</v>
      </c>
      <c r="O601">
        <v>2.8</v>
      </c>
      <c r="Q601" t="s">
        <v>172</v>
      </c>
      <c r="R601" t="s">
        <v>154</v>
      </c>
      <c r="S601">
        <v>0.4</v>
      </c>
      <c r="T601" t="s">
        <v>176</v>
      </c>
      <c r="V601" t="s">
        <v>156</v>
      </c>
    </row>
    <row r="602" spans="1:22" x14ac:dyDescent="0.3">
      <c r="A602" t="s">
        <v>148</v>
      </c>
      <c r="B602">
        <v>1648010</v>
      </c>
      <c r="C602" s="1">
        <v>43333</v>
      </c>
      <c r="D602" s="2">
        <v>0.39583333333333331</v>
      </c>
      <c r="G602" t="s">
        <v>149</v>
      </c>
      <c r="H602" t="s">
        <v>150</v>
      </c>
      <c r="I602" t="s">
        <v>161</v>
      </c>
      <c r="J602" t="s">
        <v>151</v>
      </c>
      <c r="M602">
        <v>1049</v>
      </c>
      <c r="O602">
        <v>7.5999999999999998E-2</v>
      </c>
      <c r="Q602" t="s">
        <v>170</v>
      </c>
      <c r="R602" t="s">
        <v>154</v>
      </c>
      <c r="S602">
        <v>0.02</v>
      </c>
      <c r="T602" t="s">
        <v>176</v>
      </c>
      <c r="V602" t="s">
        <v>156</v>
      </c>
    </row>
    <row r="603" spans="1:22" x14ac:dyDescent="0.3">
      <c r="A603" t="s">
        <v>148</v>
      </c>
      <c r="B603">
        <v>1648010</v>
      </c>
      <c r="C603" s="1">
        <v>43333</v>
      </c>
      <c r="D603" s="2">
        <v>0.39583333333333331</v>
      </c>
      <c r="G603" t="s">
        <v>149</v>
      </c>
      <c r="H603" t="s">
        <v>150</v>
      </c>
      <c r="I603" t="s">
        <v>161</v>
      </c>
      <c r="J603" t="s">
        <v>151</v>
      </c>
      <c r="M603">
        <v>1090</v>
      </c>
      <c r="N603" t="s">
        <v>152</v>
      </c>
      <c r="O603">
        <v>2</v>
      </c>
      <c r="Q603" t="s">
        <v>172</v>
      </c>
      <c r="R603" t="s">
        <v>154</v>
      </c>
      <c r="S603">
        <v>2</v>
      </c>
      <c r="T603" t="s">
        <v>176</v>
      </c>
      <c r="V603" t="s">
        <v>156</v>
      </c>
    </row>
    <row r="604" spans="1:22" x14ac:dyDescent="0.3">
      <c r="A604" t="s">
        <v>148</v>
      </c>
      <c r="B604">
        <v>1648010</v>
      </c>
      <c r="C604" s="1">
        <v>43334</v>
      </c>
      <c r="D604" s="2">
        <v>0.40625</v>
      </c>
      <c r="G604" t="s">
        <v>149</v>
      </c>
      <c r="H604" t="s">
        <v>150</v>
      </c>
      <c r="I604" t="s">
        <v>161</v>
      </c>
      <c r="J604" t="s">
        <v>151</v>
      </c>
      <c r="M604">
        <v>1040</v>
      </c>
      <c r="O604">
        <v>2.5</v>
      </c>
      <c r="Q604" t="s">
        <v>172</v>
      </c>
      <c r="R604" t="s">
        <v>154</v>
      </c>
      <c r="S604">
        <v>0.4</v>
      </c>
      <c r="T604" t="s">
        <v>176</v>
      </c>
      <c r="V604" t="s">
        <v>156</v>
      </c>
    </row>
    <row r="605" spans="1:22" x14ac:dyDescent="0.3">
      <c r="A605" t="s">
        <v>148</v>
      </c>
      <c r="B605">
        <v>1648010</v>
      </c>
      <c r="C605" s="1">
        <v>43334</v>
      </c>
      <c r="D605" s="2">
        <v>0.40625</v>
      </c>
      <c r="G605" t="s">
        <v>149</v>
      </c>
      <c r="H605" t="s">
        <v>150</v>
      </c>
      <c r="I605" t="s">
        <v>161</v>
      </c>
      <c r="J605" t="s">
        <v>151</v>
      </c>
      <c r="M605">
        <v>1049</v>
      </c>
      <c r="O605">
        <v>0.51400000000000001</v>
      </c>
      <c r="Q605" t="s">
        <v>170</v>
      </c>
      <c r="R605" t="s">
        <v>154</v>
      </c>
      <c r="S605">
        <v>0.02</v>
      </c>
      <c r="T605" t="s">
        <v>176</v>
      </c>
      <c r="V605" t="s">
        <v>156</v>
      </c>
    </row>
    <row r="606" spans="1:22" x14ac:dyDescent="0.3">
      <c r="A606" t="s">
        <v>148</v>
      </c>
      <c r="B606">
        <v>1648010</v>
      </c>
      <c r="C606" s="1">
        <v>43334</v>
      </c>
      <c r="D606" s="2">
        <v>0.40625</v>
      </c>
      <c r="G606" t="s">
        <v>149</v>
      </c>
      <c r="H606" t="s">
        <v>150</v>
      </c>
      <c r="I606" t="s">
        <v>161</v>
      </c>
      <c r="J606" t="s">
        <v>151</v>
      </c>
      <c r="M606">
        <v>1090</v>
      </c>
      <c r="N606" t="s">
        <v>152</v>
      </c>
      <c r="O606">
        <v>2</v>
      </c>
      <c r="Q606" t="s">
        <v>172</v>
      </c>
      <c r="R606" t="s">
        <v>154</v>
      </c>
      <c r="S606">
        <v>2</v>
      </c>
      <c r="T606" t="s">
        <v>176</v>
      </c>
      <c r="V606" t="s">
        <v>156</v>
      </c>
    </row>
    <row r="607" spans="1:22" x14ac:dyDescent="0.3">
      <c r="A607" t="s">
        <v>148</v>
      </c>
      <c r="B607">
        <v>1648010</v>
      </c>
      <c r="C607" s="1">
        <v>43355</v>
      </c>
      <c r="D607" s="2">
        <v>0.4375</v>
      </c>
      <c r="G607" t="s">
        <v>149</v>
      </c>
      <c r="H607" t="s">
        <v>150</v>
      </c>
      <c r="I607" t="s">
        <v>161</v>
      </c>
      <c r="J607" t="s">
        <v>151</v>
      </c>
      <c r="M607">
        <v>1040</v>
      </c>
      <c r="O607">
        <v>3.3</v>
      </c>
      <c r="Q607" t="s">
        <v>172</v>
      </c>
      <c r="R607" t="s">
        <v>154</v>
      </c>
      <c r="S607">
        <v>0.4</v>
      </c>
      <c r="T607" t="s">
        <v>176</v>
      </c>
      <c r="V607" t="s">
        <v>156</v>
      </c>
    </row>
    <row r="608" spans="1:22" x14ac:dyDescent="0.3">
      <c r="A608" t="s">
        <v>148</v>
      </c>
      <c r="B608">
        <v>1648010</v>
      </c>
      <c r="C608" s="1">
        <v>43355</v>
      </c>
      <c r="D608" s="2">
        <v>0.4375</v>
      </c>
      <c r="G608" t="s">
        <v>149</v>
      </c>
      <c r="H608" t="s">
        <v>150</v>
      </c>
      <c r="I608" t="s">
        <v>161</v>
      </c>
      <c r="J608" t="s">
        <v>151</v>
      </c>
      <c r="M608">
        <v>1049</v>
      </c>
      <c r="O608">
        <v>0.29799999999999999</v>
      </c>
      <c r="Q608" t="s">
        <v>170</v>
      </c>
      <c r="R608" t="s">
        <v>154</v>
      </c>
      <c r="S608">
        <v>0.02</v>
      </c>
      <c r="T608" t="s">
        <v>176</v>
      </c>
      <c r="V608" t="s">
        <v>156</v>
      </c>
    </row>
    <row r="609" spans="1:22" x14ac:dyDescent="0.3">
      <c r="A609" t="s">
        <v>148</v>
      </c>
      <c r="B609">
        <v>1648010</v>
      </c>
      <c r="C609" s="1">
        <v>43355</v>
      </c>
      <c r="D609" s="2">
        <v>0.4375</v>
      </c>
      <c r="G609" t="s">
        <v>149</v>
      </c>
      <c r="H609" t="s">
        <v>150</v>
      </c>
      <c r="I609" t="s">
        <v>161</v>
      </c>
      <c r="J609" t="s">
        <v>151</v>
      </c>
      <c r="M609">
        <v>1090</v>
      </c>
      <c r="N609" t="s">
        <v>152</v>
      </c>
      <c r="O609">
        <v>2</v>
      </c>
      <c r="Q609" t="s">
        <v>172</v>
      </c>
      <c r="R609" t="s">
        <v>154</v>
      </c>
      <c r="S609">
        <v>2</v>
      </c>
      <c r="T609" t="s">
        <v>176</v>
      </c>
      <c r="V609" t="s">
        <v>156</v>
      </c>
    </row>
    <row r="610" spans="1:22" x14ac:dyDescent="0.3">
      <c r="A610" t="s">
        <v>148</v>
      </c>
      <c r="B610">
        <v>1648010</v>
      </c>
      <c r="C610" s="1">
        <v>43355</v>
      </c>
      <c r="D610" s="2">
        <v>0.4375</v>
      </c>
      <c r="G610" t="s">
        <v>149</v>
      </c>
      <c r="H610" t="s">
        <v>150</v>
      </c>
      <c r="I610" t="s">
        <v>161</v>
      </c>
      <c r="J610" t="s">
        <v>151</v>
      </c>
      <c r="M610">
        <v>50286</v>
      </c>
      <c r="O610">
        <v>3.59</v>
      </c>
      <c r="R610" t="s">
        <v>154</v>
      </c>
      <c r="S610">
        <v>0.17</v>
      </c>
      <c r="T610" t="s">
        <v>165</v>
      </c>
      <c r="V610" t="s">
        <v>230</v>
      </c>
    </row>
    <row r="611" spans="1:22" x14ac:dyDescent="0.3">
      <c r="A611" t="s">
        <v>148</v>
      </c>
      <c r="B611">
        <v>1648010</v>
      </c>
      <c r="C611" s="1">
        <v>43356</v>
      </c>
      <c r="D611" s="2">
        <v>0.40625</v>
      </c>
      <c r="G611" t="s">
        <v>149</v>
      </c>
      <c r="H611" t="s">
        <v>150</v>
      </c>
      <c r="I611" t="s">
        <v>161</v>
      </c>
      <c r="J611" t="s">
        <v>151</v>
      </c>
      <c r="M611">
        <v>1040</v>
      </c>
      <c r="O611">
        <v>3</v>
      </c>
      <c r="Q611" t="s">
        <v>172</v>
      </c>
      <c r="R611" t="s">
        <v>154</v>
      </c>
      <c r="S611">
        <v>0.4</v>
      </c>
      <c r="T611" t="s">
        <v>176</v>
      </c>
      <c r="V611" t="s">
        <v>156</v>
      </c>
    </row>
    <row r="612" spans="1:22" x14ac:dyDescent="0.3">
      <c r="A612" t="s">
        <v>148</v>
      </c>
      <c r="B612">
        <v>1648010</v>
      </c>
      <c r="C612" s="1">
        <v>43356</v>
      </c>
      <c r="D612" s="2">
        <v>0.40625</v>
      </c>
      <c r="G612" t="s">
        <v>149</v>
      </c>
      <c r="H612" t="s">
        <v>150</v>
      </c>
      <c r="I612" t="s">
        <v>161</v>
      </c>
      <c r="J612" t="s">
        <v>151</v>
      </c>
      <c r="M612">
        <v>1049</v>
      </c>
      <c r="O612">
        <v>0.36299999999999999</v>
      </c>
      <c r="Q612" t="s">
        <v>170</v>
      </c>
      <c r="R612" t="s">
        <v>154</v>
      </c>
      <c r="S612">
        <v>0.02</v>
      </c>
      <c r="T612" t="s">
        <v>176</v>
      </c>
      <c r="V612" t="s">
        <v>156</v>
      </c>
    </row>
    <row r="613" spans="1:22" x14ac:dyDescent="0.3">
      <c r="A613" t="s">
        <v>148</v>
      </c>
      <c r="B613">
        <v>1648010</v>
      </c>
      <c r="C613" s="1">
        <v>43356</v>
      </c>
      <c r="D613" s="2">
        <v>0.40625</v>
      </c>
      <c r="G613" t="s">
        <v>149</v>
      </c>
      <c r="H613" t="s">
        <v>150</v>
      </c>
      <c r="I613" t="s">
        <v>161</v>
      </c>
      <c r="J613" t="s">
        <v>151</v>
      </c>
      <c r="M613">
        <v>1090</v>
      </c>
      <c r="N613" t="s">
        <v>152</v>
      </c>
      <c r="O613">
        <v>2</v>
      </c>
      <c r="Q613" t="s">
        <v>172</v>
      </c>
      <c r="R613" t="s">
        <v>154</v>
      </c>
      <c r="S613">
        <v>2</v>
      </c>
      <c r="T613" t="s">
        <v>176</v>
      </c>
      <c r="V613" t="s">
        <v>156</v>
      </c>
    </row>
    <row r="614" spans="1:22" x14ac:dyDescent="0.3">
      <c r="A614" t="s">
        <v>148</v>
      </c>
      <c r="B614">
        <v>1648010</v>
      </c>
      <c r="C614" s="1">
        <v>43356</v>
      </c>
      <c r="D614" s="2">
        <v>0.40625</v>
      </c>
      <c r="G614" t="s">
        <v>149</v>
      </c>
      <c r="H614" t="s">
        <v>150</v>
      </c>
      <c r="I614" t="s">
        <v>161</v>
      </c>
      <c r="J614" t="s">
        <v>151</v>
      </c>
      <c r="M614">
        <v>50286</v>
      </c>
      <c r="O614">
        <v>16.399999999999999</v>
      </c>
      <c r="R614" t="s">
        <v>154</v>
      </c>
      <c r="S614">
        <v>0.17</v>
      </c>
      <c r="T614" t="s">
        <v>165</v>
      </c>
      <c r="V614" t="s">
        <v>230</v>
      </c>
    </row>
    <row r="615" spans="1:22" x14ac:dyDescent="0.3">
      <c r="A615" t="s">
        <v>148</v>
      </c>
      <c r="B615">
        <v>1648010</v>
      </c>
      <c r="C615" s="1">
        <v>43377</v>
      </c>
      <c r="D615" s="2">
        <v>0.4375</v>
      </c>
      <c r="G615" t="s">
        <v>149</v>
      </c>
      <c r="H615" t="s">
        <v>150</v>
      </c>
      <c r="I615" t="s">
        <v>161</v>
      </c>
      <c r="J615" t="s">
        <v>151</v>
      </c>
      <c r="M615">
        <v>1040</v>
      </c>
      <c r="O615">
        <v>2.6</v>
      </c>
      <c r="Q615" t="s">
        <v>172</v>
      </c>
      <c r="R615" t="s">
        <v>154</v>
      </c>
      <c r="S615">
        <v>0.4</v>
      </c>
      <c r="T615" t="s">
        <v>176</v>
      </c>
      <c r="V615" t="s">
        <v>156</v>
      </c>
    </row>
    <row r="616" spans="1:22" x14ac:dyDescent="0.3">
      <c r="A616" t="s">
        <v>148</v>
      </c>
      <c r="B616">
        <v>1648010</v>
      </c>
      <c r="C616" s="1">
        <v>43377</v>
      </c>
      <c r="D616" s="2">
        <v>0.4375</v>
      </c>
      <c r="G616" t="s">
        <v>149</v>
      </c>
      <c r="H616" t="s">
        <v>150</v>
      </c>
      <c r="I616" t="s">
        <v>161</v>
      </c>
      <c r="J616" t="s">
        <v>151</v>
      </c>
      <c r="M616">
        <v>1049</v>
      </c>
      <c r="O616">
        <v>0.13500000000000001</v>
      </c>
      <c r="Q616" t="s">
        <v>170</v>
      </c>
      <c r="R616" t="s">
        <v>154</v>
      </c>
      <c r="S616">
        <v>0.02</v>
      </c>
      <c r="T616" t="s">
        <v>176</v>
      </c>
      <c r="V616" t="s">
        <v>156</v>
      </c>
    </row>
    <row r="617" spans="1:22" x14ac:dyDescent="0.3">
      <c r="A617" t="s">
        <v>148</v>
      </c>
      <c r="B617">
        <v>1648010</v>
      </c>
      <c r="C617" s="1">
        <v>43377</v>
      </c>
      <c r="D617" s="2">
        <v>0.4375</v>
      </c>
      <c r="G617" t="s">
        <v>149</v>
      </c>
      <c r="H617" t="s">
        <v>150</v>
      </c>
      <c r="I617" t="s">
        <v>161</v>
      </c>
      <c r="J617" t="s">
        <v>151</v>
      </c>
      <c r="M617">
        <v>1090</v>
      </c>
      <c r="N617" t="s">
        <v>152</v>
      </c>
      <c r="O617">
        <v>2</v>
      </c>
      <c r="Q617" t="s">
        <v>172</v>
      </c>
      <c r="R617" t="s">
        <v>154</v>
      </c>
      <c r="S617">
        <v>2</v>
      </c>
      <c r="T617" t="s">
        <v>176</v>
      </c>
      <c r="V617" t="s">
        <v>156</v>
      </c>
    </row>
    <row r="618" spans="1:22" x14ac:dyDescent="0.3">
      <c r="A618" t="s">
        <v>148</v>
      </c>
      <c r="B618">
        <v>1648010</v>
      </c>
      <c r="C618" s="1">
        <v>43377</v>
      </c>
      <c r="D618" s="2">
        <v>0.4375</v>
      </c>
      <c r="G618" t="s">
        <v>149</v>
      </c>
      <c r="H618" t="s">
        <v>150</v>
      </c>
      <c r="I618" t="s">
        <v>161</v>
      </c>
      <c r="J618" t="s">
        <v>151</v>
      </c>
      <c r="M618">
        <v>50286</v>
      </c>
      <c r="O618">
        <v>2.37</v>
      </c>
      <c r="R618" t="s">
        <v>154</v>
      </c>
      <c r="S618">
        <v>0.17</v>
      </c>
      <c r="T618" t="s">
        <v>165</v>
      </c>
      <c r="V618" t="s">
        <v>230</v>
      </c>
    </row>
    <row r="619" spans="1:22" x14ac:dyDescent="0.3">
      <c r="A619" t="s">
        <v>148</v>
      </c>
      <c r="B619">
        <v>1648010</v>
      </c>
      <c r="C619" s="1">
        <v>43405</v>
      </c>
      <c r="D619" s="2">
        <v>0.40625</v>
      </c>
      <c r="G619" t="s">
        <v>149</v>
      </c>
      <c r="H619" t="s">
        <v>150</v>
      </c>
      <c r="I619" t="s">
        <v>161</v>
      </c>
      <c r="J619" t="s">
        <v>151</v>
      </c>
      <c r="M619">
        <v>1040</v>
      </c>
      <c r="O619">
        <v>1.6</v>
      </c>
      <c r="Q619" t="s">
        <v>172</v>
      </c>
      <c r="R619" t="s">
        <v>154</v>
      </c>
      <c r="S619">
        <v>0.4</v>
      </c>
      <c r="T619" t="s">
        <v>176</v>
      </c>
      <c r="V619" t="s">
        <v>156</v>
      </c>
    </row>
    <row r="620" spans="1:22" x14ac:dyDescent="0.3">
      <c r="A620" t="s">
        <v>148</v>
      </c>
      <c r="B620">
        <v>1648010</v>
      </c>
      <c r="C620" s="1">
        <v>43405</v>
      </c>
      <c r="D620" s="2">
        <v>0.40625</v>
      </c>
      <c r="G620" t="s">
        <v>149</v>
      </c>
      <c r="H620" t="s">
        <v>150</v>
      </c>
      <c r="I620" t="s">
        <v>161</v>
      </c>
      <c r="J620" t="s">
        <v>151</v>
      </c>
      <c r="M620">
        <v>1049</v>
      </c>
      <c r="O620">
        <v>5.1999999999999998E-2</v>
      </c>
      <c r="Q620" t="s">
        <v>170</v>
      </c>
      <c r="R620" t="s">
        <v>154</v>
      </c>
      <c r="S620">
        <v>0.02</v>
      </c>
      <c r="T620" t="s">
        <v>176</v>
      </c>
      <c r="V620" t="s">
        <v>156</v>
      </c>
    </row>
    <row r="621" spans="1:22" x14ac:dyDescent="0.3">
      <c r="A621" t="s">
        <v>148</v>
      </c>
      <c r="B621">
        <v>1648010</v>
      </c>
      <c r="C621" s="1">
        <v>43405</v>
      </c>
      <c r="D621" s="2">
        <v>0.40625</v>
      </c>
      <c r="G621" t="s">
        <v>149</v>
      </c>
      <c r="H621" t="s">
        <v>150</v>
      </c>
      <c r="I621" t="s">
        <v>161</v>
      </c>
      <c r="J621" t="s">
        <v>151</v>
      </c>
      <c r="M621">
        <v>1090</v>
      </c>
      <c r="N621" t="s">
        <v>152</v>
      </c>
      <c r="O621">
        <v>2</v>
      </c>
      <c r="Q621" t="s">
        <v>172</v>
      </c>
      <c r="R621" t="s">
        <v>154</v>
      </c>
      <c r="S621">
        <v>2</v>
      </c>
      <c r="T621" t="s">
        <v>176</v>
      </c>
      <c r="V621" t="s">
        <v>156</v>
      </c>
    </row>
    <row r="622" spans="1:22" x14ac:dyDescent="0.3">
      <c r="A622" t="s">
        <v>148</v>
      </c>
      <c r="B622">
        <v>1648010</v>
      </c>
      <c r="C622" s="1">
        <v>43405</v>
      </c>
      <c r="D622" s="2">
        <v>0.40625</v>
      </c>
      <c r="G622" t="s">
        <v>149</v>
      </c>
      <c r="H622" t="s">
        <v>150</v>
      </c>
      <c r="I622" t="s">
        <v>161</v>
      </c>
      <c r="J622" t="s">
        <v>151</v>
      </c>
      <c r="M622">
        <v>50286</v>
      </c>
      <c r="O622">
        <v>0.74</v>
      </c>
      <c r="R622" t="s">
        <v>154</v>
      </c>
      <c r="S622">
        <v>0.17</v>
      </c>
      <c r="T622" t="s">
        <v>165</v>
      </c>
      <c r="V622" t="s">
        <v>230</v>
      </c>
    </row>
    <row r="623" spans="1:22" x14ac:dyDescent="0.3">
      <c r="A623" t="s">
        <v>148</v>
      </c>
      <c r="B623">
        <v>1648010</v>
      </c>
      <c r="C623" s="1">
        <v>43409</v>
      </c>
      <c r="D623" s="2">
        <v>0.52083333333333337</v>
      </c>
      <c r="G623" t="s">
        <v>149</v>
      </c>
      <c r="H623" t="s">
        <v>150</v>
      </c>
      <c r="I623" t="s">
        <v>161</v>
      </c>
      <c r="J623" t="s">
        <v>151</v>
      </c>
      <c r="M623">
        <v>1040</v>
      </c>
      <c r="O623">
        <v>5</v>
      </c>
      <c r="Q623" t="s">
        <v>172</v>
      </c>
      <c r="R623" t="s">
        <v>154</v>
      </c>
      <c r="S623">
        <v>0.4</v>
      </c>
      <c r="T623" t="s">
        <v>176</v>
      </c>
      <c r="V623" t="s">
        <v>156</v>
      </c>
    </row>
    <row r="624" spans="1:22" x14ac:dyDescent="0.3">
      <c r="A624" t="s">
        <v>148</v>
      </c>
      <c r="B624">
        <v>1648010</v>
      </c>
      <c r="C624" s="1">
        <v>43409</v>
      </c>
      <c r="D624" s="2">
        <v>0.52083333333333337</v>
      </c>
      <c r="G624" t="s">
        <v>149</v>
      </c>
      <c r="H624" t="s">
        <v>150</v>
      </c>
      <c r="I624" t="s">
        <v>161</v>
      </c>
      <c r="J624" t="s">
        <v>151</v>
      </c>
      <c r="M624">
        <v>1049</v>
      </c>
      <c r="O624">
        <v>0.51200000000000001</v>
      </c>
      <c r="Q624" t="s">
        <v>170</v>
      </c>
      <c r="R624" t="s">
        <v>154</v>
      </c>
      <c r="S624">
        <v>0.02</v>
      </c>
      <c r="T624" t="s">
        <v>176</v>
      </c>
      <c r="V624" t="s">
        <v>156</v>
      </c>
    </row>
    <row r="625" spans="1:22" x14ac:dyDescent="0.3">
      <c r="A625" t="s">
        <v>148</v>
      </c>
      <c r="B625">
        <v>1648010</v>
      </c>
      <c r="C625" s="1">
        <v>43409</v>
      </c>
      <c r="D625" s="2">
        <v>0.52083333333333337</v>
      </c>
      <c r="G625" t="s">
        <v>149</v>
      </c>
      <c r="H625" t="s">
        <v>150</v>
      </c>
      <c r="I625" t="s">
        <v>161</v>
      </c>
      <c r="J625" t="s">
        <v>151</v>
      </c>
      <c r="M625">
        <v>1090</v>
      </c>
      <c r="O625">
        <v>3.2</v>
      </c>
      <c r="P625" t="s">
        <v>168</v>
      </c>
      <c r="Q625" t="s">
        <v>172</v>
      </c>
      <c r="R625" t="s">
        <v>154</v>
      </c>
      <c r="S625">
        <v>2</v>
      </c>
      <c r="T625" t="s">
        <v>176</v>
      </c>
      <c r="V625" t="s">
        <v>156</v>
      </c>
    </row>
    <row r="626" spans="1:22" x14ac:dyDescent="0.3">
      <c r="A626" t="s">
        <v>148</v>
      </c>
      <c r="B626">
        <v>1648010</v>
      </c>
      <c r="C626" s="1">
        <v>43409</v>
      </c>
      <c r="D626" s="2">
        <v>0.52083333333333337</v>
      </c>
      <c r="G626" t="s">
        <v>149</v>
      </c>
      <c r="H626" t="s">
        <v>150</v>
      </c>
      <c r="I626" t="s">
        <v>161</v>
      </c>
      <c r="J626" t="s">
        <v>151</v>
      </c>
      <c r="M626">
        <v>50286</v>
      </c>
      <c r="O626">
        <v>29.8</v>
      </c>
      <c r="R626" t="s">
        <v>154</v>
      </c>
      <c r="S626">
        <v>0.17</v>
      </c>
      <c r="T626" t="s">
        <v>165</v>
      </c>
      <c r="V626" t="s">
        <v>230</v>
      </c>
    </row>
    <row r="627" spans="1:22" x14ac:dyDescent="0.3">
      <c r="A627" t="s">
        <v>148</v>
      </c>
      <c r="B627">
        <v>1648010</v>
      </c>
      <c r="C627" s="1">
        <v>43440</v>
      </c>
      <c r="D627" s="2">
        <v>0.4375</v>
      </c>
      <c r="G627" t="s">
        <v>149</v>
      </c>
      <c r="H627" t="s">
        <v>150</v>
      </c>
      <c r="I627" t="s">
        <v>161</v>
      </c>
      <c r="J627" t="s">
        <v>151</v>
      </c>
      <c r="M627">
        <v>1040</v>
      </c>
      <c r="O627">
        <v>1.1000000000000001</v>
      </c>
      <c r="Q627" t="s">
        <v>172</v>
      </c>
      <c r="R627" t="s">
        <v>154</v>
      </c>
      <c r="S627">
        <v>0.4</v>
      </c>
      <c r="T627" t="s">
        <v>176</v>
      </c>
      <c r="V627" t="s">
        <v>156</v>
      </c>
    </row>
    <row r="628" spans="1:22" x14ac:dyDescent="0.3">
      <c r="A628" t="s">
        <v>148</v>
      </c>
      <c r="B628">
        <v>1648010</v>
      </c>
      <c r="C628" s="1">
        <v>43440</v>
      </c>
      <c r="D628" s="2">
        <v>0.4375</v>
      </c>
      <c r="G628" t="s">
        <v>149</v>
      </c>
      <c r="H628" t="s">
        <v>150</v>
      </c>
      <c r="I628" t="s">
        <v>161</v>
      </c>
      <c r="J628" t="s">
        <v>151</v>
      </c>
      <c r="M628">
        <v>1049</v>
      </c>
      <c r="O628">
        <v>6.6000000000000003E-2</v>
      </c>
      <c r="Q628" t="s">
        <v>170</v>
      </c>
      <c r="R628" t="s">
        <v>154</v>
      </c>
      <c r="S628">
        <v>0.02</v>
      </c>
      <c r="T628" t="s">
        <v>176</v>
      </c>
      <c r="V628" t="s">
        <v>156</v>
      </c>
    </row>
    <row r="629" spans="1:22" x14ac:dyDescent="0.3">
      <c r="A629" t="s">
        <v>148</v>
      </c>
      <c r="B629">
        <v>1648010</v>
      </c>
      <c r="C629" s="1">
        <v>43440</v>
      </c>
      <c r="D629" s="2">
        <v>0.4375</v>
      </c>
      <c r="G629" t="s">
        <v>149</v>
      </c>
      <c r="H629" t="s">
        <v>150</v>
      </c>
      <c r="I629" t="s">
        <v>161</v>
      </c>
      <c r="J629" t="s">
        <v>151</v>
      </c>
      <c r="M629">
        <v>1090</v>
      </c>
      <c r="O629">
        <v>2.4</v>
      </c>
      <c r="P629" t="s">
        <v>168</v>
      </c>
      <c r="Q629" t="s">
        <v>172</v>
      </c>
      <c r="R629" t="s">
        <v>154</v>
      </c>
      <c r="S629">
        <v>2</v>
      </c>
      <c r="T629" t="s">
        <v>176</v>
      </c>
      <c r="V629" t="s">
        <v>156</v>
      </c>
    </row>
    <row r="630" spans="1:22" x14ac:dyDescent="0.3">
      <c r="A630" t="s">
        <v>148</v>
      </c>
      <c r="B630">
        <v>1648010</v>
      </c>
      <c r="C630" s="1">
        <v>43440</v>
      </c>
      <c r="D630" s="2">
        <v>0.4375</v>
      </c>
      <c r="G630" t="s">
        <v>149</v>
      </c>
      <c r="H630" t="s">
        <v>150</v>
      </c>
      <c r="I630" t="s">
        <v>161</v>
      </c>
      <c r="J630" t="s">
        <v>151</v>
      </c>
      <c r="M630">
        <v>50286</v>
      </c>
      <c r="O630">
        <v>1.1200000000000001</v>
      </c>
      <c r="R630" t="s">
        <v>154</v>
      </c>
      <c r="S630">
        <v>0.17</v>
      </c>
      <c r="T630" t="s">
        <v>165</v>
      </c>
      <c r="V630" t="s">
        <v>230</v>
      </c>
    </row>
    <row r="631" spans="1:22" x14ac:dyDescent="0.3">
      <c r="A631" t="s">
        <v>148</v>
      </c>
      <c r="B631">
        <v>1648010</v>
      </c>
      <c r="C631" s="1">
        <v>43502</v>
      </c>
      <c r="D631" s="2">
        <v>0.44791666666666669</v>
      </c>
      <c r="G631" t="s">
        <v>149</v>
      </c>
      <c r="H631" t="s">
        <v>150</v>
      </c>
      <c r="I631" t="s">
        <v>161</v>
      </c>
      <c r="J631" t="s">
        <v>151</v>
      </c>
      <c r="M631">
        <v>1040</v>
      </c>
      <c r="O631">
        <v>0.99</v>
      </c>
      <c r="Q631" t="s">
        <v>172</v>
      </c>
      <c r="R631" t="s">
        <v>154</v>
      </c>
      <c r="S631">
        <v>0.4</v>
      </c>
      <c r="T631" t="s">
        <v>176</v>
      </c>
      <c r="V631" t="s">
        <v>156</v>
      </c>
    </row>
    <row r="632" spans="1:22" x14ac:dyDescent="0.3">
      <c r="A632" t="s">
        <v>148</v>
      </c>
      <c r="B632">
        <v>1648010</v>
      </c>
      <c r="C632" s="1">
        <v>43502</v>
      </c>
      <c r="D632" s="2">
        <v>0.44791666666666669</v>
      </c>
      <c r="G632" t="s">
        <v>149</v>
      </c>
      <c r="H632" t="s">
        <v>150</v>
      </c>
      <c r="I632" t="s">
        <v>161</v>
      </c>
      <c r="J632" t="s">
        <v>151</v>
      </c>
      <c r="M632">
        <v>1049</v>
      </c>
      <c r="O632">
        <v>3.7999999999999999E-2</v>
      </c>
      <c r="P632" t="s">
        <v>168</v>
      </c>
      <c r="Q632" t="s">
        <v>170</v>
      </c>
      <c r="R632" t="s">
        <v>154</v>
      </c>
      <c r="S632">
        <v>0.02</v>
      </c>
      <c r="T632" t="s">
        <v>176</v>
      </c>
      <c r="V632" t="s">
        <v>156</v>
      </c>
    </row>
    <row r="633" spans="1:22" x14ac:dyDescent="0.3">
      <c r="A633" t="s">
        <v>148</v>
      </c>
      <c r="B633">
        <v>1648010</v>
      </c>
      <c r="C633" s="1">
        <v>43502</v>
      </c>
      <c r="D633" s="2">
        <v>0.44791666666666669</v>
      </c>
      <c r="G633" t="s">
        <v>149</v>
      </c>
      <c r="H633" t="s">
        <v>150</v>
      </c>
      <c r="I633" t="s">
        <v>161</v>
      </c>
      <c r="J633" t="s">
        <v>151</v>
      </c>
      <c r="M633">
        <v>1090</v>
      </c>
      <c r="O633">
        <v>3.4</v>
      </c>
      <c r="P633" t="s">
        <v>168</v>
      </c>
      <c r="Q633" t="s">
        <v>172</v>
      </c>
      <c r="R633" t="s">
        <v>154</v>
      </c>
      <c r="S633">
        <v>2</v>
      </c>
      <c r="T633" t="s">
        <v>176</v>
      </c>
      <c r="V633" t="s">
        <v>156</v>
      </c>
    </row>
    <row r="634" spans="1:22" x14ac:dyDescent="0.3">
      <c r="A634" t="s">
        <v>148</v>
      </c>
      <c r="B634">
        <v>1648010</v>
      </c>
      <c r="C634" s="1">
        <v>43502</v>
      </c>
      <c r="D634" s="2">
        <v>0.44791666666666669</v>
      </c>
      <c r="G634" t="s">
        <v>149</v>
      </c>
      <c r="H634" t="s">
        <v>150</v>
      </c>
      <c r="I634" t="s">
        <v>161</v>
      </c>
      <c r="J634" t="s">
        <v>151</v>
      </c>
      <c r="M634">
        <v>50286</v>
      </c>
      <c r="O634">
        <v>1.63</v>
      </c>
      <c r="R634" t="s">
        <v>154</v>
      </c>
      <c r="S634">
        <v>0.17</v>
      </c>
      <c r="T634" t="s">
        <v>165</v>
      </c>
      <c r="V634" t="s">
        <v>230</v>
      </c>
    </row>
    <row r="635" spans="1:22" x14ac:dyDescent="0.3">
      <c r="A635" t="s">
        <v>148</v>
      </c>
      <c r="B635">
        <v>1648010</v>
      </c>
      <c r="C635" s="1">
        <v>43520</v>
      </c>
      <c r="D635" s="2">
        <v>0.48958333333333331</v>
      </c>
      <c r="G635" t="s">
        <v>149</v>
      </c>
      <c r="H635" t="s">
        <v>150</v>
      </c>
      <c r="I635" t="s">
        <v>161</v>
      </c>
      <c r="J635" t="s">
        <v>151</v>
      </c>
      <c r="M635">
        <v>1040</v>
      </c>
      <c r="O635">
        <v>2.1</v>
      </c>
      <c r="Q635" t="s">
        <v>172</v>
      </c>
      <c r="R635" t="s">
        <v>154</v>
      </c>
      <c r="S635">
        <v>0.4</v>
      </c>
      <c r="T635" t="s">
        <v>176</v>
      </c>
      <c r="V635" t="s">
        <v>156</v>
      </c>
    </row>
    <row r="636" spans="1:22" x14ac:dyDescent="0.3">
      <c r="A636" t="s">
        <v>148</v>
      </c>
      <c r="B636">
        <v>1648010</v>
      </c>
      <c r="C636" s="1">
        <v>43520</v>
      </c>
      <c r="D636" s="2">
        <v>0.48958333333333331</v>
      </c>
      <c r="G636" t="s">
        <v>149</v>
      </c>
      <c r="H636" t="s">
        <v>150</v>
      </c>
      <c r="I636" t="s">
        <v>161</v>
      </c>
      <c r="J636" t="s">
        <v>151</v>
      </c>
      <c r="M636">
        <v>1049</v>
      </c>
      <c r="O636">
        <v>0.127</v>
      </c>
      <c r="Q636" t="s">
        <v>170</v>
      </c>
      <c r="R636" t="s">
        <v>154</v>
      </c>
      <c r="S636">
        <v>0.02</v>
      </c>
      <c r="T636" t="s">
        <v>176</v>
      </c>
      <c r="V636" t="s">
        <v>156</v>
      </c>
    </row>
    <row r="637" spans="1:22" x14ac:dyDescent="0.3">
      <c r="A637" t="s">
        <v>148</v>
      </c>
      <c r="B637">
        <v>1648010</v>
      </c>
      <c r="C637" s="1">
        <v>43520</v>
      </c>
      <c r="D637" s="2">
        <v>0.48958333333333331</v>
      </c>
      <c r="G637" t="s">
        <v>149</v>
      </c>
      <c r="H637" t="s">
        <v>150</v>
      </c>
      <c r="I637" t="s">
        <v>161</v>
      </c>
      <c r="J637" t="s">
        <v>151</v>
      </c>
      <c r="M637">
        <v>1090</v>
      </c>
      <c r="O637">
        <v>3.5</v>
      </c>
      <c r="P637" t="s">
        <v>168</v>
      </c>
      <c r="Q637" t="s">
        <v>172</v>
      </c>
      <c r="R637" t="s">
        <v>154</v>
      </c>
      <c r="S637">
        <v>2</v>
      </c>
      <c r="T637" t="s">
        <v>176</v>
      </c>
      <c r="V637" t="s">
        <v>156</v>
      </c>
    </row>
    <row r="638" spans="1:22" x14ac:dyDescent="0.3">
      <c r="A638" t="s">
        <v>148</v>
      </c>
      <c r="B638">
        <v>1648010</v>
      </c>
      <c r="C638" s="1">
        <v>43520</v>
      </c>
      <c r="D638" s="2">
        <v>0.48958333333333331</v>
      </c>
      <c r="G638" t="s">
        <v>149</v>
      </c>
      <c r="H638" t="s">
        <v>150</v>
      </c>
      <c r="I638" t="s">
        <v>161</v>
      </c>
      <c r="J638" t="s">
        <v>151</v>
      </c>
      <c r="M638">
        <v>50286</v>
      </c>
      <c r="O638">
        <v>14.6</v>
      </c>
      <c r="R638" t="s">
        <v>154</v>
      </c>
      <c r="S638">
        <v>0.17</v>
      </c>
      <c r="T638" t="s">
        <v>165</v>
      </c>
      <c r="V638" t="s">
        <v>230</v>
      </c>
    </row>
    <row r="639" spans="1:22" x14ac:dyDescent="0.3">
      <c r="A639" t="s">
        <v>148</v>
      </c>
      <c r="B639">
        <v>1648010</v>
      </c>
      <c r="C639" s="1">
        <v>43528</v>
      </c>
      <c r="D639" s="2">
        <v>0.47916666666666669</v>
      </c>
      <c r="G639" t="s">
        <v>149</v>
      </c>
      <c r="H639" t="s">
        <v>150</v>
      </c>
      <c r="I639" t="s">
        <v>161</v>
      </c>
      <c r="J639" t="s">
        <v>151</v>
      </c>
      <c r="M639">
        <v>1040</v>
      </c>
      <c r="O639">
        <v>2.1</v>
      </c>
      <c r="Q639" t="s">
        <v>172</v>
      </c>
      <c r="R639" t="s">
        <v>154</v>
      </c>
      <c r="S639">
        <v>0.4</v>
      </c>
      <c r="T639" t="s">
        <v>176</v>
      </c>
      <c r="V639" t="s">
        <v>156</v>
      </c>
    </row>
    <row r="640" spans="1:22" x14ac:dyDescent="0.3">
      <c r="A640" t="s">
        <v>148</v>
      </c>
      <c r="B640">
        <v>1648010</v>
      </c>
      <c r="C640" s="1">
        <v>43528</v>
      </c>
      <c r="D640" s="2">
        <v>0.47916666666666669</v>
      </c>
      <c r="G640" t="s">
        <v>149</v>
      </c>
      <c r="H640" t="s">
        <v>150</v>
      </c>
      <c r="I640" t="s">
        <v>161</v>
      </c>
      <c r="J640" t="s">
        <v>151</v>
      </c>
      <c r="M640">
        <v>1049</v>
      </c>
      <c r="O640">
        <v>0.14199999999999999</v>
      </c>
      <c r="Q640" t="s">
        <v>170</v>
      </c>
      <c r="R640" t="s">
        <v>154</v>
      </c>
      <c r="S640">
        <v>0.02</v>
      </c>
      <c r="T640" t="s">
        <v>176</v>
      </c>
      <c r="V640" t="s">
        <v>156</v>
      </c>
    </row>
    <row r="641" spans="1:22" x14ac:dyDescent="0.3">
      <c r="A641" t="s">
        <v>148</v>
      </c>
      <c r="B641">
        <v>1648010</v>
      </c>
      <c r="C641" s="1">
        <v>43528</v>
      </c>
      <c r="D641" s="2">
        <v>0.47916666666666669</v>
      </c>
      <c r="G641" t="s">
        <v>149</v>
      </c>
      <c r="H641" t="s">
        <v>150</v>
      </c>
      <c r="I641" t="s">
        <v>161</v>
      </c>
      <c r="J641" t="s">
        <v>151</v>
      </c>
      <c r="M641">
        <v>1090</v>
      </c>
      <c r="O641">
        <v>3.8</v>
      </c>
      <c r="P641" t="s">
        <v>168</v>
      </c>
      <c r="Q641" t="s">
        <v>172</v>
      </c>
      <c r="R641" t="s">
        <v>154</v>
      </c>
      <c r="S641">
        <v>2</v>
      </c>
      <c r="T641" t="s">
        <v>176</v>
      </c>
      <c r="V641" t="s">
        <v>156</v>
      </c>
    </row>
    <row r="642" spans="1:22" x14ac:dyDescent="0.3">
      <c r="A642" t="s">
        <v>148</v>
      </c>
      <c r="B642">
        <v>1648010</v>
      </c>
      <c r="C642" s="1">
        <v>43528</v>
      </c>
      <c r="D642" s="2">
        <v>0.47916666666666669</v>
      </c>
      <c r="G642" t="s">
        <v>149</v>
      </c>
      <c r="H642" t="s">
        <v>150</v>
      </c>
      <c r="I642" t="s">
        <v>161</v>
      </c>
      <c r="J642" t="s">
        <v>151</v>
      </c>
      <c r="M642">
        <v>50286</v>
      </c>
      <c r="O642">
        <v>8.24</v>
      </c>
      <c r="R642" t="s">
        <v>154</v>
      </c>
      <c r="S642">
        <v>0.17</v>
      </c>
      <c r="T642" t="s">
        <v>165</v>
      </c>
      <c r="V642" t="s">
        <v>230</v>
      </c>
    </row>
    <row r="643" spans="1:22" x14ac:dyDescent="0.3">
      <c r="A643" t="s">
        <v>148</v>
      </c>
      <c r="B643">
        <v>1648010</v>
      </c>
      <c r="C643" s="1">
        <v>43530</v>
      </c>
      <c r="D643" s="2">
        <v>0.48958333333333331</v>
      </c>
      <c r="G643" t="s">
        <v>149</v>
      </c>
      <c r="H643" t="s">
        <v>150</v>
      </c>
      <c r="I643" t="s">
        <v>161</v>
      </c>
      <c r="J643" t="s">
        <v>151</v>
      </c>
      <c r="M643">
        <v>1040</v>
      </c>
      <c r="O643">
        <v>1.2</v>
      </c>
      <c r="Q643" t="s">
        <v>172</v>
      </c>
      <c r="R643" t="s">
        <v>154</v>
      </c>
      <c r="S643">
        <v>0.4</v>
      </c>
      <c r="T643" t="s">
        <v>176</v>
      </c>
      <c r="V643" t="s">
        <v>156</v>
      </c>
    </row>
    <row r="644" spans="1:22" x14ac:dyDescent="0.3">
      <c r="A644" t="s">
        <v>148</v>
      </c>
      <c r="B644">
        <v>1648010</v>
      </c>
      <c r="C644" s="1">
        <v>43530</v>
      </c>
      <c r="D644" s="2">
        <v>0.48958333333333331</v>
      </c>
      <c r="G644" t="s">
        <v>149</v>
      </c>
      <c r="H644" t="s">
        <v>150</v>
      </c>
      <c r="I644" t="s">
        <v>161</v>
      </c>
      <c r="J644" t="s">
        <v>151</v>
      </c>
      <c r="M644">
        <v>1049</v>
      </c>
      <c r="O644">
        <v>6.0999999999999999E-2</v>
      </c>
      <c r="Q644" t="s">
        <v>170</v>
      </c>
      <c r="R644" t="s">
        <v>154</v>
      </c>
      <c r="S644">
        <v>0.02</v>
      </c>
      <c r="T644" t="s">
        <v>176</v>
      </c>
      <c r="V644" t="s">
        <v>156</v>
      </c>
    </row>
    <row r="645" spans="1:22" x14ac:dyDescent="0.3">
      <c r="A645" t="s">
        <v>148</v>
      </c>
      <c r="B645">
        <v>1648010</v>
      </c>
      <c r="C645" s="1">
        <v>43530</v>
      </c>
      <c r="D645" s="2">
        <v>0.48958333333333331</v>
      </c>
      <c r="G645" t="s">
        <v>149</v>
      </c>
      <c r="H645" t="s">
        <v>150</v>
      </c>
      <c r="I645" t="s">
        <v>161</v>
      </c>
      <c r="J645" t="s">
        <v>151</v>
      </c>
      <c r="M645">
        <v>1090</v>
      </c>
      <c r="O645">
        <v>3.3</v>
      </c>
      <c r="P645" t="s">
        <v>168</v>
      </c>
      <c r="Q645" t="s">
        <v>172</v>
      </c>
      <c r="R645" t="s">
        <v>154</v>
      </c>
      <c r="S645">
        <v>2</v>
      </c>
      <c r="T645" t="s">
        <v>176</v>
      </c>
      <c r="V645" t="s">
        <v>156</v>
      </c>
    </row>
    <row r="646" spans="1:22" x14ac:dyDescent="0.3">
      <c r="A646" t="s">
        <v>148</v>
      </c>
      <c r="B646">
        <v>1648010</v>
      </c>
      <c r="C646" s="1">
        <v>43530</v>
      </c>
      <c r="D646" s="2">
        <v>0.48958333333333331</v>
      </c>
      <c r="G646" t="s">
        <v>149</v>
      </c>
      <c r="H646" t="s">
        <v>150</v>
      </c>
      <c r="I646" t="s">
        <v>161</v>
      </c>
      <c r="J646" t="s">
        <v>151</v>
      </c>
      <c r="M646">
        <v>50286</v>
      </c>
      <c r="O646">
        <v>1.86</v>
      </c>
      <c r="R646" t="s">
        <v>154</v>
      </c>
      <c r="S646">
        <v>0.17</v>
      </c>
      <c r="T646" t="s">
        <v>165</v>
      </c>
      <c r="V646" t="s">
        <v>230</v>
      </c>
    </row>
    <row r="647" spans="1:22" x14ac:dyDescent="0.3">
      <c r="A647" t="s">
        <v>148</v>
      </c>
      <c r="B647">
        <v>1648010</v>
      </c>
      <c r="C647" s="1">
        <v>43545</v>
      </c>
      <c r="D647" s="2">
        <v>0.54166666666666663</v>
      </c>
      <c r="G647" t="s">
        <v>178</v>
      </c>
      <c r="H647" t="s">
        <v>150</v>
      </c>
      <c r="I647" t="s">
        <v>161</v>
      </c>
      <c r="J647" t="s">
        <v>151</v>
      </c>
      <c r="M647">
        <v>1040</v>
      </c>
      <c r="O647">
        <v>2.8</v>
      </c>
      <c r="Q647" t="s">
        <v>172</v>
      </c>
      <c r="R647" t="s">
        <v>154</v>
      </c>
      <c r="S647">
        <v>0.4</v>
      </c>
      <c r="T647" t="s">
        <v>176</v>
      </c>
      <c r="V647" t="s">
        <v>156</v>
      </c>
    </row>
    <row r="648" spans="1:22" x14ac:dyDescent="0.3">
      <c r="A648" t="s">
        <v>148</v>
      </c>
      <c r="B648">
        <v>1648010</v>
      </c>
      <c r="C648" s="1">
        <v>43545</v>
      </c>
      <c r="D648" s="2">
        <v>0.54166666666666663</v>
      </c>
      <c r="G648" t="s">
        <v>178</v>
      </c>
      <c r="H648" t="s">
        <v>150</v>
      </c>
      <c r="I648" t="s">
        <v>161</v>
      </c>
      <c r="J648" t="s">
        <v>151</v>
      </c>
      <c r="M648">
        <v>1049</v>
      </c>
      <c r="O648">
        <v>4.1000000000000002E-2</v>
      </c>
      <c r="Q648" t="s">
        <v>170</v>
      </c>
      <c r="R648" t="s">
        <v>154</v>
      </c>
      <c r="S648">
        <v>0.02</v>
      </c>
      <c r="T648" t="s">
        <v>176</v>
      </c>
      <c r="V648" t="s">
        <v>156</v>
      </c>
    </row>
    <row r="649" spans="1:22" x14ac:dyDescent="0.3">
      <c r="A649" t="s">
        <v>148</v>
      </c>
      <c r="B649">
        <v>1648010</v>
      </c>
      <c r="C649" s="1">
        <v>43545</v>
      </c>
      <c r="D649" s="2">
        <v>0.54166666666666663</v>
      </c>
      <c r="G649" t="s">
        <v>178</v>
      </c>
      <c r="H649" t="s">
        <v>150</v>
      </c>
      <c r="I649" t="s">
        <v>161</v>
      </c>
      <c r="J649" t="s">
        <v>151</v>
      </c>
      <c r="M649">
        <v>1090</v>
      </c>
      <c r="O649">
        <v>4.4000000000000004</v>
      </c>
      <c r="Q649" t="s">
        <v>172</v>
      </c>
      <c r="R649" t="s">
        <v>154</v>
      </c>
      <c r="S649">
        <v>2</v>
      </c>
      <c r="T649" t="s">
        <v>176</v>
      </c>
      <c r="V649" t="s">
        <v>156</v>
      </c>
    </row>
    <row r="650" spans="1:22" x14ac:dyDescent="0.3">
      <c r="A650" t="s">
        <v>148</v>
      </c>
      <c r="B650">
        <v>1648010</v>
      </c>
      <c r="C650" s="1">
        <v>43545</v>
      </c>
      <c r="D650" s="2">
        <v>0.54166666666666663</v>
      </c>
      <c r="G650" t="s">
        <v>178</v>
      </c>
      <c r="H650" t="s">
        <v>150</v>
      </c>
      <c r="I650" t="s">
        <v>161</v>
      </c>
      <c r="J650" t="s">
        <v>151</v>
      </c>
      <c r="M650">
        <v>50286</v>
      </c>
      <c r="O650">
        <v>4.2300000000000004</v>
      </c>
      <c r="R650" t="s">
        <v>154</v>
      </c>
      <c r="S650">
        <v>0.17</v>
      </c>
      <c r="T650" t="s">
        <v>165</v>
      </c>
      <c r="V650" t="s">
        <v>230</v>
      </c>
    </row>
    <row r="651" spans="1:22" x14ac:dyDescent="0.3">
      <c r="A651" t="s">
        <v>148</v>
      </c>
      <c r="B651">
        <v>1648010</v>
      </c>
      <c r="C651" s="1">
        <v>43559</v>
      </c>
      <c r="D651" s="2">
        <v>0.44791666666666669</v>
      </c>
      <c r="G651" t="s">
        <v>178</v>
      </c>
      <c r="H651" t="s">
        <v>150</v>
      </c>
      <c r="I651" t="s">
        <v>161</v>
      </c>
      <c r="J651" t="s">
        <v>151</v>
      </c>
      <c r="M651">
        <v>1040</v>
      </c>
      <c r="O651">
        <v>1.1000000000000001</v>
      </c>
      <c r="Q651" t="s">
        <v>172</v>
      </c>
      <c r="R651" t="s">
        <v>154</v>
      </c>
      <c r="S651">
        <v>0.4</v>
      </c>
      <c r="T651" t="s">
        <v>176</v>
      </c>
      <c r="V651" t="s">
        <v>156</v>
      </c>
    </row>
    <row r="652" spans="1:22" x14ac:dyDescent="0.3">
      <c r="A652" t="s">
        <v>148</v>
      </c>
      <c r="B652">
        <v>1648010</v>
      </c>
      <c r="C652" s="1">
        <v>43559</v>
      </c>
      <c r="D652" s="2">
        <v>0.44791666666666669</v>
      </c>
      <c r="G652" t="s">
        <v>178</v>
      </c>
      <c r="H652" t="s">
        <v>150</v>
      </c>
      <c r="I652" t="s">
        <v>161</v>
      </c>
      <c r="J652" t="s">
        <v>151</v>
      </c>
      <c r="M652">
        <v>1049</v>
      </c>
      <c r="O652">
        <v>2.7E-2</v>
      </c>
      <c r="P652" t="s">
        <v>168</v>
      </c>
      <c r="Q652" t="s">
        <v>170</v>
      </c>
      <c r="R652" t="s">
        <v>154</v>
      </c>
      <c r="S652">
        <v>0.02</v>
      </c>
      <c r="T652" t="s">
        <v>176</v>
      </c>
      <c r="V652" t="s">
        <v>156</v>
      </c>
    </row>
    <row r="653" spans="1:22" x14ac:dyDescent="0.3">
      <c r="A653" t="s">
        <v>148</v>
      </c>
      <c r="B653">
        <v>1648010</v>
      </c>
      <c r="C653" s="1">
        <v>43559</v>
      </c>
      <c r="D653" s="2">
        <v>0.44791666666666669</v>
      </c>
      <c r="G653" t="s">
        <v>178</v>
      </c>
      <c r="H653" t="s">
        <v>150</v>
      </c>
      <c r="I653" t="s">
        <v>161</v>
      </c>
      <c r="J653" t="s">
        <v>151</v>
      </c>
      <c r="M653">
        <v>1090</v>
      </c>
      <c r="N653" t="s">
        <v>152</v>
      </c>
      <c r="O653">
        <v>2</v>
      </c>
      <c r="Q653" t="s">
        <v>172</v>
      </c>
      <c r="R653" t="s">
        <v>154</v>
      </c>
      <c r="S653">
        <v>2</v>
      </c>
      <c r="T653" t="s">
        <v>176</v>
      </c>
      <c r="V653" t="s">
        <v>156</v>
      </c>
    </row>
    <row r="654" spans="1:22" x14ac:dyDescent="0.3">
      <c r="A654" t="s">
        <v>148</v>
      </c>
      <c r="B654">
        <v>1648010</v>
      </c>
      <c r="C654" s="1">
        <v>43559</v>
      </c>
      <c r="D654" s="2">
        <v>0.44791666666666669</v>
      </c>
      <c r="G654" t="s">
        <v>178</v>
      </c>
      <c r="H654" t="s">
        <v>150</v>
      </c>
      <c r="I654" t="s">
        <v>161</v>
      </c>
      <c r="J654" t="s">
        <v>151</v>
      </c>
      <c r="M654">
        <v>50286</v>
      </c>
      <c r="O654">
        <v>1.42</v>
      </c>
      <c r="R654" t="s">
        <v>154</v>
      </c>
      <c r="S654">
        <v>0.17</v>
      </c>
      <c r="T654" t="s">
        <v>165</v>
      </c>
      <c r="V654" t="s">
        <v>230</v>
      </c>
    </row>
    <row r="655" spans="1:22" x14ac:dyDescent="0.3">
      <c r="A655" t="s">
        <v>148</v>
      </c>
      <c r="B655">
        <v>1648010</v>
      </c>
      <c r="C655" s="1">
        <v>43590</v>
      </c>
      <c r="D655" s="2">
        <v>0.44444444444444442</v>
      </c>
      <c r="G655" t="s">
        <v>178</v>
      </c>
      <c r="H655" t="s">
        <v>150</v>
      </c>
      <c r="I655" t="s">
        <v>161</v>
      </c>
      <c r="J655" t="s">
        <v>151</v>
      </c>
      <c r="M655">
        <v>1040</v>
      </c>
      <c r="O655">
        <v>2.9</v>
      </c>
      <c r="Q655" t="s">
        <v>172</v>
      </c>
      <c r="R655" t="s">
        <v>154</v>
      </c>
      <c r="S655">
        <v>0.4</v>
      </c>
      <c r="T655" t="s">
        <v>176</v>
      </c>
      <c r="V655" t="s">
        <v>156</v>
      </c>
    </row>
    <row r="656" spans="1:22" x14ac:dyDescent="0.3">
      <c r="A656" t="s">
        <v>148</v>
      </c>
      <c r="B656">
        <v>1648010</v>
      </c>
      <c r="C656" s="1">
        <v>43590</v>
      </c>
      <c r="D656" s="2">
        <v>0.44444444444444442</v>
      </c>
      <c r="G656" t="s">
        <v>178</v>
      </c>
      <c r="H656" t="s">
        <v>150</v>
      </c>
      <c r="I656" t="s">
        <v>161</v>
      </c>
      <c r="J656" t="s">
        <v>151</v>
      </c>
      <c r="M656">
        <v>1049</v>
      </c>
      <c r="O656">
        <v>0.153</v>
      </c>
      <c r="Q656" t="s">
        <v>170</v>
      </c>
      <c r="R656" t="s">
        <v>154</v>
      </c>
      <c r="S656">
        <v>0.02</v>
      </c>
      <c r="T656" t="s">
        <v>176</v>
      </c>
      <c r="V656" t="s">
        <v>156</v>
      </c>
    </row>
    <row r="657" spans="1:22" x14ac:dyDescent="0.3">
      <c r="A657" t="s">
        <v>148</v>
      </c>
      <c r="B657">
        <v>1648010</v>
      </c>
      <c r="C657" s="1">
        <v>43590</v>
      </c>
      <c r="D657" s="2">
        <v>0.44444444444444442</v>
      </c>
      <c r="G657" t="s">
        <v>178</v>
      </c>
      <c r="H657" t="s">
        <v>150</v>
      </c>
      <c r="I657" t="s">
        <v>161</v>
      </c>
      <c r="J657" t="s">
        <v>151</v>
      </c>
      <c r="M657">
        <v>1090</v>
      </c>
      <c r="N657" t="s">
        <v>152</v>
      </c>
      <c r="O657">
        <v>2</v>
      </c>
      <c r="Q657" t="s">
        <v>172</v>
      </c>
      <c r="R657" t="s">
        <v>154</v>
      </c>
      <c r="S657">
        <v>2</v>
      </c>
      <c r="T657" t="s">
        <v>176</v>
      </c>
      <c r="V657" t="s">
        <v>156</v>
      </c>
    </row>
    <row r="658" spans="1:22" x14ac:dyDescent="0.3">
      <c r="A658" t="s">
        <v>148</v>
      </c>
      <c r="B658">
        <v>1648010</v>
      </c>
      <c r="C658" s="1">
        <v>43590</v>
      </c>
      <c r="D658" s="2">
        <v>0.44444444444444442</v>
      </c>
      <c r="G658" t="s">
        <v>178</v>
      </c>
      <c r="H658" t="s">
        <v>150</v>
      </c>
      <c r="I658" t="s">
        <v>161</v>
      </c>
      <c r="J658" t="s">
        <v>151</v>
      </c>
      <c r="M658">
        <v>50286</v>
      </c>
      <c r="O658">
        <v>9.84</v>
      </c>
      <c r="R658" t="s">
        <v>154</v>
      </c>
      <c r="S658">
        <v>0.17</v>
      </c>
      <c r="T658" t="s">
        <v>165</v>
      </c>
      <c r="V658" t="s">
        <v>230</v>
      </c>
    </row>
    <row r="659" spans="1:22" x14ac:dyDescent="0.3">
      <c r="A659" t="s">
        <v>148</v>
      </c>
      <c r="B659">
        <v>1648010</v>
      </c>
      <c r="C659" s="1">
        <v>43594</v>
      </c>
      <c r="D659" s="2">
        <v>0.45833333333333331</v>
      </c>
      <c r="G659" t="s">
        <v>178</v>
      </c>
      <c r="H659" t="s">
        <v>150</v>
      </c>
      <c r="I659" t="s">
        <v>161</v>
      </c>
      <c r="J659" t="s">
        <v>151</v>
      </c>
      <c r="M659">
        <v>1040</v>
      </c>
      <c r="O659">
        <v>2.1</v>
      </c>
      <c r="Q659" t="s">
        <v>172</v>
      </c>
      <c r="R659" t="s">
        <v>154</v>
      </c>
      <c r="S659">
        <v>0.4</v>
      </c>
      <c r="T659" t="s">
        <v>176</v>
      </c>
      <c r="V659" t="s">
        <v>156</v>
      </c>
    </row>
    <row r="660" spans="1:22" x14ac:dyDescent="0.3">
      <c r="A660" t="s">
        <v>148</v>
      </c>
      <c r="B660">
        <v>1648010</v>
      </c>
      <c r="C660" s="1">
        <v>43594</v>
      </c>
      <c r="D660" s="2">
        <v>0.45833333333333331</v>
      </c>
      <c r="G660" t="s">
        <v>178</v>
      </c>
      <c r="H660" t="s">
        <v>150</v>
      </c>
      <c r="I660" t="s">
        <v>161</v>
      </c>
      <c r="J660" t="s">
        <v>151</v>
      </c>
      <c r="M660">
        <v>1049</v>
      </c>
      <c r="O660">
        <v>0.121</v>
      </c>
      <c r="Q660" t="s">
        <v>170</v>
      </c>
      <c r="R660" t="s">
        <v>154</v>
      </c>
      <c r="S660">
        <v>0.02</v>
      </c>
      <c r="T660" t="s">
        <v>176</v>
      </c>
      <c r="V660" t="s">
        <v>156</v>
      </c>
    </row>
    <row r="661" spans="1:22" x14ac:dyDescent="0.3">
      <c r="A661" t="s">
        <v>148</v>
      </c>
      <c r="B661">
        <v>1648010</v>
      </c>
      <c r="C661" s="1">
        <v>43594</v>
      </c>
      <c r="D661" s="2">
        <v>0.45833333333333331</v>
      </c>
      <c r="G661" t="s">
        <v>178</v>
      </c>
      <c r="H661" t="s">
        <v>150</v>
      </c>
      <c r="I661" t="s">
        <v>161</v>
      </c>
      <c r="J661" t="s">
        <v>151</v>
      </c>
      <c r="M661">
        <v>1090</v>
      </c>
      <c r="N661" t="s">
        <v>152</v>
      </c>
      <c r="O661">
        <v>2</v>
      </c>
      <c r="Q661" t="s">
        <v>172</v>
      </c>
      <c r="R661" t="s">
        <v>154</v>
      </c>
      <c r="S661">
        <v>2</v>
      </c>
      <c r="T661" t="s">
        <v>176</v>
      </c>
      <c r="V661" t="s">
        <v>156</v>
      </c>
    </row>
    <row r="662" spans="1:22" x14ac:dyDescent="0.3">
      <c r="A662" t="s">
        <v>148</v>
      </c>
      <c r="B662">
        <v>1648010</v>
      </c>
      <c r="C662" s="1">
        <v>43594</v>
      </c>
      <c r="D662" s="2">
        <v>0.45833333333333331</v>
      </c>
      <c r="G662" t="s">
        <v>178</v>
      </c>
      <c r="H662" t="s">
        <v>150</v>
      </c>
      <c r="I662" t="s">
        <v>161</v>
      </c>
      <c r="J662" t="s">
        <v>151</v>
      </c>
      <c r="M662">
        <v>50286</v>
      </c>
      <c r="O662">
        <v>2.36</v>
      </c>
      <c r="R662" t="s">
        <v>154</v>
      </c>
      <c r="S662">
        <v>0.17</v>
      </c>
      <c r="T662" t="s">
        <v>165</v>
      </c>
      <c r="V662" t="s">
        <v>230</v>
      </c>
    </row>
    <row r="663" spans="1:22" x14ac:dyDescent="0.3">
      <c r="A663" t="s">
        <v>148</v>
      </c>
      <c r="B663">
        <v>1648010</v>
      </c>
      <c r="C663" s="1">
        <v>43622</v>
      </c>
      <c r="D663" s="2">
        <v>0.4375</v>
      </c>
      <c r="G663" t="s">
        <v>178</v>
      </c>
      <c r="H663" t="s">
        <v>150</v>
      </c>
      <c r="I663" t="s">
        <v>161</v>
      </c>
      <c r="J663" t="s">
        <v>151</v>
      </c>
      <c r="M663">
        <v>1040</v>
      </c>
      <c r="O663">
        <v>1.7</v>
      </c>
      <c r="Q663" t="s">
        <v>172</v>
      </c>
      <c r="R663" t="s">
        <v>154</v>
      </c>
      <c r="S663">
        <v>0.4</v>
      </c>
      <c r="T663" t="s">
        <v>176</v>
      </c>
      <c r="V663" t="s">
        <v>156</v>
      </c>
    </row>
    <row r="664" spans="1:22" x14ac:dyDescent="0.3">
      <c r="A664" t="s">
        <v>148</v>
      </c>
      <c r="B664">
        <v>1648010</v>
      </c>
      <c r="C664" s="1">
        <v>43622</v>
      </c>
      <c r="D664" s="2">
        <v>0.4375</v>
      </c>
      <c r="G664" t="s">
        <v>178</v>
      </c>
      <c r="H664" t="s">
        <v>150</v>
      </c>
      <c r="I664" t="s">
        <v>161</v>
      </c>
      <c r="J664" t="s">
        <v>151</v>
      </c>
      <c r="M664">
        <v>1049</v>
      </c>
      <c r="O664">
        <v>0.11</v>
      </c>
      <c r="Q664" t="s">
        <v>170</v>
      </c>
      <c r="R664" t="s">
        <v>154</v>
      </c>
      <c r="S664">
        <v>0.02</v>
      </c>
      <c r="T664" t="s">
        <v>176</v>
      </c>
      <c r="V664" t="s">
        <v>156</v>
      </c>
    </row>
    <row r="665" spans="1:22" x14ac:dyDescent="0.3">
      <c r="A665" t="s">
        <v>148</v>
      </c>
      <c r="B665">
        <v>1648010</v>
      </c>
      <c r="C665" s="1">
        <v>43622</v>
      </c>
      <c r="D665" s="2">
        <v>0.4375</v>
      </c>
      <c r="G665" t="s">
        <v>178</v>
      </c>
      <c r="H665" t="s">
        <v>150</v>
      </c>
      <c r="I665" t="s">
        <v>161</v>
      </c>
      <c r="J665" t="s">
        <v>151</v>
      </c>
      <c r="M665">
        <v>1090</v>
      </c>
      <c r="N665" t="s">
        <v>152</v>
      </c>
      <c r="O665">
        <v>2</v>
      </c>
      <c r="Q665" t="s">
        <v>172</v>
      </c>
      <c r="R665" t="s">
        <v>154</v>
      </c>
      <c r="S665">
        <v>2</v>
      </c>
      <c r="T665" t="s">
        <v>176</v>
      </c>
      <c r="V665" t="s">
        <v>156</v>
      </c>
    </row>
    <row r="666" spans="1:22" x14ac:dyDescent="0.3">
      <c r="A666" t="s">
        <v>148</v>
      </c>
      <c r="B666">
        <v>1648010</v>
      </c>
      <c r="C666" s="1">
        <v>43622</v>
      </c>
      <c r="D666" s="2">
        <v>0.4375</v>
      </c>
      <c r="G666" t="s">
        <v>178</v>
      </c>
      <c r="H666" t="s">
        <v>150</v>
      </c>
      <c r="I666" t="s">
        <v>161</v>
      </c>
      <c r="J666" t="s">
        <v>151</v>
      </c>
      <c r="M666">
        <v>50286</v>
      </c>
      <c r="O666">
        <v>1.42</v>
      </c>
      <c r="R666" t="s">
        <v>154</v>
      </c>
      <c r="S666">
        <v>0.17</v>
      </c>
      <c r="T666" t="s">
        <v>165</v>
      </c>
      <c r="V666" t="s">
        <v>230</v>
      </c>
    </row>
    <row r="667" spans="1:22" x14ac:dyDescent="0.3">
      <c r="A667" t="s">
        <v>148</v>
      </c>
      <c r="B667">
        <v>1648010</v>
      </c>
      <c r="C667" s="1">
        <v>43654</v>
      </c>
      <c r="D667" s="2">
        <v>0.58333333333333337</v>
      </c>
      <c r="G667" t="s">
        <v>178</v>
      </c>
      <c r="H667" t="s">
        <v>150</v>
      </c>
      <c r="I667" t="s">
        <v>161</v>
      </c>
      <c r="J667" t="s">
        <v>151</v>
      </c>
      <c r="M667">
        <v>1040</v>
      </c>
      <c r="O667">
        <v>2.4</v>
      </c>
      <c r="Q667" t="s">
        <v>172</v>
      </c>
      <c r="R667" t="s">
        <v>154</v>
      </c>
      <c r="S667">
        <v>0.4</v>
      </c>
      <c r="T667" t="s">
        <v>176</v>
      </c>
      <c r="V667" t="s">
        <v>156</v>
      </c>
    </row>
    <row r="668" spans="1:22" x14ac:dyDescent="0.3">
      <c r="A668" t="s">
        <v>148</v>
      </c>
      <c r="B668">
        <v>1648010</v>
      </c>
      <c r="C668" s="1">
        <v>43654</v>
      </c>
      <c r="D668" s="2">
        <v>0.58333333333333337</v>
      </c>
      <c r="G668" t="s">
        <v>178</v>
      </c>
      <c r="H668" t="s">
        <v>150</v>
      </c>
      <c r="I668" t="s">
        <v>161</v>
      </c>
      <c r="J668" t="s">
        <v>151</v>
      </c>
      <c r="M668">
        <v>1049</v>
      </c>
      <c r="O668">
        <v>0.51500000000000001</v>
      </c>
      <c r="Q668" t="s">
        <v>170</v>
      </c>
      <c r="R668" t="s">
        <v>154</v>
      </c>
      <c r="S668">
        <v>0.02</v>
      </c>
      <c r="T668" t="s">
        <v>176</v>
      </c>
      <c r="V668" t="s">
        <v>156</v>
      </c>
    </row>
    <row r="669" spans="1:22" x14ac:dyDescent="0.3">
      <c r="A669" t="s">
        <v>148</v>
      </c>
      <c r="B669">
        <v>1648010</v>
      </c>
      <c r="C669" s="1">
        <v>43654</v>
      </c>
      <c r="D669" s="2">
        <v>0.58333333333333337</v>
      </c>
      <c r="G669" t="s">
        <v>178</v>
      </c>
      <c r="H669" t="s">
        <v>150</v>
      </c>
      <c r="I669" t="s">
        <v>161</v>
      </c>
      <c r="J669" t="s">
        <v>151</v>
      </c>
      <c r="M669">
        <v>1090</v>
      </c>
      <c r="N669" t="s">
        <v>152</v>
      </c>
      <c r="O669">
        <v>2</v>
      </c>
      <c r="Q669" t="s">
        <v>172</v>
      </c>
      <c r="R669" t="s">
        <v>154</v>
      </c>
      <c r="S669">
        <v>2</v>
      </c>
      <c r="T669" t="s">
        <v>176</v>
      </c>
      <c r="V669" t="s">
        <v>156</v>
      </c>
    </row>
    <row r="670" spans="1:22" x14ac:dyDescent="0.3">
      <c r="A670" t="s">
        <v>148</v>
      </c>
      <c r="B670">
        <v>1648010</v>
      </c>
      <c r="C670" s="1">
        <v>43654</v>
      </c>
      <c r="D670" s="2">
        <v>0.58333333333333337</v>
      </c>
      <c r="G670" t="s">
        <v>178</v>
      </c>
      <c r="H670" t="s">
        <v>150</v>
      </c>
      <c r="I670" t="s">
        <v>161</v>
      </c>
      <c r="J670" t="s">
        <v>151</v>
      </c>
      <c r="M670">
        <v>50286</v>
      </c>
      <c r="O670">
        <v>52.5</v>
      </c>
      <c r="R670" t="s">
        <v>154</v>
      </c>
      <c r="S670">
        <v>0.17</v>
      </c>
      <c r="T670" t="s">
        <v>165</v>
      </c>
      <c r="V670" t="s">
        <v>230</v>
      </c>
    </row>
    <row r="671" spans="1:22" x14ac:dyDescent="0.3">
      <c r="A671" t="s">
        <v>148</v>
      </c>
      <c r="B671">
        <v>1648010</v>
      </c>
      <c r="C671" s="1">
        <v>43657</v>
      </c>
      <c r="D671" s="2">
        <v>0.41666666666666669</v>
      </c>
      <c r="G671" t="s">
        <v>178</v>
      </c>
      <c r="H671" t="s">
        <v>150</v>
      </c>
      <c r="I671" t="s">
        <v>161</v>
      </c>
      <c r="J671" t="s">
        <v>151</v>
      </c>
      <c r="M671">
        <v>1040</v>
      </c>
      <c r="O671">
        <v>2.8</v>
      </c>
      <c r="Q671" t="s">
        <v>172</v>
      </c>
      <c r="R671" t="s">
        <v>154</v>
      </c>
      <c r="S671">
        <v>0.4</v>
      </c>
      <c r="T671" t="s">
        <v>176</v>
      </c>
      <c r="V671" t="s">
        <v>156</v>
      </c>
    </row>
    <row r="672" spans="1:22" x14ac:dyDescent="0.3">
      <c r="A672" t="s">
        <v>148</v>
      </c>
      <c r="B672">
        <v>1648010</v>
      </c>
      <c r="C672" s="1">
        <v>43657</v>
      </c>
      <c r="D672" s="2">
        <v>0.41666666666666669</v>
      </c>
      <c r="G672" t="s">
        <v>178</v>
      </c>
      <c r="H672" t="s">
        <v>150</v>
      </c>
      <c r="I672" t="s">
        <v>161</v>
      </c>
      <c r="J672" t="s">
        <v>151</v>
      </c>
      <c r="M672">
        <v>1049</v>
      </c>
      <c r="N672" t="s">
        <v>152</v>
      </c>
      <c r="O672">
        <v>0.2</v>
      </c>
      <c r="P672" t="s">
        <v>174</v>
      </c>
      <c r="Q672" t="s">
        <v>170</v>
      </c>
      <c r="R672" t="s">
        <v>154</v>
      </c>
      <c r="S672">
        <v>0.02</v>
      </c>
      <c r="T672" t="s">
        <v>176</v>
      </c>
      <c r="V672" t="s">
        <v>156</v>
      </c>
    </row>
    <row r="673" spans="1:22" x14ac:dyDescent="0.3">
      <c r="A673" t="s">
        <v>148</v>
      </c>
      <c r="B673">
        <v>1648010</v>
      </c>
      <c r="C673" s="1">
        <v>43657</v>
      </c>
      <c r="D673" s="2">
        <v>0.41666666666666669</v>
      </c>
      <c r="G673" t="s">
        <v>178</v>
      </c>
      <c r="H673" t="s">
        <v>150</v>
      </c>
      <c r="I673" t="s">
        <v>161</v>
      </c>
      <c r="J673" t="s">
        <v>151</v>
      </c>
      <c r="M673">
        <v>1090</v>
      </c>
      <c r="N673" t="s">
        <v>152</v>
      </c>
      <c r="O673">
        <v>2</v>
      </c>
      <c r="Q673" t="s">
        <v>172</v>
      </c>
      <c r="R673" t="s">
        <v>154</v>
      </c>
      <c r="S673">
        <v>2</v>
      </c>
      <c r="T673" t="s">
        <v>176</v>
      </c>
      <c r="V673" t="s">
        <v>156</v>
      </c>
    </row>
    <row r="674" spans="1:22" x14ac:dyDescent="0.3">
      <c r="A674" t="s">
        <v>148</v>
      </c>
      <c r="B674">
        <v>1648010</v>
      </c>
      <c r="C674" s="1">
        <v>43657</v>
      </c>
      <c r="D674" s="2">
        <v>0.41666666666666669</v>
      </c>
      <c r="G674" t="s">
        <v>178</v>
      </c>
      <c r="H674" t="s">
        <v>150</v>
      </c>
      <c r="I674" t="s">
        <v>161</v>
      </c>
      <c r="J674" t="s">
        <v>151</v>
      </c>
      <c r="M674">
        <v>50286</v>
      </c>
      <c r="O674">
        <v>2.67</v>
      </c>
      <c r="R674" t="s">
        <v>154</v>
      </c>
      <c r="S674">
        <v>0.17</v>
      </c>
      <c r="T674" t="s">
        <v>165</v>
      </c>
      <c r="V674" t="s">
        <v>230</v>
      </c>
    </row>
    <row r="675" spans="1:22" x14ac:dyDescent="0.3">
      <c r="A675" t="s">
        <v>148</v>
      </c>
      <c r="B675">
        <v>1648010</v>
      </c>
      <c r="C675" s="1">
        <v>43682</v>
      </c>
      <c r="D675" s="2">
        <v>0.45833333333333331</v>
      </c>
      <c r="G675" t="s">
        <v>178</v>
      </c>
      <c r="H675" t="s">
        <v>150</v>
      </c>
      <c r="I675" t="s">
        <v>161</v>
      </c>
      <c r="J675" t="s">
        <v>151</v>
      </c>
      <c r="M675">
        <v>1040</v>
      </c>
      <c r="O675">
        <v>2.8</v>
      </c>
      <c r="Q675" t="s">
        <v>172</v>
      </c>
      <c r="R675" t="s">
        <v>154</v>
      </c>
      <c r="S675">
        <v>0.4</v>
      </c>
      <c r="T675" t="s">
        <v>176</v>
      </c>
      <c r="V675" t="s">
        <v>156</v>
      </c>
    </row>
    <row r="676" spans="1:22" x14ac:dyDescent="0.3">
      <c r="A676" t="s">
        <v>148</v>
      </c>
      <c r="B676">
        <v>1648010</v>
      </c>
      <c r="C676" s="1">
        <v>43682</v>
      </c>
      <c r="D676" s="2">
        <v>0.45833333333333331</v>
      </c>
      <c r="G676" t="s">
        <v>178</v>
      </c>
      <c r="H676" t="s">
        <v>150</v>
      </c>
      <c r="I676" t="s">
        <v>161</v>
      </c>
      <c r="J676" t="s">
        <v>151</v>
      </c>
      <c r="M676">
        <v>1049</v>
      </c>
      <c r="O676">
        <v>0.16300000000000001</v>
      </c>
      <c r="Q676" t="s">
        <v>170</v>
      </c>
      <c r="R676" t="s">
        <v>154</v>
      </c>
      <c r="S676">
        <v>0.02</v>
      </c>
      <c r="T676" t="s">
        <v>176</v>
      </c>
      <c r="V676" t="s">
        <v>156</v>
      </c>
    </row>
    <row r="677" spans="1:22" x14ac:dyDescent="0.3">
      <c r="A677" t="s">
        <v>148</v>
      </c>
      <c r="B677">
        <v>1648010</v>
      </c>
      <c r="C677" s="1">
        <v>43682</v>
      </c>
      <c r="D677" s="2">
        <v>0.45833333333333331</v>
      </c>
      <c r="G677" t="s">
        <v>178</v>
      </c>
      <c r="H677" t="s">
        <v>150</v>
      </c>
      <c r="I677" t="s">
        <v>161</v>
      </c>
      <c r="J677" t="s">
        <v>151</v>
      </c>
      <c r="M677">
        <v>1090</v>
      </c>
      <c r="N677" t="s">
        <v>152</v>
      </c>
      <c r="O677">
        <v>2</v>
      </c>
      <c r="Q677" t="s">
        <v>172</v>
      </c>
      <c r="R677" t="s">
        <v>154</v>
      </c>
      <c r="S677">
        <v>2</v>
      </c>
      <c r="T677" t="s">
        <v>176</v>
      </c>
      <c r="V677" t="s">
        <v>156</v>
      </c>
    </row>
    <row r="678" spans="1:22" x14ac:dyDescent="0.3">
      <c r="A678" t="s">
        <v>148</v>
      </c>
      <c r="B678">
        <v>1648010</v>
      </c>
      <c r="C678" s="1">
        <v>43682</v>
      </c>
      <c r="D678" s="2">
        <v>0.45833333333333331</v>
      </c>
      <c r="G678" t="s">
        <v>178</v>
      </c>
      <c r="H678" t="s">
        <v>150</v>
      </c>
      <c r="I678" t="s">
        <v>161</v>
      </c>
      <c r="J678" t="s">
        <v>151</v>
      </c>
      <c r="M678">
        <v>50286</v>
      </c>
      <c r="O678">
        <v>2.79</v>
      </c>
      <c r="R678" t="s">
        <v>154</v>
      </c>
      <c r="S678">
        <v>0.17</v>
      </c>
      <c r="T678" t="s">
        <v>165</v>
      </c>
      <c r="V678" t="s">
        <v>230</v>
      </c>
    </row>
    <row r="679" spans="1:22" x14ac:dyDescent="0.3">
      <c r="A679" t="s">
        <v>148</v>
      </c>
      <c r="B679">
        <v>1648010</v>
      </c>
      <c r="C679" s="1">
        <v>43699</v>
      </c>
      <c r="D679" s="2">
        <v>0.41666666666666669</v>
      </c>
      <c r="G679" t="s">
        <v>178</v>
      </c>
      <c r="H679" t="s">
        <v>150</v>
      </c>
      <c r="I679" t="s">
        <v>161</v>
      </c>
      <c r="J679" t="s">
        <v>151</v>
      </c>
      <c r="M679">
        <v>1040</v>
      </c>
      <c r="O679">
        <v>3.1</v>
      </c>
      <c r="Q679" t="s">
        <v>172</v>
      </c>
      <c r="R679" t="s">
        <v>154</v>
      </c>
      <c r="S679">
        <v>0.4</v>
      </c>
      <c r="T679" t="s">
        <v>176</v>
      </c>
      <c r="V679" t="s">
        <v>156</v>
      </c>
    </row>
    <row r="680" spans="1:22" x14ac:dyDescent="0.3">
      <c r="A680" t="s">
        <v>148</v>
      </c>
      <c r="B680">
        <v>1648010</v>
      </c>
      <c r="C680" s="1">
        <v>43699</v>
      </c>
      <c r="D680" s="2">
        <v>0.41666666666666669</v>
      </c>
      <c r="G680" t="s">
        <v>178</v>
      </c>
      <c r="H680" t="s">
        <v>150</v>
      </c>
      <c r="I680" t="s">
        <v>161</v>
      </c>
      <c r="J680" t="s">
        <v>151</v>
      </c>
      <c r="M680">
        <v>1049</v>
      </c>
      <c r="O680">
        <v>0.49299999999999999</v>
      </c>
      <c r="Q680" t="s">
        <v>170</v>
      </c>
      <c r="R680" t="s">
        <v>154</v>
      </c>
      <c r="S680">
        <v>0.02</v>
      </c>
      <c r="T680" t="s">
        <v>176</v>
      </c>
      <c r="V680" t="s">
        <v>156</v>
      </c>
    </row>
    <row r="681" spans="1:22" x14ac:dyDescent="0.3">
      <c r="A681" t="s">
        <v>148</v>
      </c>
      <c r="B681">
        <v>1648010</v>
      </c>
      <c r="C681" s="1">
        <v>43699</v>
      </c>
      <c r="D681" s="2">
        <v>0.41666666666666669</v>
      </c>
      <c r="G681" t="s">
        <v>178</v>
      </c>
      <c r="H681" t="s">
        <v>150</v>
      </c>
      <c r="I681" t="s">
        <v>161</v>
      </c>
      <c r="J681" t="s">
        <v>151</v>
      </c>
      <c r="M681">
        <v>1090</v>
      </c>
      <c r="N681" t="s">
        <v>152</v>
      </c>
      <c r="O681">
        <v>2</v>
      </c>
      <c r="Q681" t="s">
        <v>172</v>
      </c>
      <c r="R681" t="s">
        <v>154</v>
      </c>
      <c r="S681">
        <v>2</v>
      </c>
      <c r="T681" t="s">
        <v>176</v>
      </c>
      <c r="V681" t="s">
        <v>156</v>
      </c>
    </row>
    <row r="682" spans="1:22" x14ac:dyDescent="0.3">
      <c r="A682" t="s">
        <v>148</v>
      </c>
      <c r="B682">
        <v>1648010</v>
      </c>
      <c r="C682" s="1">
        <v>43699</v>
      </c>
      <c r="D682" s="2">
        <v>0.41666666666666669</v>
      </c>
      <c r="G682" t="s">
        <v>178</v>
      </c>
      <c r="H682" t="s">
        <v>150</v>
      </c>
      <c r="I682" t="s">
        <v>161</v>
      </c>
      <c r="J682" t="s">
        <v>151</v>
      </c>
      <c r="M682">
        <v>50286</v>
      </c>
      <c r="O682">
        <v>12.9</v>
      </c>
      <c r="R682" t="s">
        <v>154</v>
      </c>
      <c r="S682">
        <v>0.17</v>
      </c>
      <c r="T682" t="s">
        <v>165</v>
      </c>
      <c r="V682" t="s">
        <v>230</v>
      </c>
    </row>
    <row r="683" spans="1:22" x14ac:dyDescent="0.3">
      <c r="A683" t="s">
        <v>148</v>
      </c>
      <c r="B683">
        <v>1648010</v>
      </c>
      <c r="C683" s="1">
        <v>43700</v>
      </c>
      <c r="D683" s="2">
        <v>0.40625</v>
      </c>
      <c r="G683" t="s">
        <v>178</v>
      </c>
      <c r="H683" t="s">
        <v>150</v>
      </c>
      <c r="I683" t="s">
        <v>161</v>
      </c>
      <c r="J683" t="s">
        <v>151</v>
      </c>
      <c r="M683">
        <v>1040</v>
      </c>
      <c r="O683">
        <v>3.4</v>
      </c>
      <c r="Q683" t="s">
        <v>172</v>
      </c>
      <c r="R683" t="s">
        <v>154</v>
      </c>
      <c r="S683">
        <v>0.4</v>
      </c>
      <c r="T683" t="s">
        <v>176</v>
      </c>
      <c r="V683" t="s">
        <v>156</v>
      </c>
    </row>
    <row r="684" spans="1:22" x14ac:dyDescent="0.3">
      <c r="A684" t="s">
        <v>148</v>
      </c>
      <c r="B684">
        <v>1648010</v>
      </c>
      <c r="C684" s="1">
        <v>43700</v>
      </c>
      <c r="D684" s="2">
        <v>0.40625</v>
      </c>
      <c r="G684" t="s">
        <v>178</v>
      </c>
      <c r="H684" t="s">
        <v>150</v>
      </c>
      <c r="I684" t="s">
        <v>161</v>
      </c>
      <c r="J684" t="s">
        <v>151</v>
      </c>
      <c r="M684">
        <v>1049</v>
      </c>
      <c r="O684">
        <v>0.26800000000000002</v>
      </c>
      <c r="Q684" t="s">
        <v>170</v>
      </c>
      <c r="R684" t="s">
        <v>154</v>
      </c>
      <c r="S684">
        <v>0.02</v>
      </c>
      <c r="T684" t="s">
        <v>176</v>
      </c>
      <c r="V684" t="s">
        <v>156</v>
      </c>
    </row>
    <row r="685" spans="1:22" x14ac:dyDescent="0.3">
      <c r="A685" t="s">
        <v>148</v>
      </c>
      <c r="B685">
        <v>1648010</v>
      </c>
      <c r="C685" s="1">
        <v>43700</v>
      </c>
      <c r="D685" s="2">
        <v>0.40625</v>
      </c>
      <c r="G685" t="s">
        <v>178</v>
      </c>
      <c r="H685" t="s">
        <v>150</v>
      </c>
      <c r="I685" t="s">
        <v>161</v>
      </c>
      <c r="J685" t="s">
        <v>151</v>
      </c>
      <c r="M685">
        <v>1090</v>
      </c>
      <c r="N685" t="s">
        <v>152</v>
      </c>
      <c r="O685">
        <v>2</v>
      </c>
      <c r="Q685" t="s">
        <v>172</v>
      </c>
      <c r="R685" t="s">
        <v>154</v>
      </c>
      <c r="S685">
        <v>2</v>
      </c>
      <c r="T685" t="s">
        <v>176</v>
      </c>
      <c r="V685" t="s">
        <v>156</v>
      </c>
    </row>
    <row r="686" spans="1:22" x14ac:dyDescent="0.3">
      <c r="A686" t="s">
        <v>148</v>
      </c>
      <c r="B686">
        <v>1648010</v>
      </c>
      <c r="C686" s="1">
        <v>43700</v>
      </c>
      <c r="D686" s="2">
        <v>0.40625</v>
      </c>
      <c r="G686" t="s">
        <v>178</v>
      </c>
      <c r="H686" t="s">
        <v>150</v>
      </c>
      <c r="I686" t="s">
        <v>161</v>
      </c>
      <c r="J686" t="s">
        <v>151</v>
      </c>
      <c r="M686">
        <v>50286</v>
      </c>
      <c r="O686">
        <v>7.49</v>
      </c>
      <c r="R686" t="s">
        <v>154</v>
      </c>
      <c r="S686">
        <v>0.17</v>
      </c>
      <c r="T686" t="s">
        <v>165</v>
      </c>
      <c r="V686" t="s">
        <v>230</v>
      </c>
    </row>
    <row r="687" spans="1:22" x14ac:dyDescent="0.3">
      <c r="A687" t="s">
        <v>148</v>
      </c>
      <c r="B687">
        <v>1648010</v>
      </c>
      <c r="C687" s="1">
        <v>43713</v>
      </c>
      <c r="D687" s="2">
        <v>0.45833333333333331</v>
      </c>
      <c r="G687" t="s">
        <v>178</v>
      </c>
      <c r="H687" t="s">
        <v>150</v>
      </c>
      <c r="I687" t="s">
        <v>161</v>
      </c>
      <c r="J687" t="s">
        <v>151</v>
      </c>
      <c r="M687">
        <v>1040</v>
      </c>
      <c r="O687">
        <v>4.4000000000000004</v>
      </c>
      <c r="Q687" t="s">
        <v>172</v>
      </c>
      <c r="R687" t="s">
        <v>154</v>
      </c>
      <c r="S687">
        <v>0.4</v>
      </c>
      <c r="T687" t="s">
        <v>176</v>
      </c>
      <c r="V687" t="s">
        <v>156</v>
      </c>
    </row>
    <row r="688" spans="1:22" x14ac:dyDescent="0.3">
      <c r="A688" t="s">
        <v>148</v>
      </c>
      <c r="B688">
        <v>1648010</v>
      </c>
      <c r="C688" s="1">
        <v>43713</v>
      </c>
      <c r="D688" s="2">
        <v>0.45833333333333331</v>
      </c>
      <c r="G688" t="s">
        <v>178</v>
      </c>
      <c r="H688" t="s">
        <v>150</v>
      </c>
      <c r="I688" t="s">
        <v>161</v>
      </c>
      <c r="J688" t="s">
        <v>151</v>
      </c>
      <c r="M688">
        <v>1049</v>
      </c>
      <c r="O688">
        <v>0.153</v>
      </c>
      <c r="Q688" t="s">
        <v>170</v>
      </c>
      <c r="R688" t="s">
        <v>154</v>
      </c>
      <c r="S688">
        <v>0.02</v>
      </c>
      <c r="T688" t="s">
        <v>176</v>
      </c>
      <c r="V688" t="s">
        <v>156</v>
      </c>
    </row>
    <row r="689" spans="1:22" x14ac:dyDescent="0.3">
      <c r="A689" t="s">
        <v>148</v>
      </c>
      <c r="B689">
        <v>1648010</v>
      </c>
      <c r="C689" s="1">
        <v>43713</v>
      </c>
      <c r="D689" s="2">
        <v>0.45833333333333331</v>
      </c>
      <c r="G689" t="s">
        <v>178</v>
      </c>
      <c r="H689" t="s">
        <v>150</v>
      </c>
      <c r="I689" t="s">
        <v>161</v>
      </c>
      <c r="J689" t="s">
        <v>151</v>
      </c>
      <c r="M689">
        <v>1090</v>
      </c>
      <c r="O689">
        <v>2.2000000000000002</v>
      </c>
      <c r="P689" t="s">
        <v>168</v>
      </c>
      <c r="Q689" t="s">
        <v>172</v>
      </c>
      <c r="R689" t="s">
        <v>154</v>
      </c>
      <c r="S689">
        <v>2</v>
      </c>
      <c r="T689" t="s">
        <v>176</v>
      </c>
      <c r="V689" t="s">
        <v>156</v>
      </c>
    </row>
    <row r="690" spans="1:22" x14ac:dyDescent="0.3">
      <c r="A690" t="s">
        <v>148</v>
      </c>
      <c r="B690">
        <v>1648010</v>
      </c>
      <c r="C690" s="1">
        <v>43713</v>
      </c>
      <c r="D690" s="2">
        <v>0.45833333333333331</v>
      </c>
      <c r="G690" t="s">
        <v>178</v>
      </c>
      <c r="H690" t="s">
        <v>150</v>
      </c>
      <c r="I690" t="s">
        <v>161</v>
      </c>
      <c r="J690" t="s">
        <v>151</v>
      </c>
      <c r="M690">
        <v>50286</v>
      </c>
      <c r="O690">
        <v>2.91</v>
      </c>
      <c r="R690" t="s">
        <v>154</v>
      </c>
      <c r="S690">
        <v>0.17</v>
      </c>
      <c r="T690" t="s">
        <v>165</v>
      </c>
      <c r="V690" t="s">
        <v>230</v>
      </c>
    </row>
    <row r="691" spans="1:22" x14ac:dyDescent="0.3">
      <c r="A691" t="s">
        <v>148</v>
      </c>
      <c r="B691">
        <v>1648010</v>
      </c>
      <c r="C691" s="1">
        <v>43742</v>
      </c>
      <c r="D691" s="2">
        <v>0.4375</v>
      </c>
      <c r="G691" t="s">
        <v>178</v>
      </c>
      <c r="H691" t="s">
        <v>150</v>
      </c>
      <c r="I691" t="s">
        <v>161</v>
      </c>
      <c r="J691" t="s">
        <v>151</v>
      </c>
      <c r="M691">
        <v>1040</v>
      </c>
      <c r="O691">
        <v>4.7</v>
      </c>
      <c r="Q691" t="s">
        <v>172</v>
      </c>
      <c r="R691" t="s">
        <v>154</v>
      </c>
      <c r="S691">
        <v>0.4</v>
      </c>
      <c r="T691" t="s">
        <v>176</v>
      </c>
      <c r="V691" t="s">
        <v>156</v>
      </c>
    </row>
    <row r="692" spans="1:22" x14ac:dyDescent="0.3">
      <c r="A692" t="s">
        <v>148</v>
      </c>
      <c r="B692">
        <v>1648010</v>
      </c>
      <c r="C692" s="1">
        <v>43742</v>
      </c>
      <c r="D692" s="2">
        <v>0.4375</v>
      </c>
      <c r="G692" t="s">
        <v>178</v>
      </c>
      <c r="H692" t="s">
        <v>150</v>
      </c>
      <c r="I692" t="s">
        <v>161</v>
      </c>
      <c r="J692" t="s">
        <v>151</v>
      </c>
      <c r="M692">
        <v>1049</v>
      </c>
      <c r="O692">
        <v>3.2000000000000001E-2</v>
      </c>
      <c r="P692" t="s">
        <v>168</v>
      </c>
      <c r="Q692" t="s">
        <v>170</v>
      </c>
      <c r="R692" t="s">
        <v>154</v>
      </c>
      <c r="S692">
        <v>0.02</v>
      </c>
      <c r="T692" t="s">
        <v>176</v>
      </c>
      <c r="V692" t="s">
        <v>156</v>
      </c>
    </row>
    <row r="693" spans="1:22" x14ac:dyDescent="0.3">
      <c r="A693" t="s">
        <v>148</v>
      </c>
      <c r="B693">
        <v>1648010</v>
      </c>
      <c r="C693" s="1">
        <v>43742</v>
      </c>
      <c r="D693" s="2">
        <v>0.4375</v>
      </c>
      <c r="G693" t="s">
        <v>178</v>
      </c>
      <c r="H693" t="s">
        <v>150</v>
      </c>
      <c r="I693" t="s">
        <v>161</v>
      </c>
      <c r="J693" t="s">
        <v>151</v>
      </c>
      <c r="M693">
        <v>1090</v>
      </c>
      <c r="N693" t="s">
        <v>152</v>
      </c>
      <c r="O693">
        <v>2</v>
      </c>
      <c r="Q693" t="s">
        <v>172</v>
      </c>
      <c r="R693" t="s">
        <v>154</v>
      </c>
      <c r="S693">
        <v>2</v>
      </c>
      <c r="T693" t="s">
        <v>176</v>
      </c>
      <c r="V693" t="s">
        <v>156</v>
      </c>
    </row>
    <row r="694" spans="1:22" x14ac:dyDescent="0.3">
      <c r="A694" t="s">
        <v>148</v>
      </c>
      <c r="B694">
        <v>1648010</v>
      </c>
      <c r="C694" s="1">
        <v>43742</v>
      </c>
      <c r="D694" s="2">
        <v>0.4375</v>
      </c>
      <c r="G694" t="s">
        <v>178</v>
      </c>
      <c r="H694" t="s">
        <v>150</v>
      </c>
      <c r="I694" t="s">
        <v>161</v>
      </c>
      <c r="J694" t="s">
        <v>151</v>
      </c>
      <c r="M694">
        <v>50286</v>
      </c>
      <c r="O694">
        <v>0.8</v>
      </c>
      <c r="R694" t="s">
        <v>154</v>
      </c>
      <c r="S694">
        <v>0.17</v>
      </c>
      <c r="T694" t="s">
        <v>165</v>
      </c>
      <c r="V694" t="s">
        <v>230</v>
      </c>
    </row>
    <row r="695" spans="1:22" x14ac:dyDescent="0.3">
      <c r="A695" t="s">
        <v>148</v>
      </c>
      <c r="B695">
        <v>1648010</v>
      </c>
      <c r="C695" s="1">
        <v>43754</v>
      </c>
      <c r="D695" s="2">
        <v>0.67708333333333337</v>
      </c>
      <c r="G695" t="s">
        <v>178</v>
      </c>
      <c r="H695" t="s">
        <v>150</v>
      </c>
      <c r="I695" t="s">
        <v>161</v>
      </c>
      <c r="J695" t="s">
        <v>151</v>
      </c>
      <c r="M695">
        <v>1040</v>
      </c>
      <c r="O695">
        <v>4.3</v>
      </c>
      <c r="Q695" t="s">
        <v>172</v>
      </c>
      <c r="R695" t="s">
        <v>154</v>
      </c>
      <c r="S695">
        <v>0.4</v>
      </c>
      <c r="T695" t="s">
        <v>176</v>
      </c>
      <c r="V695" t="s">
        <v>156</v>
      </c>
    </row>
    <row r="696" spans="1:22" x14ac:dyDescent="0.3">
      <c r="A696" t="s">
        <v>148</v>
      </c>
      <c r="B696">
        <v>1648010</v>
      </c>
      <c r="C696" s="1">
        <v>43754</v>
      </c>
      <c r="D696" s="2">
        <v>0.67708333333333337</v>
      </c>
      <c r="G696" t="s">
        <v>178</v>
      </c>
      <c r="H696" t="s">
        <v>150</v>
      </c>
      <c r="I696" t="s">
        <v>161</v>
      </c>
      <c r="J696" t="s">
        <v>151</v>
      </c>
      <c r="M696">
        <v>1049</v>
      </c>
      <c r="O696">
        <v>0.245</v>
      </c>
      <c r="Q696" t="s">
        <v>170</v>
      </c>
      <c r="R696" t="s">
        <v>154</v>
      </c>
      <c r="S696">
        <v>0.02</v>
      </c>
      <c r="T696" t="s">
        <v>176</v>
      </c>
      <c r="V696" t="s">
        <v>156</v>
      </c>
    </row>
    <row r="697" spans="1:22" x14ac:dyDescent="0.3">
      <c r="A697" t="s">
        <v>148</v>
      </c>
      <c r="B697">
        <v>1648010</v>
      </c>
      <c r="C697" s="1">
        <v>43754</v>
      </c>
      <c r="D697" s="2">
        <v>0.67708333333333337</v>
      </c>
      <c r="G697" t="s">
        <v>178</v>
      </c>
      <c r="H697" t="s">
        <v>150</v>
      </c>
      <c r="I697" t="s">
        <v>161</v>
      </c>
      <c r="J697" t="s">
        <v>151</v>
      </c>
      <c r="M697">
        <v>1090</v>
      </c>
      <c r="O697">
        <v>2.1</v>
      </c>
      <c r="P697" t="s">
        <v>168</v>
      </c>
      <c r="Q697" t="s">
        <v>172</v>
      </c>
      <c r="R697" t="s">
        <v>154</v>
      </c>
      <c r="S697">
        <v>2</v>
      </c>
      <c r="T697" t="s">
        <v>176</v>
      </c>
      <c r="V697" t="s">
        <v>156</v>
      </c>
    </row>
    <row r="698" spans="1:22" x14ac:dyDescent="0.3">
      <c r="A698" t="s">
        <v>148</v>
      </c>
      <c r="B698">
        <v>1648010</v>
      </c>
      <c r="C698" s="1">
        <v>43754</v>
      </c>
      <c r="D698" s="2">
        <v>0.67708333333333337</v>
      </c>
      <c r="G698" t="s">
        <v>178</v>
      </c>
      <c r="H698" t="s">
        <v>150</v>
      </c>
      <c r="I698" t="s">
        <v>161</v>
      </c>
      <c r="J698" t="s">
        <v>151</v>
      </c>
      <c r="M698">
        <v>50286</v>
      </c>
      <c r="O698">
        <v>27.8</v>
      </c>
      <c r="R698" t="s">
        <v>154</v>
      </c>
      <c r="S698">
        <v>0.17</v>
      </c>
      <c r="T698" t="s">
        <v>165</v>
      </c>
      <c r="V698" t="s">
        <v>230</v>
      </c>
    </row>
    <row r="699" spans="1:22" x14ac:dyDescent="0.3">
      <c r="A699" t="s">
        <v>148</v>
      </c>
      <c r="B699">
        <v>1648010</v>
      </c>
      <c r="C699" s="1">
        <v>43775</v>
      </c>
      <c r="D699" s="2">
        <v>0.48958333333333331</v>
      </c>
      <c r="G699" t="s">
        <v>149</v>
      </c>
      <c r="H699" t="s">
        <v>150</v>
      </c>
      <c r="I699" t="s">
        <v>161</v>
      </c>
      <c r="J699" t="s">
        <v>151</v>
      </c>
      <c r="M699">
        <v>1040</v>
      </c>
      <c r="O699">
        <v>2.8</v>
      </c>
      <c r="P699" t="s">
        <v>177</v>
      </c>
      <c r="Q699" t="s">
        <v>172</v>
      </c>
      <c r="R699" t="s">
        <v>154</v>
      </c>
      <c r="S699">
        <v>0.4</v>
      </c>
      <c r="T699" t="s">
        <v>176</v>
      </c>
      <c r="V699" t="s">
        <v>156</v>
      </c>
    </row>
    <row r="700" spans="1:22" x14ac:dyDescent="0.3">
      <c r="A700" t="s">
        <v>148</v>
      </c>
      <c r="B700">
        <v>1648010</v>
      </c>
      <c r="C700" s="1">
        <v>43775</v>
      </c>
      <c r="D700" s="2">
        <v>0.48958333333333331</v>
      </c>
      <c r="G700" t="s">
        <v>149</v>
      </c>
      <c r="H700" t="s">
        <v>150</v>
      </c>
      <c r="I700" t="s">
        <v>161</v>
      </c>
      <c r="J700" t="s">
        <v>151</v>
      </c>
      <c r="M700">
        <v>1049</v>
      </c>
      <c r="O700">
        <v>0.16</v>
      </c>
      <c r="Q700" t="s">
        <v>170</v>
      </c>
      <c r="R700" t="s">
        <v>154</v>
      </c>
      <c r="S700">
        <v>0.02</v>
      </c>
      <c r="T700" t="s">
        <v>176</v>
      </c>
      <c r="V700" t="s">
        <v>156</v>
      </c>
    </row>
    <row r="701" spans="1:22" x14ac:dyDescent="0.3">
      <c r="A701" t="s">
        <v>148</v>
      </c>
      <c r="B701">
        <v>1648010</v>
      </c>
      <c r="C701" s="1">
        <v>43775</v>
      </c>
      <c r="D701" s="2">
        <v>0.48958333333333331</v>
      </c>
      <c r="G701" t="s">
        <v>149</v>
      </c>
      <c r="H701" t="s">
        <v>150</v>
      </c>
      <c r="I701" t="s">
        <v>161</v>
      </c>
      <c r="J701" t="s">
        <v>151</v>
      </c>
      <c r="M701">
        <v>1090</v>
      </c>
      <c r="N701" t="s">
        <v>152</v>
      </c>
      <c r="O701">
        <v>2</v>
      </c>
      <c r="P701" t="s">
        <v>177</v>
      </c>
      <c r="Q701" t="s">
        <v>172</v>
      </c>
      <c r="R701" t="s">
        <v>154</v>
      </c>
      <c r="S701">
        <v>2</v>
      </c>
      <c r="T701" t="s">
        <v>176</v>
      </c>
      <c r="V701" t="s">
        <v>156</v>
      </c>
    </row>
    <row r="702" spans="1:22" x14ac:dyDescent="0.3">
      <c r="A702" t="s">
        <v>148</v>
      </c>
      <c r="B702">
        <v>1648010</v>
      </c>
      <c r="C702" s="1">
        <v>43775</v>
      </c>
      <c r="D702" s="2">
        <v>0.48958333333333331</v>
      </c>
      <c r="G702" t="s">
        <v>149</v>
      </c>
      <c r="H702" t="s">
        <v>150</v>
      </c>
      <c r="I702" t="s">
        <v>161</v>
      </c>
      <c r="J702" t="s">
        <v>151</v>
      </c>
      <c r="M702">
        <v>50286</v>
      </c>
      <c r="O702">
        <v>1.67</v>
      </c>
      <c r="R702" t="s">
        <v>154</v>
      </c>
      <c r="S702">
        <v>0.17</v>
      </c>
      <c r="T702" t="s">
        <v>165</v>
      </c>
      <c r="V702" t="s">
        <v>230</v>
      </c>
    </row>
    <row r="703" spans="1:22" x14ac:dyDescent="0.3">
      <c r="A703" t="s">
        <v>148</v>
      </c>
      <c r="B703">
        <v>1648010</v>
      </c>
      <c r="C703" s="1">
        <v>43803</v>
      </c>
      <c r="D703" s="2">
        <v>0.44791666666666669</v>
      </c>
      <c r="G703" t="s">
        <v>149</v>
      </c>
      <c r="H703" t="s">
        <v>150</v>
      </c>
      <c r="I703" t="s">
        <v>161</v>
      </c>
      <c r="J703" t="s">
        <v>151</v>
      </c>
      <c r="M703">
        <v>1040</v>
      </c>
      <c r="O703">
        <v>1.8</v>
      </c>
      <c r="Q703" t="s">
        <v>172</v>
      </c>
      <c r="R703" t="s">
        <v>154</v>
      </c>
      <c r="S703">
        <v>0.4</v>
      </c>
      <c r="T703" t="s">
        <v>176</v>
      </c>
      <c r="V703" t="s">
        <v>156</v>
      </c>
    </row>
    <row r="704" spans="1:22" x14ac:dyDescent="0.3">
      <c r="A704" t="s">
        <v>148</v>
      </c>
      <c r="B704">
        <v>1648010</v>
      </c>
      <c r="C704" s="1">
        <v>43803</v>
      </c>
      <c r="D704" s="2">
        <v>0.44791666666666669</v>
      </c>
      <c r="G704" t="s">
        <v>149</v>
      </c>
      <c r="H704" t="s">
        <v>150</v>
      </c>
      <c r="I704" t="s">
        <v>161</v>
      </c>
      <c r="J704" t="s">
        <v>151</v>
      </c>
      <c r="M704">
        <v>1049</v>
      </c>
      <c r="O704">
        <v>0.129</v>
      </c>
      <c r="Q704" t="s">
        <v>170</v>
      </c>
      <c r="R704" t="s">
        <v>154</v>
      </c>
      <c r="S704">
        <v>0.02</v>
      </c>
      <c r="T704" t="s">
        <v>176</v>
      </c>
      <c r="V704" t="s">
        <v>156</v>
      </c>
    </row>
    <row r="705" spans="1:22" x14ac:dyDescent="0.3">
      <c r="A705" t="s">
        <v>148</v>
      </c>
      <c r="B705">
        <v>1648010</v>
      </c>
      <c r="C705" s="1">
        <v>43803</v>
      </c>
      <c r="D705" s="2">
        <v>0.44791666666666669</v>
      </c>
      <c r="G705" t="s">
        <v>149</v>
      </c>
      <c r="H705" t="s">
        <v>150</v>
      </c>
      <c r="I705" t="s">
        <v>161</v>
      </c>
      <c r="J705" t="s">
        <v>151</v>
      </c>
      <c r="M705">
        <v>1090</v>
      </c>
      <c r="N705" t="s">
        <v>152</v>
      </c>
      <c r="O705">
        <v>2</v>
      </c>
      <c r="Q705" t="s">
        <v>172</v>
      </c>
      <c r="R705" t="s">
        <v>154</v>
      </c>
      <c r="S705">
        <v>2</v>
      </c>
      <c r="T705" t="s">
        <v>176</v>
      </c>
      <c r="V705" t="s">
        <v>156</v>
      </c>
    </row>
    <row r="706" spans="1:22" x14ac:dyDescent="0.3">
      <c r="A706" t="s">
        <v>148</v>
      </c>
      <c r="B706">
        <v>1648010</v>
      </c>
      <c r="C706" s="1">
        <v>43803</v>
      </c>
      <c r="D706" s="2">
        <v>0.44791666666666669</v>
      </c>
      <c r="G706" t="s">
        <v>149</v>
      </c>
      <c r="H706" t="s">
        <v>150</v>
      </c>
      <c r="I706" t="s">
        <v>161</v>
      </c>
      <c r="J706" t="s">
        <v>151</v>
      </c>
      <c r="M706">
        <v>50286</v>
      </c>
      <c r="O706">
        <v>1.85</v>
      </c>
      <c r="R706" t="s">
        <v>154</v>
      </c>
      <c r="S706">
        <v>0.17</v>
      </c>
      <c r="T706" t="s">
        <v>165</v>
      </c>
      <c r="V706" t="s">
        <v>230</v>
      </c>
    </row>
    <row r="707" spans="1:22" x14ac:dyDescent="0.3">
      <c r="A707" t="s">
        <v>148</v>
      </c>
      <c r="B707">
        <v>1648010</v>
      </c>
      <c r="C707" s="1">
        <v>43809</v>
      </c>
      <c r="D707" s="2">
        <v>0.42708333333333331</v>
      </c>
      <c r="G707" t="s">
        <v>149</v>
      </c>
      <c r="H707" t="s">
        <v>150</v>
      </c>
      <c r="I707" t="s">
        <v>161</v>
      </c>
      <c r="J707" t="s">
        <v>151</v>
      </c>
      <c r="M707">
        <v>1040</v>
      </c>
      <c r="O707">
        <v>2.7</v>
      </c>
      <c r="Q707" t="s">
        <v>172</v>
      </c>
      <c r="R707" t="s">
        <v>154</v>
      </c>
      <c r="S707">
        <v>0.4</v>
      </c>
      <c r="T707" t="s">
        <v>176</v>
      </c>
      <c r="V707" t="s">
        <v>156</v>
      </c>
    </row>
    <row r="708" spans="1:22" x14ac:dyDescent="0.3">
      <c r="A708" t="s">
        <v>148</v>
      </c>
      <c r="B708">
        <v>1648010</v>
      </c>
      <c r="C708" s="1">
        <v>43809</v>
      </c>
      <c r="D708" s="2">
        <v>0.42708333333333331</v>
      </c>
      <c r="G708" t="s">
        <v>149</v>
      </c>
      <c r="H708" t="s">
        <v>150</v>
      </c>
      <c r="I708" t="s">
        <v>161</v>
      </c>
      <c r="J708" t="s">
        <v>151</v>
      </c>
      <c r="M708">
        <v>1049</v>
      </c>
      <c r="O708">
        <v>0.19600000000000001</v>
      </c>
      <c r="Q708" t="s">
        <v>170</v>
      </c>
      <c r="R708" t="s">
        <v>154</v>
      </c>
      <c r="S708">
        <v>0.02</v>
      </c>
      <c r="T708" t="s">
        <v>176</v>
      </c>
      <c r="V708" t="s">
        <v>156</v>
      </c>
    </row>
    <row r="709" spans="1:22" x14ac:dyDescent="0.3">
      <c r="A709" t="s">
        <v>148</v>
      </c>
      <c r="B709">
        <v>1648010</v>
      </c>
      <c r="C709" s="1">
        <v>43809</v>
      </c>
      <c r="D709" s="2">
        <v>0.42708333333333331</v>
      </c>
      <c r="G709" t="s">
        <v>149</v>
      </c>
      <c r="H709" t="s">
        <v>150</v>
      </c>
      <c r="I709" t="s">
        <v>161</v>
      </c>
      <c r="J709" t="s">
        <v>151</v>
      </c>
      <c r="M709">
        <v>1090</v>
      </c>
      <c r="O709">
        <v>2.7</v>
      </c>
      <c r="P709" t="s">
        <v>168</v>
      </c>
      <c r="Q709" t="s">
        <v>172</v>
      </c>
      <c r="R709" t="s">
        <v>154</v>
      </c>
      <c r="S709">
        <v>2</v>
      </c>
      <c r="T709" t="s">
        <v>176</v>
      </c>
      <c r="V709" t="s">
        <v>156</v>
      </c>
    </row>
    <row r="710" spans="1:22" x14ac:dyDescent="0.3">
      <c r="A710" t="s">
        <v>148</v>
      </c>
      <c r="B710">
        <v>1648010</v>
      </c>
      <c r="C710" s="1">
        <v>43838</v>
      </c>
      <c r="D710" s="2">
        <v>0.51041666666666663</v>
      </c>
      <c r="G710" t="s">
        <v>149</v>
      </c>
      <c r="H710" t="s">
        <v>150</v>
      </c>
      <c r="I710" t="s">
        <v>161</v>
      </c>
      <c r="J710" t="s">
        <v>151</v>
      </c>
      <c r="M710">
        <v>1040</v>
      </c>
      <c r="O710">
        <v>1.6</v>
      </c>
      <c r="Q710" t="s">
        <v>172</v>
      </c>
      <c r="R710" t="s">
        <v>154</v>
      </c>
      <c r="S710">
        <v>0.4</v>
      </c>
      <c r="T710" t="s">
        <v>176</v>
      </c>
      <c r="V710" t="s">
        <v>156</v>
      </c>
    </row>
    <row r="711" spans="1:22" x14ac:dyDescent="0.3">
      <c r="A711" t="s">
        <v>148</v>
      </c>
      <c r="B711">
        <v>1648010</v>
      </c>
      <c r="C711" s="1">
        <v>43838</v>
      </c>
      <c r="D711" s="2">
        <v>0.51041666666666663</v>
      </c>
      <c r="G711" t="s">
        <v>149</v>
      </c>
      <c r="H711" t="s">
        <v>150</v>
      </c>
      <c r="I711" t="s">
        <v>161</v>
      </c>
      <c r="J711" t="s">
        <v>151</v>
      </c>
      <c r="M711">
        <v>1049</v>
      </c>
      <c r="O711">
        <v>8.1000000000000003E-2</v>
      </c>
      <c r="Q711" t="s">
        <v>170</v>
      </c>
      <c r="R711" t="s">
        <v>154</v>
      </c>
      <c r="S711">
        <v>0.02</v>
      </c>
      <c r="T711" t="s">
        <v>176</v>
      </c>
      <c r="V711" t="s">
        <v>156</v>
      </c>
    </row>
    <row r="712" spans="1:22" x14ac:dyDescent="0.3">
      <c r="A712" t="s">
        <v>148</v>
      </c>
      <c r="B712">
        <v>1648010</v>
      </c>
      <c r="C712" s="1">
        <v>43838</v>
      </c>
      <c r="D712" s="2">
        <v>0.51041666666666663</v>
      </c>
      <c r="G712" t="s">
        <v>149</v>
      </c>
      <c r="H712" t="s">
        <v>150</v>
      </c>
      <c r="I712" t="s">
        <v>161</v>
      </c>
      <c r="J712" t="s">
        <v>151</v>
      </c>
      <c r="M712">
        <v>1090</v>
      </c>
      <c r="O712">
        <v>2.9</v>
      </c>
      <c r="P712" t="s">
        <v>168</v>
      </c>
      <c r="Q712" t="s">
        <v>172</v>
      </c>
      <c r="R712" t="s">
        <v>154</v>
      </c>
      <c r="S712">
        <v>2</v>
      </c>
      <c r="T712" t="s">
        <v>176</v>
      </c>
      <c r="V712" t="s">
        <v>156</v>
      </c>
    </row>
    <row r="713" spans="1:22" x14ac:dyDescent="0.3">
      <c r="A713" t="s">
        <v>148</v>
      </c>
      <c r="B713">
        <v>1648010</v>
      </c>
      <c r="C713" s="1">
        <v>43838</v>
      </c>
      <c r="D713" s="2">
        <v>0.51041666666666663</v>
      </c>
      <c r="G713" t="s">
        <v>149</v>
      </c>
      <c r="H713" t="s">
        <v>150</v>
      </c>
      <c r="I713" t="s">
        <v>161</v>
      </c>
      <c r="J713" t="s">
        <v>151</v>
      </c>
      <c r="M713">
        <v>50286</v>
      </c>
      <c r="O713">
        <v>1.62</v>
      </c>
      <c r="R713" t="s">
        <v>154</v>
      </c>
      <c r="S713">
        <v>0.17</v>
      </c>
      <c r="T713" t="s">
        <v>165</v>
      </c>
      <c r="V713" t="s">
        <v>230</v>
      </c>
    </row>
    <row r="714" spans="1:22" x14ac:dyDescent="0.3">
      <c r="A714" t="s">
        <v>148</v>
      </c>
      <c r="B714">
        <v>1648010</v>
      </c>
      <c r="C714" s="1">
        <v>43865</v>
      </c>
      <c r="D714" s="2">
        <v>0.52083333333333337</v>
      </c>
      <c r="G714" t="s">
        <v>149</v>
      </c>
      <c r="H714" t="s">
        <v>150</v>
      </c>
      <c r="I714" t="s">
        <v>161</v>
      </c>
      <c r="J714" t="s">
        <v>151</v>
      </c>
      <c r="M714">
        <v>1040</v>
      </c>
      <c r="O714">
        <v>2.1</v>
      </c>
      <c r="Q714" t="s">
        <v>172</v>
      </c>
      <c r="R714" t="s">
        <v>154</v>
      </c>
      <c r="S714">
        <v>0.4</v>
      </c>
      <c r="T714" t="s">
        <v>176</v>
      </c>
      <c r="V714" t="s">
        <v>156</v>
      </c>
    </row>
    <row r="715" spans="1:22" x14ac:dyDescent="0.3">
      <c r="A715" t="s">
        <v>148</v>
      </c>
      <c r="B715">
        <v>1648010</v>
      </c>
      <c r="C715" s="1">
        <v>43865</v>
      </c>
      <c r="D715" s="2">
        <v>0.52083333333333337</v>
      </c>
      <c r="G715" t="s">
        <v>149</v>
      </c>
      <c r="H715" t="s">
        <v>150</v>
      </c>
      <c r="I715" t="s">
        <v>161</v>
      </c>
      <c r="J715" t="s">
        <v>151</v>
      </c>
      <c r="M715">
        <v>1049</v>
      </c>
      <c r="O715">
        <v>0.219</v>
      </c>
      <c r="Q715" t="s">
        <v>170</v>
      </c>
      <c r="R715" t="s">
        <v>154</v>
      </c>
      <c r="S715">
        <v>0.02</v>
      </c>
      <c r="T715" t="s">
        <v>176</v>
      </c>
      <c r="V715" t="s">
        <v>156</v>
      </c>
    </row>
    <row r="716" spans="1:22" x14ac:dyDescent="0.3">
      <c r="A716" t="s">
        <v>148</v>
      </c>
      <c r="B716">
        <v>1648010</v>
      </c>
      <c r="C716" s="1">
        <v>43865</v>
      </c>
      <c r="D716" s="2">
        <v>0.52083333333333337</v>
      </c>
      <c r="G716" t="s">
        <v>149</v>
      </c>
      <c r="H716" t="s">
        <v>150</v>
      </c>
      <c r="I716" t="s">
        <v>161</v>
      </c>
      <c r="J716" t="s">
        <v>151</v>
      </c>
      <c r="M716">
        <v>1090</v>
      </c>
      <c r="O716">
        <v>2.7</v>
      </c>
      <c r="P716" t="s">
        <v>168</v>
      </c>
      <c r="Q716" t="s">
        <v>172</v>
      </c>
      <c r="R716" t="s">
        <v>154</v>
      </c>
      <c r="S716">
        <v>2</v>
      </c>
      <c r="T716" t="s">
        <v>176</v>
      </c>
      <c r="V716" t="s">
        <v>156</v>
      </c>
    </row>
    <row r="717" spans="1:22" x14ac:dyDescent="0.3">
      <c r="A717" t="s">
        <v>148</v>
      </c>
      <c r="B717">
        <v>1648010</v>
      </c>
      <c r="C717" s="1">
        <v>43865</v>
      </c>
      <c r="D717" s="2">
        <v>0.52083333333333337</v>
      </c>
      <c r="G717" t="s">
        <v>149</v>
      </c>
      <c r="H717" t="s">
        <v>150</v>
      </c>
      <c r="I717" t="s">
        <v>161</v>
      </c>
      <c r="J717" t="s">
        <v>151</v>
      </c>
      <c r="M717">
        <v>50286</v>
      </c>
      <c r="O717">
        <v>1.74</v>
      </c>
      <c r="R717" t="s">
        <v>154</v>
      </c>
      <c r="S717">
        <v>0.17</v>
      </c>
      <c r="T717" t="s">
        <v>165</v>
      </c>
      <c r="V717" t="s">
        <v>230</v>
      </c>
    </row>
    <row r="718" spans="1:22" x14ac:dyDescent="0.3">
      <c r="A718" t="s">
        <v>148</v>
      </c>
      <c r="B718">
        <v>1648010</v>
      </c>
      <c r="C718" s="1">
        <v>43868</v>
      </c>
      <c r="D718" s="2">
        <v>0.51041666666666663</v>
      </c>
      <c r="G718" t="s">
        <v>149</v>
      </c>
      <c r="H718" t="s">
        <v>150</v>
      </c>
      <c r="I718" t="s">
        <v>161</v>
      </c>
      <c r="J718" t="s">
        <v>151</v>
      </c>
      <c r="M718">
        <v>1040</v>
      </c>
      <c r="O718">
        <v>3.2</v>
      </c>
      <c r="Q718" t="s">
        <v>172</v>
      </c>
      <c r="R718" t="s">
        <v>154</v>
      </c>
      <c r="S718">
        <v>0.4</v>
      </c>
      <c r="T718" t="s">
        <v>176</v>
      </c>
      <c r="V718" t="s">
        <v>156</v>
      </c>
    </row>
    <row r="719" spans="1:22" x14ac:dyDescent="0.3">
      <c r="A719" t="s">
        <v>148</v>
      </c>
      <c r="B719">
        <v>1648010</v>
      </c>
      <c r="C719" s="1">
        <v>43868</v>
      </c>
      <c r="D719" s="2">
        <v>0.51041666666666663</v>
      </c>
      <c r="G719" t="s">
        <v>149</v>
      </c>
      <c r="H719" t="s">
        <v>150</v>
      </c>
      <c r="I719" t="s">
        <v>161</v>
      </c>
      <c r="J719" t="s">
        <v>151</v>
      </c>
      <c r="M719">
        <v>1049</v>
      </c>
      <c r="O719">
        <v>0.33900000000000002</v>
      </c>
      <c r="Q719" t="s">
        <v>170</v>
      </c>
      <c r="R719" t="s">
        <v>154</v>
      </c>
      <c r="S719">
        <v>0.02</v>
      </c>
      <c r="T719" t="s">
        <v>176</v>
      </c>
      <c r="V719" t="s">
        <v>156</v>
      </c>
    </row>
    <row r="720" spans="1:22" x14ac:dyDescent="0.3">
      <c r="A720" t="s">
        <v>148</v>
      </c>
      <c r="B720">
        <v>1648010</v>
      </c>
      <c r="C720" s="1">
        <v>43868</v>
      </c>
      <c r="D720" s="2">
        <v>0.51041666666666663</v>
      </c>
      <c r="G720" t="s">
        <v>149</v>
      </c>
      <c r="H720" t="s">
        <v>150</v>
      </c>
      <c r="I720" t="s">
        <v>161</v>
      </c>
      <c r="J720" t="s">
        <v>151</v>
      </c>
      <c r="M720">
        <v>1090</v>
      </c>
      <c r="O720">
        <v>2.5</v>
      </c>
      <c r="P720" t="s">
        <v>168</v>
      </c>
      <c r="Q720" t="s">
        <v>172</v>
      </c>
      <c r="R720" t="s">
        <v>154</v>
      </c>
      <c r="S720">
        <v>2</v>
      </c>
      <c r="T720" t="s">
        <v>176</v>
      </c>
      <c r="V720" t="s">
        <v>156</v>
      </c>
    </row>
    <row r="721" spans="1:22" x14ac:dyDescent="0.3">
      <c r="A721" t="s">
        <v>148</v>
      </c>
      <c r="B721">
        <v>1648010</v>
      </c>
      <c r="C721" s="1">
        <v>43868</v>
      </c>
      <c r="D721" s="2">
        <v>0.51041666666666663</v>
      </c>
      <c r="G721" t="s">
        <v>149</v>
      </c>
      <c r="H721" t="s">
        <v>150</v>
      </c>
      <c r="I721" t="s">
        <v>161</v>
      </c>
      <c r="J721" t="s">
        <v>151</v>
      </c>
      <c r="M721">
        <v>50286</v>
      </c>
      <c r="O721">
        <v>20.2</v>
      </c>
      <c r="R721" t="s">
        <v>154</v>
      </c>
      <c r="S721">
        <v>0.17</v>
      </c>
      <c r="T721" t="s">
        <v>165</v>
      </c>
      <c r="V721" t="s">
        <v>230</v>
      </c>
    </row>
    <row r="722" spans="1:22" x14ac:dyDescent="0.3">
      <c r="A722" t="s">
        <v>148</v>
      </c>
      <c r="B722">
        <v>1648010</v>
      </c>
      <c r="C722" s="1">
        <v>43894</v>
      </c>
      <c r="D722" s="2">
        <v>0.47916666666666669</v>
      </c>
      <c r="G722" t="s">
        <v>149</v>
      </c>
      <c r="H722" t="s">
        <v>150</v>
      </c>
      <c r="I722" t="s">
        <v>161</v>
      </c>
      <c r="J722" t="s">
        <v>151</v>
      </c>
      <c r="M722">
        <v>1040</v>
      </c>
      <c r="O722">
        <v>1.5</v>
      </c>
      <c r="Q722" t="s">
        <v>172</v>
      </c>
      <c r="R722" t="s">
        <v>154</v>
      </c>
      <c r="S722">
        <v>0.4</v>
      </c>
      <c r="T722" t="s">
        <v>176</v>
      </c>
      <c r="V722" t="s">
        <v>156</v>
      </c>
    </row>
    <row r="723" spans="1:22" x14ac:dyDescent="0.3">
      <c r="A723" t="s">
        <v>148</v>
      </c>
      <c r="B723">
        <v>1648010</v>
      </c>
      <c r="C723" s="1">
        <v>43894</v>
      </c>
      <c r="D723" s="2">
        <v>0.47916666666666669</v>
      </c>
      <c r="G723" t="s">
        <v>149</v>
      </c>
      <c r="H723" t="s">
        <v>150</v>
      </c>
      <c r="I723" t="s">
        <v>161</v>
      </c>
      <c r="J723" t="s">
        <v>151</v>
      </c>
      <c r="M723">
        <v>1049</v>
      </c>
      <c r="O723">
        <v>4.8000000000000001E-2</v>
      </c>
      <c r="Q723" t="s">
        <v>170</v>
      </c>
      <c r="R723" t="s">
        <v>154</v>
      </c>
      <c r="S723">
        <v>0.02</v>
      </c>
      <c r="T723" t="s">
        <v>176</v>
      </c>
      <c r="V723" t="s">
        <v>156</v>
      </c>
    </row>
    <row r="724" spans="1:22" x14ac:dyDescent="0.3">
      <c r="A724" t="s">
        <v>148</v>
      </c>
      <c r="B724">
        <v>1648010</v>
      </c>
      <c r="C724" s="1">
        <v>43894</v>
      </c>
      <c r="D724" s="2">
        <v>0.47916666666666669</v>
      </c>
      <c r="G724" t="s">
        <v>149</v>
      </c>
      <c r="H724" t="s">
        <v>150</v>
      </c>
      <c r="I724" t="s">
        <v>161</v>
      </c>
      <c r="J724" t="s">
        <v>151</v>
      </c>
      <c r="M724">
        <v>1090</v>
      </c>
      <c r="O724">
        <v>2.1</v>
      </c>
      <c r="P724" t="s">
        <v>168</v>
      </c>
      <c r="Q724" t="s">
        <v>172</v>
      </c>
      <c r="R724" t="s">
        <v>154</v>
      </c>
      <c r="S724">
        <v>2</v>
      </c>
      <c r="T724" t="s">
        <v>176</v>
      </c>
      <c r="V724" t="s">
        <v>156</v>
      </c>
    </row>
    <row r="725" spans="1:22" x14ac:dyDescent="0.3">
      <c r="A725" t="s">
        <v>148</v>
      </c>
      <c r="B725">
        <v>1648010</v>
      </c>
      <c r="C725" s="1">
        <v>43896</v>
      </c>
      <c r="D725" s="2">
        <v>0.40625</v>
      </c>
      <c r="G725" t="s">
        <v>149</v>
      </c>
      <c r="H725" t="s">
        <v>150</v>
      </c>
      <c r="I725" t="s">
        <v>161</v>
      </c>
      <c r="J725" t="s">
        <v>151</v>
      </c>
      <c r="M725">
        <v>50286</v>
      </c>
      <c r="O725">
        <v>1.38</v>
      </c>
      <c r="R725" t="s">
        <v>154</v>
      </c>
      <c r="S725">
        <v>0.17</v>
      </c>
      <c r="T725" t="s">
        <v>165</v>
      </c>
      <c r="V725" t="s">
        <v>230</v>
      </c>
    </row>
    <row r="726" spans="1:22" x14ac:dyDescent="0.3">
      <c r="A726" t="s">
        <v>148</v>
      </c>
      <c r="B726">
        <v>1648010</v>
      </c>
      <c r="C726" s="1">
        <v>43909</v>
      </c>
      <c r="D726" s="2">
        <v>0.45833333333333331</v>
      </c>
      <c r="G726" t="s">
        <v>178</v>
      </c>
      <c r="H726" t="s">
        <v>150</v>
      </c>
      <c r="I726" t="s">
        <v>161</v>
      </c>
      <c r="J726" t="s">
        <v>151</v>
      </c>
      <c r="M726">
        <v>1040</v>
      </c>
      <c r="O726">
        <v>2</v>
      </c>
      <c r="Q726" t="s">
        <v>172</v>
      </c>
      <c r="R726" t="s">
        <v>154</v>
      </c>
      <c r="S726">
        <v>0.4</v>
      </c>
      <c r="T726" t="s">
        <v>176</v>
      </c>
      <c r="V726" t="s">
        <v>156</v>
      </c>
    </row>
    <row r="727" spans="1:22" x14ac:dyDescent="0.3">
      <c r="A727" t="s">
        <v>148</v>
      </c>
      <c r="B727">
        <v>1648010</v>
      </c>
      <c r="C727" s="1">
        <v>43909</v>
      </c>
      <c r="D727" s="2">
        <v>0.45833333333333331</v>
      </c>
      <c r="G727" t="s">
        <v>178</v>
      </c>
      <c r="H727" t="s">
        <v>150</v>
      </c>
      <c r="I727" t="s">
        <v>161</v>
      </c>
      <c r="J727" t="s">
        <v>151</v>
      </c>
      <c r="M727">
        <v>1049</v>
      </c>
      <c r="O727">
        <v>9.1999999999999998E-2</v>
      </c>
      <c r="Q727" t="s">
        <v>170</v>
      </c>
      <c r="R727" t="s">
        <v>154</v>
      </c>
      <c r="S727">
        <v>0.02</v>
      </c>
      <c r="T727" t="s">
        <v>176</v>
      </c>
      <c r="V727" t="s">
        <v>156</v>
      </c>
    </row>
    <row r="728" spans="1:22" x14ac:dyDescent="0.3">
      <c r="A728" t="s">
        <v>148</v>
      </c>
      <c r="B728">
        <v>1648010</v>
      </c>
      <c r="C728" s="1">
        <v>43909</v>
      </c>
      <c r="D728" s="2">
        <v>0.45833333333333331</v>
      </c>
      <c r="G728" t="s">
        <v>178</v>
      </c>
      <c r="H728" t="s">
        <v>150</v>
      </c>
      <c r="I728" t="s">
        <v>161</v>
      </c>
      <c r="J728" t="s">
        <v>151</v>
      </c>
      <c r="M728">
        <v>1090</v>
      </c>
      <c r="N728" t="s">
        <v>152</v>
      </c>
      <c r="O728">
        <v>2</v>
      </c>
      <c r="Q728" t="s">
        <v>172</v>
      </c>
      <c r="R728" t="s">
        <v>154</v>
      </c>
      <c r="S728">
        <v>2</v>
      </c>
      <c r="T728" t="s">
        <v>176</v>
      </c>
      <c r="V728" t="s">
        <v>156</v>
      </c>
    </row>
    <row r="729" spans="1:22" x14ac:dyDescent="0.3">
      <c r="A729" t="s">
        <v>148</v>
      </c>
      <c r="B729">
        <v>1648010</v>
      </c>
      <c r="C729" s="1">
        <v>43909</v>
      </c>
      <c r="D729" s="2">
        <v>0.45833333333333331</v>
      </c>
      <c r="G729" t="s">
        <v>178</v>
      </c>
      <c r="H729" t="s">
        <v>150</v>
      </c>
      <c r="I729" t="s">
        <v>161</v>
      </c>
      <c r="J729" t="s">
        <v>151</v>
      </c>
      <c r="M729">
        <v>50286</v>
      </c>
      <c r="O729">
        <v>16</v>
      </c>
      <c r="R729" t="s">
        <v>154</v>
      </c>
      <c r="S729">
        <v>0.17</v>
      </c>
      <c r="T729" t="s">
        <v>165</v>
      </c>
      <c r="V729" t="s">
        <v>230</v>
      </c>
    </row>
    <row r="730" spans="1:22" x14ac:dyDescent="0.3">
      <c r="A730" t="s">
        <v>148</v>
      </c>
      <c r="B730">
        <v>1648010</v>
      </c>
      <c r="C730" s="1">
        <v>43918</v>
      </c>
      <c r="D730" s="2">
        <v>0.50347222222222221</v>
      </c>
      <c r="G730" t="s">
        <v>178</v>
      </c>
      <c r="H730" t="s">
        <v>150</v>
      </c>
      <c r="I730" t="s">
        <v>161</v>
      </c>
      <c r="J730" t="s">
        <v>151</v>
      </c>
      <c r="M730">
        <v>1040</v>
      </c>
      <c r="O730">
        <v>2.7</v>
      </c>
      <c r="Q730" t="s">
        <v>172</v>
      </c>
      <c r="R730" t="s">
        <v>154</v>
      </c>
      <c r="S730">
        <v>0.4</v>
      </c>
      <c r="T730" t="s">
        <v>176</v>
      </c>
      <c r="V730" t="s">
        <v>156</v>
      </c>
    </row>
    <row r="731" spans="1:22" x14ac:dyDescent="0.3">
      <c r="A731" t="s">
        <v>148</v>
      </c>
      <c r="B731">
        <v>1648010</v>
      </c>
      <c r="C731" s="1">
        <v>43918</v>
      </c>
      <c r="D731" s="2">
        <v>0.50347222222222221</v>
      </c>
      <c r="G731" t="s">
        <v>178</v>
      </c>
      <c r="H731" t="s">
        <v>150</v>
      </c>
      <c r="I731" t="s">
        <v>161</v>
      </c>
      <c r="J731" t="s">
        <v>151</v>
      </c>
      <c r="M731">
        <v>1049</v>
      </c>
      <c r="O731">
        <v>7.3999999999999996E-2</v>
      </c>
      <c r="Q731" t="s">
        <v>170</v>
      </c>
      <c r="R731" t="s">
        <v>154</v>
      </c>
      <c r="S731">
        <v>0.02</v>
      </c>
      <c r="T731" t="s">
        <v>176</v>
      </c>
      <c r="V731" t="s">
        <v>156</v>
      </c>
    </row>
    <row r="732" spans="1:22" x14ac:dyDescent="0.3">
      <c r="A732" t="s">
        <v>148</v>
      </c>
      <c r="B732">
        <v>1648010</v>
      </c>
      <c r="C732" s="1">
        <v>43918</v>
      </c>
      <c r="D732" s="2">
        <v>0.50347222222222221</v>
      </c>
      <c r="G732" t="s">
        <v>178</v>
      </c>
      <c r="H732" t="s">
        <v>150</v>
      </c>
      <c r="I732" t="s">
        <v>161</v>
      </c>
      <c r="J732" t="s">
        <v>151</v>
      </c>
      <c r="M732">
        <v>1090</v>
      </c>
      <c r="O732">
        <v>2.6</v>
      </c>
      <c r="P732" t="s">
        <v>168</v>
      </c>
      <c r="Q732" t="s">
        <v>172</v>
      </c>
      <c r="R732" t="s">
        <v>154</v>
      </c>
      <c r="S732">
        <v>2</v>
      </c>
      <c r="T732" t="s">
        <v>176</v>
      </c>
      <c r="V732" t="s">
        <v>156</v>
      </c>
    </row>
    <row r="733" spans="1:22" x14ac:dyDescent="0.3">
      <c r="A733" t="s">
        <v>148</v>
      </c>
      <c r="B733">
        <v>1648010</v>
      </c>
      <c r="C733" s="1">
        <v>43918</v>
      </c>
      <c r="D733" s="2">
        <v>0.50347222222222221</v>
      </c>
      <c r="G733" t="s">
        <v>178</v>
      </c>
      <c r="H733" t="s">
        <v>150</v>
      </c>
      <c r="I733" t="s">
        <v>161</v>
      </c>
      <c r="J733" t="s">
        <v>151</v>
      </c>
      <c r="M733">
        <v>50286</v>
      </c>
      <c r="O733">
        <v>6.78</v>
      </c>
      <c r="R733" t="s">
        <v>154</v>
      </c>
      <c r="S733">
        <v>0.17</v>
      </c>
      <c r="T733" t="s">
        <v>165</v>
      </c>
      <c r="V733" t="s">
        <v>230</v>
      </c>
    </row>
    <row r="734" spans="1:22" x14ac:dyDescent="0.3">
      <c r="A734" t="s">
        <v>148</v>
      </c>
      <c r="B734">
        <v>1648010</v>
      </c>
      <c r="C734" s="1">
        <v>43922</v>
      </c>
      <c r="D734" s="2">
        <v>0.4826388888888889</v>
      </c>
      <c r="G734" t="s">
        <v>178</v>
      </c>
      <c r="H734" t="s">
        <v>150</v>
      </c>
      <c r="I734" t="s">
        <v>161</v>
      </c>
      <c r="J734" t="s">
        <v>151</v>
      </c>
      <c r="M734">
        <v>1040</v>
      </c>
      <c r="O734">
        <v>3</v>
      </c>
      <c r="Q734" t="s">
        <v>172</v>
      </c>
      <c r="R734" t="s">
        <v>154</v>
      </c>
      <c r="S734">
        <v>0.4</v>
      </c>
      <c r="T734" t="s">
        <v>176</v>
      </c>
      <c r="V734" t="s">
        <v>156</v>
      </c>
    </row>
    <row r="735" spans="1:22" x14ac:dyDescent="0.3">
      <c r="A735" t="s">
        <v>148</v>
      </c>
      <c r="B735">
        <v>1648010</v>
      </c>
      <c r="C735" s="1">
        <v>43922</v>
      </c>
      <c r="D735" s="2">
        <v>0.4826388888888889</v>
      </c>
      <c r="G735" t="s">
        <v>178</v>
      </c>
      <c r="H735" t="s">
        <v>150</v>
      </c>
      <c r="I735" t="s">
        <v>161</v>
      </c>
      <c r="J735" t="s">
        <v>151</v>
      </c>
      <c r="M735">
        <v>1049</v>
      </c>
      <c r="O735">
        <v>3.9E-2</v>
      </c>
      <c r="P735" t="s">
        <v>168</v>
      </c>
      <c r="Q735" t="s">
        <v>170</v>
      </c>
      <c r="R735" t="s">
        <v>154</v>
      </c>
      <c r="S735">
        <v>0.02</v>
      </c>
      <c r="T735" t="s">
        <v>176</v>
      </c>
      <c r="V735" t="s">
        <v>156</v>
      </c>
    </row>
    <row r="736" spans="1:22" x14ac:dyDescent="0.3">
      <c r="A736" t="s">
        <v>148</v>
      </c>
      <c r="B736">
        <v>1648010</v>
      </c>
      <c r="C736" s="1">
        <v>43922</v>
      </c>
      <c r="D736" s="2">
        <v>0.4826388888888889</v>
      </c>
      <c r="G736" t="s">
        <v>178</v>
      </c>
      <c r="H736" t="s">
        <v>150</v>
      </c>
      <c r="I736" t="s">
        <v>161</v>
      </c>
      <c r="J736" t="s">
        <v>151</v>
      </c>
      <c r="M736">
        <v>1090</v>
      </c>
      <c r="N736" t="s">
        <v>152</v>
      </c>
      <c r="O736">
        <v>2</v>
      </c>
      <c r="Q736" t="s">
        <v>172</v>
      </c>
      <c r="R736" t="s">
        <v>154</v>
      </c>
      <c r="S736">
        <v>2</v>
      </c>
      <c r="T736" t="s">
        <v>176</v>
      </c>
      <c r="V736" t="s">
        <v>156</v>
      </c>
    </row>
    <row r="737" spans="1:22" x14ac:dyDescent="0.3">
      <c r="A737" t="s">
        <v>148</v>
      </c>
      <c r="B737">
        <v>1648010</v>
      </c>
      <c r="C737" s="1">
        <v>43922</v>
      </c>
      <c r="D737" s="2">
        <v>0.4826388888888889</v>
      </c>
      <c r="G737" t="s">
        <v>178</v>
      </c>
      <c r="H737" t="s">
        <v>150</v>
      </c>
      <c r="I737" t="s">
        <v>161</v>
      </c>
      <c r="J737" t="s">
        <v>151</v>
      </c>
      <c r="M737">
        <v>50286</v>
      </c>
      <c r="O737">
        <v>1.37</v>
      </c>
      <c r="R737" t="s">
        <v>154</v>
      </c>
      <c r="S737">
        <v>0.17</v>
      </c>
      <c r="T737" t="s">
        <v>165</v>
      </c>
      <c r="V737" t="s">
        <v>230</v>
      </c>
    </row>
    <row r="738" spans="1:22" x14ac:dyDescent="0.3">
      <c r="A738" t="s">
        <v>148</v>
      </c>
      <c r="B738">
        <v>1648010</v>
      </c>
      <c r="C738" s="1">
        <v>43956</v>
      </c>
      <c r="D738" s="2">
        <v>0.43055555555555558</v>
      </c>
      <c r="G738" t="s">
        <v>178</v>
      </c>
      <c r="H738" t="s">
        <v>150</v>
      </c>
      <c r="I738" t="s">
        <v>161</v>
      </c>
      <c r="J738" t="s">
        <v>151</v>
      </c>
      <c r="M738">
        <v>1040</v>
      </c>
      <c r="O738">
        <v>3.6</v>
      </c>
      <c r="Q738" t="s">
        <v>172</v>
      </c>
      <c r="R738" t="s">
        <v>154</v>
      </c>
      <c r="S738">
        <v>0.4</v>
      </c>
      <c r="T738" t="s">
        <v>176</v>
      </c>
      <c r="V738" t="s">
        <v>156</v>
      </c>
    </row>
    <row r="739" spans="1:22" x14ac:dyDescent="0.3">
      <c r="A739" t="s">
        <v>148</v>
      </c>
      <c r="B739">
        <v>1648010</v>
      </c>
      <c r="C739" s="1">
        <v>43956</v>
      </c>
      <c r="D739" s="2">
        <v>0.43055555555555558</v>
      </c>
      <c r="G739" t="s">
        <v>178</v>
      </c>
      <c r="H739" t="s">
        <v>150</v>
      </c>
      <c r="I739" t="s">
        <v>161</v>
      </c>
      <c r="J739" t="s">
        <v>151</v>
      </c>
      <c r="M739">
        <v>1049</v>
      </c>
      <c r="O739">
        <v>0.14799999999999999</v>
      </c>
      <c r="Q739" t="s">
        <v>170</v>
      </c>
      <c r="R739" t="s">
        <v>154</v>
      </c>
      <c r="S739">
        <v>0.02</v>
      </c>
      <c r="T739" t="s">
        <v>176</v>
      </c>
      <c r="V739" t="s">
        <v>156</v>
      </c>
    </row>
    <row r="740" spans="1:22" x14ac:dyDescent="0.3">
      <c r="A740" t="s">
        <v>148</v>
      </c>
      <c r="B740">
        <v>1648010</v>
      </c>
      <c r="C740" s="1">
        <v>43956</v>
      </c>
      <c r="D740" s="2">
        <v>0.43055555555555558</v>
      </c>
      <c r="G740" t="s">
        <v>178</v>
      </c>
      <c r="H740" t="s">
        <v>150</v>
      </c>
      <c r="I740" t="s">
        <v>161</v>
      </c>
      <c r="J740" t="s">
        <v>151</v>
      </c>
      <c r="M740">
        <v>1090</v>
      </c>
      <c r="N740" t="s">
        <v>152</v>
      </c>
      <c r="O740">
        <v>2</v>
      </c>
      <c r="Q740" t="s">
        <v>172</v>
      </c>
      <c r="R740" t="s">
        <v>154</v>
      </c>
      <c r="S740">
        <v>2</v>
      </c>
      <c r="T740" t="s">
        <v>176</v>
      </c>
      <c r="V740" t="s">
        <v>156</v>
      </c>
    </row>
    <row r="741" spans="1:22" x14ac:dyDescent="0.3">
      <c r="A741" t="s">
        <v>148</v>
      </c>
      <c r="B741">
        <v>1648010</v>
      </c>
      <c r="C741" s="1">
        <v>43956</v>
      </c>
      <c r="D741" s="2">
        <v>0.43055555555555558</v>
      </c>
      <c r="G741" t="s">
        <v>178</v>
      </c>
      <c r="H741" t="s">
        <v>150</v>
      </c>
      <c r="I741" t="s">
        <v>161</v>
      </c>
      <c r="J741" t="s">
        <v>151</v>
      </c>
      <c r="M741">
        <v>50286</v>
      </c>
      <c r="O741">
        <v>2.2799999999999998</v>
      </c>
      <c r="R741" t="s">
        <v>154</v>
      </c>
      <c r="S741">
        <v>0.17</v>
      </c>
      <c r="T741" t="s">
        <v>165</v>
      </c>
      <c r="V741" t="s">
        <v>230</v>
      </c>
    </row>
    <row r="742" spans="1:22" x14ac:dyDescent="0.3">
      <c r="A742" t="s">
        <v>148</v>
      </c>
      <c r="B742">
        <v>1648010</v>
      </c>
      <c r="C742" s="1">
        <v>43984</v>
      </c>
      <c r="D742" s="2">
        <v>0.51388888888888895</v>
      </c>
      <c r="G742" t="s">
        <v>178</v>
      </c>
      <c r="H742" t="s">
        <v>150</v>
      </c>
      <c r="I742" t="s">
        <v>161</v>
      </c>
      <c r="J742" t="s">
        <v>151</v>
      </c>
      <c r="M742">
        <v>1040</v>
      </c>
      <c r="O742">
        <v>2.1</v>
      </c>
      <c r="Q742" t="s">
        <v>172</v>
      </c>
      <c r="R742" t="s">
        <v>154</v>
      </c>
      <c r="S742">
        <v>0.4</v>
      </c>
      <c r="T742" t="s">
        <v>176</v>
      </c>
      <c r="V742" t="s">
        <v>156</v>
      </c>
    </row>
    <row r="743" spans="1:22" x14ac:dyDescent="0.3">
      <c r="A743" t="s">
        <v>148</v>
      </c>
      <c r="B743">
        <v>1648010</v>
      </c>
      <c r="C743" s="1">
        <v>43984</v>
      </c>
      <c r="D743" s="2">
        <v>0.51388888888888895</v>
      </c>
      <c r="G743" t="s">
        <v>178</v>
      </c>
      <c r="H743" t="s">
        <v>150</v>
      </c>
      <c r="I743" t="s">
        <v>161</v>
      </c>
      <c r="J743" t="s">
        <v>151</v>
      </c>
      <c r="M743">
        <v>1049</v>
      </c>
      <c r="O743">
        <v>5.2999999999999999E-2</v>
      </c>
      <c r="Q743" t="s">
        <v>170</v>
      </c>
      <c r="R743" t="s">
        <v>154</v>
      </c>
      <c r="S743">
        <v>0.02</v>
      </c>
      <c r="T743" t="s">
        <v>176</v>
      </c>
      <c r="V743" t="s">
        <v>156</v>
      </c>
    </row>
    <row r="744" spans="1:22" x14ac:dyDescent="0.3">
      <c r="A744" t="s">
        <v>148</v>
      </c>
      <c r="B744">
        <v>1648010</v>
      </c>
      <c r="C744" s="1">
        <v>43984</v>
      </c>
      <c r="D744" s="2">
        <v>0.51388888888888895</v>
      </c>
      <c r="G744" t="s">
        <v>178</v>
      </c>
      <c r="H744" t="s">
        <v>150</v>
      </c>
      <c r="I744" t="s">
        <v>161</v>
      </c>
      <c r="J744" t="s">
        <v>151</v>
      </c>
      <c r="M744">
        <v>1090</v>
      </c>
      <c r="N744" t="s">
        <v>152</v>
      </c>
      <c r="O744">
        <v>2</v>
      </c>
      <c r="Q744" t="s">
        <v>172</v>
      </c>
      <c r="R744" t="s">
        <v>154</v>
      </c>
      <c r="S744">
        <v>2</v>
      </c>
      <c r="T744" t="s">
        <v>176</v>
      </c>
      <c r="V744" t="s">
        <v>156</v>
      </c>
    </row>
    <row r="745" spans="1:22" x14ac:dyDescent="0.3">
      <c r="A745" t="s">
        <v>148</v>
      </c>
      <c r="B745">
        <v>1648010</v>
      </c>
      <c r="C745" s="1">
        <v>43984</v>
      </c>
      <c r="D745" s="2">
        <v>0.51388888888888895</v>
      </c>
      <c r="G745" t="s">
        <v>178</v>
      </c>
      <c r="H745" t="s">
        <v>150</v>
      </c>
      <c r="I745" t="s">
        <v>161</v>
      </c>
      <c r="J745" t="s">
        <v>151</v>
      </c>
      <c r="M745">
        <v>50286</v>
      </c>
      <c r="O745">
        <v>0.95</v>
      </c>
      <c r="R745" t="s">
        <v>154</v>
      </c>
      <c r="S745">
        <v>0.17</v>
      </c>
      <c r="T745" t="s">
        <v>165</v>
      </c>
      <c r="V745" t="s">
        <v>230</v>
      </c>
    </row>
    <row r="746" spans="1:22" x14ac:dyDescent="0.3">
      <c r="A746" t="s">
        <v>148</v>
      </c>
      <c r="B746">
        <v>1648010</v>
      </c>
      <c r="C746" s="1">
        <v>44019</v>
      </c>
      <c r="D746" s="2">
        <v>0.46527777777777773</v>
      </c>
      <c r="G746" t="s">
        <v>178</v>
      </c>
      <c r="H746" t="s">
        <v>150</v>
      </c>
      <c r="I746" t="s">
        <v>161</v>
      </c>
      <c r="J746" t="s">
        <v>151</v>
      </c>
      <c r="M746">
        <v>1040</v>
      </c>
      <c r="O746">
        <v>4.5999999999999996</v>
      </c>
      <c r="Q746" t="s">
        <v>172</v>
      </c>
      <c r="R746" t="s">
        <v>154</v>
      </c>
      <c r="S746">
        <v>0.4</v>
      </c>
      <c r="T746" t="s">
        <v>176</v>
      </c>
      <c r="V746" t="s">
        <v>156</v>
      </c>
    </row>
    <row r="747" spans="1:22" x14ac:dyDescent="0.3">
      <c r="A747" t="s">
        <v>148</v>
      </c>
      <c r="B747">
        <v>1648010</v>
      </c>
      <c r="C747" s="1">
        <v>44019</v>
      </c>
      <c r="D747" s="2">
        <v>0.46527777777777773</v>
      </c>
      <c r="G747" t="s">
        <v>178</v>
      </c>
      <c r="H747" t="s">
        <v>150</v>
      </c>
      <c r="I747" t="s">
        <v>161</v>
      </c>
      <c r="J747" t="s">
        <v>151</v>
      </c>
      <c r="M747">
        <v>1049</v>
      </c>
      <c r="O747">
        <v>0.32700000000000001</v>
      </c>
      <c r="Q747" t="s">
        <v>170</v>
      </c>
      <c r="R747" t="s">
        <v>154</v>
      </c>
      <c r="S747">
        <v>0.02</v>
      </c>
      <c r="T747" t="s">
        <v>176</v>
      </c>
      <c r="V747" t="s">
        <v>156</v>
      </c>
    </row>
    <row r="748" spans="1:22" x14ac:dyDescent="0.3">
      <c r="A748" t="s">
        <v>148</v>
      </c>
      <c r="B748">
        <v>1648010</v>
      </c>
      <c r="C748" s="1">
        <v>44019</v>
      </c>
      <c r="D748" s="2">
        <v>0.46527777777777773</v>
      </c>
      <c r="G748" t="s">
        <v>178</v>
      </c>
      <c r="H748" t="s">
        <v>150</v>
      </c>
      <c r="I748" t="s">
        <v>161</v>
      </c>
      <c r="J748" t="s">
        <v>151</v>
      </c>
      <c r="M748">
        <v>1090</v>
      </c>
      <c r="N748" t="s">
        <v>152</v>
      </c>
      <c r="O748">
        <v>2</v>
      </c>
      <c r="Q748" t="s">
        <v>172</v>
      </c>
      <c r="R748" t="s">
        <v>154</v>
      </c>
      <c r="S748">
        <v>2</v>
      </c>
      <c r="T748" t="s">
        <v>176</v>
      </c>
      <c r="V748" t="s">
        <v>156</v>
      </c>
    </row>
    <row r="749" spans="1:22" x14ac:dyDescent="0.3">
      <c r="A749" t="s">
        <v>148</v>
      </c>
      <c r="B749">
        <v>1648010</v>
      </c>
      <c r="C749" s="1">
        <v>44019</v>
      </c>
      <c r="D749" s="2">
        <v>0.46527777777777773</v>
      </c>
      <c r="G749" t="s">
        <v>178</v>
      </c>
      <c r="H749" t="s">
        <v>150</v>
      </c>
      <c r="I749" t="s">
        <v>161</v>
      </c>
      <c r="J749" t="s">
        <v>151</v>
      </c>
      <c r="M749">
        <v>50286</v>
      </c>
      <c r="O749">
        <v>14</v>
      </c>
      <c r="R749" t="s">
        <v>154</v>
      </c>
      <c r="S749">
        <v>0.17</v>
      </c>
      <c r="T749" t="s">
        <v>165</v>
      </c>
      <c r="V749" t="s">
        <v>230</v>
      </c>
    </row>
    <row r="750" spans="1:22" x14ac:dyDescent="0.3">
      <c r="A750" t="s">
        <v>148</v>
      </c>
      <c r="B750">
        <v>1648010</v>
      </c>
      <c r="C750" s="1">
        <v>44034</v>
      </c>
      <c r="D750" s="2">
        <v>0.46527777777777773</v>
      </c>
      <c r="G750" t="s">
        <v>178</v>
      </c>
      <c r="H750" t="s">
        <v>150</v>
      </c>
      <c r="I750" t="s">
        <v>161</v>
      </c>
      <c r="J750" t="s">
        <v>151</v>
      </c>
      <c r="M750">
        <v>1040</v>
      </c>
      <c r="O750">
        <v>4.2</v>
      </c>
      <c r="Q750" t="s">
        <v>172</v>
      </c>
      <c r="R750" t="s">
        <v>154</v>
      </c>
      <c r="S750">
        <v>0.4</v>
      </c>
      <c r="T750" t="s">
        <v>176</v>
      </c>
      <c r="V750" t="s">
        <v>156</v>
      </c>
    </row>
    <row r="751" spans="1:22" x14ac:dyDescent="0.3">
      <c r="A751" t="s">
        <v>148</v>
      </c>
      <c r="B751">
        <v>1648010</v>
      </c>
      <c r="C751" s="1">
        <v>44034</v>
      </c>
      <c r="D751" s="2">
        <v>0.46527777777777773</v>
      </c>
      <c r="G751" t="s">
        <v>178</v>
      </c>
      <c r="H751" t="s">
        <v>150</v>
      </c>
      <c r="I751" t="s">
        <v>161</v>
      </c>
      <c r="J751" t="s">
        <v>151</v>
      </c>
      <c r="M751">
        <v>1049</v>
      </c>
      <c r="O751">
        <v>0.26200000000000001</v>
      </c>
      <c r="Q751" t="s">
        <v>170</v>
      </c>
      <c r="R751" t="s">
        <v>154</v>
      </c>
      <c r="S751">
        <v>0.02</v>
      </c>
      <c r="T751" t="s">
        <v>176</v>
      </c>
      <c r="V751" t="s">
        <v>156</v>
      </c>
    </row>
    <row r="752" spans="1:22" x14ac:dyDescent="0.3">
      <c r="A752" t="s">
        <v>148</v>
      </c>
      <c r="B752">
        <v>1648010</v>
      </c>
      <c r="C752" s="1">
        <v>44034</v>
      </c>
      <c r="D752" s="2">
        <v>0.46527777777777773</v>
      </c>
      <c r="G752" t="s">
        <v>178</v>
      </c>
      <c r="H752" t="s">
        <v>150</v>
      </c>
      <c r="I752" t="s">
        <v>161</v>
      </c>
      <c r="J752" t="s">
        <v>151</v>
      </c>
      <c r="M752">
        <v>1090</v>
      </c>
      <c r="N752" t="s">
        <v>152</v>
      </c>
      <c r="O752">
        <v>2</v>
      </c>
      <c r="Q752" t="s">
        <v>172</v>
      </c>
      <c r="R752" t="s">
        <v>154</v>
      </c>
      <c r="S752">
        <v>2</v>
      </c>
      <c r="T752" t="s">
        <v>176</v>
      </c>
      <c r="V752" t="s">
        <v>156</v>
      </c>
    </row>
    <row r="753" spans="1:22" x14ac:dyDescent="0.3">
      <c r="A753" t="s">
        <v>148</v>
      </c>
      <c r="B753">
        <v>1648010</v>
      </c>
      <c r="C753" s="1">
        <v>44034</v>
      </c>
      <c r="D753" s="2">
        <v>0.46527777777777773</v>
      </c>
      <c r="G753" t="s">
        <v>178</v>
      </c>
      <c r="H753" t="s">
        <v>150</v>
      </c>
      <c r="I753" t="s">
        <v>161</v>
      </c>
      <c r="J753" t="s">
        <v>151</v>
      </c>
      <c r="M753">
        <v>50286</v>
      </c>
      <c r="O753">
        <v>5.04</v>
      </c>
      <c r="R753" t="s">
        <v>154</v>
      </c>
      <c r="S753">
        <v>0.17</v>
      </c>
      <c r="T753" t="s">
        <v>165</v>
      </c>
      <c r="V753" t="s">
        <v>230</v>
      </c>
    </row>
    <row r="754" spans="1:22" x14ac:dyDescent="0.3">
      <c r="A754" t="s">
        <v>148</v>
      </c>
      <c r="B754">
        <v>1648010</v>
      </c>
      <c r="C754" s="1">
        <v>44053</v>
      </c>
      <c r="D754" s="2">
        <v>0.40972222222222227</v>
      </c>
      <c r="G754" t="s">
        <v>178</v>
      </c>
      <c r="H754" t="s">
        <v>150</v>
      </c>
      <c r="I754" t="s">
        <v>161</v>
      </c>
      <c r="J754" t="s">
        <v>151</v>
      </c>
      <c r="M754">
        <v>1040</v>
      </c>
      <c r="O754">
        <v>4.0999999999999996</v>
      </c>
      <c r="Q754" t="s">
        <v>172</v>
      </c>
      <c r="R754" t="s">
        <v>154</v>
      </c>
      <c r="S754">
        <v>0.4</v>
      </c>
      <c r="T754" t="s">
        <v>176</v>
      </c>
      <c r="V754" t="s">
        <v>156</v>
      </c>
    </row>
    <row r="755" spans="1:22" x14ac:dyDescent="0.3">
      <c r="A755" t="s">
        <v>148</v>
      </c>
      <c r="B755">
        <v>1648010</v>
      </c>
      <c r="C755" s="1">
        <v>44053</v>
      </c>
      <c r="D755" s="2">
        <v>0.40972222222222227</v>
      </c>
      <c r="G755" t="s">
        <v>178</v>
      </c>
      <c r="H755" t="s">
        <v>150</v>
      </c>
      <c r="I755" t="s">
        <v>161</v>
      </c>
      <c r="J755" t="s">
        <v>151</v>
      </c>
      <c r="M755">
        <v>1049</v>
      </c>
      <c r="O755">
        <v>0.14899999999999999</v>
      </c>
      <c r="Q755" t="s">
        <v>170</v>
      </c>
      <c r="R755" t="s">
        <v>154</v>
      </c>
      <c r="S755">
        <v>0.02</v>
      </c>
      <c r="T755" t="s">
        <v>176</v>
      </c>
      <c r="V755" t="s">
        <v>156</v>
      </c>
    </row>
    <row r="756" spans="1:22" x14ac:dyDescent="0.3">
      <c r="A756" t="s">
        <v>148</v>
      </c>
      <c r="B756">
        <v>1648010</v>
      </c>
      <c r="C756" s="1">
        <v>44053</v>
      </c>
      <c r="D756" s="2">
        <v>0.40972222222222227</v>
      </c>
      <c r="G756" t="s">
        <v>178</v>
      </c>
      <c r="H756" t="s">
        <v>150</v>
      </c>
      <c r="I756" t="s">
        <v>161</v>
      </c>
      <c r="J756" t="s">
        <v>151</v>
      </c>
      <c r="M756">
        <v>1090</v>
      </c>
      <c r="N756" t="s">
        <v>152</v>
      </c>
      <c r="O756">
        <v>2</v>
      </c>
      <c r="Q756" t="s">
        <v>172</v>
      </c>
      <c r="R756" t="s">
        <v>154</v>
      </c>
      <c r="S756">
        <v>2</v>
      </c>
      <c r="T756" t="s">
        <v>176</v>
      </c>
      <c r="V756" t="s">
        <v>156</v>
      </c>
    </row>
    <row r="757" spans="1:22" x14ac:dyDescent="0.3">
      <c r="A757" t="s">
        <v>148</v>
      </c>
      <c r="B757">
        <v>1648010</v>
      </c>
      <c r="C757" s="1">
        <v>44053</v>
      </c>
      <c r="D757" s="2">
        <v>0.40972222222222227</v>
      </c>
      <c r="G757" t="s">
        <v>178</v>
      </c>
      <c r="H757" t="s">
        <v>150</v>
      </c>
      <c r="I757" t="s">
        <v>161</v>
      </c>
      <c r="J757" t="s">
        <v>151</v>
      </c>
      <c r="M757">
        <v>50286</v>
      </c>
      <c r="O757">
        <v>1.17</v>
      </c>
      <c r="R757" t="s">
        <v>154</v>
      </c>
      <c r="S757">
        <v>0.17</v>
      </c>
      <c r="T757" t="s">
        <v>165</v>
      </c>
      <c r="V757" t="s">
        <v>230</v>
      </c>
    </row>
    <row r="758" spans="1:22" x14ac:dyDescent="0.3">
      <c r="A758" t="s">
        <v>148</v>
      </c>
      <c r="B758">
        <v>1648010</v>
      </c>
      <c r="C758" s="1">
        <v>44072</v>
      </c>
      <c r="D758" s="2">
        <v>0.39583333333333331</v>
      </c>
      <c r="G758" t="s">
        <v>178</v>
      </c>
      <c r="H758" t="s">
        <v>150</v>
      </c>
      <c r="I758" t="s">
        <v>161</v>
      </c>
      <c r="J758" t="s">
        <v>151</v>
      </c>
      <c r="M758">
        <v>1040</v>
      </c>
      <c r="O758">
        <v>3.8</v>
      </c>
      <c r="Q758" t="s">
        <v>172</v>
      </c>
      <c r="R758" t="s">
        <v>154</v>
      </c>
      <c r="S758">
        <v>0.4</v>
      </c>
      <c r="T758" t="s">
        <v>176</v>
      </c>
      <c r="V758" t="s">
        <v>156</v>
      </c>
    </row>
    <row r="759" spans="1:22" x14ac:dyDescent="0.3">
      <c r="A759" t="s">
        <v>148</v>
      </c>
      <c r="B759">
        <v>1648010</v>
      </c>
      <c r="C759" s="1">
        <v>44072</v>
      </c>
      <c r="D759" s="2">
        <v>0.39583333333333331</v>
      </c>
      <c r="G759" t="s">
        <v>178</v>
      </c>
      <c r="H759" t="s">
        <v>150</v>
      </c>
      <c r="I759" t="s">
        <v>161</v>
      </c>
      <c r="J759" t="s">
        <v>151</v>
      </c>
      <c r="M759">
        <v>1049</v>
      </c>
      <c r="O759">
        <v>0.15</v>
      </c>
      <c r="Q759" t="s">
        <v>170</v>
      </c>
      <c r="R759" t="s">
        <v>154</v>
      </c>
      <c r="S759">
        <v>0.02</v>
      </c>
      <c r="T759" t="s">
        <v>176</v>
      </c>
      <c r="V759" t="s">
        <v>156</v>
      </c>
    </row>
    <row r="760" spans="1:22" x14ac:dyDescent="0.3">
      <c r="A760" t="s">
        <v>148</v>
      </c>
      <c r="B760">
        <v>1648010</v>
      </c>
      <c r="C760" s="1">
        <v>44072</v>
      </c>
      <c r="D760" s="2">
        <v>0.39583333333333331</v>
      </c>
      <c r="G760" t="s">
        <v>178</v>
      </c>
      <c r="H760" t="s">
        <v>150</v>
      </c>
      <c r="I760" t="s">
        <v>161</v>
      </c>
      <c r="J760" t="s">
        <v>151</v>
      </c>
      <c r="M760">
        <v>1090</v>
      </c>
      <c r="N760" t="s">
        <v>152</v>
      </c>
      <c r="O760">
        <v>2</v>
      </c>
      <c r="Q760" t="s">
        <v>172</v>
      </c>
      <c r="R760" t="s">
        <v>154</v>
      </c>
      <c r="S760">
        <v>2</v>
      </c>
      <c r="T760" t="s">
        <v>176</v>
      </c>
      <c r="V760" t="s">
        <v>156</v>
      </c>
    </row>
    <row r="761" spans="1:22" x14ac:dyDescent="0.3">
      <c r="A761" t="s">
        <v>148</v>
      </c>
      <c r="B761">
        <v>1648010</v>
      </c>
      <c r="C761" s="1">
        <v>44072</v>
      </c>
      <c r="D761" s="2">
        <v>0.39583333333333331</v>
      </c>
      <c r="G761" t="s">
        <v>178</v>
      </c>
      <c r="H761" t="s">
        <v>150</v>
      </c>
      <c r="I761" t="s">
        <v>161</v>
      </c>
      <c r="J761" t="s">
        <v>151</v>
      </c>
      <c r="M761">
        <v>50286</v>
      </c>
      <c r="O761">
        <v>5.23</v>
      </c>
      <c r="R761" t="s">
        <v>154</v>
      </c>
      <c r="S761">
        <v>0.17</v>
      </c>
      <c r="T761" t="s">
        <v>165</v>
      </c>
      <c r="V761" t="s">
        <v>230</v>
      </c>
    </row>
    <row r="762" spans="1:22" x14ac:dyDescent="0.3">
      <c r="A762" t="s">
        <v>148</v>
      </c>
      <c r="B762">
        <v>1648010</v>
      </c>
      <c r="C762" s="1">
        <v>44078</v>
      </c>
      <c r="D762" s="2">
        <v>0.50694444444444442</v>
      </c>
      <c r="G762" t="s">
        <v>178</v>
      </c>
      <c r="H762" t="s">
        <v>150</v>
      </c>
      <c r="I762" t="s">
        <v>161</v>
      </c>
      <c r="J762" t="s">
        <v>151</v>
      </c>
      <c r="M762">
        <v>1040</v>
      </c>
      <c r="O762">
        <v>3.7</v>
      </c>
      <c r="Q762" t="s">
        <v>172</v>
      </c>
      <c r="R762" t="s">
        <v>154</v>
      </c>
      <c r="S762">
        <v>0.4</v>
      </c>
      <c r="T762" t="s">
        <v>176</v>
      </c>
      <c r="V762" t="s">
        <v>156</v>
      </c>
    </row>
    <row r="763" spans="1:22" x14ac:dyDescent="0.3">
      <c r="A763" t="s">
        <v>148</v>
      </c>
      <c r="B763">
        <v>1648010</v>
      </c>
      <c r="C763" s="1">
        <v>44078</v>
      </c>
      <c r="D763" s="2">
        <v>0.50694444444444442</v>
      </c>
      <c r="G763" t="s">
        <v>178</v>
      </c>
      <c r="H763" t="s">
        <v>150</v>
      </c>
      <c r="I763" t="s">
        <v>161</v>
      </c>
      <c r="J763" t="s">
        <v>151</v>
      </c>
      <c r="M763">
        <v>1049</v>
      </c>
      <c r="O763">
        <v>0.29599999999999999</v>
      </c>
      <c r="Q763" t="s">
        <v>170</v>
      </c>
      <c r="R763" t="s">
        <v>154</v>
      </c>
      <c r="S763">
        <v>0.02</v>
      </c>
      <c r="T763" t="s">
        <v>176</v>
      </c>
      <c r="V763" t="s">
        <v>156</v>
      </c>
    </row>
    <row r="764" spans="1:22" x14ac:dyDescent="0.3">
      <c r="A764" t="s">
        <v>148</v>
      </c>
      <c r="B764">
        <v>1648010</v>
      </c>
      <c r="C764" s="1">
        <v>44078</v>
      </c>
      <c r="D764" s="2">
        <v>0.50694444444444442</v>
      </c>
      <c r="G764" t="s">
        <v>178</v>
      </c>
      <c r="H764" t="s">
        <v>150</v>
      </c>
      <c r="I764" t="s">
        <v>161</v>
      </c>
      <c r="J764" t="s">
        <v>151</v>
      </c>
      <c r="M764">
        <v>1090</v>
      </c>
      <c r="N764" t="s">
        <v>152</v>
      </c>
      <c r="O764">
        <v>2</v>
      </c>
      <c r="Q764" t="s">
        <v>172</v>
      </c>
      <c r="R764" t="s">
        <v>154</v>
      </c>
      <c r="S764">
        <v>2</v>
      </c>
      <c r="T764" t="s">
        <v>176</v>
      </c>
      <c r="V764" t="s">
        <v>156</v>
      </c>
    </row>
    <row r="765" spans="1:22" x14ac:dyDescent="0.3">
      <c r="A765" t="s">
        <v>148</v>
      </c>
      <c r="B765">
        <v>1648010</v>
      </c>
      <c r="C765" s="1">
        <v>44078</v>
      </c>
      <c r="D765" s="2">
        <v>0.50694444444444442</v>
      </c>
      <c r="G765" t="s">
        <v>178</v>
      </c>
      <c r="H765" t="s">
        <v>150</v>
      </c>
      <c r="I765" t="s">
        <v>161</v>
      </c>
      <c r="J765" t="s">
        <v>151</v>
      </c>
      <c r="M765">
        <v>50286</v>
      </c>
      <c r="O765">
        <v>10.6</v>
      </c>
      <c r="R765" t="s">
        <v>154</v>
      </c>
      <c r="S765">
        <v>0.17</v>
      </c>
      <c r="T765" t="s">
        <v>165</v>
      </c>
      <c r="V765" t="s">
        <v>230</v>
      </c>
    </row>
    <row r="766" spans="1:22" x14ac:dyDescent="0.3">
      <c r="A766" t="s">
        <v>148</v>
      </c>
      <c r="B766">
        <v>1648010</v>
      </c>
      <c r="C766" s="1">
        <v>44082</v>
      </c>
      <c r="D766" s="2">
        <v>0.49305555555555558</v>
      </c>
      <c r="G766" t="s">
        <v>178</v>
      </c>
      <c r="H766" t="s">
        <v>150</v>
      </c>
      <c r="I766" t="s">
        <v>161</v>
      </c>
      <c r="J766" t="s">
        <v>151</v>
      </c>
      <c r="M766">
        <v>1040</v>
      </c>
      <c r="O766">
        <v>2.1</v>
      </c>
      <c r="Q766" t="s">
        <v>172</v>
      </c>
      <c r="R766" t="s">
        <v>154</v>
      </c>
      <c r="S766">
        <v>0.4</v>
      </c>
      <c r="T766" t="s">
        <v>176</v>
      </c>
      <c r="V766" t="s">
        <v>156</v>
      </c>
    </row>
    <row r="767" spans="1:22" x14ac:dyDescent="0.3">
      <c r="A767" t="s">
        <v>148</v>
      </c>
      <c r="B767">
        <v>1648010</v>
      </c>
      <c r="C767" s="1">
        <v>44082</v>
      </c>
      <c r="D767" s="2">
        <v>0.49305555555555558</v>
      </c>
      <c r="G767" t="s">
        <v>178</v>
      </c>
      <c r="H767" t="s">
        <v>150</v>
      </c>
      <c r="I767" t="s">
        <v>161</v>
      </c>
      <c r="J767" t="s">
        <v>151</v>
      </c>
      <c r="M767">
        <v>1049</v>
      </c>
      <c r="O767">
        <v>0.111</v>
      </c>
      <c r="Q767" t="s">
        <v>170</v>
      </c>
      <c r="R767" t="s">
        <v>154</v>
      </c>
      <c r="S767">
        <v>0.02</v>
      </c>
      <c r="T767" t="s">
        <v>176</v>
      </c>
      <c r="V767" t="s">
        <v>156</v>
      </c>
    </row>
    <row r="768" spans="1:22" x14ac:dyDescent="0.3">
      <c r="A768" t="s">
        <v>148</v>
      </c>
      <c r="B768">
        <v>1648010</v>
      </c>
      <c r="C768" s="1">
        <v>44082</v>
      </c>
      <c r="D768" s="2">
        <v>0.49305555555555558</v>
      </c>
      <c r="G768" t="s">
        <v>178</v>
      </c>
      <c r="H768" t="s">
        <v>150</v>
      </c>
      <c r="I768" t="s">
        <v>161</v>
      </c>
      <c r="J768" t="s">
        <v>151</v>
      </c>
      <c r="M768">
        <v>1090</v>
      </c>
      <c r="N768" t="s">
        <v>152</v>
      </c>
      <c r="O768">
        <v>2</v>
      </c>
      <c r="Q768" t="s">
        <v>172</v>
      </c>
      <c r="R768" t="s">
        <v>154</v>
      </c>
      <c r="S768">
        <v>2</v>
      </c>
      <c r="T768" t="s">
        <v>176</v>
      </c>
      <c r="V768" t="s">
        <v>156</v>
      </c>
    </row>
    <row r="769" spans="1:22" x14ac:dyDescent="0.3">
      <c r="A769" t="s">
        <v>148</v>
      </c>
      <c r="B769">
        <v>1648010</v>
      </c>
      <c r="C769" s="1">
        <v>44082</v>
      </c>
      <c r="D769" s="2">
        <v>0.49305555555555558</v>
      </c>
      <c r="G769" t="s">
        <v>178</v>
      </c>
      <c r="H769" t="s">
        <v>150</v>
      </c>
      <c r="I769" t="s">
        <v>161</v>
      </c>
      <c r="J769" t="s">
        <v>151</v>
      </c>
      <c r="M769">
        <v>50286</v>
      </c>
      <c r="O769">
        <v>1.1000000000000001</v>
      </c>
      <c r="R769" t="s">
        <v>154</v>
      </c>
      <c r="S769">
        <v>0.17</v>
      </c>
      <c r="T769" t="s">
        <v>165</v>
      </c>
      <c r="V769" t="s">
        <v>230</v>
      </c>
    </row>
    <row r="770" spans="1:22" x14ac:dyDescent="0.3">
      <c r="A770" t="s">
        <v>148</v>
      </c>
      <c r="B770">
        <v>1648010</v>
      </c>
      <c r="C770" s="1">
        <v>44085</v>
      </c>
      <c r="D770" s="2">
        <v>0.36458333333333331</v>
      </c>
      <c r="G770" t="s">
        <v>178</v>
      </c>
      <c r="H770" t="s">
        <v>150</v>
      </c>
      <c r="I770" t="s">
        <v>161</v>
      </c>
      <c r="J770" t="s">
        <v>151</v>
      </c>
      <c r="M770">
        <v>1040</v>
      </c>
      <c r="O770">
        <v>2.8</v>
      </c>
      <c r="Q770" t="s">
        <v>172</v>
      </c>
      <c r="R770" t="s">
        <v>154</v>
      </c>
      <c r="S770">
        <v>0.4</v>
      </c>
      <c r="T770" t="s">
        <v>176</v>
      </c>
      <c r="V770" t="s">
        <v>156</v>
      </c>
    </row>
    <row r="771" spans="1:22" x14ac:dyDescent="0.3">
      <c r="A771" t="s">
        <v>148</v>
      </c>
      <c r="B771">
        <v>1648010</v>
      </c>
      <c r="C771" s="1">
        <v>44085</v>
      </c>
      <c r="D771" s="2">
        <v>0.36458333333333331</v>
      </c>
      <c r="G771" t="s">
        <v>178</v>
      </c>
      <c r="H771" t="s">
        <v>150</v>
      </c>
      <c r="I771" t="s">
        <v>161</v>
      </c>
      <c r="J771" t="s">
        <v>151</v>
      </c>
      <c r="M771">
        <v>1049</v>
      </c>
      <c r="O771">
        <v>0.29099999999999998</v>
      </c>
      <c r="Q771" t="s">
        <v>170</v>
      </c>
      <c r="R771" t="s">
        <v>154</v>
      </c>
      <c r="S771">
        <v>0.02</v>
      </c>
      <c r="T771" t="s">
        <v>176</v>
      </c>
      <c r="V771" t="s">
        <v>156</v>
      </c>
    </row>
    <row r="772" spans="1:22" x14ac:dyDescent="0.3">
      <c r="A772" t="s">
        <v>148</v>
      </c>
      <c r="B772">
        <v>1648010</v>
      </c>
      <c r="C772" s="1">
        <v>44085</v>
      </c>
      <c r="D772" s="2">
        <v>0.36458333333333331</v>
      </c>
      <c r="G772" t="s">
        <v>178</v>
      </c>
      <c r="H772" t="s">
        <v>150</v>
      </c>
      <c r="I772" t="s">
        <v>161</v>
      </c>
      <c r="J772" t="s">
        <v>151</v>
      </c>
      <c r="M772">
        <v>1090</v>
      </c>
      <c r="N772" t="s">
        <v>152</v>
      </c>
      <c r="O772">
        <v>2</v>
      </c>
      <c r="Q772" t="s">
        <v>172</v>
      </c>
      <c r="R772" t="s">
        <v>154</v>
      </c>
      <c r="S772">
        <v>2</v>
      </c>
      <c r="T772" t="s">
        <v>176</v>
      </c>
      <c r="V772" t="s">
        <v>156</v>
      </c>
    </row>
    <row r="773" spans="1:22" x14ac:dyDescent="0.3">
      <c r="A773" t="s">
        <v>148</v>
      </c>
      <c r="B773">
        <v>1648010</v>
      </c>
      <c r="C773" s="1">
        <v>44085</v>
      </c>
      <c r="D773" s="2">
        <v>0.36458333333333331</v>
      </c>
      <c r="G773" t="s">
        <v>178</v>
      </c>
      <c r="H773" t="s">
        <v>150</v>
      </c>
      <c r="I773" t="s">
        <v>161</v>
      </c>
      <c r="J773" t="s">
        <v>151</v>
      </c>
      <c r="M773">
        <v>50286</v>
      </c>
      <c r="O773">
        <v>17.2</v>
      </c>
      <c r="R773" t="s">
        <v>154</v>
      </c>
      <c r="S773">
        <v>0.17</v>
      </c>
      <c r="T773" t="s">
        <v>165</v>
      </c>
      <c r="V773" t="s">
        <v>230</v>
      </c>
    </row>
    <row r="774" spans="1:22" x14ac:dyDescent="0.3">
      <c r="A774" t="s">
        <v>148</v>
      </c>
      <c r="B774">
        <v>1648010</v>
      </c>
      <c r="C774" s="1">
        <v>44110</v>
      </c>
      <c r="D774" s="2">
        <v>0.47916666666666669</v>
      </c>
      <c r="G774" t="s">
        <v>178</v>
      </c>
      <c r="H774" t="s">
        <v>150</v>
      </c>
      <c r="I774" t="s">
        <v>161</v>
      </c>
      <c r="J774" t="s">
        <v>151</v>
      </c>
      <c r="M774">
        <v>1040</v>
      </c>
      <c r="O774">
        <v>2</v>
      </c>
      <c r="P774" t="s">
        <v>175</v>
      </c>
      <c r="Q774" t="s">
        <v>172</v>
      </c>
      <c r="R774" t="s">
        <v>154</v>
      </c>
      <c r="S774">
        <v>0.4</v>
      </c>
      <c r="T774" t="s">
        <v>176</v>
      </c>
      <c r="V774" t="s">
        <v>156</v>
      </c>
    </row>
    <row r="775" spans="1:22" x14ac:dyDescent="0.3">
      <c r="A775" t="s">
        <v>148</v>
      </c>
      <c r="B775">
        <v>1648010</v>
      </c>
      <c r="C775" s="1">
        <v>44110</v>
      </c>
      <c r="D775" s="2">
        <v>0.47916666666666669</v>
      </c>
      <c r="G775" t="s">
        <v>178</v>
      </c>
      <c r="H775" t="s">
        <v>150</v>
      </c>
      <c r="I775" t="s">
        <v>161</v>
      </c>
      <c r="J775" t="s">
        <v>151</v>
      </c>
      <c r="M775">
        <v>1049</v>
      </c>
      <c r="O775">
        <v>2.7E-2</v>
      </c>
      <c r="P775" t="s">
        <v>168</v>
      </c>
      <c r="Q775" t="s">
        <v>170</v>
      </c>
      <c r="R775" t="s">
        <v>154</v>
      </c>
      <c r="S775">
        <v>0.02</v>
      </c>
      <c r="T775" t="s">
        <v>176</v>
      </c>
      <c r="V775" t="s">
        <v>156</v>
      </c>
    </row>
    <row r="776" spans="1:22" x14ac:dyDescent="0.3">
      <c r="A776" t="s">
        <v>148</v>
      </c>
      <c r="B776">
        <v>1648010</v>
      </c>
      <c r="C776" s="1">
        <v>44110</v>
      </c>
      <c r="D776" s="2">
        <v>0.47916666666666669</v>
      </c>
      <c r="G776" t="s">
        <v>178</v>
      </c>
      <c r="H776" t="s">
        <v>150</v>
      </c>
      <c r="I776" t="s">
        <v>161</v>
      </c>
      <c r="J776" t="s">
        <v>151</v>
      </c>
      <c r="M776">
        <v>1090</v>
      </c>
      <c r="N776" t="s">
        <v>152</v>
      </c>
      <c r="O776">
        <v>6</v>
      </c>
      <c r="P776" t="s">
        <v>174</v>
      </c>
      <c r="Q776" t="s">
        <v>172</v>
      </c>
      <c r="R776" t="s">
        <v>154</v>
      </c>
      <c r="S776">
        <v>2</v>
      </c>
      <c r="T776" t="s">
        <v>176</v>
      </c>
      <c r="V776" t="s">
        <v>156</v>
      </c>
    </row>
    <row r="777" spans="1:22" x14ac:dyDescent="0.3">
      <c r="A777" t="s">
        <v>148</v>
      </c>
      <c r="B777">
        <v>1648010</v>
      </c>
      <c r="C777" s="1">
        <v>44110</v>
      </c>
      <c r="D777" s="2">
        <v>0.47916666666666669</v>
      </c>
      <c r="G777" t="s">
        <v>178</v>
      </c>
      <c r="H777" t="s">
        <v>150</v>
      </c>
      <c r="I777" t="s">
        <v>161</v>
      </c>
      <c r="J777" t="s">
        <v>151</v>
      </c>
      <c r="M777">
        <v>50286</v>
      </c>
      <c r="O777">
        <v>0.62</v>
      </c>
      <c r="R777" t="s">
        <v>154</v>
      </c>
      <c r="S777">
        <v>0.17</v>
      </c>
      <c r="T777" t="s">
        <v>165</v>
      </c>
      <c r="V777" t="s">
        <v>230</v>
      </c>
    </row>
    <row r="778" spans="1:22" x14ac:dyDescent="0.3">
      <c r="A778" t="s">
        <v>148</v>
      </c>
      <c r="B778">
        <v>1648010</v>
      </c>
      <c r="C778" s="1">
        <v>44116</v>
      </c>
      <c r="D778" s="2">
        <v>0.4375</v>
      </c>
      <c r="G778" t="s">
        <v>178</v>
      </c>
      <c r="H778" t="s">
        <v>150</v>
      </c>
      <c r="I778" t="s">
        <v>161</v>
      </c>
      <c r="J778" t="s">
        <v>151</v>
      </c>
      <c r="M778">
        <v>1040</v>
      </c>
      <c r="O778">
        <v>3.3</v>
      </c>
      <c r="Q778" t="s">
        <v>172</v>
      </c>
      <c r="R778" t="s">
        <v>154</v>
      </c>
      <c r="S778">
        <v>0.4</v>
      </c>
      <c r="T778" t="s">
        <v>176</v>
      </c>
      <c r="V778" t="s">
        <v>156</v>
      </c>
    </row>
    <row r="779" spans="1:22" x14ac:dyDescent="0.3">
      <c r="A779" t="s">
        <v>148</v>
      </c>
      <c r="B779">
        <v>1648010</v>
      </c>
      <c r="C779" s="1">
        <v>44116</v>
      </c>
      <c r="D779" s="2">
        <v>0.4375</v>
      </c>
      <c r="G779" t="s">
        <v>178</v>
      </c>
      <c r="H779" t="s">
        <v>150</v>
      </c>
      <c r="I779" t="s">
        <v>161</v>
      </c>
      <c r="J779" t="s">
        <v>151</v>
      </c>
      <c r="M779">
        <v>1049</v>
      </c>
      <c r="O779">
        <v>0.24199999999999999</v>
      </c>
      <c r="Q779" t="s">
        <v>170</v>
      </c>
      <c r="R779" t="s">
        <v>154</v>
      </c>
      <c r="S779">
        <v>0.02</v>
      </c>
      <c r="T779" t="s">
        <v>176</v>
      </c>
      <c r="V779" t="s">
        <v>156</v>
      </c>
    </row>
    <row r="780" spans="1:22" x14ac:dyDescent="0.3">
      <c r="A780" t="s">
        <v>148</v>
      </c>
      <c r="B780">
        <v>1648010</v>
      </c>
      <c r="C780" s="1">
        <v>44116</v>
      </c>
      <c r="D780" s="2">
        <v>0.4375</v>
      </c>
      <c r="G780" t="s">
        <v>178</v>
      </c>
      <c r="H780" t="s">
        <v>150</v>
      </c>
      <c r="I780" t="s">
        <v>161</v>
      </c>
      <c r="J780" t="s">
        <v>151</v>
      </c>
      <c r="M780">
        <v>1090</v>
      </c>
      <c r="N780" t="s">
        <v>152</v>
      </c>
      <c r="O780">
        <v>2</v>
      </c>
      <c r="Q780" t="s">
        <v>172</v>
      </c>
      <c r="R780" t="s">
        <v>154</v>
      </c>
      <c r="S780">
        <v>2</v>
      </c>
      <c r="T780" t="s">
        <v>176</v>
      </c>
      <c r="V780" t="s">
        <v>156</v>
      </c>
    </row>
    <row r="781" spans="1:22" x14ac:dyDescent="0.3">
      <c r="A781" t="s">
        <v>148</v>
      </c>
      <c r="B781">
        <v>1648010</v>
      </c>
      <c r="C781" s="1">
        <v>44116</v>
      </c>
      <c r="D781" s="2">
        <v>0.4375</v>
      </c>
      <c r="G781" t="s">
        <v>178</v>
      </c>
      <c r="H781" t="s">
        <v>150</v>
      </c>
      <c r="I781" t="s">
        <v>161</v>
      </c>
      <c r="J781" t="s">
        <v>151</v>
      </c>
      <c r="M781">
        <v>50286</v>
      </c>
      <c r="O781">
        <v>6.4</v>
      </c>
      <c r="R781" t="s">
        <v>154</v>
      </c>
      <c r="S781">
        <v>0.17</v>
      </c>
      <c r="T781" t="s">
        <v>165</v>
      </c>
      <c r="V781" t="s">
        <v>230</v>
      </c>
    </row>
    <row r="782" spans="1:22" x14ac:dyDescent="0.3">
      <c r="A782" t="s">
        <v>148</v>
      </c>
      <c r="B782">
        <v>1648010</v>
      </c>
      <c r="C782" s="1">
        <v>44138</v>
      </c>
      <c r="D782" s="2">
        <v>0.44444444444444442</v>
      </c>
      <c r="G782" t="s">
        <v>149</v>
      </c>
      <c r="H782" t="s">
        <v>150</v>
      </c>
      <c r="I782" t="s">
        <v>161</v>
      </c>
      <c r="J782" t="s">
        <v>151</v>
      </c>
      <c r="M782">
        <v>1040</v>
      </c>
      <c r="O782">
        <v>1.7</v>
      </c>
      <c r="Q782" t="s">
        <v>172</v>
      </c>
      <c r="R782" t="s">
        <v>154</v>
      </c>
      <c r="S782">
        <v>0.4</v>
      </c>
      <c r="T782" t="s">
        <v>176</v>
      </c>
      <c r="V782" t="s">
        <v>156</v>
      </c>
    </row>
    <row r="783" spans="1:22" x14ac:dyDescent="0.3">
      <c r="A783" t="s">
        <v>148</v>
      </c>
      <c r="B783">
        <v>1648010</v>
      </c>
      <c r="C783" s="1">
        <v>44138</v>
      </c>
      <c r="D783" s="2">
        <v>0.44444444444444442</v>
      </c>
      <c r="G783" t="s">
        <v>149</v>
      </c>
      <c r="H783" t="s">
        <v>150</v>
      </c>
      <c r="I783" t="s">
        <v>161</v>
      </c>
      <c r="J783" t="s">
        <v>151</v>
      </c>
      <c r="M783">
        <v>1049</v>
      </c>
      <c r="O783">
        <v>4.4999999999999998E-2</v>
      </c>
      <c r="Q783" t="s">
        <v>170</v>
      </c>
      <c r="R783" t="s">
        <v>154</v>
      </c>
      <c r="S783">
        <v>0.02</v>
      </c>
      <c r="T783" t="s">
        <v>176</v>
      </c>
      <c r="V783" t="s">
        <v>156</v>
      </c>
    </row>
    <row r="784" spans="1:22" x14ac:dyDescent="0.3">
      <c r="A784" t="s">
        <v>148</v>
      </c>
      <c r="B784">
        <v>1648010</v>
      </c>
      <c r="C784" s="1">
        <v>44138</v>
      </c>
      <c r="D784" s="2">
        <v>0.44444444444444442</v>
      </c>
      <c r="G784" t="s">
        <v>149</v>
      </c>
      <c r="H784" t="s">
        <v>150</v>
      </c>
      <c r="I784" t="s">
        <v>161</v>
      </c>
      <c r="J784" t="s">
        <v>151</v>
      </c>
      <c r="M784">
        <v>1090</v>
      </c>
      <c r="O784">
        <v>4.5</v>
      </c>
      <c r="Q784" t="s">
        <v>172</v>
      </c>
      <c r="R784" t="s">
        <v>154</v>
      </c>
      <c r="S784">
        <v>2</v>
      </c>
      <c r="T784" t="s">
        <v>176</v>
      </c>
      <c r="V784" t="s">
        <v>156</v>
      </c>
    </row>
    <row r="785" spans="1:22" x14ac:dyDescent="0.3">
      <c r="A785" t="s">
        <v>148</v>
      </c>
      <c r="B785">
        <v>1648010</v>
      </c>
      <c r="C785" s="1">
        <v>44138</v>
      </c>
      <c r="D785" s="2">
        <v>0.44444444444444442</v>
      </c>
      <c r="G785" t="s">
        <v>149</v>
      </c>
      <c r="H785" t="s">
        <v>150</v>
      </c>
      <c r="I785" t="s">
        <v>161</v>
      </c>
      <c r="J785" t="s">
        <v>151</v>
      </c>
      <c r="M785">
        <v>50286</v>
      </c>
      <c r="O785">
        <v>2.08</v>
      </c>
      <c r="R785" t="s">
        <v>154</v>
      </c>
      <c r="S785">
        <v>0.17</v>
      </c>
      <c r="T785" t="s">
        <v>165</v>
      </c>
      <c r="V785" t="s">
        <v>230</v>
      </c>
    </row>
    <row r="786" spans="1:22" x14ac:dyDescent="0.3">
      <c r="A786" t="s">
        <v>148</v>
      </c>
      <c r="B786">
        <v>1648010</v>
      </c>
      <c r="C786" s="1">
        <v>44147</v>
      </c>
      <c r="D786" s="2">
        <v>0.44791666666666669</v>
      </c>
      <c r="G786" t="s">
        <v>149</v>
      </c>
      <c r="H786" t="s">
        <v>150</v>
      </c>
      <c r="I786" t="s">
        <v>161</v>
      </c>
      <c r="J786" t="s">
        <v>151</v>
      </c>
      <c r="M786">
        <v>1040</v>
      </c>
      <c r="O786">
        <v>4.5</v>
      </c>
      <c r="Q786" t="s">
        <v>172</v>
      </c>
      <c r="R786" t="s">
        <v>154</v>
      </c>
      <c r="S786">
        <v>0.4</v>
      </c>
      <c r="T786" t="s">
        <v>176</v>
      </c>
      <c r="V786" t="s">
        <v>156</v>
      </c>
    </row>
    <row r="787" spans="1:22" x14ac:dyDescent="0.3">
      <c r="A787" t="s">
        <v>148</v>
      </c>
      <c r="B787">
        <v>1648010</v>
      </c>
      <c r="C787" s="1">
        <v>44147</v>
      </c>
      <c r="D787" s="2">
        <v>0.44791666666666669</v>
      </c>
      <c r="G787" t="s">
        <v>149</v>
      </c>
      <c r="H787" t="s">
        <v>150</v>
      </c>
      <c r="I787" t="s">
        <v>161</v>
      </c>
      <c r="J787" t="s">
        <v>151</v>
      </c>
      <c r="M787">
        <v>1049</v>
      </c>
      <c r="O787">
        <v>0.58899999999999997</v>
      </c>
      <c r="Q787" t="s">
        <v>170</v>
      </c>
      <c r="R787" t="s">
        <v>154</v>
      </c>
      <c r="S787">
        <v>0.02</v>
      </c>
      <c r="T787" t="s">
        <v>176</v>
      </c>
      <c r="V787" t="s">
        <v>156</v>
      </c>
    </row>
    <row r="788" spans="1:22" x14ac:dyDescent="0.3">
      <c r="A788" t="s">
        <v>148</v>
      </c>
      <c r="B788">
        <v>1648010</v>
      </c>
      <c r="C788" s="1">
        <v>44147</v>
      </c>
      <c r="D788" s="2">
        <v>0.44791666666666669</v>
      </c>
      <c r="G788" t="s">
        <v>149</v>
      </c>
      <c r="H788" t="s">
        <v>150</v>
      </c>
      <c r="I788" t="s">
        <v>161</v>
      </c>
      <c r="J788" t="s">
        <v>151</v>
      </c>
      <c r="M788">
        <v>1090</v>
      </c>
      <c r="O788">
        <v>2.4</v>
      </c>
      <c r="P788" t="s">
        <v>168</v>
      </c>
      <c r="Q788" t="s">
        <v>172</v>
      </c>
      <c r="R788" t="s">
        <v>154</v>
      </c>
      <c r="S788">
        <v>2</v>
      </c>
      <c r="T788" t="s">
        <v>176</v>
      </c>
      <c r="V788" t="s">
        <v>156</v>
      </c>
    </row>
    <row r="789" spans="1:22" x14ac:dyDescent="0.3">
      <c r="A789" t="s">
        <v>148</v>
      </c>
      <c r="B789">
        <v>1648010</v>
      </c>
      <c r="C789" s="1">
        <v>44147</v>
      </c>
      <c r="D789" s="2">
        <v>0.44791666666666669</v>
      </c>
      <c r="G789" t="s">
        <v>149</v>
      </c>
      <c r="H789" t="s">
        <v>150</v>
      </c>
      <c r="I789" t="s">
        <v>161</v>
      </c>
      <c r="J789" t="s">
        <v>151</v>
      </c>
      <c r="M789">
        <v>50286</v>
      </c>
      <c r="O789">
        <v>15.2</v>
      </c>
      <c r="R789" t="s">
        <v>154</v>
      </c>
      <c r="S789">
        <v>0.17</v>
      </c>
      <c r="T789" t="s">
        <v>165</v>
      </c>
      <c r="V789" t="s">
        <v>230</v>
      </c>
    </row>
    <row r="790" spans="1:22" x14ac:dyDescent="0.3">
      <c r="A790" t="s">
        <v>148</v>
      </c>
      <c r="B790">
        <v>1648010</v>
      </c>
      <c r="C790" s="1">
        <v>44175</v>
      </c>
      <c r="D790" s="2">
        <v>0.39930555555555558</v>
      </c>
      <c r="G790" t="s">
        <v>149</v>
      </c>
      <c r="H790" t="s">
        <v>150</v>
      </c>
      <c r="I790" t="s">
        <v>161</v>
      </c>
      <c r="J790" t="s">
        <v>151</v>
      </c>
      <c r="M790">
        <v>1040</v>
      </c>
      <c r="O790">
        <v>1.6</v>
      </c>
      <c r="Q790" t="s">
        <v>172</v>
      </c>
      <c r="R790" t="s">
        <v>154</v>
      </c>
      <c r="S790">
        <v>0.4</v>
      </c>
      <c r="T790" t="s">
        <v>176</v>
      </c>
      <c r="V790" t="s">
        <v>156</v>
      </c>
    </row>
    <row r="791" spans="1:22" x14ac:dyDescent="0.3">
      <c r="A791" t="s">
        <v>148</v>
      </c>
      <c r="B791">
        <v>1648010</v>
      </c>
      <c r="C791" s="1">
        <v>44175</v>
      </c>
      <c r="D791" s="2">
        <v>0.39930555555555558</v>
      </c>
      <c r="G791" t="s">
        <v>149</v>
      </c>
      <c r="H791" t="s">
        <v>150</v>
      </c>
      <c r="I791" t="s">
        <v>161</v>
      </c>
      <c r="J791" t="s">
        <v>151</v>
      </c>
      <c r="M791">
        <v>1049</v>
      </c>
      <c r="O791">
        <v>9.1999999999999998E-2</v>
      </c>
      <c r="Q791" t="s">
        <v>170</v>
      </c>
      <c r="R791" t="s">
        <v>154</v>
      </c>
      <c r="S791">
        <v>0.02</v>
      </c>
      <c r="T791" t="s">
        <v>176</v>
      </c>
      <c r="V791" t="s">
        <v>156</v>
      </c>
    </row>
    <row r="792" spans="1:22" x14ac:dyDescent="0.3">
      <c r="A792" t="s">
        <v>148</v>
      </c>
      <c r="B792">
        <v>1648010</v>
      </c>
      <c r="C792" s="1">
        <v>44175</v>
      </c>
      <c r="D792" s="2">
        <v>0.39930555555555558</v>
      </c>
      <c r="G792" t="s">
        <v>149</v>
      </c>
      <c r="H792" t="s">
        <v>150</v>
      </c>
      <c r="I792" t="s">
        <v>161</v>
      </c>
      <c r="J792" t="s">
        <v>151</v>
      </c>
      <c r="M792">
        <v>1090</v>
      </c>
      <c r="O792">
        <v>2.6</v>
      </c>
      <c r="P792" t="s">
        <v>168</v>
      </c>
      <c r="Q792" t="s">
        <v>172</v>
      </c>
      <c r="R792" t="s">
        <v>154</v>
      </c>
      <c r="S792">
        <v>2</v>
      </c>
      <c r="T792" t="s">
        <v>176</v>
      </c>
      <c r="V792" t="s">
        <v>156</v>
      </c>
    </row>
    <row r="793" spans="1:22" x14ac:dyDescent="0.3">
      <c r="A793" t="s">
        <v>148</v>
      </c>
      <c r="B793">
        <v>1648010</v>
      </c>
      <c r="C793" s="1">
        <v>44175</v>
      </c>
      <c r="D793" s="2">
        <v>0.39930555555555558</v>
      </c>
      <c r="G793" t="s">
        <v>149</v>
      </c>
      <c r="H793" t="s">
        <v>150</v>
      </c>
      <c r="I793" t="s">
        <v>161</v>
      </c>
      <c r="J793" t="s">
        <v>151</v>
      </c>
      <c r="M793">
        <v>50286</v>
      </c>
      <c r="O793">
        <v>1.28</v>
      </c>
      <c r="R793" t="s">
        <v>154</v>
      </c>
      <c r="S793">
        <v>0.17</v>
      </c>
      <c r="T793" t="s">
        <v>165</v>
      </c>
      <c r="V793" t="s">
        <v>230</v>
      </c>
    </row>
    <row r="794" spans="1:22" x14ac:dyDescent="0.3">
      <c r="A794" t="s">
        <v>148</v>
      </c>
      <c r="B794">
        <v>1648010</v>
      </c>
      <c r="C794" s="1">
        <v>44223</v>
      </c>
      <c r="D794" s="2">
        <v>0.4236111111111111</v>
      </c>
      <c r="G794" t="s">
        <v>149</v>
      </c>
      <c r="H794" t="s">
        <v>150</v>
      </c>
      <c r="I794" t="s">
        <v>161</v>
      </c>
      <c r="J794" t="s">
        <v>151</v>
      </c>
      <c r="M794">
        <v>1040</v>
      </c>
      <c r="O794">
        <v>1.5</v>
      </c>
      <c r="P794" t="s">
        <v>175</v>
      </c>
      <c r="Q794" t="s">
        <v>172</v>
      </c>
      <c r="R794" t="s">
        <v>154</v>
      </c>
      <c r="S794">
        <v>0.4</v>
      </c>
      <c r="T794" t="s">
        <v>176</v>
      </c>
      <c r="V794" t="s">
        <v>156</v>
      </c>
    </row>
    <row r="795" spans="1:22" x14ac:dyDescent="0.3">
      <c r="A795" t="s">
        <v>148</v>
      </c>
      <c r="B795">
        <v>1648010</v>
      </c>
      <c r="C795" s="1">
        <v>44223</v>
      </c>
      <c r="D795" s="2">
        <v>0.4236111111111111</v>
      </c>
      <c r="G795" t="s">
        <v>149</v>
      </c>
      <c r="H795" t="s">
        <v>150</v>
      </c>
      <c r="I795" t="s">
        <v>161</v>
      </c>
      <c r="J795" t="s">
        <v>151</v>
      </c>
      <c r="M795">
        <v>1049</v>
      </c>
      <c r="O795">
        <v>6.2E-2</v>
      </c>
      <c r="P795" t="s">
        <v>175</v>
      </c>
      <c r="Q795" t="s">
        <v>170</v>
      </c>
      <c r="R795" t="s">
        <v>154</v>
      </c>
      <c r="S795">
        <v>0.02</v>
      </c>
      <c r="T795" t="s">
        <v>176</v>
      </c>
      <c r="V795" t="s">
        <v>156</v>
      </c>
    </row>
    <row r="796" spans="1:22" x14ac:dyDescent="0.3">
      <c r="A796" t="s">
        <v>148</v>
      </c>
      <c r="B796">
        <v>1648010</v>
      </c>
      <c r="C796" s="1">
        <v>44223</v>
      </c>
      <c r="D796" s="2">
        <v>0.4236111111111111</v>
      </c>
      <c r="G796" t="s">
        <v>149</v>
      </c>
      <c r="H796" t="s">
        <v>150</v>
      </c>
      <c r="I796" t="s">
        <v>161</v>
      </c>
      <c r="J796" t="s">
        <v>151</v>
      </c>
      <c r="M796">
        <v>1090</v>
      </c>
      <c r="N796" t="s">
        <v>152</v>
      </c>
      <c r="O796">
        <v>6</v>
      </c>
      <c r="P796" t="s">
        <v>174</v>
      </c>
      <c r="Q796" t="s">
        <v>172</v>
      </c>
      <c r="R796" t="s">
        <v>154</v>
      </c>
      <c r="S796">
        <v>2</v>
      </c>
      <c r="T796" t="s">
        <v>176</v>
      </c>
      <c r="V796" t="s">
        <v>156</v>
      </c>
    </row>
    <row r="797" spans="1:22" x14ac:dyDescent="0.3">
      <c r="A797" t="s">
        <v>148</v>
      </c>
      <c r="B797">
        <v>1648010</v>
      </c>
      <c r="C797" s="1">
        <v>44223</v>
      </c>
      <c r="D797" s="2">
        <v>0.4236111111111111</v>
      </c>
      <c r="G797" t="s">
        <v>149</v>
      </c>
      <c r="H797" t="s">
        <v>150</v>
      </c>
      <c r="I797" t="s">
        <v>161</v>
      </c>
      <c r="J797" t="s">
        <v>151</v>
      </c>
      <c r="M797">
        <v>50286</v>
      </c>
      <c r="O797">
        <v>1.76</v>
      </c>
      <c r="R797" t="s">
        <v>154</v>
      </c>
      <c r="S797">
        <v>0.17</v>
      </c>
      <c r="T797" t="s">
        <v>165</v>
      </c>
      <c r="V797" t="s">
        <v>230</v>
      </c>
    </row>
    <row r="798" spans="1:22" x14ac:dyDescent="0.3">
      <c r="A798" t="s">
        <v>148</v>
      </c>
      <c r="B798">
        <v>1648010</v>
      </c>
      <c r="C798" s="1">
        <v>44236</v>
      </c>
      <c r="D798" s="2">
        <v>0.39930555555555558</v>
      </c>
      <c r="G798" t="s">
        <v>149</v>
      </c>
      <c r="H798" t="s">
        <v>150</v>
      </c>
      <c r="I798" t="s">
        <v>161</v>
      </c>
      <c r="J798" t="s">
        <v>151</v>
      </c>
      <c r="M798">
        <v>1040</v>
      </c>
      <c r="O798">
        <v>1.9</v>
      </c>
      <c r="P798" t="s">
        <v>174</v>
      </c>
      <c r="Q798" t="s">
        <v>172</v>
      </c>
      <c r="R798" t="s">
        <v>154</v>
      </c>
      <c r="S798">
        <v>0.4</v>
      </c>
      <c r="T798" t="s">
        <v>176</v>
      </c>
      <c r="V798" t="s">
        <v>156</v>
      </c>
    </row>
    <row r="799" spans="1:22" x14ac:dyDescent="0.3">
      <c r="A799" t="s">
        <v>148</v>
      </c>
      <c r="B799">
        <v>1648010</v>
      </c>
      <c r="C799" s="1">
        <v>44236</v>
      </c>
      <c r="D799" s="2">
        <v>0.39930555555555558</v>
      </c>
      <c r="G799" t="s">
        <v>149</v>
      </c>
      <c r="H799" t="s">
        <v>150</v>
      </c>
      <c r="I799" t="s">
        <v>161</v>
      </c>
      <c r="J799" t="s">
        <v>151</v>
      </c>
      <c r="M799">
        <v>1049</v>
      </c>
      <c r="O799">
        <v>0.10199999999999999</v>
      </c>
      <c r="P799" t="s">
        <v>174</v>
      </c>
      <c r="Q799" t="s">
        <v>170</v>
      </c>
      <c r="R799" t="s">
        <v>154</v>
      </c>
      <c r="S799">
        <v>0.02</v>
      </c>
      <c r="T799" t="s">
        <v>176</v>
      </c>
      <c r="V799" t="s">
        <v>156</v>
      </c>
    </row>
    <row r="800" spans="1:22" x14ac:dyDescent="0.3">
      <c r="A800" t="s">
        <v>148</v>
      </c>
      <c r="B800">
        <v>1648010</v>
      </c>
      <c r="C800" s="1">
        <v>44236</v>
      </c>
      <c r="D800" s="2">
        <v>0.39930555555555558</v>
      </c>
      <c r="G800" t="s">
        <v>149</v>
      </c>
      <c r="H800" t="s">
        <v>150</v>
      </c>
      <c r="I800" t="s">
        <v>161</v>
      </c>
      <c r="J800" t="s">
        <v>151</v>
      </c>
      <c r="M800">
        <v>1090</v>
      </c>
      <c r="O800">
        <v>6.5</v>
      </c>
      <c r="P800" t="s">
        <v>175</v>
      </c>
      <c r="Q800" t="s">
        <v>172</v>
      </c>
      <c r="R800" t="s">
        <v>154</v>
      </c>
      <c r="S800">
        <v>2</v>
      </c>
      <c r="T800" t="s">
        <v>176</v>
      </c>
      <c r="V800" t="s">
        <v>156</v>
      </c>
    </row>
    <row r="801" spans="1:22" x14ac:dyDescent="0.3">
      <c r="A801" t="s">
        <v>148</v>
      </c>
      <c r="B801">
        <v>1648010</v>
      </c>
      <c r="C801" s="1">
        <v>44236</v>
      </c>
      <c r="D801" s="2">
        <v>0.39930555555555558</v>
      </c>
      <c r="G801" t="s">
        <v>149</v>
      </c>
      <c r="H801" t="s">
        <v>150</v>
      </c>
      <c r="I801" t="s">
        <v>161</v>
      </c>
      <c r="J801" t="s">
        <v>151</v>
      </c>
      <c r="M801">
        <v>50286</v>
      </c>
      <c r="O801">
        <v>2.36</v>
      </c>
      <c r="R801" t="s">
        <v>154</v>
      </c>
      <c r="S801">
        <v>0.17</v>
      </c>
      <c r="T801" t="s">
        <v>165</v>
      </c>
      <c r="V801" t="s">
        <v>230</v>
      </c>
    </row>
    <row r="802" spans="1:22" x14ac:dyDescent="0.3">
      <c r="A802" t="s">
        <v>148</v>
      </c>
      <c r="B802">
        <v>1648010</v>
      </c>
      <c r="C802" s="1">
        <v>44243</v>
      </c>
      <c r="D802" s="2">
        <v>0.5</v>
      </c>
      <c r="G802" t="s">
        <v>149</v>
      </c>
      <c r="H802" t="s">
        <v>150</v>
      </c>
      <c r="I802" t="s">
        <v>161</v>
      </c>
      <c r="J802" t="s">
        <v>151</v>
      </c>
      <c r="M802">
        <v>1040</v>
      </c>
      <c r="O802">
        <v>2.9</v>
      </c>
      <c r="P802" t="s">
        <v>174</v>
      </c>
      <c r="Q802" t="s">
        <v>172</v>
      </c>
      <c r="R802" t="s">
        <v>154</v>
      </c>
      <c r="S802">
        <v>0.4</v>
      </c>
      <c r="T802" t="s">
        <v>176</v>
      </c>
      <c r="V802" t="s">
        <v>156</v>
      </c>
    </row>
    <row r="803" spans="1:22" x14ac:dyDescent="0.3">
      <c r="A803" t="s">
        <v>148</v>
      </c>
      <c r="B803">
        <v>1648010</v>
      </c>
      <c r="C803" s="1">
        <v>44243</v>
      </c>
      <c r="D803" s="2">
        <v>0.5</v>
      </c>
      <c r="G803" t="s">
        <v>149</v>
      </c>
      <c r="H803" t="s">
        <v>150</v>
      </c>
      <c r="I803" t="s">
        <v>161</v>
      </c>
      <c r="J803" t="s">
        <v>151</v>
      </c>
      <c r="M803">
        <v>1049</v>
      </c>
      <c r="O803">
        <v>0.31900000000000001</v>
      </c>
      <c r="P803" t="s">
        <v>174</v>
      </c>
      <c r="Q803" t="s">
        <v>170</v>
      </c>
      <c r="R803" t="s">
        <v>154</v>
      </c>
      <c r="S803">
        <v>0.02</v>
      </c>
      <c r="T803" t="s">
        <v>176</v>
      </c>
      <c r="V803" t="s">
        <v>156</v>
      </c>
    </row>
    <row r="804" spans="1:22" x14ac:dyDescent="0.3">
      <c r="A804" t="s">
        <v>148</v>
      </c>
      <c r="B804">
        <v>1648010</v>
      </c>
      <c r="C804" s="1">
        <v>44243</v>
      </c>
      <c r="D804" s="2">
        <v>0.5</v>
      </c>
      <c r="G804" t="s">
        <v>149</v>
      </c>
      <c r="H804" t="s">
        <v>150</v>
      </c>
      <c r="I804" t="s">
        <v>161</v>
      </c>
      <c r="J804" t="s">
        <v>151</v>
      </c>
      <c r="M804">
        <v>1090</v>
      </c>
      <c r="O804">
        <v>4.9000000000000004</v>
      </c>
      <c r="P804" t="s">
        <v>175</v>
      </c>
      <c r="Q804" t="s">
        <v>172</v>
      </c>
      <c r="R804" t="s">
        <v>154</v>
      </c>
      <c r="S804">
        <v>2</v>
      </c>
      <c r="T804" t="s">
        <v>176</v>
      </c>
      <c r="V804" t="s">
        <v>156</v>
      </c>
    </row>
    <row r="805" spans="1:22" x14ac:dyDescent="0.3">
      <c r="A805" t="s">
        <v>148</v>
      </c>
      <c r="B805">
        <v>1648010</v>
      </c>
      <c r="C805" s="1">
        <v>44243</v>
      </c>
      <c r="D805" s="2">
        <v>0.5</v>
      </c>
      <c r="G805" t="s">
        <v>149</v>
      </c>
      <c r="H805" t="s">
        <v>150</v>
      </c>
      <c r="I805" t="s">
        <v>161</v>
      </c>
      <c r="J805" t="s">
        <v>151</v>
      </c>
      <c r="M805">
        <v>50286</v>
      </c>
      <c r="O805">
        <v>20.5</v>
      </c>
      <c r="R805" t="s">
        <v>154</v>
      </c>
      <c r="S805">
        <v>0.17</v>
      </c>
      <c r="T805" t="s">
        <v>165</v>
      </c>
      <c r="V805" t="s">
        <v>230</v>
      </c>
    </row>
    <row r="806" spans="1:22" x14ac:dyDescent="0.3">
      <c r="A806" t="s">
        <v>148</v>
      </c>
      <c r="B806">
        <v>1648010</v>
      </c>
      <c r="C806" s="1">
        <v>44256</v>
      </c>
      <c r="D806" s="2">
        <v>0.5</v>
      </c>
      <c r="G806" t="s">
        <v>149</v>
      </c>
      <c r="H806" t="s">
        <v>150</v>
      </c>
      <c r="I806" t="s">
        <v>161</v>
      </c>
      <c r="J806" t="s">
        <v>151</v>
      </c>
      <c r="M806">
        <v>1040</v>
      </c>
      <c r="O806">
        <v>2.6</v>
      </c>
      <c r="Q806" t="s">
        <v>172</v>
      </c>
      <c r="R806" t="s">
        <v>154</v>
      </c>
      <c r="S806">
        <v>0.4</v>
      </c>
      <c r="T806" t="s">
        <v>176</v>
      </c>
      <c r="V806" t="s">
        <v>156</v>
      </c>
    </row>
    <row r="807" spans="1:22" x14ac:dyDescent="0.3">
      <c r="A807" t="s">
        <v>148</v>
      </c>
      <c r="B807">
        <v>1648010</v>
      </c>
      <c r="C807" s="1">
        <v>44256</v>
      </c>
      <c r="D807" s="2">
        <v>0.5</v>
      </c>
      <c r="G807" t="s">
        <v>149</v>
      </c>
      <c r="H807" t="s">
        <v>150</v>
      </c>
      <c r="I807" t="s">
        <v>161</v>
      </c>
      <c r="J807" t="s">
        <v>151</v>
      </c>
      <c r="M807">
        <v>1049</v>
      </c>
      <c r="O807">
        <v>0.19500000000000001</v>
      </c>
      <c r="Q807" t="s">
        <v>170</v>
      </c>
      <c r="R807" t="s">
        <v>154</v>
      </c>
      <c r="S807">
        <v>0.02</v>
      </c>
      <c r="T807" t="s">
        <v>176</v>
      </c>
      <c r="V807" t="s">
        <v>156</v>
      </c>
    </row>
    <row r="808" spans="1:22" x14ac:dyDescent="0.3">
      <c r="A808" t="s">
        <v>148</v>
      </c>
      <c r="B808">
        <v>1648010</v>
      </c>
      <c r="C808" s="1">
        <v>44256</v>
      </c>
      <c r="D808" s="2">
        <v>0.5</v>
      </c>
      <c r="G808" t="s">
        <v>149</v>
      </c>
      <c r="H808" t="s">
        <v>150</v>
      </c>
      <c r="I808" t="s">
        <v>161</v>
      </c>
      <c r="J808" t="s">
        <v>151</v>
      </c>
      <c r="M808">
        <v>1090</v>
      </c>
      <c r="O808">
        <v>4</v>
      </c>
      <c r="P808" t="s">
        <v>168</v>
      </c>
      <c r="Q808" t="s">
        <v>172</v>
      </c>
      <c r="R808" t="s">
        <v>154</v>
      </c>
      <c r="S808">
        <v>2</v>
      </c>
      <c r="T808" t="s">
        <v>176</v>
      </c>
      <c r="V808" t="s">
        <v>156</v>
      </c>
    </row>
    <row r="809" spans="1:22" x14ac:dyDescent="0.3">
      <c r="A809" t="s">
        <v>148</v>
      </c>
      <c r="B809">
        <v>1648010</v>
      </c>
      <c r="C809" s="1">
        <v>44256</v>
      </c>
      <c r="D809" s="2">
        <v>0.5</v>
      </c>
      <c r="G809" t="s">
        <v>149</v>
      </c>
      <c r="H809" t="s">
        <v>150</v>
      </c>
      <c r="I809" t="s">
        <v>161</v>
      </c>
      <c r="J809" t="s">
        <v>151</v>
      </c>
      <c r="M809">
        <v>50286</v>
      </c>
      <c r="O809">
        <v>16.899999999999999</v>
      </c>
      <c r="R809" t="s">
        <v>154</v>
      </c>
      <c r="S809">
        <v>0.17</v>
      </c>
      <c r="T809" t="s">
        <v>165</v>
      </c>
      <c r="V809" t="s">
        <v>230</v>
      </c>
    </row>
    <row r="810" spans="1:22" x14ac:dyDescent="0.3">
      <c r="A810" t="s">
        <v>148</v>
      </c>
      <c r="B810">
        <v>1648010</v>
      </c>
      <c r="C810" s="1">
        <v>44265</v>
      </c>
      <c r="D810" s="2">
        <v>0.38194444444444442</v>
      </c>
      <c r="G810" t="s">
        <v>149</v>
      </c>
      <c r="H810" t="s">
        <v>150</v>
      </c>
      <c r="I810" t="s">
        <v>161</v>
      </c>
      <c r="J810" t="s">
        <v>151</v>
      </c>
      <c r="M810">
        <v>1040</v>
      </c>
      <c r="O810">
        <v>1.1000000000000001</v>
      </c>
      <c r="Q810" t="s">
        <v>172</v>
      </c>
      <c r="R810" t="s">
        <v>154</v>
      </c>
      <c r="S810">
        <v>0.4</v>
      </c>
      <c r="T810" t="s">
        <v>176</v>
      </c>
      <c r="V810" t="s">
        <v>156</v>
      </c>
    </row>
    <row r="811" spans="1:22" x14ac:dyDescent="0.3">
      <c r="A811" t="s">
        <v>148</v>
      </c>
      <c r="B811">
        <v>1648010</v>
      </c>
      <c r="C811" s="1">
        <v>44265</v>
      </c>
      <c r="D811" s="2">
        <v>0.38194444444444442</v>
      </c>
      <c r="G811" t="s">
        <v>149</v>
      </c>
      <c r="H811" t="s">
        <v>150</v>
      </c>
      <c r="I811" t="s">
        <v>161</v>
      </c>
      <c r="J811" t="s">
        <v>151</v>
      </c>
      <c r="M811">
        <v>1049</v>
      </c>
      <c r="O811">
        <v>6.9000000000000006E-2</v>
      </c>
      <c r="Q811" t="s">
        <v>170</v>
      </c>
      <c r="R811" t="s">
        <v>154</v>
      </c>
      <c r="S811">
        <v>0.02</v>
      </c>
      <c r="T811" t="s">
        <v>176</v>
      </c>
      <c r="V811" t="s">
        <v>156</v>
      </c>
    </row>
    <row r="812" spans="1:22" x14ac:dyDescent="0.3">
      <c r="A812" t="s">
        <v>148</v>
      </c>
      <c r="B812">
        <v>1648010</v>
      </c>
      <c r="C812" s="1">
        <v>44265</v>
      </c>
      <c r="D812" s="2">
        <v>0.38194444444444442</v>
      </c>
      <c r="G812" t="s">
        <v>149</v>
      </c>
      <c r="H812" t="s">
        <v>150</v>
      </c>
      <c r="I812" t="s">
        <v>161</v>
      </c>
      <c r="J812" t="s">
        <v>151</v>
      </c>
      <c r="M812">
        <v>1090</v>
      </c>
      <c r="O812">
        <v>2.7</v>
      </c>
      <c r="P812" t="s">
        <v>168</v>
      </c>
      <c r="Q812" t="s">
        <v>172</v>
      </c>
      <c r="R812" t="s">
        <v>154</v>
      </c>
      <c r="S812">
        <v>2</v>
      </c>
      <c r="T812" t="s">
        <v>176</v>
      </c>
      <c r="V812" t="s">
        <v>156</v>
      </c>
    </row>
    <row r="813" spans="1:22" x14ac:dyDescent="0.3">
      <c r="A813" t="s">
        <v>148</v>
      </c>
      <c r="B813">
        <v>1648010</v>
      </c>
      <c r="C813" s="1">
        <v>44265</v>
      </c>
      <c r="D813" s="2">
        <v>0.38194444444444442</v>
      </c>
      <c r="G813" t="s">
        <v>149</v>
      </c>
      <c r="H813" t="s">
        <v>150</v>
      </c>
      <c r="I813" t="s">
        <v>161</v>
      </c>
      <c r="J813" t="s">
        <v>151</v>
      </c>
      <c r="M813">
        <v>50286</v>
      </c>
      <c r="O813">
        <v>1.85</v>
      </c>
      <c r="R813" t="s">
        <v>154</v>
      </c>
      <c r="S813">
        <v>0.17</v>
      </c>
      <c r="T813" t="s">
        <v>165</v>
      </c>
      <c r="V813" t="s">
        <v>230</v>
      </c>
    </row>
    <row r="814" spans="1:22" x14ac:dyDescent="0.3">
      <c r="A814" t="s">
        <v>148</v>
      </c>
      <c r="B814">
        <v>1648010</v>
      </c>
      <c r="C814" s="1">
        <v>44279</v>
      </c>
      <c r="D814" s="2">
        <v>0.65972222222222221</v>
      </c>
      <c r="G814" t="s">
        <v>149</v>
      </c>
      <c r="H814" t="s">
        <v>150</v>
      </c>
      <c r="I814" t="s">
        <v>148</v>
      </c>
      <c r="J814" t="s">
        <v>151</v>
      </c>
      <c r="M814">
        <v>1040</v>
      </c>
      <c r="O814">
        <v>3.2</v>
      </c>
      <c r="Q814" t="s">
        <v>172</v>
      </c>
      <c r="R814" t="s">
        <v>154</v>
      </c>
      <c r="S814">
        <v>0.4</v>
      </c>
      <c r="T814" t="s">
        <v>176</v>
      </c>
      <c r="V814" t="s">
        <v>156</v>
      </c>
    </row>
    <row r="815" spans="1:22" x14ac:dyDescent="0.3">
      <c r="A815" t="s">
        <v>148</v>
      </c>
      <c r="B815">
        <v>1648010</v>
      </c>
      <c r="C815" s="1">
        <v>44279</v>
      </c>
      <c r="D815" s="2">
        <v>0.65972222222222221</v>
      </c>
      <c r="G815" t="s">
        <v>149</v>
      </c>
      <c r="H815" t="s">
        <v>150</v>
      </c>
      <c r="I815" t="s">
        <v>148</v>
      </c>
      <c r="J815" t="s">
        <v>151</v>
      </c>
      <c r="M815">
        <v>1049</v>
      </c>
      <c r="O815">
        <v>0.18</v>
      </c>
      <c r="Q815" t="s">
        <v>170</v>
      </c>
      <c r="R815" t="s">
        <v>154</v>
      </c>
      <c r="S815">
        <v>0.02</v>
      </c>
      <c r="T815" t="s">
        <v>176</v>
      </c>
      <c r="V815" t="s">
        <v>156</v>
      </c>
    </row>
    <row r="816" spans="1:22" x14ac:dyDescent="0.3">
      <c r="A816" t="s">
        <v>148</v>
      </c>
      <c r="B816">
        <v>1648010</v>
      </c>
      <c r="C816" s="1">
        <v>44279</v>
      </c>
      <c r="D816" s="2">
        <v>0.65972222222222221</v>
      </c>
      <c r="G816" t="s">
        <v>149</v>
      </c>
      <c r="H816" t="s">
        <v>150</v>
      </c>
      <c r="I816" t="s">
        <v>148</v>
      </c>
      <c r="J816" t="s">
        <v>151</v>
      </c>
      <c r="M816">
        <v>1090</v>
      </c>
      <c r="O816">
        <v>3.1</v>
      </c>
      <c r="P816" t="s">
        <v>168</v>
      </c>
      <c r="Q816" t="s">
        <v>172</v>
      </c>
      <c r="R816" t="s">
        <v>154</v>
      </c>
      <c r="S816">
        <v>2</v>
      </c>
      <c r="T816" t="s">
        <v>176</v>
      </c>
      <c r="V816" t="s">
        <v>156</v>
      </c>
    </row>
    <row r="817" spans="1:22" x14ac:dyDescent="0.3">
      <c r="A817" t="s">
        <v>148</v>
      </c>
      <c r="B817">
        <v>1648010</v>
      </c>
      <c r="C817" s="1">
        <v>44287</v>
      </c>
      <c r="D817" s="2">
        <v>0.3888888888888889</v>
      </c>
      <c r="G817" t="s">
        <v>149</v>
      </c>
      <c r="H817" t="s">
        <v>150</v>
      </c>
      <c r="I817" t="s">
        <v>148</v>
      </c>
      <c r="J817" t="s">
        <v>151</v>
      </c>
      <c r="M817">
        <v>1040</v>
      </c>
      <c r="O817">
        <v>3.7</v>
      </c>
      <c r="Q817" t="s">
        <v>172</v>
      </c>
      <c r="R817" t="s">
        <v>154</v>
      </c>
      <c r="S817">
        <v>0.4</v>
      </c>
      <c r="T817" t="s">
        <v>176</v>
      </c>
      <c r="V817" t="s">
        <v>156</v>
      </c>
    </row>
    <row r="818" spans="1:22" x14ac:dyDescent="0.3">
      <c r="A818" t="s">
        <v>148</v>
      </c>
      <c r="B818">
        <v>1648010</v>
      </c>
      <c r="C818" s="1">
        <v>44287</v>
      </c>
      <c r="D818" s="2">
        <v>0.3888888888888889</v>
      </c>
      <c r="G818" t="s">
        <v>149</v>
      </c>
      <c r="H818" t="s">
        <v>150</v>
      </c>
      <c r="I818" t="s">
        <v>148</v>
      </c>
      <c r="J818" t="s">
        <v>151</v>
      </c>
      <c r="M818">
        <v>1049</v>
      </c>
      <c r="O818">
        <v>0.24399999999999999</v>
      </c>
      <c r="Q818" t="s">
        <v>170</v>
      </c>
      <c r="R818" t="s">
        <v>154</v>
      </c>
      <c r="S818">
        <v>0.02</v>
      </c>
      <c r="T818" t="s">
        <v>176</v>
      </c>
      <c r="V818" t="s">
        <v>156</v>
      </c>
    </row>
    <row r="819" spans="1:22" x14ac:dyDescent="0.3">
      <c r="A819" t="s">
        <v>148</v>
      </c>
      <c r="B819">
        <v>1648010</v>
      </c>
      <c r="C819" s="1">
        <v>44287</v>
      </c>
      <c r="D819" s="2">
        <v>0.3888888888888889</v>
      </c>
      <c r="G819" t="s">
        <v>149</v>
      </c>
      <c r="H819" t="s">
        <v>150</v>
      </c>
      <c r="I819" t="s">
        <v>148</v>
      </c>
      <c r="J819" t="s">
        <v>151</v>
      </c>
      <c r="M819">
        <v>1090</v>
      </c>
      <c r="O819">
        <v>5.6</v>
      </c>
      <c r="Q819" t="s">
        <v>172</v>
      </c>
      <c r="R819" t="s">
        <v>154</v>
      </c>
      <c r="S819">
        <v>2</v>
      </c>
      <c r="T819" t="s">
        <v>176</v>
      </c>
      <c r="V819" t="s">
        <v>156</v>
      </c>
    </row>
    <row r="820" spans="1:22" x14ac:dyDescent="0.3">
      <c r="A820" t="s">
        <v>148</v>
      </c>
      <c r="B820">
        <v>1648010</v>
      </c>
      <c r="C820" s="1">
        <v>44293</v>
      </c>
      <c r="D820" s="2">
        <v>0.45833333333333331</v>
      </c>
      <c r="G820" t="s">
        <v>149</v>
      </c>
      <c r="H820" t="s">
        <v>150</v>
      </c>
      <c r="I820" t="s">
        <v>148</v>
      </c>
      <c r="J820" t="s">
        <v>151</v>
      </c>
      <c r="M820">
        <v>1040</v>
      </c>
      <c r="O820">
        <v>1.6</v>
      </c>
      <c r="Q820" t="s">
        <v>172</v>
      </c>
      <c r="R820" t="s">
        <v>154</v>
      </c>
      <c r="S820">
        <v>0.4</v>
      </c>
      <c r="T820" t="s">
        <v>176</v>
      </c>
      <c r="V820" t="s">
        <v>156</v>
      </c>
    </row>
    <row r="821" spans="1:22" x14ac:dyDescent="0.3">
      <c r="A821" t="s">
        <v>148</v>
      </c>
      <c r="B821">
        <v>1648010</v>
      </c>
      <c r="C821" s="1">
        <v>44293</v>
      </c>
      <c r="D821" s="2">
        <v>0.45833333333333331</v>
      </c>
      <c r="G821" t="s">
        <v>149</v>
      </c>
      <c r="H821" t="s">
        <v>150</v>
      </c>
      <c r="I821" t="s">
        <v>148</v>
      </c>
      <c r="J821" t="s">
        <v>151</v>
      </c>
      <c r="M821">
        <v>1049</v>
      </c>
      <c r="O821">
        <v>5.6000000000000001E-2</v>
      </c>
      <c r="Q821" t="s">
        <v>170</v>
      </c>
      <c r="R821" t="s">
        <v>154</v>
      </c>
      <c r="S821">
        <v>0.02</v>
      </c>
      <c r="T821" t="s">
        <v>176</v>
      </c>
      <c r="V821" t="s">
        <v>156</v>
      </c>
    </row>
    <row r="822" spans="1:22" x14ac:dyDescent="0.3">
      <c r="A822" t="s">
        <v>148</v>
      </c>
      <c r="B822">
        <v>1648010</v>
      </c>
      <c r="C822" s="1">
        <v>44293</v>
      </c>
      <c r="D822" s="2">
        <v>0.45833333333333331</v>
      </c>
      <c r="G822" t="s">
        <v>149</v>
      </c>
      <c r="H822" t="s">
        <v>150</v>
      </c>
      <c r="I822" t="s">
        <v>148</v>
      </c>
      <c r="J822" t="s">
        <v>151</v>
      </c>
      <c r="M822">
        <v>1090</v>
      </c>
      <c r="N822" t="s">
        <v>152</v>
      </c>
      <c r="O822">
        <v>2</v>
      </c>
      <c r="Q822" t="s">
        <v>172</v>
      </c>
      <c r="R822" t="s">
        <v>154</v>
      </c>
      <c r="S822">
        <v>2</v>
      </c>
      <c r="T822" t="s">
        <v>176</v>
      </c>
      <c r="V822" t="s">
        <v>156</v>
      </c>
    </row>
    <row r="823" spans="1:22" x14ac:dyDescent="0.3">
      <c r="A823" t="s">
        <v>148</v>
      </c>
      <c r="B823">
        <v>1648010</v>
      </c>
      <c r="C823" s="1">
        <v>44293</v>
      </c>
      <c r="D823" s="2">
        <v>0.45833333333333331</v>
      </c>
      <c r="G823" t="s">
        <v>149</v>
      </c>
      <c r="H823" t="s">
        <v>150</v>
      </c>
      <c r="I823" t="s">
        <v>148</v>
      </c>
      <c r="J823" t="s">
        <v>151</v>
      </c>
      <c r="M823">
        <v>50286</v>
      </c>
      <c r="O823">
        <v>1.55</v>
      </c>
      <c r="R823" t="s">
        <v>154</v>
      </c>
      <c r="S823">
        <v>0.17</v>
      </c>
      <c r="T823" t="s">
        <v>165</v>
      </c>
      <c r="V823" t="s">
        <v>230</v>
      </c>
    </row>
    <row r="824" spans="1:22" x14ac:dyDescent="0.3">
      <c r="A824" t="s">
        <v>148</v>
      </c>
      <c r="B824">
        <v>1648010</v>
      </c>
      <c r="C824" s="1">
        <v>44322</v>
      </c>
      <c r="D824" s="2">
        <v>0.42708333333333331</v>
      </c>
      <c r="G824" t="s">
        <v>178</v>
      </c>
      <c r="H824" t="s">
        <v>150</v>
      </c>
      <c r="I824" t="s">
        <v>148</v>
      </c>
      <c r="J824" t="s">
        <v>151</v>
      </c>
      <c r="M824">
        <v>1040</v>
      </c>
      <c r="O824">
        <v>2.2000000000000002</v>
      </c>
      <c r="Q824" t="s">
        <v>172</v>
      </c>
      <c r="R824" t="s">
        <v>154</v>
      </c>
      <c r="S824">
        <v>0.4</v>
      </c>
      <c r="T824" t="s">
        <v>176</v>
      </c>
      <c r="V824" t="s">
        <v>156</v>
      </c>
    </row>
    <row r="825" spans="1:22" x14ac:dyDescent="0.3">
      <c r="A825" t="s">
        <v>148</v>
      </c>
      <c r="B825">
        <v>1648010</v>
      </c>
      <c r="C825" s="1">
        <v>44322</v>
      </c>
      <c r="D825" s="2">
        <v>0.42708333333333331</v>
      </c>
      <c r="G825" t="s">
        <v>178</v>
      </c>
      <c r="H825" t="s">
        <v>150</v>
      </c>
      <c r="I825" t="s">
        <v>148</v>
      </c>
      <c r="J825" t="s">
        <v>151</v>
      </c>
      <c r="M825">
        <v>1049</v>
      </c>
      <c r="O825">
        <v>0.109</v>
      </c>
      <c r="Q825" t="s">
        <v>170</v>
      </c>
      <c r="R825" t="s">
        <v>154</v>
      </c>
      <c r="S825">
        <v>0.02</v>
      </c>
      <c r="T825" t="s">
        <v>176</v>
      </c>
      <c r="V825" t="s">
        <v>156</v>
      </c>
    </row>
    <row r="826" spans="1:22" x14ac:dyDescent="0.3">
      <c r="A826" t="s">
        <v>148</v>
      </c>
      <c r="B826">
        <v>1648010</v>
      </c>
      <c r="C826" s="1">
        <v>44322</v>
      </c>
      <c r="D826" s="2">
        <v>0.42708333333333331</v>
      </c>
      <c r="G826" t="s">
        <v>178</v>
      </c>
      <c r="H826" t="s">
        <v>150</v>
      </c>
      <c r="I826" t="s">
        <v>148</v>
      </c>
      <c r="J826" t="s">
        <v>151</v>
      </c>
      <c r="M826">
        <v>1090</v>
      </c>
      <c r="N826" t="s">
        <v>152</v>
      </c>
      <c r="O826">
        <v>2</v>
      </c>
      <c r="Q826" t="s">
        <v>172</v>
      </c>
      <c r="R826" t="s">
        <v>154</v>
      </c>
      <c r="S826">
        <v>2</v>
      </c>
      <c r="T826" t="s">
        <v>176</v>
      </c>
      <c r="V826" t="s">
        <v>156</v>
      </c>
    </row>
    <row r="827" spans="1:22" x14ac:dyDescent="0.3">
      <c r="A827" t="s">
        <v>148</v>
      </c>
      <c r="B827">
        <v>1648010</v>
      </c>
      <c r="C827" s="1">
        <v>44322</v>
      </c>
      <c r="D827" s="2">
        <v>0.42708333333333331</v>
      </c>
      <c r="G827" t="s">
        <v>178</v>
      </c>
      <c r="H827" t="s">
        <v>150</v>
      </c>
      <c r="I827" t="s">
        <v>148</v>
      </c>
      <c r="J827" t="s">
        <v>151</v>
      </c>
      <c r="M827">
        <v>50286</v>
      </c>
      <c r="O827">
        <v>1.71</v>
      </c>
      <c r="R827" t="s">
        <v>154</v>
      </c>
      <c r="S827">
        <v>0.17</v>
      </c>
      <c r="T827" t="s">
        <v>165</v>
      </c>
      <c r="V827" t="s">
        <v>230</v>
      </c>
    </row>
    <row r="828" spans="1:22" x14ac:dyDescent="0.3">
      <c r="A828" t="s">
        <v>148</v>
      </c>
      <c r="B828">
        <v>1648010</v>
      </c>
      <c r="C828" s="1">
        <v>44345</v>
      </c>
      <c r="D828" s="2">
        <v>0.36805555555555558</v>
      </c>
      <c r="G828" t="s">
        <v>178</v>
      </c>
      <c r="H828" t="s">
        <v>150</v>
      </c>
      <c r="I828" t="s">
        <v>148</v>
      </c>
      <c r="J828" t="s">
        <v>151</v>
      </c>
      <c r="M828">
        <v>1040</v>
      </c>
      <c r="O828">
        <v>3.1</v>
      </c>
      <c r="Q828" t="s">
        <v>172</v>
      </c>
      <c r="R828" t="s">
        <v>154</v>
      </c>
      <c r="S828">
        <v>0.4</v>
      </c>
      <c r="T828" t="s">
        <v>176</v>
      </c>
      <c r="V828" t="s">
        <v>156</v>
      </c>
    </row>
    <row r="829" spans="1:22" x14ac:dyDescent="0.3">
      <c r="A829" t="s">
        <v>148</v>
      </c>
      <c r="B829">
        <v>1648010</v>
      </c>
      <c r="C829" s="1">
        <v>44345</v>
      </c>
      <c r="D829" s="2">
        <v>0.36805555555555558</v>
      </c>
      <c r="G829" t="s">
        <v>178</v>
      </c>
      <c r="H829" t="s">
        <v>150</v>
      </c>
      <c r="I829" t="s">
        <v>148</v>
      </c>
      <c r="J829" t="s">
        <v>151</v>
      </c>
      <c r="M829">
        <v>1049</v>
      </c>
      <c r="O829">
        <v>0.248</v>
      </c>
      <c r="Q829" t="s">
        <v>170</v>
      </c>
      <c r="R829" t="s">
        <v>154</v>
      </c>
      <c r="S829">
        <v>0.02</v>
      </c>
      <c r="T829" t="s">
        <v>176</v>
      </c>
      <c r="V829" t="s">
        <v>156</v>
      </c>
    </row>
    <row r="830" spans="1:22" x14ac:dyDescent="0.3">
      <c r="A830" t="s">
        <v>148</v>
      </c>
      <c r="B830">
        <v>1648010</v>
      </c>
      <c r="C830" s="1">
        <v>44345</v>
      </c>
      <c r="D830" s="2">
        <v>0.36805555555555558</v>
      </c>
      <c r="G830" t="s">
        <v>178</v>
      </c>
      <c r="H830" t="s">
        <v>150</v>
      </c>
      <c r="I830" t="s">
        <v>148</v>
      </c>
      <c r="J830" t="s">
        <v>151</v>
      </c>
      <c r="M830">
        <v>1090</v>
      </c>
      <c r="O830">
        <v>2.6</v>
      </c>
      <c r="P830" t="s">
        <v>168</v>
      </c>
      <c r="Q830" t="s">
        <v>172</v>
      </c>
      <c r="R830" t="s">
        <v>154</v>
      </c>
      <c r="S830">
        <v>2</v>
      </c>
      <c r="T830" t="s">
        <v>176</v>
      </c>
      <c r="V830" t="s">
        <v>156</v>
      </c>
    </row>
    <row r="831" spans="1:22" x14ac:dyDescent="0.3">
      <c r="A831" t="s">
        <v>148</v>
      </c>
      <c r="B831">
        <v>1648010</v>
      </c>
      <c r="C831" s="1">
        <v>44345</v>
      </c>
      <c r="D831" s="2">
        <v>0.36805555555555558</v>
      </c>
      <c r="G831" t="s">
        <v>178</v>
      </c>
      <c r="H831" t="s">
        <v>150</v>
      </c>
      <c r="I831" t="s">
        <v>148</v>
      </c>
      <c r="J831" t="s">
        <v>151</v>
      </c>
      <c r="M831">
        <v>50286</v>
      </c>
      <c r="O831">
        <v>13.6</v>
      </c>
      <c r="R831" t="s">
        <v>154</v>
      </c>
      <c r="S831">
        <v>0.17</v>
      </c>
      <c r="T831" t="s">
        <v>165</v>
      </c>
      <c r="V831" t="s">
        <v>230</v>
      </c>
    </row>
    <row r="832" spans="1:22" x14ac:dyDescent="0.3">
      <c r="A832" t="s">
        <v>148</v>
      </c>
      <c r="B832">
        <v>1648010</v>
      </c>
      <c r="C832" s="1">
        <v>44350</v>
      </c>
      <c r="D832" s="2">
        <v>0.38194444444444442</v>
      </c>
      <c r="G832" t="s">
        <v>178</v>
      </c>
      <c r="H832" t="s">
        <v>150</v>
      </c>
      <c r="I832" t="s">
        <v>148</v>
      </c>
      <c r="J832" t="s">
        <v>151</v>
      </c>
      <c r="M832">
        <v>1040</v>
      </c>
      <c r="O832">
        <v>1.5</v>
      </c>
      <c r="Q832" t="s">
        <v>172</v>
      </c>
      <c r="R832" t="s">
        <v>154</v>
      </c>
      <c r="S832">
        <v>0.4</v>
      </c>
      <c r="T832" t="s">
        <v>176</v>
      </c>
      <c r="V832" t="s">
        <v>156</v>
      </c>
    </row>
    <row r="833" spans="1:22" x14ac:dyDescent="0.3">
      <c r="A833" t="s">
        <v>148</v>
      </c>
      <c r="B833">
        <v>1648010</v>
      </c>
      <c r="C833" s="1">
        <v>44350</v>
      </c>
      <c r="D833" s="2">
        <v>0.38194444444444442</v>
      </c>
      <c r="G833" t="s">
        <v>178</v>
      </c>
      <c r="H833" t="s">
        <v>150</v>
      </c>
      <c r="I833" t="s">
        <v>148</v>
      </c>
      <c r="J833" t="s">
        <v>151</v>
      </c>
      <c r="M833">
        <v>1049</v>
      </c>
      <c r="O833">
        <v>0.09</v>
      </c>
      <c r="Q833" t="s">
        <v>170</v>
      </c>
      <c r="R833" t="s">
        <v>154</v>
      </c>
      <c r="S833">
        <v>0.02</v>
      </c>
      <c r="T833" t="s">
        <v>176</v>
      </c>
      <c r="V833" t="s">
        <v>156</v>
      </c>
    </row>
    <row r="834" spans="1:22" x14ac:dyDescent="0.3">
      <c r="A834" t="s">
        <v>148</v>
      </c>
      <c r="B834">
        <v>1648010</v>
      </c>
      <c r="C834" s="1">
        <v>44350</v>
      </c>
      <c r="D834" s="2">
        <v>0.38194444444444442</v>
      </c>
      <c r="G834" t="s">
        <v>178</v>
      </c>
      <c r="H834" t="s">
        <v>150</v>
      </c>
      <c r="I834" t="s">
        <v>148</v>
      </c>
      <c r="J834" t="s">
        <v>151</v>
      </c>
      <c r="M834">
        <v>1090</v>
      </c>
      <c r="N834" t="s">
        <v>152</v>
      </c>
      <c r="O834">
        <v>2</v>
      </c>
      <c r="Q834" t="s">
        <v>172</v>
      </c>
      <c r="R834" t="s">
        <v>154</v>
      </c>
      <c r="S834">
        <v>2</v>
      </c>
      <c r="T834" t="s">
        <v>176</v>
      </c>
      <c r="V834" t="s">
        <v>156</v>
      </c>
    </row>
    <row r="835" spans="1:22" x14ac:dyDescent="0.3">
      <c r="A835" t="s">
        <v>148</v>
      </c>
      <c r="B835">
        <v>1648010</v>
      </c>
      <c r="C835" s="1">
        <v>44350</v>
      </c>
      <c r="D835" s="2">
        <v>0.38194444444444442</v>
      </c>
      <c r="G835" t="s">
        <v>178</v>
      </c>
      <c r="H835" t="s">
        <v>150</v>
      </c>
      <c r="I835" t="s">
        <v>148</v>
      </c>
      <c r="J835" t="s">
        <v>151</v>
      </c>
      <c r="M835">
        <v>50286</v>
      </c>
      <c r="O835">
        <v>1.49</v>
      </c>
      <c r="R835" t="s">
        <v>154</v>
      </c>
      <c r="S835">
        <v>0.17</v>
      </c>
      <c r="T835" t="s">
        <v>165</v>
      </c>
      <c r="V835" t="s">
        <v>230</v>
      </c>
    </row>
    <row r="836" spans="1:22" x14ac:dyDescent="0.3">
      <c r="A836" t="s">
        <v>148</v>
      </c>
      <c r="B836">
        <v>1648010</v>
      </c>
      <c r="C836" s="1">
        <v>44358</v>
      </c>
      <c r="D836" s="2">
        <v>0.51736111111111105</v>
      </c>
      <c r="G836" t="s">
        <v>178</v>
      </c>
      <c r="H836" t="s">
        <v>150</v>
      </c>
      <c r="I836" t="s">
        <v>148</v>
      </c>
      <c r="J836" t="s">
        <v>151</v>
      </c>
      <c r="M836">
        <v>1040</v>
      </c>
      <c r="O836">
        <v>3.7</v>
      </c>
      <c r="Q836" t="s">
        <v>172</v>
      </c>
      <c r="R836" t="s">
        <v>154</v>
      </c>
      <c r="S836">
        <v>0.4</v>
      </c>
      <c r="T836" t="s">
        <v>176</v>
      </c>
      <c r="V836" t="s">
        <v>156</v>
      </c>
    </row>
    <row r="837" spans="1:22" x14ac:dyDescent="0.3">
      <c r="A837" t="s">
        <v>148</v>
      </c>
      <c r="B837">
        <v>1648010</v>
      </c>
      <c r="C837" s="1">
        <v>44358</v>
      </c>
      <c r="D837" s="2">
        <v>0.51736111111111105</v>
      </c>
      <c r="G837" t="s">
        <v>178</v>
      </c>
      <c r="H837" t="s">
        <v>150</v>
      </c>
      <c r="I837" t="s">
        <v>148</v>
      </c>
      <c r="J837" t="s">
        <v>151</v>
      </c>
      <c r="M837">
        <v>1049</v>
      </c>
      <c r="O837">
        <v>0.22700000000000001</v>
      </c>
      <c r="Q837" t="s">
        <v>170</v>
      </c>
      <c r="R837" t="s">
        <v>154</v>
      </c>
      <c r="S837">
        <v>0.02</v>
      </c>
      <c r="T837" t="s">
        <v>176</v>
      </c>
      <c r="V837" t="s">
        <v>156</v>
      </c>
    </row>
    <row r="838" spans="1:22" x14ac:dyDescent="0.3">
      <c r="A838" t="s">
        <v>148</v>
      </c>
      <c r="B838">
        <v>1648010</v>
      </c>
      <c r="C838" s="1">
        <v>44358</v>
      </c>
      <c r="D838" s="2">
        <v>0.51736111111111105</v>
      </c>
      <c r="G838" t="s">
        <v>178</v>
      </c>
      <c r="H838" t="s">
        <v>150</v>
      </c>
      <c r="I838" t="s">
        <v>148</v>
      </c>
      <c r="J838" t="s">
        <v>151</v>
      </c>
      <c r="M838">
        <v>1090</v>
      </c>
      <c r="N838" t="s">
        <v>152</v>
      </c>
      <c r="O838">
        <v>2</v>
      </c>
      <c r="Q838" t="s">
        <v>172</v>
      </c>
      <c r="R838" t="s">
        <v>154</v>
      </c>
      <c r="S838">
        <v>2</v>
      </c>
      <c r="T838" t="s">
        <v>176</v>
      </c>
      <c r="V838" t="s">
        <v>156</v>
      </c>
    </row>
    <row r="839" spans="1:22" x14ac:dyDescent="0.3">
      <c r="A839" t="s">
        <v>148</v>
      </c>
      <c r="B839">
        <v>1648010</v>
      </c>
      <c r="C839" s="1">
        <v>44358</v>
      </c>
      <c r="D839" s="2">
        <v>0.51736111111111105</v>
      </c>
      <c r="G839" t="s">
        <v>178</v>
      </c>
      <c r="H839" t="s">
        <v>150</v>
      </c>
      <c r="I839" t="s">
        <v>148</v>
      </c>
      <c r="J839" t="s">
        <v>151</v>
      </c>
      <c r="M839">
        <v>50286</v>
      </c>
      <c r="O839">
        <v>13.5</v>
      </c>
      <c r="R839" t="s">
        <v>154</v>
      </c>
      <c r="S839">
        <v>0.17</v>
      </c>
      <c r="T839" t="s">
        <v>165</v>
      </c>
      <c r="V839" t="s">
        <v>230</v>
      </c>
    </row>
    <row r="840" spans="1:22" x14ac:dyDescent="0.3">
      <c r="A840" t="s">
        <v>148</v>
      </c>
      <c r="B840">
        <v>1648010</v>
      </c>
      <c r="C840" s="1">
        <v>44384</v>
      </c>
      <c r="D840" s="2">
        <v>0.41319444444444442</v>
      </c>
      <c r="G840" t="s">
        <v>178</v>
      </c>
      <c r="H840" t="s">
        <v>150</v>
      </c>
      <c r="I840" t="s">
        <v>148</v>
      </c>
      <c r="J840" t="s">
        <v>151</v>
      </c>
      <c r="M840">
        <v>1040</v>
      </c>
      <c r="O840">
        <v>1.8</v>
      </c>
      <c r="Q840" t="s">
        <v>172</v>
      </c>
      <c r="R840" t="s">
        <v>154</v>
      </c>
      <c r="S840">
        <v>0.4</v>
      </c>
      <c r="T840" t="s">
        <v>176</v>
      </c>
      <c r="V840" t="s">
        <v>156</v>
      </c>
    </row>
    <row r="841" spans="1:22" x14ac:dyDescent="0.3">
      <c r="A841" t="s">
        <v>148</v>
      </c>
      <c r="B841">
        <v>1648010</v>
      </c>
      <c r="C841" s="1">
        <v>44384</v>
      </c>
      <c r="D841" s="2">
        <v>0.41319444444444442</v>
      </c>
      <c r="G841" t="s">
        <v>178</v>
      </c>
      <c r="H841" t="s">
        <v>150</v>
      </c>
      <c r="I841" t="s">
        <v>148</v>
      </c>
      <c r="J841" t="s">
        <v>151</v>
      </c>
      <c r="M841">
        <v>1049</v>
      </c>
      <c r="O841">
        <v>0.06</v>
      </c>
      <c r="Q841" t="s">
        <v>170</v>
      </c>
      <c r="R841" t="s">
        <v>154</v>
      </c>
      <c r="S841">
        <v>0.02</v>
      </c>
      <c r="T841" t="s">
        <v>176</v>
      </c>
      <c r="V841" t="s">
        <v>156</v>
      </c>
    </row>
    <row r="842" spans="1:22" x14ac:dyDescent="0.3">
      <c r="A842" t="s">
        <v>148</v>
      </c>
      <c r="B842">
        <v>1648010</v>
      </c>
      <c r="C842" s="1">
        <v>44384</v>
      </c>
      <c r="D842" s="2">
        <v>0.41319444444444442</v>
      </c>
      <c r="G842" t="s">
        <v>178</v>
      </c>
      <c r="H842" t="s">
        <v>150</v>
      </c>
      <c r="I842" t="s">
        <v>148</v>
      </c>
      <c r="J842" t="s">
        <v>151</v>
      </c>
      <c r="M842">
        <v>1090</v>
      </c>
      <c r="N842" t="s">
        <v>152</v>
      </c>
      <c r="O842">
        <v>2</v>
      </c>
      <c r="Q842" t="s">
        <v>172</v>
      </c>
      <c r="R842" t="s">
        <v>154</v>
      </c>
      <c r="S842">
        <v>2</v>
      </c>
      <c r="T842" t="s">
        <v>176</v>
      </c>
      <c r="V842" t="s">
        <v>156</v>
      </c>
    </row>
    <row r="843" spans="1:22" x14ac:dyDescent="0.3">
      <c r="A843" t="s">
        <v>148</v>
      </c>
      <c r="B843">
        <v>1648010</v>
      </c>
      <c r="C843" s="1">
        <v>44384</v>
      </c>
      <c r="D843" s="2">
        <v>0.41319444444444442</v>
      </c>
      <c r="G843" t="s">
        <v>178</v>
      </c>
      <c r="H843" t="s">
        <v>150</v>
      </c>
      <c r="I843" t="s">
        <v>148</v>
      </c>
      <c r="J843" t="s">
        <v>151</v>
      </c>
      <c r="M843">
        <v>50286</v>
      </c>
      <c r="O843">
        <v>1.19</v>
      </c>
      <c r="R843" t="s">
        <v>154</v>
      </c>
      <c r="S843">
        <v>0.17</v>
      </c>
      <c r="T843" t="s">
        <v>165</v>
      </c>
      <c r="V843" t="s">
        <v>230</v>
      </c>
    </row>
    <row r="844" spans="1:22" x14ac:dyDescent="0.3">
      <c r="A844" t="s">
        <v>148</v>
      </c>
      <c r="B844">
        <v>1648010</v>
      </c>
      <c r="C844" s="1">
        <v>44412</v>
      </c>
      <c r="D844" s="2">
        <v>0.39930555555555558</v>
      </c>
      <c r="G844" t="s">
        <v>178</v>
      </c>
      <c r="H844" t="s">
        <v>150</v>
      </c>
      <c r="I844" t="s">
        <v>148</v>
      </c>
      <c r="J844" t="s">
        <v>151</v>
      </c>
      <c r="M844">
        <v>1040</v>
      </c>
      <c r="O844">
        <v>2.1</v>
      </c>
      <c r="Q844" t="s">
        <v>172</v>
      </c>
      <c r="R844" t="s">
        <v>154</v>
      </c>
      <c r="S844">
        <v>0.4</v>
      </c>
      <c r="T844" t="s">
        <v>176</v>
      </c>
      <c r="V844" t="s">
        <v>156</v>
      </c>
    </row>
    <row r="845" spans="1:22" x14ac:dyDescent="0.3">
      <c r="A845" t="s">
        <v>148</v>
      </c>
      <c r="B845">
        <v>1648010</v>
      </c>
      <c r="C845" s="1">
        <v>44412</v>
      </c>
      <c r="D845" s="2">
        <v>0.39930555555555558</v>
      </c>
      <c r="G845" t="s">
        <v>178</v>
      </c>
      <c r="H845" t="s">
        <v>150</v>
      </c>
      <c r="I845" t="s">
        <v>148</v>
      </c>
      <c r="J845" t="s">
        <v>151</v>
      </c>
      <c r="M845">
        <v>1049</v>
      </c>
      <c r="O845">
        <v>0.16800000000000001</v>
      </c>
      <c r="Q845" t="s">
        <v>170</v>
      </c>
      <c r="R845" t="s">
        <v>154</v>
      </c>
      <c r="S845">
        <v>0.02</v>
      </c>
      <c r="T845" t="s">
        <v>176</v>
      </c>
      <c r="V845" t="s">
        <v>156</v>
      </c>
    </row>
    <row r="846" spans="1:22" x14ac:dyDescent="0.3">
      <c r="A846" t="s">
        <v>148</v>
      </c>
      <c r="B846">
        <v>1648010</v>
      </c>
      <c r="C846" s="1">
        <v>44412</v>
      </c>
      <c r="D846" s="2">
        <v>0.39930555555555558</v>
      </c>
      <c r="G846" t="s">
        <v>178</v>
      </c>
      <c r="H846" t="s">
        <v>150</v>
      </c>
      <c r="I846" t="s">
        <v>148</v>
      </c>
      <c r="J846" t="s">
        <v>151</v>
      </c>
      <c r="M846">
        <v>1090</v>
      </c>
      <c r="N846" t="s">
        <v>152</v>
      </c>
      <c r="O846">
        <v>2</v>
      </c>
      <c r="Q846" t="s">
        <v>172</v>
      </c>
      <c r="R846" t="s">
        <v>154</v>
      </c>
      <c r="S846">
        <v>2</v>
      </c>
      <c r="T846" t="s">
        <v>176</v>
      </c>
      <c r="V846" t="s">
        <v>156</v>
      </c>
    </row>
    <row r="847" spans="1:22" x14ac:dyDescent="0.3">
      <c r="A847" t="s">
        <v>148</v>
      </c>
      <c r="B847">
        <v>1648010</v>
      </c>
      <c r="C847" s="1">
        <v>44412</v>
      </c>
      <c r="D847" s="2">
        <v>0.39930555555555558</v>
      </c>
      <c r="G847" t="s">
        <v>178</v>
      </c>
      <c r="H847" t="s">
        <v>150</v>
      </c>
      <c r="I847" t="s">
        <v>148</v>
      </c>
      <c r="J847" t="s">
        <v>151</v>
      </c>
      <c r="M847">
        <v>50286</v>
      </c>
      <c r="O847">
        <v>1.28</v>
      </c>
      <c r="R847" t="s">
        <v>154</v>
      </c>
      <c r="S847">
        <v>0.17</v>
      </c>
      <c r="T847" t="s">
        <v>165</v>
      </c>
      <c r="V847" t="s">
        <v>230</v>
      </c>
    </row>
    <row r="848" spans="1:22" x14ac:dyDescent="0.3">
      <c r="A848" t="s">
        <v>148</v>
      </c>
      <c r="B848">
        <v>1648010</v>
      </c>
      <c r="C848" s="1">
        <v>44418</v>
      </c>
      <c r="D848" s="2">
        <v>0.3888888888888889</v>
      </c>
      <c r="G848" t="s">
        <v>178</v>
      </c>
      <c r="H848" t="s">
        <v>150</v>
      </c>
      <c r="I848" t="s">
        <v>148</v>
      </c>
      <c r="J848" t="s">
        <v>151</v>
      </c>
      <c r="M848">
        <v>1040</v>
      </c>
      <c r="O848">
        <v>3.5</v>
      </c>
      <c r="Q848" t="s">
        <v>172</v>
      </c>
      <c r="R848" t="s">
        <v>154</v>
      </c>
      <c r="S848">
        <v>0.4</v>
      </c>
      <c r="T848" t="s">
        <v>176</v>
      </c>
      <c r="V848" t="s">
        <v>156</v>
      </c>
    </row>
    <row r="849" spans="1:22" x14ac:dyDescent="0.3">
      <c r="A849" t="s">
        <v>148</v>
      </c>
      <c r="B849">
        <v>1648010</v>
      </c>
      <c r="C849" s="1">
        <v>44418</v>
      </c>
      <c r="D849" s="2">
        <v>0.3888888888888889</v>
      </c>
      <c r="G849" t="s">
        <v>178</v>
      </c>
      <c r="H849" t="s">
        <v>150</v>
      </c>
      <c r="I849" t="s">
        <v>148</v>
      </c>
      <c r="J849" t="s">
        <v>151</v>
      </c>
      <c r="M849">
        <v>1049</v>
      </c>
      <c r="O849">
        <v>0.46400000000000002</v>
      </c>
      <c r="Q849" t="s">
        <v>170</v>
      </c>
      <c r="R849" t="s">
        <v>154</v>
      </c>
      <c r="S849">
        <v>0.02</v>
      </c>
      <c r="T849" t="s">
        <v>176</v>
      </c>
      <c r="V849" t="s">
        <v>156</v>
      </c>
    </row>
    <row r="850" spans="1:22" x14ac:dyDescent="0.3">
      <c r="A850" t="s">
        <v>148</v>
      </c>
      <c r="B850">
        <v>1648010</v>
      </c>
      <c r="C850" s="1">
        <v>44418</v>
      </c>
      <c r="D850" s="2">
        <v>0.3888888888888889</v>
      </c>
      <c r="G850" t="s">
        <v>178</v>
      </c>
      <c r="H850" t="s">
        <v>150</v>
      </c>
      <c r="I850" t="s">
        <v>148</v>
      </c>
      <c r="J850" t="s">
        <v>151</v>
      </c>
      <c r="M850">
        <v>1090</v>
      </c>
      <c r="N850" t="s">
        <v>152</v>
      </c>
      <c r="O850">
        <v>2</v>
      </c>
      <c r="Q850" t="s">
        <v>172</v>
      </c>
      <c r="R850" t="s">
        <v>154</v>
      </c>
      <c r="S850">
        <v>2</v>
      </c>
      <c r="T850" t="s">
        <v>176</v>
      </c>
      <c r="V850" t="s">
        <v>156</v>
      </c>
    </row>
    <row r="851" spans="1:22" x14ac:dyDescent="0.3">
      <c r="A851" t="s">
        <v>148</v>
      </c>
      <c r="B851">
        <v>1648010</v>
      </c>
      <c r="C851" s="1">
        <v>44418</v>
      </c>
      <c r="D851" s="2">
        <v>0.3888888888888889</v>
      </c>
      <c r="G851" t="s">
        <v>178</v>
      </c>
      <c r="H851" t="s">
        <v>150</v>
      </c>
      <c r="I851" t="s">
        <v>148</v>
      </c>
      <c r="J851" t="s">
        <v>151</v>
      </c>
      <c r="M851">
        <v>50286</v>
      </c>
      <c r="O851">
        <v>10.9</v>
      </c>
      <c r="R851" t="s">
        <v>154</v>
      </c>
      <c r="S851">
        <v>0.17</v>
      </c>
      <c r="T851" t="s">
        <v>165</v>
      </c>
      <c r="V851" t="s">
        <v>230</v>
      </c>
    </row>
    <row r="852" spans="1:22" x14ac:dyDescent="0.3">
      <c r="A852" t="s">
        <v>148</v>
      </c>
      <c r="B852">
        <v>1648010</v>
      </c>
      <c r="C852" s="1">
        <v>44425</v>
      </c>
      <c r="D852" s="2">
        <v>0.4236111111111111</v>
      </c>
      <c r="G852" t="s">
        <v>178</v>
      </c>
      <c r="H852" t="s">
        <v>150</v>
      </c>
      <c r="I852" t="s">
        <v>148</v>
      </c>
      <c r="J852" t="s">
        <v>151</v>
      </c>
      <c r="M852">
        <v>1040</v>
      </c>
      <c r="O852">
        <v>4.5</v>
      </c>
      <c r="Q852" t="s">
        <v>172</v>
      </c>
      <c r="R852" t="s">
        <v>154</v>
      </c>
      <c r="S852">
        <v>0.4</v>
      </c>
      <c r="T852" t="s">
        <v>176</v>
      </c>
      <c r="V852" t="s">
        <v>156</v>
      </c>
    </row>
    <row r="853" spans="1:22" x14ac:dyDescent="0.3">
      <c r="A853" t="s">
        <v>148</v>
      </c>
      <c r="B853">
        <v>1648010</v>
      </c>
      <c r="C853" s="1">
        <v>44425</v>
      </c>
      <c r="D853" s="2">
        <v>0.4236111111111111</v>
      </c>
      <c r="G853" t="s">
        <v>178</v>
      </c>
      <c r="H853" t="s">
        <v>150</v>
      </c>
      <c r="I853" t="s">
        <v>148</v>
      </c>
      <c r="J853" t="s">
        <v>151</v>
      </c>
      <c r="M853">
        <v>1049</v>
      </c>
      <c r="O853">
        <v>0.38100000000000001</v>
      </c>
      <c r="Q853" t="s">
        <v>170</v>
      </c>
      <c r="R853" t="s">
        <v>154</v>
      </c>
      <c r="S853">
        <v>0.02</v>
      </c>
      <c r="T853" t="s">
        <v>176</v>
      </c>
      <c r="V853" t="s">
        <v>156</v>
      </c>
    </row>
    <row r="854" spans="1:22" x14ac:dyDescent="0.3">
      <c r="A854" t="s">
        <v>148</v>
      </c>
      <c r="B854">
        <v>1648010</v>
      </c>
      <c r="C854" s="1">
        <v>44425</v>
      </c>
      <c r="D854" s="2">
        <v>0.4236111111111111</v>
      </c>
      <c r="G854" t="s">
        <v>178</v>
      </c>
      <c r="H854" t="s">
        <v>150</v>
      </c>
      <c r="I854" t="s">
        <v>148</v>
      </c>
      <c r="J854" t="s">
        <v>151</v>
      </c>
      <c r="M854">
        <v>1090</v>
      </c>
      <c r="N854" t="s">
        <v>152</v>
      </c>
      <c r="O854">
        <v>2</v>
      </c>
      <c r="Q854" t="s">
        <v>172</v>
      </c>
      <c r="R854" t="s">
        <v>154</v>
      </c>
      <c r="S854">
        <v>2</v>
      </c>
      <c r="T854" t="s">
        <v>176</v>
      </c>
      <c r="V854" t="s">
        <v>156</v>
      </c>
    </row>
    <row r="855" spans="1:22" x14ac:dyDescent="0.3">
      <c r="A855" t="s">
        <v>148</v>
      </c>
      <c r="B855">
        <v>1648010</v>
      </c>
      <c r="C855" s="1">
        <v>44425</v>
      </c>
      <c r="D855" s="2">
        <v>0.4236111111111111</v>
      </c>
      <c r="G855" t="s">
        <v>178</v>
      </c>
      <c r="H855" t="s">
        <v>150</v>
      </c>
      <c r="I855" t="s">
        <v>148</v>
      </c>
      <c r="J855" t="s">
        <v>151</v>
      </c>
      <c r="M855">
        <v>50286</v>
      </c>
      <c r="O855">
        <v>18.5</v>
      </c>
      <c r="R855" t="s">
        <v>154</v>
      </c>
      <c r="S855">
        <v>0.17</v>
      </c>
      <c r="T855" t="s">
        <v>165</v>
      </c>
      <c r="V855" t="s">
        <v>230</v>
      </c>
    </row>
    <row r="856" spans="1:22" x14ac:dyDescent="0.3">
      <c r="A856" t="s">
        <v>148</v>
      </c>
      <c r="B856">
        <v>1648010</v>
      </c>
      <c r="C856" s="1">
        <v>44440</v>
      </c>
      <c r="D856" s="2">
        <v>0.47222222222222227</v>
      </c>
      <c r="G856" t="s">
        <v>178</v>
      </c>
      <c r="H856" t="s">
        <v>150</v>
      </c>
      <c r="I856" t="s">
        <v>148</v>
      </c>
      <c r="J856" t="s">
        <v>151</v>
      </c>
      <c r="M856">
        <v>1040</v>
      </c>
      <c r="O856">
        <v>3.3</v>
      </c>
      <c r="Q856" t="s">
        <v>172</v>
      </c>
      <c r="R856" t="s">
        <v>154</v>
      </c>
      <c r="S856">
        <v>0.4</v>
      </c>
      <c r="T856" t="s">
        <v>176</v>
      </c>
      <c r="V856" t="s">
        <v>156</v>
      </c>
    </row>
    <row r="857" spans="1:22" x14ac:dyDescent="0.3">
      <c r="A857" t="s">
        <v>148</v>
      </c>
      <c r="B857">
        <v>1648010</v>
      </c>
      <c r="C857" s="1">
        <v>44440</v>
      </c>
      <c r="D857" s="2">
        <v>0.47222222222222227</v>
      </c>
      <c r="G857" t="s">
        <v>178</v>
      </c>
      <c r="H857" t="s">
        <v>150</v>
      </c>
      <c r="I857" t="s">
        <v>148</v>
      </c>
      <c r="J857" t="s">
        <v>151</v>
      </c>
      <c r="M857">
        <v>1049</v>
      </c>
      <c r="O857">
        <v>0.57399999999999995</v>
      </c>
      <c r="Q857" t="s">
        <v>170</v>
      </c>
      <c r="R857" t="s">
        <v>154</v>
      </c>
      <c r="S857">
        <v>0.02</v>
      </c>
      <c r="T857" t="s">
        <v>176</v>
      </c>
      <c r="V857" t="s">
        <v>156</v>
      </c>
    </row>
    <row r="858" spans="1:22" x14ac:dyDescent="0.3">
      <c r="A858" t="s">
        <v>148</v>
      </c>
      <c r="B858">
        <v>1648010</v>
      </c>
      <c r="C858" s="1">
        <v>44440</v>
      </c>
      <c r="D858" s="2">
        <v>0.47222222222222227</v>
      </c>
      <c r="G858" t="s">
        <v>178</v>
      </c>
      <c r="H858" t="s">
        <v>150</v>
      </c>
      <c r="I858" t="s">
        <v>148</v>
      </c>
      <c r="J858" t="s">
        <v>151</v>
      </c>
      <c r="M858">
        <v>1090</v>
      </c>
      <c r="N858" t="s">
        <v>152</v>
      </c>
      <c r="O858">
        <v>2</v>
      </c>
      <c r="Q858" t="s">
        <v>172</v>
      </c>
      <c r="R858" t="s">
        <v>154</v>
      </c>
      <c r="S858">
        <v>2</v>
      </c>
      <c r="T858" t="s">
        <v>176</v>
      </c>
      <c r="V858" t="s">
        <v>156</v>
      </c>
    </row>
    <row r="859" spans="1:22" x14ac:dyDescent="0.3">
      <c r="A859" t="s">
        <v>148</v>
      </c>
      <c r="B859">
        <v>1648010</v>
      </c>
      <c r="C859" s="1">
        <v>44440</v>
      </c>
      <c r="D859" s="2">
        <v>0.47222222222222227</v>
      </c>
      <c r="G859" t="s">
        <v>178</v>
      </c>
      <c r="H859" t="s">
        <v>150</v>
      </c>
      <c r="I859" t="s">
        <v>148</v>
      </c>
      <c r="J859" t="s">
        <v>151</v>
      </c>
      <c r="M859">
        <v>50286</v>
      </c>
      <c r="O859">
        <v>31.4</v>
      </c>
      <c r="R859" t="s">
        <v>154</v>
      </c>
      <c r="S859">
        <v>0.17</v>
      </c>
      <c r="T859" t="s">
        <v>165</v>
      </c>
      <c r="V859" t="s">
        <v>230</v>
      </c>
    </row>
    <row r="860" spans="1:22" x14ac:dyDescent="0.3">
      <c r="A860" t="s">
        <v>148</v>
      </c>
      <c r="B860">
        <v>1648010</v>
      </c>
      <c r="C860" s="1">
        <v>44462</v>
      </c>
      <c r="D860" s="2">
        <v>0.44791666666666669</v>
      </c>
      <c r="G860" t="s">
        <v>178</v>
      </c>
      <c r="H860" t="s">
        <v>150</v>
      </c>
      <c r="I860" t="s">
        <v>148</v>
      </c>
      <c r="J860" t="s">
        <v>151</v>
      </c>
      <c r="M860">
        <v>1040</v>
      </c>
      <c r="O860">
        <v>3.6</v>
      </c>
      <c r="Q860" t="s">
        <v>172</v>
      </c>
      <c r="R860" t="s">
        <v>154</v>
      </c>
      <c r="S860">
        <v>0.4</v>
      </c>
      <c r="T860" t="s">
        <v>176</v>
      </c>
      <c r="V860" t="s">
        <v>156</v>
      </c>
    </row>
    <row r="861" spans="1:22" x14ac:dyDescent="0.3">
      <c r="A861" t="s">
        <v>148</v>
      </c>
      <c r="B861">
        <v>1648010</v>
      </c>
      <c r="C861" s="1">
        <v>44462</v>
      </c>
      <c r="D861" s="2">
        <v>0.44791666666666669</v>
      </c>
      <c r="G861" t="s">
        <v>178</v>
      </c>
      <c r="H861" t="s">
        <v>150</v>
      </c>
      <c r="I861" t="s">
        <v>148</v>
      </c>
      <c r="J861" t="s">
        <v>151</v>
      </c>
      <c r="M861">
        <v>1049</v>
      </c>
      <c r="O861">
        <v>0.44400000000000001</v>
      </c>
      <c r="Q861" t="s">
        <v>170</v>
      </c>
      <c r="R861" t="s">
        <v>154</v>
      </c>
      <c r="S861">
        <v>0.02</v>
      </c>
      <c r="T861" t="s">
        <v>176</v>
      </c>
      <c r="V861" t="s">
        <v>156</v>
      </c>
    </row>
    <row r="862" spans="1:22" x14ac:dyDescent="0.3">
      <c r="A862" t="s">
        <v>148</v>
      </c>
      <c r="B862">
        <v>1648010</v>
      </c>
      <c r="C862" s="1">
        <v>44462</v>
      </c>
      <c r="D862" s="2">
        <v>0.44791666666666669</v>
      </c>
      <c r="G862" t="s">
        <v>178</v>
      </c>
      <c r="H862" t="s">
        <v>150</v>
      </c>
      <c r="I862" t="s">
        <v>148</v>
      </c>
      <c r="J862" t="s">
        <v>151</v>
      </c>
      <c r="M862">
        <v>1090</v>
      </c>
      <c r="N862" t="s">
        <v>152</v>
      </c>
      <c r="O862">
        <v>2</v>
      </c>
      <c r="Q862" t="s">
        <v>172</v>
      </c>
      <c r="R862" t="s">
        <v>154</v>
      </c>
      <c r="S862">
        <v>2</v>
      </c>
      <c r="T862" t="s">
        <v>176</v>
      </c>
      <c r="V862" t="s">
        <v>156</v>
      </c>
    </row>
    <row r="863" spans="1:22" x14ac:dyDescent="0.3">
      <c r="A863" t="s">
        <v>148</v>
      </c>
      <c r="B863">
        <v>1648010</v>
      </c>
      <c r="C863" s="1">
        <v>44462</v>
      </c>
      <c r="D863" s="2">
        <v>0.44791666666666669</v>
      </c>
      <c r="G863" t="s">
        <v>178</v>
      </c>
      <c r="H863" t="s">
        <v>150</v>
      </c>
      <c r="I863" t="s">
        <v>148</v>
      </c>
      <c r="J863" t="s">
        <v>151</v>
      </c>
      <c r="M863">
        <v>50286</v>
      </c>
      <c r="O863">
        <v>26.6</v>
      </c>
      <c r="R863" t="s">
        <v>154</v>
      </c>
      <c r="S863">
        <v>0.17</v>
      </c>
      <c r="T863" t="s">
        <v>165</v>
      </c>
      <c r="V863" t="s">
        <v>230</v>
      </c>
    </row>
    <row r="864" spans="1:22" x14ac:dyDescent="0.3">
      <c r="A864" t="s">
        <v>148</v>
      </c>
      <c r="B864">
        <v>1648010</v>
      </c>
      <c r="C864" s="1">
        <v>44475</v>
      </c>
      <c r="D864" s="2">
        <v>0.44097222222222227</v>
      </c>
      <c r="G864" t="s">
        <v>178</v>
      </c>
      <c r="H864" t="s">
        <v>150</v>
      </c>
      <c r="I864" t="s">
        <v>148</v>
      </c>
      <c r="J864" t="s">
        <v>151</v>
      </c>
      <c r="M864">
        <v>1040</v>
      </c>
      <c r="O864">
        <v>4.4000000000000004</v>
      </c>
      <c r="Q864" t="s">
        <v>172</v>
      </c>
      <c r="R864" t="s">
        <v>154</v>
      </c>
      <c r="S864">
        <v>0.4</v>
      </c>
      <c r="T864" t="s">
        <v>176</v>
      </c>
      <c r="V864" t="s">
        <v>156</v>
      </c>
    </row>
    <row r="865" spans="1:22" x14ac:dyDescent="0.3">
      <c r="A865" t="s">
        <v>148</v>
      </c>
      <c r="B865">
        <v>1648010</v>
      </c>
      <c r="C865" s="1">
        <v>44475</v>
      </c>
      <c r="D865" s="2">
        <v>0.44097222222222227</v>
      </c>
      <c r="G865" t="s">
        <v>178</v>
      </c>
      <c r="H865" t="s">
        <v>150</v>
      </c>
      <c r="I865" t="s">
        <v>148</v>
      </c>
      <c r="J865" t="s">
        <v>151</v>
      </c>
      <c r="M865">
        <v>1049</v>
      </c>
      <c r="O865">
        <v>9.1999999999999998E-2</v>
      </c>
      <c r="Q865" t="s">
        <v>170</v>
      </c>
      <c r="R865" t="s">
        <v>154</v>
      </c>
      <c r="S865">
        <v>0.02</v>
      </c>
      <c r="T865" t="s">
        <v>176</v>
      </c>
      <c r="V865" t="s">
        <v>156</v>
      </c>
    </row>
    <row r="866" spans="1:22" x14ac:dyDescent="0.3">
      <c r="A866" t="s">
        <v>148</v>
      </c>
      <c r="B866">
        <v>1648010</v>
      </c>
      <c r="C866" s="1">
        <v>44475</v>
      </c>
      <c r="D866" s="2">
        <v>0.44097222222222227</v>
      </c>
      <c r="G866" t="s">
        <v>178</v>
      </c>
      <c r="H866" t="s">
        <v>150</v>
      </c>
      <c r="I866" t="s">
        <v>148</v>
      </c>
      <c r="J866" t="s">
        <v>151</v>
      </c>
      <c r="M866">
        <v>1090</v>
      </c>
      <c r="N866" t="s">
        <v>152</v>
      </c>
      <c r="O866">
        <v>2</v>
      </c>
      <c r="Q866" t="s">
        <v>172</v>
      </c>
      <c r="R866" t="s">
        <v>154</v>
      </c>
      <c r="S866">
        <v>2</v>
      </c>
      <c r="T866" t="s">
        <v>176</v>
      </c>
      <c r="V866" t="s">
        <v>156</v>
      </c>
    </row>
    <row r="867" spans="1:22" x14ac:dyDescent="0.3">
      <c r="A867" t="s">
        <v>148</v>
      </c>
      <c r="B867">
        <v>1648010</v>
      </c>
      <c r="C867" s="1">
        <v>44475</v>
      </c>
      <c r="D867" s="2">
        <v>0.44097222222222227</v>
      </c>
      <c r="G867" t="s">
        <v>178</v>
      </c>
      <c r="H867" t="s">
        <v>150</v>
      </c>
      <c r="I867" t="s">
        <v>148</v>
      </c>
      <c r="J867" t="s">
        <v>151</v>
      </c>
      <c r="M867">
        <v>50286</v>
      </c>
      <c r="O867">
        <v>0.93</v>
      </c>
      <c r="R867" t="s">
        <v>154</v>
      </c>
      <c r="S867">
        <v>0.17</v>
      </c>
      <c r="T867" t="s">
        <v>165</v>
      </c>
      <c r="V867" t="s">
        <v>230</v>
      </c>
    </row>
    <row r="868" spans="1:22" x14ac:dyDescent="0.3">
      <c r="A868" t="s">
        <v>148</v>
      </c>
      <c r="B868">
        <v>1648010</v>
      </c>
      <c r="C868" s="1">
        <v>44495</v>
      </c>
      <c r="D868" s="2">
        <v>0.4201388888888889</v>
      </c>
      <c r="G868" t="s">
        <v>178</v>
      </c>
      <c r="H868" t="s">
        <v>150</v>
      </c>
      <c r="I868" t="s">
        <v>148</v>
      </c>
      <c r="J868" t="s">
        <v>151</v>
      </c>
      <c r="M868">
        <v>1040</v>
      </c>
      <c r="O868">
        <v>5.4</v>
      </c>
      <c r="Q868" t="s">
        <v>172</v>
      </c>
      <c r="R868" t="s">
        <v>154</v>
      </c>
      <c r="S868">
        <v>0.4</v>
      </c>
      <c r="T868" t="s">
        <v>176</v>
      </c>
      <c r="V868" t="s">
        <v>156</v>
      </c>
    </row>
    <row r="869" spans="1:22" x14ac:dyDescent="0.3">
      <c r="A869" t="s">
        <v>148</v>
      </c>
      <c r="B869">
        <v>1648010</v>
      </c>
      <c r="C869" s="1">
        <v>44495</v>
      </c>
      <c r="D869" s="2">
        <v>0.4201388888888889</v>
      </c>
      <c r="G869" t="s">
        <v>178</v>
      </c>
      <c r="H869" t="s">
        <v>150</v>
      </c>
      <c r="I869" t="s">
        <v>148</v>
      </c>
      <c r="J869" t="s">
        <v>151</v>
      </c>
      <c r="M869">
        <v>1049</v>
      </c>
      <c r="O869">
        <v>1.92</v>
      </c>
      <c r="Q869" t="s">
        <v>170</v>
      </c>
      <c r="R869" t="s">
        <v>154</v>
      </c>
      <c r="S869">
        <v>0.02</v>
      </c>
      <c r="T869" t="s">
        <v>176</v>
      </c>
      <c r="V869" t="s">
        <v>156</v>
      </c>
    </row>
    <row r="870" spans="1:22" x14ac:dyDescent="0.3">
      <c r="A870" t="s">
        <v>148</v>
      </c>
      <c r="B870">
        <v>1648010</v>
      </c>
      <c r="C870" s="1">
        <v>44495</v>
      </c>
      <c r="D870" s="2">
        <v>0.4201388888888889</v>
      </c>
      <c r="G870" t="s">
        <v>178</v>
      </c>
      <c r="H870" t="s">
        <v>150</v>
      </c>
      <c r="I870" t="s">
        <v>148</v>
      </c>
      <c r="J870" t="s">
        <v>151</v>
      </c>
      <c r="M870">
        <v>1090</v>
      </c>
      <c r="O870">
        <v>8.1</v>
      </c>
      <c r="Q870" t="s">
        <v>172</v>
      </c>
      <c r="R870" t="s">
        <v>154</v>
      </c>
      <c r="S870">
        <v>2</v>
      </c>
      <c r="T870" t="s">
        <v>176</v>
      </c>
      <c r="V870" t="s">
        <v>156</v>
      </c>
    </row>
    <row r="871" spans="1:22" x14ac:dyDescent="0.3">
      <c r="A871" t="s">
        <v>148</v>
      </c>
      <c r="B871">
        <v>1648010</v>
      </c>
      <c r="C871" s="1">
        <v>44495</v>
      </c>
      <c r="D871" s="2">
        <v>0.4201388888888889</v>
      </c>
      <c r="G871" t="s">
        <v>178</v>
      </c>
      <c r="H871" t="s">
        <v>150</v>
      </c>
      <c r="I871" t="s">
        <v>148</v>
      </c>
      <c r="J871" t="s">
        <v>151</v>
      </c>
      <c r="M871">
        <v>50286</v>
      </c>
      <c r="O871">
        <v>15</v>
      </c>
      <c r="R871" t="s">
        <v>164</v>
      </c>
      <c r="S871">
        <v>0.17</v>
      </c>
      <c r="T871" t="s">
        <v>165</v>
      </c>
      <c r="V871" t="s">
        <v>230</v>
      </c>
    </row>
    <row r="872" spans="1:22" x14ac:dyDescent="0.3">
      <c r="A872" t="s">
        <v>148</v>
      </c>
      <c r="B872">
        <v>1648010</v>
      </c>
      <c r="C872" s="1">
        <v>44503</v>
      </c>
      <c r="D872" s="2">
        <v>0.41666666666666669</v>
      </c>
      <c r="G872" t="s">
        <v>178</v>
      </c>
      <c r="H872" t="s">
        <v>150</v>
      </c>
      <c r="I872" t="s">
        <v>148</v>
      </c>
      <c r="J872" t="s">
        <v>151</v>
      </c>
      <c r="M872">
        <v>1040</v>
      </c>
      <c r="O872">
        <v>2.2999999999999998</v>
      </c>
      <c r="Q872" t="s">
        <v>172</v>
      </c>
      <c r="R872" t="s">
        <v>154</v>
      </c>
      <c r="S872">
        <v>0.4</v>
      </c>
      <c r="T872" t="s">
        <v>176</v>
      </c>
      <c r="V872" t="s">
        <v>156</v>
      </c>
    </row>
    <row r="873" spans="1:22" x14ac:dyDescent="0.3">
      <c r="A873" t="s">
        <v>148</v>
      </c>
      <c r="B873">
        <v>1648010</v>
      </c>
      <c r="C873" s="1">
        <v>44503</v>
      </c>
      <c r="D873" s="2">
        <v>0.41666666666666669</v>
      </c>
      <c r="G873" t="s">
        <v>178</v>
      </c>
      <c r="H873" t="s">
        <v>150</v>
      </c>
      <c r="I873" t="s">
        <v>148</v>
      </c>
      <c r="J873" t="s">
        <v>151</v>
      </c>
      <c r="M873">
        <v>1049</v>
      </c>
      <c r="O873">
        <v>0.13100000000000001</v>
      </c>
      <c r="Q873" t="s">
        <v>170</v>
      </c>
      <c r="R873" t="s">
        <v>154</v>
      </c>
      <c r="S873">
        <v>0.02</v>
      </c>
      <c r="T873" t="s">
        <v>176</v>
      </c>
      <c r="V873" t="s">
        <v>156</v>
      </c>
    </row>
    <row r="874" spans="1:22" x14ac:dyDescent="0.3">
      <c r="A874" t="s">
        <v>148</v>
      </c>
      <c r="B874">
        <v>1648010</v>
      </c>
      <c r="C874" s="1">
        <v>44503</v>
      </c>
      <c r="D874" s="2">
        <v>0.41666666666666669</v>
      </c>
      <c r="G874" t="s">
        <v>178</v>
      </c>
      <c r="H874" t="s">
        <v>150</v>
      </c>
      <c r="I874" t="s">
        <v>148</v>
      </c>
      <c r="J874" t="s">
        <v>151</v>
      </c>
      <c r="M874">
        <v>1090</v>
      </c>
      <c r="N874" t="s">
        <v>152</v>
      </c>
      <c r="O874">
        <v>2</v>
      </c>
      <c r="Q874" t="s">
        <v>172</v>
      </c>
      <c r="R874" t="s">
        <v>154</v>
      </c>
      <c r="S874">
        <v>2</v>
      </c>
      <c r="T874" t="s">
        <v>176</v>
      </c>
      <c r="V874" t="s">
        <v>156</v>
      </c>
    </row>
    <row r="875" spans="1:22" x14ac:dyDescent="0.3">
      <c r="A875" t="s">
        <v>148</v>
      </c>
      <c r="B875">
        <v>1648010</v>
      </c>
      <c r="C875" s="1">
        <v>44503</v>
      </c>
      <c r="D875" s="2">
        <v>0.41666666666666669</v>
      </c>
      <c r="G875" t="s">
        <v>178</v>
      </c>
      <c r="H875" t="s">
        <v>150</v>
      </c>
      <c r="I875" t="s">
        <v>148</v>
      </c>
      <c r="J875" t="s">
        <v>151</v>
      </c>
      <c r="M875">
        <v>50286</v>
      </c>
      <c r="O875">
        <v>1.62</v>
      </c>
      <c r="R875" t="s">
        <v>164</v>
      </c>
      <c r="S875">
        <v>0.17</v>
      </c>
      <c r="T875" t="s">
        <v>165</v>
      </c>
      <c r="V875" t="s">
        <v>230</v>
      </c>
    </row>
    <row r="876" spans="1:22" x14ac:dyDescent="0.3">
      <c r="A876" t="s">
        <v>148</v>
      </c>
      <c r="B876">
        <v>1648010</v>
      </c>
      <c r="C876" s="1">
        <v>44538</v>
      </c>
      <c r="D876" s="2">
        <v>0.40625</v>
      </c>
      <c r="G876" t="s">
        <v>178</v>
      </c>
      <c r="H876" t="s">
        <v>150</v>
      </c>
      <c r="I876" t="s">
        <v>148</v>
      </c>
      <c r="J876" t="s">
        <v>151</v>
      </c>
      <c r="M876">
        <v>1040</v>
      </c>
      <c r="O876">
        <v>1.2</v>
      </c>
      <c r="Q876" t="s">
        <v>172</v>
      </c>
      <c r="R876" t="s">
        <v>154</v>
      </c>
      <c r="S876">
        <v>0.4</v>
      </c>
      <c r="T876" t="s">
        <v>176</v>
      </c>
      <c r="V876" t="s">
        <v>156</v>
      </c>
    </row>
    <row r="877" spans="1:22" x14ac:dyDescent="0.3">
      <c r="A877" t="s">
        <v>148</v>
      </c>
      <c r="B877">
        <v>1648010</v>
      </c>
      <c r="C877" s="1">
        <v>44538</v>
      </c>
      <c r="D877" s="2">
        <v>0.40625</v>
      </c>
      <c r="G877" t="s">
        <v>178</v>
      </c>
      <c r="H877" t="s">
        <v>150</v>
      </c>
      <c r="I877" t="s">
        <v>148</v>
      </c>
      <c r="J877" t="s">
        <v>151</v>
      </c>
      <c r="M877">
        <v>1049</v>
      </c>
      <c r="O877">
        <v>3.7999999999999999E-2</v>
      </c>
      <c r="P877" t="s">
        <v>168</v>
      </c>
      <c r="Q877" t="s">
        <v>170</v>
      </c>
      <c r="R877" t="s">
        <v>154</v>
      </c>
      <c r="S877">
        <v>0.02</v>
      </c>
      <c r="T877" t="s">
        <v>176</v>
      </c>
      <c r="V877" t="s">
        <v>156</v>
      </c>
    </row>
    <row r="878" spans="1:22" x14ac:dyDescent="0.3">
      <c r="A878" t="s">
        <v>148</v>
      </c>
      <c r="B878">
        <v>1648010</v>
      </c>
      <c r="C878" s="1">
        <v>44538</v>
      </c>
      <c r="D878" s="2">
        <v>0.40625</v>
      </c>
      <c r="G878" t="s">
        <v>178</v>
      </c>
      <c r="H878" t="s">
        <v>150</v>
      </c>
      <c r="I878" t="s">
        <v>148</v>
      </c>
      <c r="J878" t="s">
        <v>151</v>
      </c>
      <c r="M878">
        <v>1090</v>
      </c>
      <c r="N878" t="s">
        <v>152</v>
      </c>
      <c r="O878">
        <v>2</v>
      </c>
      <c r="Q878" t="s">
        <v>172</v>
      </c>
      <c r="R878" t="s">
        <v>154</v>
      </c>
      <c r="S878">
        <v>2</v>
      </c>
      <c r="T878" t="s">
        <v>176</v>
      </c>
      <c r="V878" t="s">
        <v>156</v>
      </c>
    </row>
    <row r="879" spans="1:22" x14ac:dyDescent="0.3">
      <c r="A879" t="s">
        <v>148</v>
      </c>
      <c r="B879">
        <v>1648010</v>
      </c>
      <c r="C879" s="1">
        <v>44538</v>
      </c>
      <c r="D879" s="2">
        <v>0.40625</v>
      </c>
      <c r="G879" t="s">
        <v>178</v>
      </c>
      <c r="H879" t="s">
        <v>150</v>
      </c>
      <c r="I879" t="s">
        <v>148</v>
      </c>
      <c r="J879" t="s">
        <v>151</v>
      </c>
      <c r="M879">
        <v>50286</v>
      </c>
      <c r="O879">
        <v>0.82</v>
      </c>
      <c r="R879" t="s">
        <v>164</v>
      </c>
      <c r="S879">
        <v>0.17</v>
      </c>
      <c r="T879" t="s">
        <v>165</v>
      </c>
      <c r="V879" t="s">
        <v>230</v>
      </c>
    </row>
    <row r="880" spans="1:22" x14ac:dyDescent="0.3">
      <c r="A880" t="s">
        <v>148</v>
      </c>
      <c r="B880">
        <v>1648010</v>
      </c>
      <c r="C880" s="1">
        <v>44566</v>
      </c>
      <c r="D880" s="2">
        <v>0.39583333333333331</v>
      </c>
      <c r="G880" t="s">
        <v>149</v>
      </c>
      <c r="H880" t="s">
        <v>150</v>
      </c>
      <c r="I880" t="s">
        <v>148</v>
      </c>
      <c r="J880" t="s">
        <v>151</v>
      </c>
      <c r="M880">
        <v>1040</v>
      </c>
      <c r="O880">
        <v>2.1</v>
      </c>
      <c r="P880" t="s">
        <v>174</v>
      </c>
      <c r="Q880" t="s">
        <v>172</v>
      </c>
      <c r="R880" t="s">
        <v>164</v>
      </c>
      <c r="S880">
        <v>0.4</v>
      </c>
      <c r="T880" t="s">
        <v>176</v>
      </c>
      <c r="V880" t="s">
        <v>156</v>
      </c>
    </row>
    <row r="881" spans="1:22" x14ac:dyDescent="0.3">
      <c r="A881" t="s">
        <v>148</v>
      </c>
      <c r="B881">
        <v>1648010</v>
      </c>
      <c r="C881" s="1">
        <v>44566</v>
      </c>
      <c r="D881" s="2">
        <v>0.39583333333333331</v>
      </c>
      <c r="G881" t="s">
        <v>149</v>
      </c>
      <c r="H881" t="s">
        <v>150</v>
      </c>
      <c r="I881" t="s">
        <v>148</v>
      </c>
      <c r="J881" t="s">
        <v>151</v>
      </c>
      <c r="M881">
        <v>1049</v>
      </c>
      <c r="O881">
        <v>0.125</v>
      </c>
      <c r="P881" t="s">
        <v>174</v>
      </c>
      <c r="Q881" t="s">
        <v>170</v>
      </c>
      <c r="R881" t="s">
        <v>164</v>
      </c>
      <c r="S881">
        <v>0.02</v>
      </c>
      <c r="T881" t="s">
        <v>176</v>
      </c>
      <c r="V881" t="s">
        <v>156</v>
      </c>
    </row>
    <row r="882" spans="1:22" x14ac:dyDescent="0.3">
      <c r="A882" t="s">
        <v>148</v>
      </c>
      <c r="B882">
        <v>1648010</v>
      </c>
      <c r="C882" s="1">
        <v>44566</v>
      </c>
      <c r="D882" s="2">
        <v>0.39583333333333331</v>
      </c>
      <c r="G882" t="s">
        <v>149</v>
      </c>
      <c r="H882" t="s">
        <v>150</v>
      </c>
      <c r="I882" t="s">
        <v>148</v>
      </c>
      <c r="J882" t="s">
        <v>151</v>
      </c>
      <c r="M882">
        <v>1090</v>
      </c>
      <c r="O882">
        <v>4.4000000000000004</v>
      </c>
      <c r="P882" t="s">
        <v>175</v>
      </c>
      <c r="Q882" t="s">
        <v>172</v>
      </c>
      <c r="R882" t="s">
        <v>164</v>
      </c>
      <c r="S882">
        <v>2</v>
      </c>
      <c r="T882" t="s">
        <v>176</v>
      </c>
      <c r="V882" t="s">
        <v>156</v>
      </c>
    </row>
    <row r="883" spans="1:22" x14ac:dyDescent="0.3">
      <c r="A883" t="s">
        <v>148</v>
      </c>
      <c r="B883">
        <v>1648010</v>
      </c>
      <c r="C883" s="1">
        <v>44566</v>
      </c>
      <c r="D883" s="2">
        <v>0.39583333333333331</v>
      </c>
      <c r="G883" t="s">
        <v>149</v>
      </c>
      <c r="H883" t="s">
        <v>150</v>
      </c>
      <c r="I883" t="s">
        <v>148</v>
      </c>
      <c r="J883" t="s">
        <v>151</v>
      </c>
      <c r="M883">
        <v>50286</v>
      </c>
      <c r="O883">
        <v>2.04</v>
      </c>
      <c r="R883" t="s">
        <v>164</v>
      </c>
      <c r="S883">
        <v>0.17</v>
      </c>
      <c r="T883" t="s">
        <v>165</v>
      </c>
      <c r="V883" t="s">
        <v>230</v>
      </c>
    </row>
    <row r="884" spans="1:22" x14ac:dyDescent="0.3">
      <c r="A884" t="s">
        <v>148</v>
      </c>
      <c r="B884">
        <v>1648010</v>
      </c>
      <c r="C884" s="1">
        <v>44596</v>
      </c>
      <c r="D884" s="2">
        <v>0.40972222222222227</v>
      </c>
      <c r="G884" t="s">
        <v>149</v>
      </c>
      <c r="H884" t="s">
        <v>150</v>
      </c>
      <c r="I884" t="s">
        <v>148</v>
      </c>
      <c r="J884" t="s">
        <v>151</v>
      </c>
      <c r="M884">
        <v>1040</v>
      </c>
      <c r="O884">
        <v>5</v>
      </c>
      <c r="Q884" t="s">
        <v>172</v>
      </c>
      <c r="R884" t="s">
        <v>164</v>
      </c>
      <c r="S884">
        <v>0.4</v>
      </c>
      <c r="T884" t="s">
        <v>176</v>
      </c>
      <c r="V884" t="s">
        <v>156</v>
      </c>
    </row>
    <row r="885" spans="1:22" x14ac:dyDescent="0.3">
      <c r="A885" t="s">
        <v>148</v>
      </c>
      <c r="B885">
        <v>1648010</v>
      </c>
      <c r="C885" s="1">
        <v>44596</v>
      </c>
      <c r="D885" s="2">
        <v>0.40972222222222227</v>
      </c>
      <c r="G885" t="s">
        <v>149</v>
      </c>
      <c r="H885" t="s">
        <v>150</v>
      </c>
      <c r="I885" t="s">
        <v>148</v>
      </c>
      <c r="J885" t="s">
        <v>151</v>
      </c>
      <c r="M885">
        <v>50286</v>
      </c>
      <c r="O885">
        <v>14.6</v>
      </c>
      <c r="R885" t="s">
        <v>164</v>
      </c>
      <c r="S885">
        <v>0.17</v>
      </c>
      <c r="T885" t="s">
        <v>165</v>
      </c>
      <c r="V885" t="s">
        <v>230</v>
      </c>
    </row>
    <row r="886" spans="1:22" x14ac:dyDescent="0.3">
      <c r="A886" t="s">
        <v>148</v>
      </c>
      <c r="B886">
        <v>1648010</v>
      </c>
      <c r="C886" s="1">
        <v>44601</v>
      </c>
      <c r="D886" s="2">
        <v>0.44791666666666669</v>
      </c>
      <c r="G886" t="s">
        <v>149</v>
      </c>
      <c r="H886" t="s">
        <v>150</v>
      </c>
      <c r="I886" t="s">
        <v>148</v>
      </c>
      <c r="J886" t="s">
        <v>151</v>
      </c>
      <c r="M886">
        <v>1040</v>
      </c>
      <c r="O886">
        <v>2.5</v>
      </c>
      <c r="Q886" t="s">
        <v>172</v>
      </c>
      <c r="R886" t="s">
        <v>164</v>
      </c>
      <c r="S886">
        <v>0.4</v>
      </c>
      <c r="T886" t="s">
        <v>176</v>
      </c>
      <c r="V886" t="s">
        <v>156</v>
      </c>
    </row>
    <row r="887" spans="1:22" x14ac:dyDescent="0.3">
      <c r="A887" t="s">
        <v>148</v>
      </c>
      <c r="B887">
        <v>1648010</v>
      </c>
      <c r="C887" s="1">
        <v>44601</v>
      </c>
      <c r="D887" s="2">
        <v>0.44791666666666669</v>
      </c>
      <c r="G887" t="s">
        <v>149</v>
      </c>
      <c r="H887" t="s">
        <v>150</v>
      </c>
      <c r="I887" t="s">
        <v>148</v>
      </c>
      <c r="J887" t="s">
        <v>151</v>
      </c>
      <c r="M887">
        <v>1049</v>
      </c>
      <c r="O887">
        <v>0.124</v>
      </c>
      <c r="Q887" t="s">
        <v>170</v>
      </c>
      <c r="R887" t="s">
        <v>164</v>
      </c>
      <c r="S887">
        <v>0.02</v>
      </c>
      <c r="T887" t="s">
        <v>176</v>
      </c>
      <c r="V887" t="s">
        <v>156</v>
      </c>
    </row>
    <row r="888" spans="1:22" x14ac:dyDescent="0.3">
      <c r="A888" t="s">
        <v>148</v>
      </c>
      <c r="B888">
        <v>1648010</v>
      </c>
      <c r="C888" s="1">
        <v>44601</v>
      </c>
      <c r="D888" s="2">
        <v>0.44791666666666669</v>
      </c>
      <c r="G888" t="s">
        <v>149</v>
      </c>
      <c r="H888" t="s">
        <v>150</v>
      </c>
      <c r="I888" t="s">
        <v>148</v>
      </c>
      <c r="J888" t="s">
        <v>151</v>
      </c>
      <c r="M888">
        <v>1090</v>
      </c>
      <c r="O888">
        <v>3.9</v>
      </c>
      <c r="P888" t="s">
        <v>168</v>
      </c>
      <c r="Q888" t="s">
        <v>172</v>
      </c>
      <c r="R888" t="s">
        <v>164</v>
      </c>
      <c r="S888">
        <v>2</v>
      </c>
      <c r="T888" t="s">
        <v>176</v>
      </c>
      <c r="V888" t="s">
        <v>156</v>
      </c>
    </row>
    <row r="889" spans="1:22" x14ac:dyDescent="0.3">
      <c r="A889" t="s">
        <v>148</v>
      </c>
      <c r="B889">
        <v>1648010</v>
      </c>
      <c r="C889" s="1">
        <v>44601</v>
      </c>
      <c r="D889" s="2">
        <v>0.44791666666666669</v>
      </c>
      <c r="G889" t="s">
        <v>149</v>
      </c>
      <c r="H889" t="s">
        <v>150</v>
      </c>
      <c r="I889" t="s">
        <v>148</v>
      </c>
      <c r="J889" t="s">
        <v>151</v>
      </c>
      <c r="M889">
        <v>50286</v>
      </c>
      <c r="O889">
        <v>2.2000000000000002</v>
      </c>
      <c r="R889" t="s">
        <v>164</v>
      </c>
      <c r="S889">
        <v>0.17</v>
      </c>
      <c r="T889" t="s">
        <v>165</v>
      </c>
      <c r="V889" t="s">
        <v>230</v>
      </c>
    </row>
    <row r="890" spans="1:22" x14ac:dyDescent="0.3">
      <c r="A890" t="s">
        <v>148</v>
      </c>
      <c r="B890">
        <v>1648010</v>
      </c>
      <c r="C890" s="1">
        <v>44617</v>
      </c>
      <c r="D890" s="2">
        <v>0.36805555555555558</v>
      </c>
      <c r="G890" t="s">
        <v>149</v>
      </c>
      <c r="H890" t="s">
        <v>150</v>
      </c>
      <c r="I890" t="s">
        <v>148</v>
      </c>
      <c r="J890" t="s">
        <v>151</v>
      </c>
      <c r="M890">
        <v>1040</v>
      </c>
      <c r="O890">
        <v>2.7</v>
      </c>
      <c r="Q890" t="s">
        <v>172</v>
      </c>
      <c r="R890" t="s">
        <v>164</v>
      </c>
      <c r="S890">
        <v>0.4</v>
      </c>
      <c r="T890" t="s">
        <v>176</v>
      </c>
      <c r="V890" t="s">
        <v>156</v>
      </c>
    </row>
    <row r="891" spans="1:22" x14ac:dyDescent="0.3">
      <c r="A891" t="s">
        <v>148</v>
      </c>
      <c r="B891">
        <v>1648010</v>
      </c>
      <c r="C891" s="1">
        <v>44617</v>
      </c>
      <c r="D891" s="2">
        <v>0.36805555555555558</v>
      </c>
      <c r="G891" t="s">
        <v>149</v>
      </c>
      <c r="H891" t="s">
        <v>150</v>
      </c>
      <c r="I891" t="s">
        <v>148</v>
      </c>
      <c r="J891" t="s">
        <v>151</v>
      </c>
      <c r="M891">
        <v>1049</v>
      </c>
      <c r="O891">
        <v>0.16800000000000001</v>
      </c>
      <c r="Q891" t="s">
        <v>170</v>
      </c>
      <c r="R891" t="s">
        <v>164</v>
      </c>
      <c r="S891">
        <v>0.02</v>
      </c>
      <c r="T891" t="s">
        <v>176</v>
      </c>
      <c r="V891" t="s">
        <v>156</v>
      </c>
    </row>
    <row r="892" spans="1:22" x14ac:dyDescent="0.3">
      <c r="A892" t="s">
        <v>148</v>
      </c>
      <c r="B892">
        <v>1648010</v>
      </c>
      <c r="C892" s="1">
        <v>44617</v>
      </c>
      <c r="D892" s="2">
        <v>0.36805555555555558</v>
      </c>
      <c r="G892" t="s">
        <v>149</v>
      </c>
      <c r="H892" t="s">
        <v>150</v>
      </c>
      <c r="I892" t="s">
        <v>148</v>
      </c>
      <c r="J892" t="s">
        <v>151</v>
      </c>
      <c r="M892">
        <v>1090</v>
      </c>
      <c r="O892">
        <v>4.2</v>
      </c>
      <c r="Q892" t="s">
        <v>172</v>
      </c>
      <c r="R892" t="s">
        <v>164</v>
      </c>
      <c r="S892">
        <v>2</v>
      </c>
      <c r="T892" t="s">
        <v>176</v>
      </c>
      <c r="V892" t="s">
        <v>156</v>
      </c>
    </row>
    <row r="893" spans="1:22" x14ac:dyDescent="0.3">
      <c r="A893" t="s">
        <v>148</v>
      </c>
      <c r="B893">
        <v>1648010</v>
      </c>
      <c r="C893" s="1">
        <v>44617</v>
      </c>
      <c r="D893" s="2">
        <v>0.36805555555555558</v>
      </c>
      <c r="G893" t="s">
        <v>149</v>
      </c>
      <c r="H893" t="s">
        <v>150</v>
      </c>
      <c r="I893" t="s">
        <v>148</v>
      </c>
      <c r="J893" t="s">
        <v>151</v>
      </c>
      <c r="M893">
        <v>50286</v>
      </c>
      <c r="O893">
        <v>12.5</v>
      </c>
      <c r="R893" t="s">
        <v>164</v>
      </c>
      <c r="S893">
        <v>0.17</v>
      </c>
      <c r="T893" t="s">
        <v>165</v>
      </c>
      <c r="V893" t="s">
        <v>230</v>
      </c>
    </row>
    <row r="894" spans="1:22" x14ac:dyDescent="0.3">
      <c r="A894" t="s">
        <v>148</v>
      </c>
      <c r="B894">
        <v>1648010</v>
      </c>
      <c r="C894" s="1">
        <v>44622</v>
      </c>
      <c r="D894" s="2">
        <v>0.3923611111111111</v>
      </c>
      <c r="G894" t="s">
        <v>149</v>
      </c>
      <c r="H894" t="s">
        <v>150</v>
      </c>
      <c r="I894" t="s">
        <v>148</v>
      </c>
      <c r="J894" t="s">
        <v>151</v>
      </c>
      <c r="M894">
        <v>1040</v>
      </c>
      <c r="O894">
        <v>1.6</v>
      </c>
      <c r="Q894" t="s">
        <v>172</v>
      </c>
      <c r="R894" t="s">
        <v>164</v>
      </c>
      <c r="S894">
        <v>0.4</v>
      </c>
      <c r="T894" t="s">
        <v>176</v>
      </c>
      <c r="V894" t="s">
        <v>156</v>
      </c>
    </row>
    <row r="895" spans="1:22" x14ac:dyDescent="0.3">
      <c r="A895" t="s">
        <v>148</v>
      </c>
      <c r="B895">
        <v>1648010</v>
      </c>
      <c r="C895" s="1">
        <v>44622</v>
      </c>
      <c r="D895" s="2">
        <v>0.3923611111111111</v>
      </c>
      <c r="G895" t="s">
        <v>149</v>
      </c>
      <c r="H895" t="s">
        <v>150</v>
      </c>
      <c r="I895" t="s">
        <v>148</v>
      </c>
      <c r="J895" t="s">
        <v>151</v>
      </c>
      <c r="M895">
        <v>1049</v>
      </c>
      <c r="O895">
        <v>6.4000000000000001E-2</v>
      </c>
      <c r="Q895" t="s">
        <v>170</v>
      </c>
      <c r="R895" t="s">
        <v>164</v>
      </c>
      <c r="S895">
        <v>0.02</v>
      </c>
      <c r="T895" t="s">
        <v>176</v>
      </c>
      <c r="V895" t="s">
        <v>156</v>
      </c>
    </row>
    <row r="896" spans="1:22" x14ac:dyDescent="0.3">
      <c r="A896" t="s">
        <v>148</v>
      </c>
      <c r="B896">
        <v>1648010</v>
      </c>
      <c r="C896" s="1">
        <v>44622</v>
      </c>
      <c r="D896" s="2">
        <v>0.3923611111111111</v>
      </c>
      <c r="G896" t="s">
        <v>149</v>
      </c>
      <c r="H896" t="s">
        <v>150</v>
      </c>
      <c r="I896" t="s">
        <v>148</v>
      </c>
      <c r="J896" t="s">
        <v>151</v>
      </c>
      <c r="M896">
        <v>1090</v>
      </c>
      <c r="O896">
        <v>2.2999999999999998</v>
      </c>
      <c r="P896" t="s">
        <v>168</v>
      </c>
      <c r="Q896" t="s">
        <v>172</v>
      </c>
      <c r="R896" t="s">
        <v>164</v>
      </c>
      <c r="S896">
        <v>2</v>
      </c>
      <c r="T896" t="s">
        <v>176</v>
      </c>
      <c r="V896" t="s">
        <v>156</v>
      </c>
    </row>
    <row r="897" spans="1:22" x14ac:dyDescent="0.3">
      <c r="A897" t="s">
        <v>148</v>
      </c>
      <c r="B897">
        <v>1648010</v>
      </c>
      <c r="C897" s="1">
        <v>44622</v>
      </c>
      <c r="D897" s="2">
        <v>0.3923611111111111</v>
      </c>
      <c r="G897" t="s">
        <v>149</v>
      </c>
      <c r="H897" t="s">
        <v>150</v>
      </c>
      <c r="I897" t="s">
        <v>148</v>
      </c>
      <c r="J897" t="s">
        <v>151</v>
      </c>
      <c r="M897">
        <v>50286</v>
      </c>
      <c r="O897">
        <v>1.31</v>
      </c>
      <c r="R897" t="s">
        <v>164</v>
      </c>
      <c r="S897">
        <v>0.17</v>
      </c>
      <c r="T897" t="s">
        <v>165</v>
      </c>
      <c r="V897" t="s">
        <v>230</v>
      </c>
    </row>
    <row r="898" spans="1:22" x14ac:dyDescent="0.3">
      <c r="A898" t="s">
        <v>148</v>
      </c>
      <c r="B898">
        <v>1648010</v>
      </c>
      <c r="C898" s="1">
        <v>44629</v>
      </c>
      <c r="D898" s="2">
        <v>0.4548611111111111</v>
      </c>
      <c r="G898" t="s">
        <v>149</v>
      </c>
      <c r="H898" t="s">
        <v>150</v>
      </c>
      <c r="I898" t="s">
        <v>148</v>
      </c>
      <c r="J898" t="s">
        <v>151</v>
      </c>
      <c r="M898">
        <v>1040</v>
      </c>
      <c r="O898">
        <v>3.5</v>
      </c>
      <c r="Q898" t="s">
        <v>172</v>
      </c>
      <c r="R898" t="s">
        <v>164</v>
      </c>
      <c r="S898">
        <v>0.4</v>
      </c>
      <c r="T898" t="s">
        <v>176</v>
      </c>
      <c r="V898" t="s">
        <v>156</v>
      </c>
    </row>
    <row r="899" spans="1:22" x14ac:dyDescent="0.3">
      <c r="A899" t="s">
        <v>148</v>
      </c>
      <c r="B899">
        <v>1648010</v>
      </c>
      <c r="C899" s="1">
        <v>44629</v>
      </c>
      <c r="D899" s="2">
        <v>0.4548611111111111</v>
      </c>
      <c r="G899" t="s">
        <v>149</v>
      </c>
      <c r="H899" t="s">
        <v>150</v>
      </c>
      <c r="I899" t="s">
        <v>148</v>
      </c>
      <c r="J899" t="s">
        <v>151</v>
      </c>
      <c r="M899">
        <v>1049</v>
      </c>
      <c r="O899">
        <v>8.8999999999999996E-2</v>
      </c>
      <c r="Q899" t="s">
        <v>170</v>
      </c>
      <c r="R899" t="s">
        <v>164</v>
      </c>
      <c r="S899">
        <v>0.02</v>
      </c>
      <c r="T899" t="s">
        <v>176</v>
      </c>
      <c r="V899" t="s">
        <v>156</v>
      </c>
    </row>
    <row r="900" spans="1:22" x14ac:dyDescent="0.3">
      <c r="A900" t="s">
        <v>148</v>
      </c>
      <c r="B900">
        <v>1648010</v>
      </c>
      <c r="C900" s="1">
        <v>44629</v>
      </c>
      <c r="D900" s="2">
        <v>0.4548611111111111</v>
      </c>
      <c r="G900" t="s">
        <v>149</v>
      </c>
      <c r="H900" t="s">
        <v>150</v>
      </c>
      <c r="I900" t="s">
        <v>148</v>
      </c>
      <c r="J900" t="s">
        <v>151</v>
      </c>
      <c r="M900">
        <v>1090</v>
      </c>
      <c r="O900">
        <v>4.0999999999999996</v>
      </c>
      <c r="Q900" t="s">
        <v>172</v>
      </c>
      <c r="R900" t="s">
        <v>164</v>
      </c>
      <c r="S900">
        <v>2</v>
      </c>
      <c r="T900" t="s">
        <v>176</v>
      </c>
      <c r="V900" t="s">
        <v>156</v>
      </c>
    </row>
    <row r="901" spans="1:22" x14ac:dyDescent="0.3">
      <c r="A901" t="s">
        <v>148</v>
      </c>
      <c r="B901">
        <v>1648010</v>
      </c>
      <c r="C901" s="1">
        <v>44629</v>
      </c>
      <c r="D901" s="2">
        <v>0.4548611111111111</v>
      </c>
      <c r="G901" t="s">
        <v>149</v>
      </c>
      <c r="H901" t="s">
        <v>150</v>
      </c>
      <c r="I901" t="s">
        <v>148</v>
      </c>
      <c r="J901" t="s">
        <v>151</v>
      </c>
      <c r="M901">
        <v>50286</v>
      </c>
      <c r="O901">
        <v>3.54</v>
      </c>
      <c r="R901" t="s">
        <v>164</v>
      </c>
      <c r="S901">
        <v>0.17</v>
      </c>
      <c r="T901" t="s">
        <v>165</v>
      </c>
      <c r="V901" t="s">
        <v>230</v>
      </c>
    </row>
    <row r="902" spans="1:22" x14ac:dyDescent="0.3">
      <c r="A902" t="s">
        <v>148</v>
      </c>
      <c r="B902">
        <v>1648010</v>
      </c>
      <c r="C902" s="1">
        <v>44644</v>
      </c>
      <c r="D902" s="2">
        <v>0.35069444444444442</v>
      </c>
      <c r="G902" t="s">
        <v>178</v>
      </c>
      <c r="H902" t="s">
        <v>150</v>
      </c>
      <c r="I902" t="s">
        <v>148</v>
      </c>
      <c r="J902" t="s">
        <v>151</v>
      </c>
      <c r="M902">
        <v>1040</v>
      </c>
      <c r="O902">
        <v>5</v>
      </c>
      <c r="Q902" t="s">
        <v>172</v>
      </c>
      <c r="R902" t="s">
        <v>164</v>
      </c>
      <c r="S902">
        <v>0.4</v>
      </c>
      <c r="T902" t="s">
        <v>176</v>
      </c>
      <c r="V902" t="s">
        <v>156</v>
      </c>
    </row>
    <row r="903" spans="1:22" x14ac:dyDescent="0.3">
      <c r="A903" t="s">
        <v>148</v>
      </c>
      <c r="B903">
        <v>1648010</v>
      </c>
      <c r="C903" s="1">
        <v>44644</v>
      </c>
      <c r="D903" s="2">
        <v>0.35069444444444442</v>
      </c>
      <c r="G903" t="s">
        <v>178</v>
      </c>
      <c r="H903" t="s">
        <v>150</v>
      </c>
      <c r="I903" t="s">
        <v>148</v>
      </c>
      <c r="J903" t="s">
        <v>151</v>
      </c>
      <c r="M903">
        <v>1049</v>
      </c>
      <c r="O903">
        <v>0.193</v>
      </c>
      <c r="Q903" t="s">
        <v>170</v>
      </c>
      <c r="R903" t="s">
        <v>164</v>
      </c>
      <c r="S903">
        <v>0.02</v>
      </c>
      <c r="T903" t="s">
        <v>176</v>
      </c>
      <c r="V903" t="s">
        <v>156</v>
      </c>
    </row>
    <row r="904" spans="1:22" x14ac:dyDescent="0.3">
      <c r="A904" t="s">
        <v>148</v>
      </c>
      <c r="B904">
        <v>1648010</v>
      </c>
      <c r="C904" s="1">
        <v>44644</v>
      </c>
      <c r="D904" s="2">
        <v>0.35069444444444442</v>
      </c>
      <c r="G904" t="s">
        <v>178</v>
      </c>
      <c r="H904" t="s">
        <v>150</v>
      </c>
      <c r="I904" t="s">
        <v>148</v>
      </c>
      <c r="J904" t="s">
        <v>151</v>
      </c>
      <c r="M904">
        <v>1090</v>
      </c>
      <c r="O904">
        <v>4.5</v>
      </c>
      <c r="Q904" t="s">
        <v>172</v>
      </c>
      <c r="R904" t="s">
        <v>164</v>
      </c>
      <c r="S904">
        <v>2</v>
      </c>
      <c r="T904" t="s">
        <v>176</v>
      </c>
      <c r="V904" t="s">
        <v>156</v>
      </c>
    </row>
    <row r="905" spans="1:22" x14ac:dyDescent="0.3">
      <c r="A905" t="s">
        <v>148</v>
      </c>
      <c r="B905">
        <v>1648010</v>
      </c>
      <c r="C905" s="1">
        <v>44644</v>
      </c>
      <c r="D905" s="2">
        <v>0.35069444444444442</v>
      </c>
      <c r="G905" t="s">
        <v>178</v>
      </c>
      <c r="H905" t="s">
        <v>150</v>
      </c>
      <c r="I905" t="s">
        <v>148</v>
      </c>
      <c r="J905" t="s">
        <v>151</v>
      </c>
      <c r="M905">
        <v>50286</v>
      </c>
      <c r="O905">
        <v>5.1100000000000003</v>
      </c>
      <c r="R905" t="s">
        <v>164</v>
      </c>
      <c r="S905">
        <v>0.17</v>
      </c>
      <c r="T905" t="s">
        <v>165</v>
      </c>
      <c r="V905" t="s">
        <v>230</v>
      </c>
    </row>
    <row r="906" spans="1:22" x14ac:dyDescent="0.3">
      <c r="A906" t="s">
        <v>148</v>
      </c>
      <c r="B906">
        <v>1648010</v>
      </c>
      <c r="C906" s="1">
        <v>44652</v>
      </c>
      <c r="D906" s="2">
        <v>0.375</v>
      </c>
      <c r="G906" t="s">
        <v>178</v>
      </c>
      <c r="H906" t="s">
        <v>150</v>
      </c>
      <c r="I906" t="s">
        <v>148</v>
      </c>
      <c r="J906" t="s">
        <v>151</v>
      </c>
      <c r="M906">
        <v>1040</v>
      </c>
      <c r="O906">
        <v>3.7</v>
      </c>
      <c r="Q906" t="s">
        <v>172</v>
      </c>
      <c r="R906" t="s">
        <v>164</v>
      </c>
      <c r="S906">
        <v>0.4</v>
      </c>
      <c r="T906" t="s">
        <v>176</v>
      </c>
      <c r="V906" t="s">
        <v>156</v>
      </c>
    </row>
    <row r="907" spans="1:22" x14ac:dyDescent="0.3">
      <c r="A907" t="s">
        <v>148</v>
      </c>
      <c r="B907">
        <v>1648010</v>
      </c>
      <c r="C907" s="1">
        <v>44652</v>
      </c>
      <c r="D907" s="2">
        <v>0.375</v>
      </c>
      <c r="G907" t="s">
        <v>178</v>
      </c>
      <c r="H907" t="s">
        <v>150</v>
      </c>
      <c r="I907" t="s">
        <v>148</v>
      </c>
      <c r="J907" t="s">
        <v>151</v>
      </c>
      <c r="M907">
        <v>1049</v>
      </c>
      <c r="O907">
        <v>0.30399999999999999</v>
      </c>
      <c r="Q907" t="s">
        <v>170</v>
      </c>
      <c r="R907" t="s">
        <v>164</v>
      </c>
      <c r="S907">
        <v>0.02</v>
      </c>
      <c r="T907" t="s">
        <v>176</v>
      </c>
      <c r="V907" t="s">
        <v>156</v>
      </c>
    </row>
    <row r="908" spans="1:22" x14ac:dyDescent="0.3">
      <c r="A908" t="s">
        <v>148</v>
      </c>
      <c r="B908">
        <v>1648010</v>
      </c>
      <c r="C908" s="1">
        <v>44652</v>
      </c>
      <c r="D908" s="2">
        <v>0.375</v>
      </c>
      <c r="G908" t="s">
        <v>178</v>
      </c>
      <c r="H908" t="s">
        <v>150</v>
      </c>
      <c r="I908" t="s">
        <v>148</v>
      </c>
      <c r="J908" t="s">
        <v>151</v>
      </c>
      <c r="M908">
        <v>1090</v>
      </c>
      <c r="O908">
        <v>2.7</v>
      </c>
      <c r="P908" t="s">
        <v>168</v>
      </c>
      <c r="Q908" t="s">
        <v>172</v>
      </c>
      <c r="R908" t="s">
        <v>164</v>
      </c>
      <c r="S908">
        <v>2</v>
      </c>
      <c r="T908" t="s">
        <v>176</v>
      </c>
      <c r="V908" t="s">
        <v>156</v>
      </c>
    </row>
    <row r="909" spans="1:22" x14ac:dyDescent="0.3">
      <c r="A909" t="s">
        <v>148</v>
      </c>
      <c r="B909">
        <v>1648010</v>
      </c>
      <c r="C909" s="1">
        <v>44652</v>
      </c>
      <c r="D909" s="2">
        <v>0.375</v>
      </c>
      <c r="G909" t="s">
        <v>178</v>
      </c>
      <c r="H909" t="s">
        <v>150</v>
      </c>
      <c r="I909" t="s">
        <v>148</v>
      </c>
      <c r="J909" t="s">
        <v>151</v>
      </c>
      <c r="M909">
        <v>50286</v>
      </c>
      <c r="O909">
        <v>21.3</v>
      </c>
      <c r="R909" t="s">
        <v>164</v>
      </c>
      <c r="S909">
        <v>0.17</v>
      </c>
      <c r="T909" t="s">
        <v>165</v>
      </c>
      <c r="V909" t="s">
        <v>230</v>
      </c>
    </row>
    <row r="910" spans="1:22" x14ac:dyDescent="0.3">
      <c r="A910" t="s">
        <v>148</v>
      </c>
      <c r="B910">
        <v>1648010</v>
      </c>
      <c r="C910" s="1">
        <v>44656</v>
      </c>
      <c r="D910" s="2">
        <v>0.3888888888888889</v>
      </c>
      <c r="G910" t="s">
        <v>178</v>
      </c>
      <c r="H910" t="s">
        <v>150</v>
      </c>
      <c r="I910" t="s">
        <v>148</v>
      </c>
      <c r="J910" t="s">
        <v>151</v>
      </c>
      <c r="M910">
        <v>1040</v>
      </c>
      <c r="O910">
        <v>2.1</v>
      </c>
      <c r="Q910" t="s">
        <v>172</v>
      </c>
      <c r="R910" t="s">
        <v>164</v>
      </c>
      <c r="S910">
        <v>0.4</v>
      </c>
      <c r="T910" t="s">
        <v>176</v>
      </c>
      <c r="V910" t="s">
        <v>156</v>
      </c>
    </row>
    <row r="911" spans="1:22" x14ac:dyDescent="0.3">
      <c r="A911" t="s">
        <v>148</v>
      </c>
      <c r="B911">
        <v>1648010</v>
      </c>
      <c r="C911" s="1">
        <v>44656</v>
      </c>
      <c r="D911" s="2">
        <v>0.3888888888888889</v>
      </c>
      <c r="G911" t="s">
        <v>178</v>
      </c>
      <c r="H911" t="s">
        <v>150</v>
      </c>
      <c r="I911" t="s">
        <v>148</v>
      </c>
      <c r="J911" t="s">
        <v>151</v>
      </c>
      <c r="M911">
        <v>1049</v>
      </c>
      <c r="O911">
        <v>0.18099999999999999</v>
      </c>
      <c r="Q911" t="s">
        <v>170</v>
      </c>
      <c r="R911" t="s">
        <v>164</v>
      </c>
      <c r="S911">
        <v>0.02</v>
      </c>
      <c r="T911" t="s">
        <v>176</v>
      </c>
      <c r="V911" t="s">
        <v>156</v>
      </c>
    </row>
    <row r="912" spans="1:22" x14ac:dyDescent="0.3">
      <c r="A912" t="s">
        <v>148</v>
      </c>
      <c r="B912">
        <v>1648010</v>
      </c>
      <c r="C912" s="1">
        <v>44656</v>
      </c>
      <c r="D912" s="2">
        <v>0.3888888888888889</v>
      </c>
      <c r="G912" t="s">
        <v>178</v>
      </c>
      <c r="H912" t="s">
        <v>150</v>
      </c>
      <c r="I912" t="s">
        <v>148</v>
      </c>
      <c r="J912" t="s">
        <v>151</v>
      </c>
      <c r="M912">
        <v>1090</v>
      </c>
      <c r="O912">
        <v>3.4</v>
      </c>
      <c r="P912" t="s">
        <v>168</v>
      </c>
      <c r="Q912" t="s">
        <v>172</v>
      </c>
      <c r="R912" t="s">
        <v>164</v>
      </c>
      <c r="S912">
        <v>2</v>
      </c>
      <c r="T912" t="s">
        <v>176</v>
      </c>
      <c r="V912" t="s">
        <v>156</v>
      </c>
    </row>
    <row r="913" spans="1:22" x14ac:dyDescent="0.3">
      <c r="A913" t="s">
        <v>148</v>
      </c>
      <c r="B913">
        <v>1648010</v>
      </c>
      <c r="C913" s="1">
        <v>44656</v>
      </c>
      <c r="D913" s="2">
        <v>0.3888888888888889</v>
      </c>
      <c r="G913" t="s">
        <v>178</v>
      </c>
      <c r="H913" t="s">
        <v>150</v>
      </c>
      <c r="I913" t="s">
        <v>148</v>
      </c>
      <c r="J913" t="s">
        <v>151</v>
      </c>
      <c r="M913">
        <v>50286</v>
      </c>
      <c r="O913">
        <v>1.1200000000000001</v>
      </c>
      <c r="R913" t="s">
        <v>164</v>
      </c>
      <c r="S913">
        <v>0.17</v>
      </c>
      <c r="T913" t="s">
        <v>165</v>
      </c>
      <c r="V913" t="s">
        <v>230</v>
      </c>
    </row>
    <row r="914" spans="1:22" x14ac:dyDescent="0.3">
      <c r="A914" t="s">
        <v>148</v>
      </c>
      <c r="B914">
        <v>1648010</v>
      </c>
      <c r="C914" s="1">
        <v>44657</v>
      </c>
      <c r="D914" s="2">
        <v>0.40972222222222227</v>
      </c>
      <c r="G914" t="s">
        <v>178</v>
      </c>
      <c r="H914" t="s">
        <v>150</v>
      </c>
      <c r="I914" t="s">
        <v>148</v>
      </c>
      <c r="J914" t="s">
        <v>151</v>
      </c>
      <c r="M914">
        <v>1040</v>
      </c>
      <c r="O914">
        <v>6.2</v>
      </c>
      <c r="Q914" t="s">
        <v>172</v>
      </c>
      <c r="R914" t="s">
        <v>164</v>
      </c>
      <c r="S914">
        <v>0.4</v>
      </c>
      <c r="T914" t="s">
        <v>176</v>
      </c>
      <c r="V914" t="s">
        <v>156</v>
      </c>
    </row>
    <row r="915" spans="1:22" x14ac:dyDescent="0.3">
      <c r="A915" t="s">
        <v>148</v>
      </c>
      <c r="B915">
        <v>1648010</v>
      </c>
      <c r="C915" s="1">
        <v>44657</v>
      </c>
      <c r="D915" s="2">
        <v>0.40972222222222227</v>
      </c>
      <c r="G915" t="s">
        <v>178</v>
      </c>
      <c r="H915" t="s">
        <v>150</v>
      </c>
      <c r="I915" t="s">
        <v>148</v>
      </c>
      <c r="J915" t="s">
        <v>151</v>
      </c>
      <c r="M915">
        <v>1049</v>
      </c>
      <c r="O915">
        <v>2.79</v>
      </c>
      <c r="Q915" t="s">
        <v>170</v>
      </c>
      <c r="R915" t="s">
        <v>164</v>
      </c>
      <c r="S915">
        <v>0.02</v>
      </c>
      <c r="T915" t="s">
        <v>176</v>
      </c>
      <c r="V915" t="s">
        <v>156</v>
      </c>
    </row>
    <row r="916" spans="1:22" x14ac:dyDescent="0.3">
      <c r="A916" t="s">
        <v>148</v>
      </c>
      <c r="B916">
        <v>1648010</v>
      </c>
      <c r="C916" s="1">
        <v>44657</v>
      </c>
      <c r="D916" s="2">
        <v>0.40972222222222227</v>
      </c>
      <c r="G916" t="s">
        <v>178</v>
      </c>
      <c r="H916" t="s">
        <v>150</v>
      </c>
      <c r="I916" t="s">
        <v>148</v>
      </c>
      <c r="J916" t="s">
        <v>151</v>
      </c>
      <c r="M916">
        <v>1090</v>
      </c>
      <c r="O916">
        <v>13.7</v>
      </c>
      <c r="Q916" t="s">
        <v>172</v>
      </c>
      <c r="R916" t="s">
        <v>164</v>
      </c>
      <c r="S916">
        <v>2</v>
      </c>
      <c r="T916" t="s">
        <v>176</v>
      </c>
      <c r="V916" t="s">
        <v>156</v>
      </c>
    </row>
    <row r="917" spans="1:22" x14ac:dyDescent="0.3">
      <c r="A917" t="s">
        <v>148</v>
      </c>
      <c r="B917">
        <v>1648010</v>
      </c>
      <c r="C917" s="1">
        <v>44657</v>
      </c>
      <c r="D917" s="2">
        <v>0.40972222222222227</v>
      </c>
      <c r="G917" t="s">
        <v>178</v>
      </c>
      <c r="H917" t="s">
        <v>150</v>
      </c>
      <c r="I917" t="s">
        <v>148</v>
      </c>
      <c r="J917" t="s">
        <v>151</v>
      </c>
      <c r="M917">
        <v>50286</v>
      </c>
      <c r="O917">
        <v>24.4</v>
      </c>
      <c r="R917" t="s">
        <v>164</v>
      </c>
      <c r="S917">
        <v>0.17</v>
      </c>
      <c r="T917" t="s">
        <v>165</v>
      </c>
      <c r="V917" t="s">
        <v>230</v>
      </c>
    </row>
    <row r="918" spans="1:22" x14ac:dyDescent="0.3">
      <c r="A918" t="s">
        <v>148</v>
      </c>
      <c r="B918">
        <v>1648010</v>
      </c>
      <c r="C918" s="1">
        <v>44670</v>
      </c>
      <c r="D918" s="2">
        <v>0.39930555555555558</v>
      </c>
      <c r="G918" t="s">
        <v>178</v>
      </c>
      <c r="H918" t="s">
        <v>150</v>
      </c>
      <c r="I918" t="s">
        <v>148</v>
      </c>
      <c r="J918" t="s">
        <v>151</v>
      </c>
      <c r="M918">
        <v>1040</v>
      </c>
      <c r="O918">
        <v>3.3</v>
      </c>
      <c r="Q918" t="s">
        <v>172</v>
      </c>
      <c r="R918" t="s">
        <v>164</v>
      </c>
      <c r="S918">
        <v>0.4</v>
      </c>
      <c r="T918" t="s">
        <v>176</v>
      </c>
      <c r="V918" t="s">
        <v>156</v>
      </c>
    </row>
    <row r="919" spans="1:22" x14ac:dyDescent="0.3">
      <c r="A919" t="s">
        <v>148</v>
      </c>
      <c r="B919">
        <v>1648010</v>
      </c>
      <c r="C919" s="1">
        <v>44670</v>
      </c>
      <c r="D919" s="2">
        <v>0.39930555555555558</v>
      </c>
      <c r="G919" t="s">
        <v>178</v>
      </c>
      <c r="H919" t="s">
        <v>150</v>
      </c>
      <c r="I919" t="s">
        <v>148</v>
      </c>
      <c r="J919" t="s">
        <v>151</v>
      </c>
      <c r="M919">
        <v>1049</v>
      </c>
      <c r="O919">
        <v>0.13700000000000001</v>
      </c>
      <c r="Q919" t="s">
        <v>170</v>
      </c>
      <c r="R919" t="s">
        <v>164</v>
      </c>
      <c r="S919">
        <v>0.02</v>
      </c>
      <c r="T919" t="s">
        <v>176</v>
      </c>
      <c r="V919" t="s">
        <v>156</v>
      </c>
    </row>
    <row r="920" spans="1:22" x14ac:dyDescent="0.3">
      <c r="A920" t="s">
        <v>148</v>
      </c>
      <c r="B920">
        <v>1648010</v>
      </c>
      <c r="C920" s="1">
        <v>44670</v>
      </c>
      <c r="D920" s="2">
        <v>0.39930555555555558</v>
      </c>
      <c r="G920" t="s">
        <v>178</v>
      </c>
      <c r="H920" t="s">
        <v>150</v>
      </c>
      <c r="I920" t="s">
        <v>148</v>
      </c>
      <c r="J920" t="s">
        <v>151</v>
      </c>
      <c r="M920">
        <v>1090</v>
      </c>
      <c r="O920">
        <v>3</v>
      </c>
      <c r="P920" t="s">
        <v>168</v>
      </c>
      <c r="Q920" t="s">
        <v>172</v>
      </c>
      <c r="R920" t="s">
        <v>164</v>
      </c>
      <c r="S920">
        <v>2</v>
      </c>
      <c r="T920" t="s">
        <v>176</v>
      </c>
      <c r="V920" t="s">
        <v>156</v>
      </c>
    </row>
    <row r="921" spans="1:22" x14ac:dyDescent="0.3">
      <c r="A921" t="s">
        <v>148</v>
      </c>
      <c r="B921">
        <v>1648010</v>
      </c>
      <c r="C921" s="1">
        <v>44670</v>
      </c>
      <c r="D921" s="2">
        <v>0.39930555555555558</v>
      </c>
      <c r="G921" t="s">
        <v>178</v>
      </c>
      <c r="H921" t="s">
        <v>150</v>
      </c>
      <c r="I921" t="s">
        <v>148</v>
      </c>
      <c r="J921" t="s">
        <v>151</v>
      </c>
      <c r="M921">
        <v>50286</v>
      </c>
      <c r="O921">
        <v>5</v>
      </c>
      <c r="R921" t="s">
        <v>164</v>
      </c>
      <c r="S921">
        <v>0.17</v>
      </c>
      <c r="T921" t="s">
        <v>165</v>
      </c>
      <c r="V921" t="s">
        <v>230</v>
      </c>
    </row>
    <row r="922" spans="1:22" x14ac:dyDescent="0.3">
      <c r="A922" t="s">
        <v>148</v>
      </c>
      <c r="B922">
        <v>1648010</v>
      </c>
      <c r="C922" s="1">
        <v>44685</v>
      </c>
      <c r="D922" s="2">
        <v>0.38541666666666669</v>
      </c>
      <c r="G922" t="s">
        <v>178</v>
      </c>
      <c r="H922" t="s">
        <v>150</v>
      </c>
      <c r="I922" t="s">
        <v>148</v>
      </c>
      <c r="J922" t="s">
        <v>151</v>
      </c>
      <c r="M922">
        <v>1040</v>
      </c>
      <c r="O922">
        <v>3.4</v>
      </c>
      <c r="Q922" t="s">
        <v>172</v>
      </c>
      <c r="R922" t="s">
        <v>164</v>
      </c>
      <c r="S922">
        <v>0.4</v>
      </c>
      <c r="T922" t="s">
        <v>176</v>
      </c>
      <c r="V922" t="s">
        <v>156</v>
      </c>
    </row>
    <row r="923" spans="1:22" x14ac:dyDescent="0.3">
      <c r="A923" t="s">
        <v>148</v>
      </c>
      <c r="B923">
        <v>1648010</v>
      </c>
      <c r="C923" s="1">
        <v>44685</v>
      </c>
      <c r="D923" s="2">
        <v>0.38541666666666669</v>
      </c>
      <c r="G923" t="s">
        <v>178</v>
      </c>
      <c r="H923" t="s">
        <v>150</v>
      </c>
      <c r="I923" t="s">
        <v>148</v>
      </c>
      <c r="J923" t="s">
        <v>151</v>
      </c>
      <c r="M923">
        <v>1049</v>
      </c>
      <c r="O923">
        <v>0.28299999999999997</v>
      </c>
      <c r="Q923" t="s">
        <v>170</v>
      </c>
      <c r="R923" t="s">
        <v>164</v>
      </c>
      <c r="S923">
        <v>0.02</v>
      </c>
      <c r="T923" t="s">
        <v>176</v>
      </c>
      <c r="V923" t="s">
        <v>156</v>
      </c>
    </row>
    <row r="924" spans="1:22" x14ac:dyDescent="0.3">
      <c r="A924" t="s">
        <v>148</v>
      </c>
      <c r="B924">
        <v>1648010</v>
      </c>
      <c r="C924" s="1">
        <v>44685</v>
      </c>
      <c r="D924" s="2">
        <v>0.38541666666666669</v>
      </c>
      <c r="G924" t="s">
        <v>178</v>
      </c>
      <c r="H924" t="s">
        <v>150</v>
      </c>
      <c r="I924" t="s">
        <v>148</v>
      </c>
      <c r="J924" t="s">
        <v>151</v>
      </c>
      <c r="M924">
        <v>1090</v>
      </c>
      <c r="O924">
        <v>3</v>
      </c>
      <c r="P924" t="s">
        <v>168</v>
      </c>
      <c r="Q924" t="s">
        <v>172</v>
      </c>
      <c r="R924" t="s">
        <v>164</v>
      </c>
      <c r="S924">
        <v>2</v>
      </c>
      <c r="T924" t="s">
        <v>176</v>
      </c>
      <c r="V924" t="s">
        <v>156</v>
      </c>
    </row>
    <row r="925" spans="1:22" x14ac:dyDescent="0.3">
      <c r="A925" t="s">
        <v>148</v>
      </c>
      <c r="B925">
        <v>1648010</v>
      </c>
      <c r="C925" s="1">
        <v>44685</v>
      </c>
      <c r="D925" s="2">
        <v>0.38541666666666669</v>
      </c>
      <c r="G925" t="s">
        <v>178</v>
      </c>
      <c r="H925" t="s">
        <v>150</v>
      </c>
      <c r="I925" t="s">
        <v>148</v>
      </c>
      <c r="J925" t="s">
        <v>151</v>
      </c>
      <c r="M925">
        <v>50286</v>
      </c>
      <c r="O925">
        <v>16.899999999999999</v>
      </c>
      <c r="R925" t="s">
        <v>164</v>
      </c>
      <c r="S925">
        <v>0.17</v>
      </c>
      <c r="T925" t="s">
        <v>165</v>
      </c>
      <c r="V925" t="s">
        <v>230</v>
      </c>
    </row>
    <row r="926" spans="1:22" x14ac:dyDescent="0.3">
      <c r="A926" t="s">
        <v>148</v>
      </c>
      <c r="B926">
        <v>1648010</v>
      </c>
      <c r="C926" s="1">
        <v>44688</v>
      </c>
      <c r="D926" s="2">
        <v>0.4826388888888889</v>
      </c>
      <c r="G926" t="s">
        <v>178</v>
      </c>
      <c r="H926" t="s">
        <v>150</v>
      </c>
      <c r="I926" t="s">
        <v>148</v>
      </c>
      <c r="J926" t="s">
        <v>151</v>
      </c>
      <c r="M926">
        <v>1040</v>
      </c>
      <c r="O926">
        <v>3.4</v>
      </c>
      <c r="Q926" t="s">
        <v>172</v>
      </c>
      <c r="R926" t="s">
        <v>164</v>
      </c>
      <c r="S926">
        <v>0.4</v>
      </c>
      <c r="T926" t="s">
        <v>176</v>
      </c>
      <c r="V926" t="s">
        <v>156</v>
      </c>
    </row>
    <row r="927" spans="1:22" x14ac:dyDescent="0.3">
      <c r="A927" t="s">
        <v>148</v>
      </c>
      <c r="B927">
        <v>1648010</v>
      </c>
      <c r="C927" s="1">
        <v>44688</v>
      </c>
      <c r="D927" s="2">
        <v>0.4826388888888889</v>
      </c>
      <c r="G927" t="s">
        <v>178</v>
      </c>
      <c r="H927" t="s">
        <v>150</v>
      </c>
      <c r="I927" t="s">
        <v>148</v>
      </c>
      <c r="J927" t="s">
        <v>151</v>
      </c>
      <c r="M927">
        <v>1049</v>
      </c>
      <c r="O927">
        <v>0.40799999999999997</v>
      </c>
      <c r="Q927" t="s">
        <v>170</v>
      </c>
      <c r="R927" t="s">
        <v>164</v>
      </c>
      <c r="S927">
        <v>0.02</v>
      </c>
      <c r="T927" t="s">
        <v>176</v>
      </c>
      <c r="V927" t="s">
        <v>156</v>
      </c>
    </row>
    <row r="928" spans="1:22" x14ac:dyDescent="0.3">
      <c r="A928" t="s">
        <v>148</v>
      </c>
      <c r="B928">
        <v>1648010</v>
      </c>
      <c r="C928" s="1">
        <v>44688</v>
      </c>
      <c r="D928" s="2">
        <v>0.4826388888888889</v>
      </c>
      <c r="G928" t="s">
        <v>178</v>
      </c>
      <c r="H928" t="s">
        <v>150</v>
      </c>
      <c r="I928" t="s">
        <v>148</v>
      </c>
      <c r="J928" t="s">
        <v>151</v>
      </c>
      <c r="M928">
        <v>1090</v>
      </c>
      <c r="O928">
        <v>2</v>
      </c>
      <c r="P928" t="s">
        <v>168</v>
      </c>
      <c r="Q928" t="s">
        <v>172</v>
      </c>
      <c r="R928" t="s">
        <v>164</v>
      </c>
      <c r="S928">
        <v>2</v>
      </c>
      <c r="T928" t="s">
        <v>176</v>
      </c>
      <c r="V928" t="s">
        <v>156</v>
      </c>
    </row>
    <row r="929" spans="1:22" x14ac:dyDescent="0.3">
      <c r="A929" t="s">
        <v>148</v>
      </c>
      <c r="B929">
        <v>1648010</v>
      </c>
      <c r="C929" s="1">
        <v>44688</v>
      </c>
      <c r="D929" s="2">
        <v>0.4826388888888889</v>
      </c>
      <c r="G929" t="s">
        <v>178</v>
      </c>
      <c r="H929" t="s">
        <v>150</v>
      </c>
      <c r="I929" t="s">
        <v>148</v>
      </c>
      <c r="J929" t="s">
        <v>151</v>
      </c>
      <c r="M929">
        <v>50286</v>
      </c>
      <c r="O929">
        <v>20.3</v>
      </c>
      <c r="R929" t="s">
        <v>164</v>
      </c>
      <c r="S929">
        <v>0.17</v>
      </c>
      <c r="T929" t="s">
        <v>165</v>
      </c>
      <c r="V929" t="s">
        <v>230</v>
      </c>
    </row>
    <row r="930" spans="1:22" x14ac:dyDescent="0.3">
      <c r="A930" t="s">
        <v>148</v>
      </c>
      <c r="B930">
        <v>1648010</v>
      </c>
      <c r="C930" s="1">
        <v>44713</v>
      </c>
      <c r="D930" s="2">
        <v>0.40972222222222227</v>
      </c>
      <c r="G930" t="s">
        <v>178</v>
      </c>
      <c r="H930" t="s">
        <v>150</v>
      </c>
      <c r="I930" t="s">
        <v>148</v>
      </c>
      <c r="J930" t="s">
        <v>151</v>
      </c>
      <c r="M930">
        <v>1040</v>
      </c>
      <c r="O930">
        <v>4.5</v>
      </c>
      <c r="Q930" t="s">
        <v>172</v>
      </c>
      <c r="R930" t="s">
        <v>164</v>
      </c>
      <c r="S930">
        <v>0.4</v>
      </c>
      <c r="T930" t="s">
        <v>176</v>
      </c>
      <c r="V930" t="s">
        <v>156</v>
      </c>
    </row>
    <row r="931" spans="1:22" x14ac:dyDescent="0.3">
      <c r="A931" t="s">
        <v>148</v>
      </c>
      <c r="B931">
        <v>1648010</v>
      </c>
      <c r="C931" s="1">
        <v>44713</v>
      </c>
      <c r="D931" s="2">
        <v>0.40972222222222227</v>
      </c>
      <c r="G931" t="s">
        <v>178</v>
      </c>
      <c r="H931" t="s">
        <v>150</v>
      </c>
      <c r="I931" t="s">
        <v>148</v>
      </c>
      <c r="J931" t="s">
        <v>151</v>
      </c>
      <c r="M931">
        <v>1049</v>
      </c>
      <c r="O931">
        <v>0.215</v>
      </c>
      <c r="Q931" t="s">
        <v>170</v>
      </c>
      <c r="R931" t="s">
        <v>164</v>
      </c>
      <c r="S931">
        <v>0.02</v>
      </c>
      <c r="T931" t="s">
        <v>176</v>
      </c>
      <c r="V931" t="s">
        <v>156</v>
      </c>
    </row>
    <row r="932" spans="1:22" x14ac:dyDescent="0.3">
      <c r="A932" t="s">
        <v>148</v>
      </c>
      <c r="B932">
        <v>1648010</v>
      </c>
      <c r="C932" s="1">
        <v>44713</v>
      </c>
      <c r="D932" s="2">
        <v>0.40972222222222227</v>
      </c>
      <c r="G932" t="s">
        <v>178</v>
      </c>
      <c r="H932" t="s">
        <v>150</v>
      </c>
      <c r="I932" t="s">
        <v>148</v>
      </c>
      <c r="J932" t="s">
        <v>151</v>
      </c>
      <c r="M932">
        <v>1090</v>
      </c>
      <c r="N932" t="s">
        <v>152</v>
      </c>
      <c r="O932">
        <v>2</v>
      </c>
      <c r="Q932" t="s">
        <v>172</v>
      </c>
      <c r="R932" t="s">
        <v>164</v>
      </c>
      <c r="S932">
        <v>2</v>
      </c>
      <c r="T932" t="s">
        <v>176</v>
      </c>
      <c r="V932" t="s">
        <v>156</v>
      </c>
    </row>
    <row r="933" spans="1:22" x14ac:dyDescent="0.3">
      <c r="A933" t="s">
        <v>148</v>
      </c>
      <c r="B933">
        <v>1648010</v>
      </c>
      <c r="C933" s="1">
        <v>44713</v>
      </c>
      <c r="D933" s="2">
        <v>0.40972222222222227</v>
      </c>
      <c r="G933" t="s">
        <v>178</v>
      </c>
      <c r="H933" t="s">
        <v>150</v>
      </c>
      <c r="I933" t="s">
        <v>148</v>
      </c>
      <c r="J933" t="s">
        <v>151</v>
      </c>
      <c r="M933">
        <v>50286</v>
      </c>
      <c r="O933">
        <v>1.75</v>
      </c>
      <c r="R933" t="s">
        <v>164</v>
      </c>
      <c r="S933">
        <v>0.17</v>
      </c>
      <c r="T933" t="s">
        <v>165</v>
      </c>
      <c r="V933" t="s">
        <v>230</v>
      </c>
    </row>
    <row r="934" spans="1:22" x14ac:dyDescent="0.3">
      <c r="A934" t="s">
        <v>148</v>
      </c>
      <c r="B934">
        <v>1648010</v>
      </c>
      <c r="C934" s="1">
        <v>44754</v>
      </c>
      <c r="D934" s="2">
        <v>0.4375</v>
      </c>
      <c r="G934" t="s">
        <v>178</v>
      </c>
      <c r="H934" t="s">
        <v>150</v>
      </c>
      <c r="I934" t="s">
        <v>148</v>
      </c>
      <c r="J934" t="s">
        <v>151</v>
      </c>
      <c r="M934">
        <v>50286</v>
      </c>
      <c r="O934">
        <v>1.7</v>
      </c>
      <c r="R934" t="s">
        <v>164</v>
      </c>
      <c r="S934">
        <v>0.17</v>
      </c>
      <c r="T934" t="s">
        <v>165</v>
      </c>
      <c r="V934" t="s">
        <v>230</v>
      </c>
    </row>
    <row r="935" spans="1:22" x14ac:dyDescent="0.3">
      <c r="A935" t="s">
        <v>148</v>
      </c>
      <c r="B935">
        <v>1648998</v>
      </c>
      <c r="C935" s="1">
        <v>36334</v>
      </c>
      <c r="D935" s="2">
        <v>0.49305555555555558</v>
      </c>
      <c r="G935" t="s">
        <v>149</v>
      </c>
      <c r="H935" t="s">
        <v>160</v>
      </c>
      <c r="I935" t="s">
        <v>161</v>
      </c>
      <c r="J935" t="s">
        <v>151</v>
      </c>
      <c r="M935">
        <v>34653</v>
      </c>
      <c r="N935" t="s">
        <v>152</v>
      </c>
      <c r="O935">
        <v>6.0000000000000001E-3</v>
      </c>
      <c r="Q935" t="s">
        <v>162</v>
      </c>
      <c r="R935" t="s">
        <v>163</v>
      </c>
    </row>
    <row r="936" spans="1:22" x14ac:dyDescent="0.3">
      <c r="A936" t="s">
        <v>148</v>
      </c>
      <c r="B936">
        <v>1648998</v>
      </c>
      <c r="C936" s="1">
        <v>36334</v>
      </c>
      <c r="D936" s="2">
        <v>0.49305555555555558</v>
      </c>
      <c r="G936" t="s">
        <v>149</v>
      </c>
      <c r="H936" t="s">
        <v>160</v>
      </c>
      <c r="I936" t="s">
        <v>161</v>
      </c>
      <c r="J936" t="s">
        <v>151</v>
      </c>
      <c r="M936">
        <v>39381</v>
      </c>
      <c r="N936" t="s">
        <v>152</v>
      </c>
      <c r="O936">
        <v>1E-3</v>
      </c>
      <c r="Q936" t="s">
        <v>162</v>
      </c>
      <c r="R936" t="s">
        <v>163</v>
      </c>
    </row>
    <row r="937" spans="1:22" x14ac:dyDescent="0.3">
      <c r="A937" t="s">
        <v>148</v>
      </c>
      <c r="B937">
        <v>1649000</v>
      </c>
      <c r="C937" s="1">
        <v>39260</v>
      </c>
      <c r="D937" s="2">
        <v>0.48958333333333331</v>
      </c>
      <c r="G937" t="s">
        <v>149</v>
      </c>
      <c r="H937" t="s">
        <v>150</v>
      </c>
      <c r="I937" t="s">
        <v>148</v>
      </c>
      <c r="J937" t="s">
        <v>151</v>
      </c>
      <c r="M937">
        <v>34248</v>
      </c>
      <c r="N937" t="s">
        <v>152</v>
      </c>
      <c r="O937">
        <v>0.12</v>
      </c>
      <c r="Q937" t="s">
        <v>153</v>
      </c>
      <c r="R937" t="s">
        <v>154</v>
      </c>
      <c r="S937">
        <v>0.12</v>
      </c>
      <c r="T937" t="s">
        <v>155</v>
      </c>
      <c r="V937" t="s">
        <v>156</v>
      </c>
    </row>
    <row r="938" spans="1:22" x14ac:dyDescent="0.3">
      <c r="A938" t="s">
        <v>148</v>
      </c>
      <c r="B938">
        <v>1649000</v>
      </c>
      <c r="C938" s="1">
        <v>39260</v>
      </c>
      <c r="D938" s="2">
        <v>0.48958333333333331</v>
      </c>
      <c r="G938" t="s">
        <v>149</v>
      </c>
      <c r="H938" t="s">
        <v>150</v>
      </c>
      <c r="I938" t="s">
        <v>148</v>
      </c>
      <c r="J938" t="s">
        <v>151</v>
      </c>
      <c r="M938">
        <v>34377</v>
      </c>
      <c r="N938" t="s">
        <v>157</v>
      </c>
      <c r="O938">
        <v>8.9999999999999993E-3</v>
      </c>
      <c r="P938" t="s">
        <v>158</v>
      </c>
      <c r="Q938" t="s">
        <v>153</v>
      </c>
      <c r="R938" t="s">
        <v>154</v>
      </c>
      <c r="S938">
        <v>0.08</v>
      </c>
      <c r="T938" t="s">
        <v>159</v>
      </c>
      <c r="V938" t="s">
        <v>156</v>
      </c>
    </row>
    <row r="939" spans="1:22" x14ac:dyDescent="0.3">
      <c r="A939" t="s">
        <v>148</v>
      </c>
      <c r="B939">
        <v>1649000</v>
      </c>
      <c r="C939" s="1">
        <v>39260</v>
      </c>
      <c r="D939" s="2">
        <v>0.48958333333333331</v>
      </c>
      <c r="G939" t="s">
        <v>149</v>
      </c>
      <c r="H939" t="s">
        <v>150</v>
      </c>
      <c r="I939" t="s">
        <v>148</v>
      </c>
      <c r="J939" t="s">
        <v>151</v>
      </c>
      <c r="M939">
        <v>34443</v>
      </c>
      <c r="N939" t="s">
        <v>152</v>
      </c>
      <c r="O939">
        <v>0.1</v>
      </c>
      <c r="Q939" t="s">
        <v>153</v>
      </c>
      <c r="R939" t="s">
        <v>154</v>
      </c>
      <c r="S939">
        <v>0.1</v>
      </c>
      <c r="T939" t="s">
        <v>155</v>
      </c>
      <c r="V939" t="s">
        <v>156</v>
      </c>
    </row>
    <row r="940" spans="1:22" x14ac:dyDescent="0.3">
      <c r="A940" t="s">
        <v>148</v>
      </c>
      <c r="B940">
        <v>1649000</v>
      </c>
      <c r="C940" s="1">
        <v>39260</v>
      </c>
      <c r="D940" s="2">
        <v>0.48958333333333331</v>
      </c>
      <c r="G940" t="s">
        <v>149</v>
      </c>
      <c r="H940" t="s">
        <v>150</v>
      </c>
      <c r="I940" t="s">
        <v>148</v>
      </c>
      <c r="J940" t="s">
        <v>151</v>
      </c>
      <c r="M940">
        <v>34462</v>
      </c>
      <c r="N940" t="s">
        <v>152</v>
      </c>
      <c r="O940">
        <v>0.08</v>
      </c>
      <c r="Q940" t="s">
        <v>153</v>
      </c>
      <c r="R940" t="s">
        <v>154</v>
      </c>
      <c r="S940">
        <v>0.08</v>
      </c>
      <c r="T940" t="s">
        <v>159</v>
      </c>
      <c r="V940" t="s">
        <v>156</v>
      </c>
    </row>
    <row r="941" spans="1:22" x14ac:dyDescent="0.3">
      <c r="A941" t="s">
        <v>148</v>
      </c>
      <c r="B941">
        <v>1649000</v>
      </c>
      <c r="C941" s="1">
        <v>39260</v>
      </c>
      <c r="D941" s="2">
        <v>0.48958333333333331</v>
      </c>
      <c r="G941" t="s">
        <v>149</v>
      </c>
      <c r="H941" t="s">
        <v>150</v>
      </c>
      <c r="I941" t="s">
        <v>148</v>
      </c>
      <c r="J941" t="s">
        <v>151</v>
      </c>
      <c r="M941">
        <v>34470</v>
      </c>
      <c r="N941" t="s">
        <v>157</v>
      </c>
      <c r="O941">
        <v>8.9999999999999993E-3</v>
      </c>
      <c r="P941" t="s">
        <v>158</v>
      </c>
      <c r="Q941" t="s">
        <v>153</v>
      </c>
      <c r="R941" t="s">
        <v>154</v>
      </c>
      <c r="S941">
        <v>0.08</v>
      </c>
      <c r="T941" t="s">
        <v>155</v>
      </c>
      <c r="V941" t="s">
        <v>156</v>
      </c>
    </row>
    <row r="942" spans="1:22" x14ac:dyDescent="0.3">
      <c r="A942" t="s">
        <v>148</v>
      </c>
      <c r="B942">
        <v>1649000</v>
      </c>
      <c r="C942" s="1">
        <v>39260</v>
      </c>
      <c r="D942" s="2">
        <v>0.49652777777777773</v>
      </c>
      <c r="G942" t="s">
        <v>149</v>
      </c>
      <c r="H942" t="s">
        <v>150</v>
      </c>
      <c r="I942" t="s">
        <v>148</v>
      </c>
      <c r="J942" t="s">
        <v>151</v>
      </c>
      <c r="M942">
        <v>34247</v>
      </c>
      <c r="N942" t="s">
        <v>152</v>
      </c>
      <c r="O942">
        <v>0.2</v>
      </c>
      <c r="Q942" t="s">
        <v>166</v>
      </c>
      <c r="R942" t="s">
        <v>154</v>
      </c>
      <c r="S942">
        <v>0.2</v>
      </c>
      <c r="T942" t="s">
        <v>159</v>
      </c>
      <c r="V942" t="s">
        <v>156</v>
      </c>
    </row>
    <row r="943" spans="1:22" x14ac:dyDescent="0.3">
      <c r="A943" t="s">
        <v>148</v>
      </c>
      <c r="B943">
        <v>1649000</v>
      </c>
      <c r="C943" s="1">
        <v>39260</v>
      </c>
      <c r="D943" s="2">
        <v>0.49652777777777773</v>
      </c>
      <c r="G943" t="s">
        <v>149</v>
      </c>
      <c r="H943" t="s">
        <v>150</v>
      </c>
      <c r="I943" t="s">
        <v>148</v>
      </c>
      <c r="J943" t="s">
        <v>151</v>
      </c>
      <c r="M943">
        <v>34376</v>
      </c>
      <c r="N943" t="s">
        <v>152</v>
      </c>
      <c r="O943">
        <v>0.2</v>
      </c>
      <c r="Q943" t="s">
        <v>166</v>
      </c>
      <c r="R943" t="s">
        <v>154</v>
      </c>
      <c r="S943">
        <v>0.2</v>
      </c>
      <c r="T943" t="s">
        <v>159</v>
      </c>
      <c r="V943" t="s">
        <v>156</v>
      </c>
    </row>
    <row r="944" spans="1:22" x14ac:dyDescent="0.3">
      <c r="A944" t="s">
        <v>148</v>
      </c>
      <c r="B944">
        <v>1649000</v>
      </c>
      <c r="C944" s="1">
        <v>39260</v>
      </c>
      <c r="D944" s="2">
        <v>0.49652777777777773</v>
      </c>
      <c r="G944" t="s">
        <v>149</v>
      </c>
      <c r="H944" t="s">
        <v>150</v>
      </c>
      <c r="I944" t="s">
        <v>148</v>
      </c>
      <c r="J944" t="s">
        <v>151</v>
      </c>
      <c r="M944">
        <v>34461</v>
      </c>
      <c r="N944" t="s">
        <v>152</v>
      </c>
      <c r="O944">
        <v>0.2</v>
      </c>
      <c r="Q944" t="s">
        <v>166</v>
      </c>
      <c r="R944" t="s">
        <v>154</v>
      </c>
      <c r="S944">
        <v>0.2</v>
      </c>
      <c r="T944" t="s">
        <v>159</v>
      </c>
      <c r="V944" t="s">
        <v>156</v>
      </c>
    </row>
    <row r="945" spans="1:22" x14ac:dyDescent="0.3">
      <c r="A945" t="s">
        <v>148</v>
      </c>
      <c r="B945">
        <v>1649000</v>
      </c>
      <c r="C945" s="1">
        <v>39260</v>
      </c>
      <c r="D945" s="2">
        <v>0.49652777777777773</v>
      </c>
      <c r="G945" t="s">
        <v>149</v>
      </c>
      <c r="H945" t="s">
        <v>150</v>
      </c>
      <c r="I945" t="s">
        <v>148</v>
      </c>
      <c r="J945" t="s">
        <v>151</v>
      </c>
      <c r="M945">
        <v>34469</v>
      </c>
      <c r="N945" t="s">
        <v>152</v>
      </c>
      <c r="O945">
        <v>0.2</v>
      </c>
      <c r="Q945" t="s">
        <v>166</v>
      </c>
      <c r="R945" t="s">
        <v>154</v>
      </c>
      <c r="S945">
        <v>0.2</v>
      </c>
      <c r="T945" t="s">
        <v>159</v>
      </c>
      <c r="V945" t="s">
        <v>156</v>
      </c>
    </row>
    <row r="946" spans="1:22" x14ac:dyDescent="0.3">
      <c r="A946" t="s">
        <v>148</v>
      </c>
      <c r="B946">
        <v>1649000</v>
      </c>
      <c r="C946" s="1">
        <v>39260</v>
      </c>
      <c r="D946" s="2">
        <v>0.49652777777777773</v>
      </c>
      <c r="G946" t="s">
        <v>149</v>
      </c>
      <c r="H946" t="s">
        <v>150</v>
      </c>
      <c r="I946" t="s">
        <v>148</v>
      </c>
      <c r="J946" t="s">
        <v>151</v>
      </c>
      <c r="M946">
        <v>34696</v>
      </c>
      <c r="N946" t="s">
        <v>152</v>
      </c>
      <c r="O946">
        <v>0.2</v>
      </c>
      <c r="P946" t="s">
        <v>167</v>
      </c>
      <c r="Q946" t="s">
        <v>166</v>
      </c>
      <c r="R946" t="s">
        <v>154</v>
      </c>
      <c r="S946">
        <v>0.2</v>
      </c>
      <c r="T946" t="s">
        <v>159</v>
      </c>
      <c r="V946" t="s">
        <v>156</v>
      </c>
    </row>
    <row r="947" spans="1:22" x14ac:dyDescent="0.3">
      <c r="A947" t="s">
        <v>148</v>
      </c>
      <c r="B947">
        <v>1651800</v>
      </c>
      <c r="C947" s="1">
        <v>41725</v>
      </c>
      <c r="D947" s="2">
        <v>0.55208333333333337</v>
      </c>
      <c r="G947" t="s">
        <v>149</v>
      </c>
      <c r="H947" t="s">
        <v>150</v>
      </c>
      <c r="I947" t="s">
        <v>148</v>
      </c>
      <c r="J947" t="s">
        <v>151</v>
      </c>
      <c r="M947">
        <v>1040</v>
      </c>
      <c r="O947">
        <v>1.6</v>
      </c>
      <c r="P947" t="s">
        <v>168</v>
      </c>
      <c r="Q947" t="s">
        <v>172</v>
      </c>
      <c r="R947" t="s">
        <v>154</v>
      </c>
      <c r="S947">
        <v>0.8</v>
      </c>
      <c r="T947" t="s">
        <v>171</v>
      </c>
      <c r="V947" t="s">
        <v>156</v>
      </c>
    </row>
    <row r="948" spans="1:22" x14ac:dyDescent="0.3">
      <c r="A948" t="s">
        <v>148</v>
      </c>
      <c r="B948">
        <v>1651800</v>
      </c>
      <c r="C948" s="1">
        <v>41725</v>
      </c>
      <c r="D948" s="2">
        <v>0.55208333333333337</v>
      </c>
      <c r="G948" t="s">
        <v>149</v>
      </c>
      <c r="H948" t="s">
        <v>150</v>
      </c>
      <c r="I948" t="s">
        <v>148</v>
      </c>
      <c r="J948" t="s">
        <v>151</v>
      </c>
      <c r="M948">
        <v>1049</v>
      </c>
      <c r="N948" t="s">
        <v>152</v>
      </c>
      <c r="O948">
        <v>0.04</v>
      </c>
      <c r="Q948" t="s">
        <v>170</v>
      </c>
      <c r="R948" t="s">
        <v>154</v>
      </c>
      <c r="S948">
        <v>0.04</v>
      </c>
      <c r="T948" t="s">
        <v>171</v>
      </c>
      <c r="V948" t="s">
        <v>156</v>
      </c>
    </row>
    <row r="949" spans="1:22" x14ac:dyDescent="0.3">
      <c r="A949" t="s">
        <v>148</v>
      </c>
      <c r="B949">
        <v>1651800</v>
      </c>
      <c r="C949" s="1">
        <v>41725</v>
      </c>
      <c r="D949" s="2">
        <v>0.55208333333333337</v>
      </c>
      <c r="G949" t="s">
        <v>149</v>
      </c>
      <c r="H949" t="s">
        <v>150</v>
      </c>
      <c r="I949" t="s">
        <v>148</v>
      </c>
      <c r="J949" t="s">
        <v>151</v>
      </c>
      <c r="M949">
        <v>1090</v>
      </c>
      <c r="O949">
        <v>4.0999999999999996</v>
      </c>
      <c r="Q949" t="s">
        <v>172</v>
      </c>
      <c r="R949" t="s">
        <v>154</v>
      </c>
      <c r="S949">
        <v>2</v>
      </c>
      <c r="T949" t="s">
        <v>171</v>
      </c>
      <c r="V949" t="s">
        <v>156</v>
      </c>
    </row>
    <row r="950" spans="1:22" x14ac:dyDescent="0.3">
      <c r="A950" t="s">
        <v>148</v>
      </c>
      <c r="B950">
        <v>1651800</v>
      </c>
      <c r="C950" s="1">
        <v>41727</v>
      </c>
      <c r="D950" s="2">
        <v>0.60416666666666663</v>
      </c>
      <c r="G950" t="s">
        <v>149</v>
      </c>
      <c r="H950" t="s">
        <v>150</v>
      </c>
      <c r="I950" t="s">
        <v>161</v>
      </c>
      <c r="J950" t="s">
        <v>151</v>
      </c>
      <c r="M950">
        <v>1040</v>
      </c>
      <c r="N950" t="s">
        <v>152</v>
      </c>
      <c r="O950">
        <v>0.8</v>
      </c>
      <c r="Q950" t="s">
        <v>172</v>
      </c>
      <c r="R950" t="s">
        <v>154</v>
      </c>
      <c r="S950">
        <v>0.8</v>
      </c>
      <c r="T950" t="s">
        <v>171</v>
      </c>
      <c r="V950" t="s">
        <v>156</v>
      </c>
    </row>
    <row r="951" spans="1:22" x14ac:dyDescent="0.3">
      <c r="A951" t="s">
        <v>148</v>
      </c>
      <c r="B951">
        <v>1651800</v>
      </c>
      <c r="C951" s="1">
        <v>41727</v>
      </c>
      <c r="D951" s="2">
        <v>0.60416666666666663</v>
      </c>
      <c r="G951" t="s">
        <v>149</v>
      </c>
      <c r="H951" t="s">
        <v>150</v>
      </c>
      <c r="I951" t="s">
        <v>161</v>
      </c>
      <c r="J951" t="s">
        <v>151</v>
      </c>
      <c r="M951">
        <v>1049</v>
      </c>
      <c r="O951">
        <v>0.188</v>
      </c>
      <c r="Q951" t="s">
        <v>170</v>
      </c>
      <c r="R951" t="s">
        <v>154</v>
      </c>
      <c r="S951">
        <v>0.04</v>
      </c>
      <c r="T951" t="s">
        <v>171</v>
      </c>
      <c r="V951" t="s">
        <v>156</v>
      </c>
    </row>
    <row r="952" spans="1:22" x14ac:dyDescent="0.3">
      <c r="A952" t="s">
        <v>148</v>
      </c>
      <c r="B952">
        <v>1651800</v>
      </c>
      <c r="C952" s="1">
        <v>41727</v>
      </c>
      <c r="D952" s="2">
        <v>0.60416666666666663</v>
      </c>
      <c r="G952" t="s">
        <v>149</v>
      </c>
      <c r="H952" t="s">
        <v>150</v>
      </c>
      <c r="I952" t="s">
        <v>161</v>
      </c>
      <c r="J952" t="s">
        <v>151</v>
      </c>
      <c r="M952">
        <v>1090</v>
      </c>
      <c r="N952" t="s">
        <v>152</v>
      </c>
      <c r="O952">
        <v>2</v>
      </c>
      <c r="Q952" t="s">
        <v>172</v>
      </c>
      <c r="R952" t="s">
        <v>154</v>
      </c>
      <c r="S952">
        <v>2</v>
      </c>
      <c r="T952" t="s">
        <v>171</v>
      </c>
      <c r="V952" t="s">
        <v>156</v>
      </c>
    </row>
    <row r="953" spans="1:22" x14ac:dyDescent="0.3">
      <c r="A953" t="s">
        <v>148</v>
      </c>
      <c r="B953">
        <v>1651800</v>
      </c>
      <c r="C953" s="1">
        <v>41728</v>
      </c>
      <c r="D953" s="2">
        <v>0.40625</v>
      </c>
      <c r="G953" t="s">
        <v>149</v>
      </c>
      <c r="H953" t="s">
        <v>150</v>
      </c>
      <c r="I953" t="s">
        <v>161</v>
      </c>
      <c r="J953" t="s">
        <v>151</v>
      </c>
      <c r="M953">
        <v>1040</v>
      </c>
      <c r="O953">
        <v>4.0999999999999996</v>
      </c>
      <c r="Q953" t="s">
        <v>172</v>
      </c>
      <c r="R953" t="s">
        <v>154</v>
      </c>
      <c r="S953">
        <v>0.8</v>
      </c>
      <c r="T953" t="s">
        <v>171</v>
      </c>
      <c r="V953" t="s">
        <v>156</v>
      </c>
    </row>
    <row r="954" spans="1:22" x14ac:dyDescent="0.3">
      <c r="A954" t="s">
        <v>148</v>
      </c>
      <c r="B954">
        <v>1651800</v>
      </c>
      <c r="C954" s="1">
        <v>41728</v>
      </c>
      <c r="D954" s="2">
        <v>0.40625</v>
      </c>
      <c r="G954" t="s">
        <v>149</v>
      </c>
      <c r="H954" t="s">
        <v>150</v>
      </c>
      <c r="I954" t="s">
        <v>161</v>
      </c>
      <c r="J954" t="s">
        <v>151</v>
      </c>
      <c r="M954">
        <v>1049</v>
      </c>
      <c r="O954">
        <v>0.752</v>
      </c>
      <c r="Q954" t="s">
        <v>170</v>
      </c>
      <c r="R954" t="s">
        <v>154</v>
      </c>
      <c r="S954">
        <v>0.04</v>
      </c>
      <c r="T954" t="s">
        <v>171</v>
      </c>
      <c r="V954" t="s">
        <v>156</v>
      </c>
    </row>
    <row r="955" spans="1:22" x14ac:dyDescent="0.3">
      <c r="A955" t="s">
        <v>148</v>
      </c>
      <c r="B955">
        <v>1651800</v>
      </c>
      <c r="C955" s="1">
        <v>41728</v>
      </c>
      <c r="D955" s="2">
        <v>0.40625</v>
      </c>
      <c r="G955" t="s">
        <v>149</v>
      </c>
      <c r="H955" t="s">
        <v>150</v>
      </c>
      <c r="I955" t="s">
        <v>161</v>
      </c>
      <c r="J955" t="s">
        <v>151</v>
      </c>
      <c r="M955">
        <v>1090</v>
      </c>
      <c r="O955">
        <v>8.5</v>
      </c>
      <c r="Q955" t="s">
        <v>172</v>
      </c>
      <c r="R955" t="s">
        <v>154</v>
      </c>
      <c r="S955">
        <v>2</v>
      </c>
      <c r="T955" t="s">
        <v>171</v>
      </c>
      <c r="V955" t="s">
        <v>156</v>
      </c>
    </row>
    <row r="956" spans="1:22" x14ac:dyDescent="0.3">
      <c r="A956" t="s">
        <v>148</v>
      </c>
      <c r="B956">
        <v>1651800</v>
      </c>
      <c r="C956" s="1">
        <v>41744</v>
      </c>
      <c r="D956" s="2">
        <v>0.44791666666666669</v>
      </c>
      <c r="G956" t="s">
        <v>149</v>
      </c>
      <c r="H956" t="s">
        <v>150</v>
      </c>
      <c r="I956" t="s">
        <v>148</v>
      </c>
      <c r="J956" t="s">
        <v>151</v>
      </c>
      <c r="M956">
        <v>1040</v>
      </c>
      <c r="O956">
        <v>1.3</v>
      </c>
      <c r="P956" t="s">
        <v>168</v>
      </c>
      <c r="Q956" t="s">
        <v>172</v>
      </c>
      <c r="R956" t="s">
        <v>154</v>
      </c>
      <c r="S956">
        <v>0.8</v>
      </c>
      <c r="T956" t="s">
        <v>171</v>
      </c>
      <c r="V956" t="s">
        <v>156</v>
      </c>
    </row>
    <row r="957" spans="1:22" x14ac:dyDescent="0.3">
      <c r="A957" t="s">
        <v>148</v>
      </c>
      <c r="B957">
        <v>1651800</v>
      </c>
      <c r="C957" s="1">
        <v>41744</v>
      </c>
      <c r="D957" s="2">
        <v>0.44791666666666669</v>
      </c>
      <c r="G957" t="s">
        <v>149</v>
      </c>
      <c r="H957" t="s">
        <v>150</v>
      </c>
      <c r="I957" t="s">
        <v>148</v>
      </c>
      <c r="J957" t="s">
        <v>151</v>
      </c>
      <c r="M957">
        <v>1049</v>
      </c>
      <c r="O957">
        <v>0.61899999999999999</v>
      </c>
      <c r="Q957" t="s">
        <v>170</v>
      </c>
      <c r="R957" t="s">
        <v>154</v>
      </c>
      <c r="S957">
        <v>0.04</v>
      </c>
      <c r="T957" t="s">
        <v>171</v>
      </c>
      <c r="V957" t="s">
        <v>156</v>
      </c>
    </row>
    <row r="958" spans="1:22" x14ac:dyDescent="0.3">
      <c r="A958" t="s">
        <v>148</v>
      </c>
      <c r="B958">
        <v>1651800</v>
      </c>
      <c r="C958" s="1">
        <v>41744</v>
      </c>
      <c r="D958" s="2">
        <v>0.44791666666666669</v>
      </c>
      <c r="G958" t="s">
        <v>149</v>
      </c>
      <c r="H958" t="s">
        <v>150</v>
      </c>
      <c r="I958" t="s">
        <v>148</v>
      </c>
      <c r="J958" t="s">
        <v>151</v>
      </c>
      <c r="M958">
        <v>1090</v>
      </c>
      <c r="O958">
        <v>3.2</v>
      </c>
      <c r="P958" t="s">
        <v>168</v>
      </c>
      <c r="Q958" t="s">
        <v>172</v>
      </c>
      <c r="R958" t="s">
        <v>154</v>
      </c>
      <c r="S958">
        <v>2</v>
      </c>
      <c r="T958" t="s">
        <v>171</v>
      </c>
      <c r="V958" t="s">
        <v>156</v>
      </c>
    </row>
    <row r="959" spans="1:22" x14ac:dyDescent="0.3">
      <c r="A959" t="s">
        <v>148</v>
      </c>
      <c r="B959">
        <v>1651800</v>
      </c>
      <c r="C959" s="1">
        <v>41758</v>
      </c>
      <c r="D959" s="2">
        <v>0.4375</v>
      </c>
      <c r="G959" t="s">
        <v>149</v>
      </c>
      <c r="H959" t="s">
        <v>150</v>
      </c>
      <c r="I959" t="s">
        <v>148</v>
      </c>
      <c r="J959" t="s">
        <v>151</v>
      </c>
      <c r="M959">
        <v>1040</v>
      </c>
      <c r="O959">
        <v>4.3</v>
      </c>
      <c r="Q959" t="s">
        <v>172</v>
      </c>
      <c r="R959" t="s">
        <v>154</v>
      </c>
      <c r="S959">
        <v>0.8</v>
      </c>
      <c r="T959" t="s">
        <v>171</v>
      </c>
      <c r="V959" t="s">
        <v>156</v>
      </c>
    </row>
    <row r="960" spans="1:22" x14ac:dyDescent="0.3">
      <c r="A960" t="s">
        <v>148</v>
      </c>
      <c r="B960">
        <v>1651800</v>
      </c>
      <c r="C960" s="1">
        <v>41758</v>
      </c>
      <c r="D960" s="2">
        <v>0.4375</v>
      </c>
      <c r="G960" t="s">
        <v>149</v>
      </c>
      <c r="H960" t="s">
        <v>150</v>
      </c>
      <c r="I960" t="s">
        <v>148</v>
      </c>
      <c r="J960" t="s">
        <v>151</v>
      </c>
      <c r="M960">
        <v>1049</v>
      </c>
      <c r="O960">
        <v>0.51800000000000002</v>
      </c>
      <c r="Q960" t="s">
        <v>170</v>
      </c>
      <c r="R960" t="s">
        <v>154</v>
      </c>
      <c r="S960">
        <v>0.04</v>
      </c>
      <c r="T960" t="s">
        <v>171</v>
      </c>
      <c r="V960" t="s">
        <v>156</v>
      </c>
    </row>
    <row r="961" spans="1:22" x14ac:dyDescent="0.3">
      <c r="A961" t="s">
        <v>148</v>
      </c>
      <c r="B961">
        <v>1651800</v>
      </c>
      <c r="C961" s="1">
        <v>41758</v>
      </c>
      <c r="D961" s="2">
        <v>0.4375</v>
      </c>
      <c r="G961" t="s">
        <v>149</v>
      </c>
      <c r="H961" t="s">
        <v>150</v>
      </c>
      <c r="I961" t="s">
        <v>148</v>
      </c>
      <c r="J961" t="s">
        <v>151</v>
      </c>
      <c r="M961">
        <v>1090</v>
      </c>
      <c r="O961">
        <v>18.399999999999999</v>
      </c>
      <c r="Q961" t="s">
        <v>172</v>
      </c>
      <c r="R961" t="s">
        <v>154</v>
      </c>
      <c r="S961">
        <v>2</v>
      </c>
      <c r="T961" t="s">
        <v>171</v>
      </c>
      <c r="V961" t="s">
        <v>156</v>
      </c>
    </row>
    <row r="962" spans="1:22" x14ac:dyDescent="0.3">
      <c r="A962" t="s">
        <v>148</v>
      </c>
      <c r="B962">
        <v>1651800</v>
      </c>
      <c r="C962" s="1">
        <v>41759</v>
      </c>
      <c r="D962" s="2">
        <v>0.5625</v>
      </c>
      <c r="G962" t="s">
        <v>149</v>
      </c>
      <c r="H962" t="s">
        <v>150</v>
      </c>
      <c r="I962" t="s">
        <v>148</v>
      </c>
      <c r="J962" t="s">
        <v>151</v>
      </c>
      <c r="M962">
        <v>1040</v>
      </c>
      <c r="O962">
        <v>5.3</v>
      </c>
      <c r="Q962" t="s">
        <v>172</v>
      </c>
      <c r="R962" t="s">
        <v>154</v>
      </c>
      <c r="S962">
        <v>0.8</v>
      </c>
      <c r="T962" t="s">
        <v>171</v>
      </c>
      <c r="V962" t="s">
        <v>156</v>
      </c>
    </row>
    <row r="963" spans="1:22" x14ac:dyDescent="0.3">
      <c r="A963" t="s">
        <v>148</v>
      </c>
      <c r="B963">
        <v>1651800</v>
      </c>
      <c r="C963" s="1">
        <v>41759</v>
      </c>
      <c r="D963" s="2">
        <v>0.5625</v>
      </c>
      <c r="G963" t="s">
        <v>149</v>
      </c>
      <c r="H963" t="s">
        <v>150</v>
      </c>
      <c r="I963" t="s">
        <v>148</v>
      </c>
      <c r="J963" t="s">
        <v>151</v>
      </c>
      <c r="M963">
        <v>1049</v>
      </c>
      <c r="O963">
        <v>1.79</v>
      </c>
      <c r="Q963" t="s">
        <v>170</v>
      </c>
      <c r="R963" t="s">
        <v>154</v>
      </c>
      <c r="S963">
        <v>0.04</v>
      </c>
      <c r="T963" t="s">
        <v>171</v>
      </c>
      <c r="V963" t="s">
        <v>156</v>
      </c>
    </row>
    <row r="964" spans="1:22" x14ac:dyDescent="0.3">
      <c r="A964" t="s">
        <v>148</v>
      </c>
      <c r="B964">
        <v>1651800</v>
      </c>
      <c r="C964" s="1">
        <v>41759</v>
      </c>
      <c r="D964" s="2">
        <v>0.5625</v>
      </c>
      <c r="G964" t="s">
        <v>149</v>
      </c>
      <c r="H964" t="s">
        <v>150</v>
      </c>
      <c r="I964" t="s">
        <v>148</v>
      </c>
      <c r="J964" t="s">
        <v>151</v>
      </c>
      <c r="M964">
        <v>1090</v>
      </c>
      <c r="O964">
        <v>10.1</v>
      </c>
      <c r="Q964" t="s">
        <v>172</v>
      </c>
      <c r="R964" t="s">
        <v>154</v>
      </c>
      <c r="S964">
        <v>2</v>
      </c>
      <c r="T964" t="s">
        <v>171</v>
      </c>
      <c r="V964" t="s">
        <v>156</v>
      </c>
    </row>
    <row r="965" spans="1:22" x14ac:dyDescent="0.3">
      <c r="A965" t="s">
        <v>148</v>
      </c>
      <c r="B965">
        <v>1651800</v>
      </c>
      <c r="C965" s="1">
        <v>41787</v>
      </c>
      <c r="D965" s="2">
        <v>0.42708333333333331</v>
      </c>
      <c r="G965" t="s">
        <v>149</v>
      </c>
      <c r="H965" t="s">
        <v>150</v>
      </c>
      <c r="I965" t="s">
        <v>161</v>
      </c>
      <c r="J965" t="s">
        <v>151</v>
      </c>
      <c r="M965">
        <v>1040</v>
      </c>
      <c r="O965">
        <v>2.5</v>
      </c>
      <c r="Q965" t="s">
        <v>172</v>
      </c>
      <c r="R965" t="s">
        <v>154</v>
      </c>
      <c r="S965">
        <v>0.8</v>
      </c>
      <c r="T965" t="s">
        <v>171</v>
      </c>
      <c r="V965" t="s">
        <v>156</v>
      </c>
    </row>
    <row r="966" spans="1:22" x14ac:dyDescent="0.3">
      <c r="A966" t="s">
        <v>148</v>
      </c>
      <c r="B966">
        <v>1651800</v>
      </c>
      <c r="C966" s="1">
        <v>41787</v>
      </c>
      <c r="D966" s="2">
        <v>0.42708333333333331</v>
      </c>
      <c r="G966" t="s">
        <v>149</v>
      </c>
      <c r="H966" t="s">
        <v>150</v>
      </c>
      <c r="I966" t="s">
        <v>161</v>
      </c>
      <c r="J966" t="s">
        <v>151</v>
      </c>
      <c r="M966">
        <v>1049</v>
      </c>
      <c r="O966">
        <v>0.45600000000000002</v>
      </c>
      <c r="Q966" t="s">
        <v>170</v>
      </c>
      <c r="R966" t="s">
        <v>154</v>
      </c>
      <c r="S966">
        <v>0.04</v>
      </c>
      <c r="T966" t="s">
        <v>171</v>
      </c>
      <c r="V966" t="s">
        <v>156</v>
      </c>
    </row>
    <row r="967" spans="1:22" x14ac:dyDescent="0.3">
      <c r="A967" t="s">
        <v>148</v>
      </c>
      <c r="B967">
        <v>1651800</v>
      </c>
      <c r="C967" s="1">
        <v>41787</v>
      </c>
      <c r="D967" s="2">
        <v>0.42708333333333331</v>
      </c>
      <c r="G967" t="s">
        <v>149</v>
      </c>
      <c r="H967" t="s">
        <v>150</v>
      </c>
      <c r="I967" t="s">
        <v>161</v>
      </c>
      <c r="J967" t="s">
        <v>151</v>
      </c>
      <c r="M967">
        <v>1090</v>
      </c>
      <c r="O967">
        <v>6.5</v>
      </c>
      <c r="Q967" t="s">
        <v>172</v>
      </c>
      <c r="R967" t="s">
        <v>154</v>
      </c>
      <c r="S967">
        <v>2</v>
      </c>
      <c r="T967" t="s">
        <v>171</v>
      </c>
      <c r="V967" t="s">
        <v>156</v>
      </c>
    </row>
    <row r="968" spans="1:22" x14ac:dyDescent="0.3">
      <c r="A968" t="s">
        <v>148</v>
      </c>
      <c r="B968">
        <v>1651800</v>
      </c>
      <c r="C968" s="1">
        <v>41814</v>
      </c>
      <c r="D968" s="2">
        <v>0.53194444444444444</v>
      </c>
      <c r="G968" t="s">
        <v>149</v>
      </c>
      <c r="H968" t="s">
        <v>150</v>
      </c>
      <c r="I968" t="s">
        <v>161</v>
      </c>
      <c r="J968" t="s">
        <v>151</v>
      </c>
      <c r="M968">
        <v>1040</v>
      </c>
      <c r="O968">
        <v>1.5</v>
      </c>
      <c r="P968" t="s">
        <v>168</v>
      </c>
      <c r="Q968" t="s">
        <v>172</v>
      </c>
      <c r="R968" t="s">
        <v>154</v>
      </c>
      <c r="S968">
        <v>0.8</v>
      </c>
      <c r="T968" t="s">
        <v>171</v>
      </c>
      <c r="V968" t="s">
        <v>156</v>
      </c>
    </row>
    <row r="969" spans="1:22" x14ac:dyDescent="0.3">
      <c r="A969" t="s">
        <v>148</v>
      </c>
      <c r="B969">
        <v>1651800</v>
      </c>
      <c r="C969" s="1">
        <v>41814</v>
      </c>
      <c r="D969" s="2">
        <v>0.53194444444444444</v>
      </c>
      <c r="G969" t="s">
        <v>149</v>
      </c>
      <c r="H969" t="s">
        <v>150</v>
      </c>
      <c r="I969" t="s">
        <v>161</v>
      </c>
      <c r="J969" t="s">
        <v>151</v>
      </c>
      <c r="M969">
        <v>1049</v>
      </c>
      <c r="N969" t="s">
        <v>152</v>
      </c>
      <c r="O969">
        <v>0.04</v>
      </c>
      <c r="Q969" t="s">
        <v>170</v>
      </c>
      <c r="R969" t="s">
        <v>154</v>
      </c>
      <c r="S969">
        <v>0.04</v>
      </c>
      <c r="T969" t="s">
        <v>171</v>
      </c>
      <c r="V969" t="s">
        <v>156</v>
      </c>
    </row>
    <row r="970" spans="1:22" x14ac:dyDescent="0.3">
      <c r="A970" t="s">
        <v>148</v>
      </c>
      <c r="B970">
        <v>1651800</v>
      </c>
      <c r="C970" s="1">
        <v>41814</v>
      </c>
      <c r="D970" s="2">
        <v>0.53194444444444444</v>
      </c>
      <c r="G970" t="s">
        <v>149</v>
      </c>
      <c r="H970" t="s">
        <v>150</v>
      </c>
      <c r="I970" t="s">
        <v>161</v>
      </c>
      <c r="J970" t="s">
        <v>151</v>
      </c>
      <c r="M970">
        <v>1090</v>
      </c>
      <c r="O970">
        <v>2.1</v>
      </c>
      <c r="P970" t="s">
        <v>168</v>
      </c>
      <c r="Q970" t="s">
        <v>172</v>
      </c>
      <c r="R970" t="s">
        <v>154</v>
      </c>
      <c r="S970">
        <v>2</v>
      </c>
      <c r="T970" t="s">
        <v>171</v>
      </c>
      <c r="V970" t="s">
        <v>156</v>
      </c>
    </row>
    <row r="971" spans="1:22" x14ac:dyDescent="0.3">
      <c r="A971" t="s">
        <v>148</v>
      </c>
      <c r="B971">
        <v>1651800</v>
      </c>
      <c r="C971" s="1">
        <v>41850</v>
      </c>
      <c r="D971" s="2">
        <v>0.52083333333333337</v>
      </c>
      <c r="G971" t="s">
        <v>149</v>
      </c>
      <c r="H971" t="s">
        <v>150</v>
      </c>
      <c r="I971" t="s">
        <v>161</v>
      </c>
      <c r="J971" t="s">
        <v>151</v>
      </c>
      <c r="M971">
        <v>1040</v>
      </c>
      <c r="O971">
        <v>1.5</v>
      </c>
      <c r="P971" t="s">
        <v>168</v>
      </c>
      <c r="Q971" t="s">
        <v>172</v>
      </c>
      <c r="R971" t="s">
        <v>154</v>
      </c>
      <c r="S971">
        <v>0.8</v>
      </c>
      <c r="T971" t="s">
        <v>171</v>
      </c>
      <c r="V971" t="s">
        <v>156</v>
      </c>
    </row>
    <row r="972" spans="1:22" x14ac:dyDescent="0.3">
      <c r="A972" t="s">
        <v>148</v>
      </c>
      <c r="B972">
        <v>1651800</v>
      </c>
      <c r="C972" s="1">
        <v>41850</v>
      </c>
      <c r="D972" s="2">
        <v>0.52083333333333337</v>
      </c>
      <c r="G972" t="s">
        <v>149</v>
      </c>
      <c r="H972" t="s">
        <v>150</v>
      </c>
      <c r="I972" t="s">
        <v>161</v>
      </c>
      <c r="J972" t="s">
        <v>151</v>
      </c>
      <c r="M972">
        <v>1049</v>
      </c>
      <c r="N972" t="s">
        <v>152</v>
      </c>
      <c r="O972">
        <v>0.04</v>
      </c>
      <c r="Q972" t="s">
        <v>170</v>
      </c>
      <c r="R972" t="s">
        <v>154</v>
      </c>
      <c r="S972">
        <v>0.04</v>
      </c>
      <c r="T972" t="s">
        <v>171</v>
      </c>
      <c r="V972" t="s">
        <v>156</v>
      </c>
    </row>
    <row r="973" spans="1:22" x14ac:dyDescent="0.3">
      <c r="A973" t="s">
        <v>148</v>
      </c>
      <c r="B973">
        <v>1651800</v>
      </c>
      <c r="C973" s="1">
        <v>41850</v>
      </c>
      <c r="D973" s="2">
        <v>0.52083333333333337</v>
      </c>
      <c r="G973" t="s">
        <v>149</v>
      </c>
      <c r="H973" t="s">
        <v>150</v>
      </c>
      <c r="I973" t="s">
        <v>161</v>
      </c>
      <c r="J973" t="s">
        <v>151</v>
      </c>
      <c r="M973">
        <v>1090</v>
      </c>
      <c r="O973">
        <v>2.4</v>
      </c>
      <c r="P973" t="s">
        <v>168</v>
      </c>
      <c r="Q973" t="s">
        <v>172</v>
      </c>
      <c r="R973" t="s">
        <v>154</v>
      </c>
      <c r="S973">
        <v>2</v>
      </c>
      <c r="T973" t="s">
        <v>171</v>
      </c>
      <c r="V973" t="s">
        <v>156</v>
      </c>
    </row>
    <row r="974" spans="1:22" x14ac:dyDescent="0.3">
      <c r="A974" t="s">
        <v>148</v>
      </c>
      <c r="B974">
        <v>1651800</v>
      </c>
      <c r="C974" s="1">
        <v>41877</v>
      </c>
      <c r="D974" s="2">
        <v>0.55208333333333337</v>
      </c>
      <c r="G974" t="s">
        <v>149</v>
      </c>
      <c r="H974" t="s">
        <v>150</v>
      </c>
      <c r="I974" t="s">
        <v>161</v>
      </c>
      <c r="J974" t="s">
        <v>151</v>
      </c>
      <c r="M974">
        <v>1040</v>
      </c>
      <c r="O974">
        <v>1.7</v>
      </c>
      <c r="Q974" t="s">
        <v>172</v>
      </c>
      <c r="R974" t="s">
        <v>154</v>
      </c>
      <c r="S974">
        <v>0.8</v>
      </c>
      <c r="T974" t="s">
        <v>171</v>
      </c>
      <c r="V974" t="s">
        <v>156</v>
      </c>
    </row>
    <row r="975" spans="1:22" x14ac:dyDescent="0.3">
      <c r="A975" t="s">
        <v>148</v>
      </c>
      <c r="B975">
        <v>1651800</v>
      </c>
      <c r="C975" s="1">
        <v>41877</v>
      </c>
      <c r="D975" s="2">
        <v>0.55208333333333337</v>
      </c>
      <c r="G975" t="s">
        <v>149</v>
      </c>
      <c r="H975" t="s">
        <v>150</v>
      </c>
      <c r="I975" t="s">
        <v>161</v>
      </c>
      <c r="J975" t="s">
        <v>151</v>
      </c>
      <c r="M975">
        <v>1049</v>
      </c>
      <c r="O975">
        <v>8.6999999999999994E-2</v>
      </c>
      <c r="Q975" t="s">
        <v>170</v>
      </c>
      <c r="R975" t="s">
        <v>154</v>
      </c>
      <c r="S975">
        <v>0.04</v>
      </c>
      <c r="T975" t="s">
        <v>171</v>
      </c>
      <c r="V975" t="s">
        <v>156</v>
      </c>
    </row>
    <row r="976" spans="1:22" x14ac:dyDescent="0.3">
      <c r="A976" t="s">
        <v>148</v>
      </c>
      <c r="B976">
        <v>1651800</v>
      </c>
      <c r="C976" s="1">
        <v>41877</v>
      </c>
      <c r="D976" s="2">
        <v>0.55208333333333337</v>
      </c>
      <c r="G976" t="s">
        <v>149</v>
      </c>
      <c r="H976" t="s">
        <v>150</v>
      </c>
      <c r="I976" t="s">
        <v>161</v>
      </c>
      <c r="J976" t="s">
        <v>151</v>
      </c>
      <c r="M976">
        <v>1090</v>
      </c>
      <c r="N976" t="s">
        <v>152</v>
      </c>
      <c r="O976">
        <v>2</v>
      </c>
      <c r="Q976" t="s">
        <v>172</v>
      </c>
      <c r="R976" t="s">
        <v>154</v>
      </c>
      <c r="S976">
        <v>2</v>
      </c>
      <c r="T976" t="s">
        <v>171</v>
      </c>
      <c r="V976" t="s">
        <v>156</v>
      </c>
    </row>
    <row r="977" spans="1:22" x14ac:dyDescent="0.3">
      <c r="A977" t="s">
        <v>148</v>
      </c>
      <c r="B977">
        <v>1651800</v>
      </c>
      <c r="C977" s="1">
        <v>41906</v>
      </c>
      <c r="D977" s="2">
        <v>0.45833333333333331</v>
      </c>
      <c r="G977" t="s">
        <v>149</v>
      </c>
      <c r="H977" t="s">
        <v>150</v>
      </c>
      <c r="I977" t="s">
        <v>161</v>
      </c>
      <c r="J977" t="s">
        <v>151</v>
      </c>
      <c r="M977">
        <v>1040</v>
      </c>
      <c r="O977">
        <v>3.5</v>
      </c>
      <c r="Q977" t="s">
        <v>172</v>
      </c>
      <c r="R977" t="s">
        <v>154</v>
      </c>
      <c r="S977">
        <v>0.8</v>
      </c>
      <c r="T977" t="s">
        <v>171</v>
      </c>
      <c r="V977" t="s">
        <v>156</v>
      </c>
    </row>
    <row r="978" spans="1:22" x14ac:dyDescent="0.3">
      <c r="A978" t="s">
        <v>148</v>
      </c>
      <c r="B978">
        <v>1651800</v>
      </c>
      <c r="C978" s="1">
        <v>41906</v>
      </c>
      <c r="D978" s="2">
        <v>0.45833333333333331</v>
      </c>
      <c r="G978" t="s">
        <v>149</v>
      </c>
      <c r="H978" t="s">
        <v>150</v>
      </c>
      <c r="I978" t="s">
        <v>161</v>
      </c>
      <c r="J978" t="s">
        <v>151</v>
      </c>
      <c r="M978">
        <v>1049</v>
      </c>
      <c r="O978">
        <v>0.34799999999999998</v>
      </c>
      <c r="Q978" t="s">
        <v>170</v>
      </c>
      <c r="R978" t="s">
        <v>154</v>
      </c>
      <c r="S978">
        <v>0.04</v>
      </c>
      <c r="T978" t="s">
        <v>171</v>
      </c>
      <c r="V978" t="s">
        <v>156</v>
      </c>
    </row>
    <row r="979" spans="1:22" x14ac:dyDescent="0.3">
      <c r="A979" t="s">
        <v>148</v>
      </c>
      <c r="B979">
        <v>1651800</v>
      </c>
      <c r="C979" s="1">
        <v>41906</v>
      </c>
      <c r="D979" s="2">
        <v>0.45833333333333331</v>
      </c>
      <c r="G979" t="s">
        <v>149</v>
      </c>
      <c r="H979" t="s">
        <v>150</v>
      </c>
      <c r="I979" t="s">
        <v>161</v>
      </c>
      <c r="J979" t="s">
        <v>151</v>
      </c>
      <c r="M979">
        <v>1090</v>
      </c>
      <c r="O979">
        <v>5.9</v>
      </c>
      <c r="Q979" t="s">
        <v>172</v>
      </c>
      <c r="R979" t="s">
        <v>154</v>
      </c>
      <c r="S979">
        <v>2</v>
      </c>
      <c r="T979" t="s">
        <v>171</v>
      </c>
      <c r="V979" t="s">
        <v>156</v>
      </c>
    </row>
    <row r="980" spans="1:22" x14ac:dyDescent="0.3">
      <c r="A980" t="s">
        <v>148</v>
      </c>
      <c r="B980">
        <v>1651800</v>
      </c>
      <c r="C980" s="1">
        <v>41927</v>
      </c>
      <c r="D980" s="2">
        <v>0.57291666666666663</v>
      </c>
      <c r="G980" t="s">
        <v>149</v>
      </c>
      <c r="H980" t="s">
        <v>150</v>
      </c>
      <c r="I980" t="s">
        <v>161</v>
      </c>
      <c r="J980" t="s">
        <v>151</v>
      </c>
      <c r="M980">
        <v>1040</v>
      </c>
      <c r="O980">
        <v>2.5</v>
      </c>
      <c r="Q980" t="s">
        <v>172</v>
      </c>
      <c r="R980" t="s">
        <v>154</v>
      </c>
      <c r="S980">
        <v>0.8</v>
      </c>
      <c r="T980" t="s">
        <v>173</v>
      </c>
      <c r="V980" t="s">
        <v>156</v>
      </c>
    </row>
    <row r="981" spans="1:22" x14ac:dyDescent="0.3">
      <c r="A981" t="s">
        <v>148</v>
      </c>
      <c r="B981">
        <v>1651800</v>
      </c>
      <c r="C981" s="1">
        <v>41927</v>
      </c>
      <c r="D981" s="2">
        <v>0.57291666666666663</v>
      </c>
      <c r="G981" t="s">
        <v>149</v>
      </c>
      <c r="H981" t="s">
        <v>150</v>
      </c>
      <c r="I981" t="s">
        <v>161</v>
      </c>
      <c r="J981" t="s">
        <v>151</v>
      </c>
      <c r="M981">
        <v>1049</v>
      </c>
      <c r="O981">
        <v>0.90200000000000002</v>
      </c>
      <c r="Q981" t="s">
        <v>170</v>
      </c>
      <c r="R981" t="s">
        <v>154</v>
      </c>
      <c r="S981">
        <v>0.04</v>
      </c>
      <c r="T981" t="s">
        <v>173</v>
      </c>
      <c r="V981" t="s">
        <v>156</v>
      </c>
    </row>
    <row r="982" spans="1:22" x14ac:dyDescent="0.3">
      <c r="A982" t="s">
        <v>148</v>
      </c>
      <c r="B982">
        <v>1651800</v>
      </c>
      <c r="C982" s="1">
        <v>41927</v>
      </c>
      <c r="D982" s="2">
        <v>0.57291666666666663</v>
      </c>
      <c r="G982" t="s">
        <v>149</v>
      </c>
      <c r="H982" t="s">
        <v>150</v>
      </c>
      <c r="I982" t="s">
        <v>161</v>
      </c>
      <c r="J982" t="s">
        <v>151</v>
      </c>
      <c r="M982">
        <v>1090</v>
      </c>
      <c r="O982">
        <v>6.6</v>
      </c>
      <c r="Q982" t="s">
        <v>172</v>
      </c>
      <c r="R982" t="s">
        <v>154</v>
      </c>
      <c r="S982">
        <v>2</v>
      </c>
      <c r="T982" t="s">
        <v>173</v>
      </c>
      <c r="V982" t="s">
        <v>156</v>
      </c>
    </row>
    <row r="983" spans="1:22" x14ac:dyDescent="0.3">
      <c r="A983" t="s">
        <v>148</v>
      </c>
      <c r="B983">
        <v>1651800</v>
      </c>
      <c r="C983" s="1">
        <v>41934</v>
      </c>
      <c r="D983" s="2">
        <v>0.45833333333333331</v>
      </c>
      <c r="G983" t="s">
        <v>149</v>
      </c>
      <c r="H983" t="s">
        <v>150</v>
      </c>
      <c r="I983" t="s">
        <v>161</v>
      </c>
      <c r="J983" t="s">
        <v>151</v>
      </c>
      <c r="M983">
        <v>1040</v>
      </c>
      <c r="O983">
        <v>3.7</v>
      </c>
      <c r="Q983" t="s">
        <v>172</v>
      </c>
      <c r="R983" t="s">
        <v>154</v>
      </c>
      <c r="S983">
        <v>0.8</v>
      </c>
      <c r="T983" t="s">
        <v>173</v>
      </c>
      <c r="V983" t="s">
        <v>156</v>
      </c>
    </row>
    <row r="984" spans="1:22" x14ac:dyDescent="0.3">
      <c r="A984" t="s">
        <v>148</v>
      </c>
      <c r="B984">
        <v>1651800</v>
      </c>
      <c r="C984" s="1">
        <v>41934</v>
      </c>
      <c r="D984" s="2">
        <v>0.45833333333333331</v>
      </c>
      <c r="G984" t="s">
        <v>149</v>
      </c>
      <c r="H984" t="s">
        <v>150</v>
      </c>
      <c r="I984" t="s">
        <v>161</v>
      </c>
      <c r="J984" t="s">
        <v>151</v>
      </c>
      <c r="M984">
        <v>1049</v>
      </c>
      <c r="O984">
        <v>0.71699999999999997</v>
      </c>
      <c r="Q984" t="s">
        <v>170</v>
      </c>
      <c r="R984" t="s">
        <v>154</v>
      </c>
      <c r="S984">
        <v>0.04</v>
      </c>
      <c r="T984" t="s">
        <v>173</v>
      </c>
      <c r="V984" t="s">
        <v>156</v>
      </c>
    </row>
    <row r="985" spans="1:22" x14ac:dyDescent="0.3">
      <c r="A985" t="s">
        <v>148</v>
      </c>
      <c r="B985">
        <v>1651800</v>
      </c>
      <c r="C985" s="1">
        <v>41934</v>
      </c>
      <c r="D985" s="2">
        <v>0.45833333333333331</v>
      </c>
      <c r="G985" t="s">
        <v>149</v>
      </c>
      <c r="H985" t="s">
        <v>150</v>
      </c>
      <c r="I985" t="s">
        <v>161</v>
      </c>
      <c r="J985" t="s">
        <v>151</v>
      </c>
      <c r="M985">
        <v>1090</v>
      </c>
      <c r="O985">
        <v>8</v>
      </c>
      <c r="Q985" t="s">
        <v>172</v>
      </c>
      <c r="R985" t="s">
        <v>154</v>
      </c>
      <c r="S985">
        <v>2</v>
      </c>
      <c r="T985" t="s">
        <v>173</v>
      </c>
      <c r="V985" t="s">
        <v>156</v>
      </c>
    </row>
    <row r="986" spans="1:22" x14ac:dyDescent="0.3">
      <c r="A986" t="s">
        <v>148</v>
      </c>
      <c r="B986">
        <v>1651800</v>
      </c>
      <c r="C986" s="1">
        <v>41940</v>
      </c>
      <c r="D986" s="2">
        <v>0.5</v>
      </c>
      <c r="G986" t="s">
        <v>149</v>
      </c>
      <c r="H986" t="s">
        <v>150</v>
      </c>
      <c r="I986" t="s">
        <v>161</v>
      </c>
      <c r="J986" t="s">
        <v>151</v>
      </c>
      <c r="M986">
        <v>1040</v>
      </c>
      <c r="O986">
        <v>1.5</v>
      </c>
      <c r="P986" t="s">
        <v>168</v>
      </c>
      <c r="Q986" t="s">
        <v>172</v>
      </c>
      <c r="R986" t="s">
        <v>154</v>
      </c>
      <c r="S986">
        <v>0.8</v>
      </c>
      <c r="T986" t="s">
        <v>173</v>
      </c>
      <c r="V986" t="s">
        <v>156</v>
      </c>
    </row>
    <row r="987" spans="1:22" x14ac:dyDescent="0.3">
      <c r="A987" t="s">
        <v>148</v>
      </c>
      <c r="B987">
        <v>1651800</v>
      </c>
      <c r="C987" s="1">
        <v>41940</v>
      </c>
      <c r="D987" s="2">
        <v>0.5</v>
      </c>
      <c r="G987" t="s">
        <v>149</v>
      </c>
      <c r="H987" t="s">
        <v>150</v>
      </c>
      <c r="I987" t="s">
        <v>161</v>
      </c>
      <c r="J987" t="s">
        <v>151</v>
      </c>
      <c r="M987">
        <v>1049</v>
      </c>
      <c r="O987">
        <v>4.1000000000000002E-2</v>
      </c>
      <c r="P987" t="s">
        <v>168</v>
      </c>
      <c r="Q987" t="s">
        <v>170</v>
      </c>
      <c r="R987" t="s">
        <v>154</v>
      </c>
      <c r="S987">
        <v>0.04</v>
      </c>
      <c r="T987" t="s">
        <v>173</v>
      </c>
      <c r="V987" t="s">
        <v>156</v>
      </c>
    </row>
    <row r="988" spans="1:22" x14ac:dyDescent="0.3">
      <c r="A988" t="s">
        <v>148</v>
      </c>
      <c r="B988">
        <v>1651800</v>
      </c>
      <c r="C988" s="1">
        <v>41940</v>
      </c>
      <c r="D988" s="2">
        <v>0.5</v>
      </c>
      <c r="G988" t="s">
        <v>149</v>
      </c>
      <c r="H988" t="s">
        <v>150</v>
      </c>
      <c r="I988" t="s">
        <v>161</v>
      </c>
      <c r="J988" t="s">
        <v>151</v>
      </c>
      <c r="M988">
        <v>1090</v>
      </c>
      <c r="O988">
        <v>5.4</v>
      </c>
      <c r="Q988" t="s">
        <v>172</v>
      </c>
      <c r="R988" t="s">
        <v>154</v>
      </c>
      <c r="S988">
        <v>2</v>
      </c>
      <c r="T988" t="s">
        <v>173</v>
      </c>
      <c r="V988" t="s">
        <v>156</v>
      </c>
    </row>
    <row r="989" spans="1:22" x14ac:dyDescent="0.3">
      <c r="A989" t="s">
        <v>148</v>
      </c>
      <c r="B989">
        <v>1651800</v>
      </c>
      <c r="C989" s="1">
        <v>41960</v>
      </c>
      <c r="D989" s="2">
        <v>0.5625</v>
      </c>
      <c r="G989" t="s">
        <v>149</v>
      </c>
      <c r="H989" t="s">
        <v>150</v>
      </c>
      <c r="I989" t="s">
        <v>161</v>
      </c>
      <c r="J989" t="s">
        <v>151</v>
      </c>
      <c r="M989">
        <v>1040</v>
      </c>
      <c r="O989">
        <v>3.2</v>
      </c>
      <c r="Q989" t="s">
        <v>172</v>
      </c>
      <c r="R989" t="s">
        <v>154</v>
      </c>
      <c r="S989">
        <v>0.8</v>
      </c>
      <c r="T989" t="s">
        <v>173</v>
      </c>
      <c r="V989" t="s">
        <v>156</v>
      </c>
    </row>
    <row r="990" spans="1:22" x14ac:dyDescent="0.3">
      <c r="A990" t="s">
        <v>148</v>
      </c>
      <c r="B990">
        <v>1651800</v>
      </c>
      <c r="C990" s="1">
        <v>41960</v>
      </c>
      <c r="D990" s="2">
        <v>0.5625</v>
      </c>
      <c r="G990" t="s">
        <v>149</v>
      </c>
      <c r="H990" t="s">
        <v>150</v>
      </c>
      <c r="I990" t="s">
        <v>161</v>
      </c>
      <c r="J990" t="s">
        <v>151</v>
      </c>
      <c r="M990">
        <v>1049</v>
      </c>
      <c r="O990">
        <v>0.84099999999999997</v>
      </c>
      <c r="Q990" t="s">
        <v>170</v>
      </c>
      <c r="R990" t="s">
        <v>154</v>
      </c>
      <c r="S990">
        <v>0.04</v>
      </c>
      <c r="T990" t="s">
        <v>173</v>
      </c>
      <c r="V990" t="s">
        <v>156</v>
      </c>
    </row>
    <row r="991" spans="1:22" x14ac:dyDescent="0.3">
      <c r="A991" t="s">
        <v>148</v>
      </c>
      <c r="B991">
        <v>1651800</v>
      </c>
      <c r="C991" s="1">
        <v>41960</v>
      </c>
      <c r="D991" s="2">
        <v>0.5625</v>
      </c>
      <c r="G991" t="s">
        <v>149</v>
      </c>
      <c r="H991" t="s">
        <v>150</v>
      </c>
      <c r="I991" t="s">
        <v>161</v>
      </c>
      <c r="J991" t="s">
        <v>151</v>
      </c>
      <c r="M991">
        <v>1090</v>
      </c>
      <c r="O991">
        <v>9.4</v>
      </c>
      <c r="Q991" t="s">
        <v>172</v>
      </c>
      <c r="R991" t="s">
        <v>154</v>
      </c>
      <c r="S991">
        <v>2</v>
      </c>
      <c r="T991" t="s">
        <v>173</v>
      </c>
      <c r="V991" t="s">
        <v>156</v>
      </c>
    </row>
    <row r="992" spans="1:22" x14ac:dyDescent="0.3">
      <c r="A992" t="s">
        <v>148</v>
      </c>
      <c r="B992">
        <v>1651800</v>
      </c>
      <c r="C992" s="1">
        <v>41968</v>
      </c>
      <c r="D992" s="2">
        <v>0.53125</v>
      </c>
      <c r="G992" t="s">
        <v>149</v>
      </c>
      <c r="H992" t="s">
        <v>150</v>
      </c>
      <c r="I992" t="s">
        <v>161</v>
      </c>
      <c r="J992" t="s">
        <v>151</v>
      </c>
      <c r="M992">
        <v>1040</v>
      </c>
      <c r="O992">
        <v>2.1</v>
      </c>
      <c r="Q992" t="s">
        <v>172</v>
      </c>
      <c r="R992" t="s">
        <v>154</v>
      </c>
      <c r="S992">
        <v>0.8</v>
      </c>
      <c r="T992" t="s">
        <v>173</v>
      </c>
      <c r="V992" t="s">
        <v>156</v>
      </c>
    </row>
    <row r="993" spans="1:22" x14ac:dyDescent="0.3">
      <c r="A993" t="s">
        <v>148</v>
      </c>
      <c r="B993">
        <v>1651800</v>
      </c>
      <c r="C993" s="1">
        <v>41968</v>
      </c>
      <c r="D993" s="2">
        <v>0.53125</v>
      </c>
      <c r="G993" t="s">
        <v>149</v>
      </c>
      <c r="H993" t="s">
        <v>150</v>
      </c>
      <c r="I993" t="s">
        <v>161</v>
      </c>
      <c r="J993" t="s">
        <v>151</v>
      </c>
      <c r="M993">
        <v>1049</v>
      </c>
      <c r="O993">
        <v>0.11799999999999999</v>
      </c>
      <c r="Q993" t="s">
        <v>170</v>
      </c>
      <c r="R993" t="s">
        <v>154</v>
      </c>
      <c r="S993">
        <v>0.04</v>
      </c>
      <c r="T993" t="s">
        <v>173</v>
      </c>
      <c r="V993" t="s">
        <v>156</v>
      </c>
    </row>
    <row r="994" spans="1:22" x14ac:dyDescent="0.3">
      <c r="A994" t="s">
        <v>148</v>
      </c>
      <c r="B994">
        <v>1651800</v>
      </c>
      <c r="C994" s="1">
        <v>41968</v>
      </c>
      <c r="D994" s="2">
        <v>0.53125</v>
      </c>
      <c r="G994" t="s">
        <v>149</v>
      </c>
      <c r="H994" t="s">
        <v>150</v>
      </c>
      <c r="I994" t="s">
        <v>161</v>
      </c>
      <c r="J994" t="s">
        <v>151</v>
      </c>
      <c r="M994">
        <v>1090</v>
      </c>
      <c r="O994">
        <v>7.6</v>
      </c>
      <c r="Q994" t="s">
        <v>172</v>
      </c>
      <c r="R994" t="s">
        <v>154</v>
      </c>
      <c r="S994">
        <v>2</v>
      </c>
      <c r="T994" t="s">
        <v>173</v>
      </c>
      <c r="V994" t="s">
        <v>156</v>
      </c>
    </row>
    <row r="995" spans="1:22" x14ac:dyDescent="0.3">
      <c r="A995" t="s">
        <v>148</v>
      </c>
      <c r="B995">
        <v>1651800</v>
      </c>
      <c r="C995" s="1">
        <v>41996</v>
      </c>
      <c r="D995" s="2">
        <v>0.375</v>
      </c>
      <c r="G995" t="s">
        <v>149</v>
      </c>
      <c r="H995" t="s">
        <v>150</v>
      </c>
      <c r="I995" t="s">
        <v>161</v>
      </c>
      <c r="J995" t="s">
        <v>151</v>
      </c>
      <c r="M995">
        <v>1040</v>
      </c>
      <c r="O995">
        <v>2.5</v>
      </c>
      <c r="Q995" t="s">
        <v>172</v>
      </c>
      <c r="R995" t="s">
        <v>154</v>
      </c>
      <c r="S995">
        <v>0.8</v>
      </c>
      <c r="T995" t="s">
        <v>173</v>
      </c>
      <c r="V995" t="s">
        <v>156</v>
      </c>
    </row>
    <row r="996" spans="1:22" x14ac:dyDescent="0.3">
      <c r="A996" t="s">
        <v>148</v>
      </c>
      <c r="B996">
        <v>1651800</v>
      </c>
      <c r="C996" s="1">
        <v>41996</v>
      </c>
      <c r="D996" s="2">
        <v>0.375</v>
      </c>
      <c r="G996" t="s">
        <v>149</v>
      </c>
      <c r="H996" t="s">
        <v>150</v>
      </c>
      <c r="I996" t="s">
        <v>161</v>
      </c>
      <c r="J996" t="s">
        <v>151</v>
      </c>
      <c r="M996">
        <v>1049</v>
      </c>
      <c r="O996">
        <v>0.40500000000000003</v>
      </c>
      <c r="Q996" t="s">
        <v>170</v>
      </c>
      <c r="R996" t="s">
        <v>154</v>
      </c>
      <c r="S996">
        <v>0.04</v>
      </c>
      <c r="T996" t="s">
        <v>173</v>
      </c>
      <c r="V996" t="s">
        <v>156</v>
      </c>
    </row>
    <row r="997" spans="1:22" x14ac:dyDescent="0.3">
      <c r="A997" t="s">
        <v>148</v>
      </c>
      <c r="B997">
        <v>1651800</v>
      </c>
      <c r="C997" s="1">
        <v>41996</v>
      </c>
      <c r="D997" s="2">
        <v>0.375</v>
      </c>
      <c r="G997" t="s">
        <v>149</v>
      </c>
      <c r="H997" t="s">
        <v>150</v>
      </c>
      <c r="I997" t="s">
        <v>161</v>
      </c>
      <c r="J997" t="s">
        <v>151</v>
      </c>
      <c r="M997">
        <v>1090</v>
      </c>
      <c r="O997">
        <v>21.8</v>
      </c>
      <c r="Q997" t="s">
        <v>172</v>
      </c>
      <c r="R997" t="s">
        <v>154</v>
      </c>
      <c r="S997">
        <v>2</v>
      </c>
      <c r="T997" t="s">
        <v>173</v>
      </c>
      <c r="V997" t="s">
        <v>156</v>
      </c>
    </row>
    <row r="998" spans="1:22" x14ac:dyDescent="0.3">
      <c r="A998" t="s">
        <v>148</v>
      </c>
      <c r="B998">
        <v>1651800</v>
      </c>
      <c r="C998" s="1">
        <v>41997</v>
      </c>
      <c r="D998" s="2">
        <v>0.40625</v>
      </c>
      <c r="G998" t="s">
        <v>149</v>
      </c>
      <c r="H998" t="s">
        <v>150</v>
      </c>
      <c r="I998" t="s">
        <v>161</v>
      </c>
      <c r="J998" t="s">
        <v>151</v>
      </c>
      <c r="M998">
        <v>1040</v>
      </c>
      <c r="O998">
        <v>3.8</v>
      </c>
      <c r="Q998" t="s">
        <v>172</v>
      </c>
      <c r="R998" t="s">
        <v>154</v>
      </c>
      <c r="S998">
        <v>0.8</v>
      </c>
      <c r="T998" t="s">
        <v>173</v>
      </c>
      <c r="V998" t="s">
        <v>156</v>
      </c>
    </row>
    <row r="999" spans="1:22" x14ac:dyDescent="0.3">
      <c r="A999" t="s">
        <v>148</v>
      </c>
      <c r="B999">
        <v>1651800</v>
      </c>
      <c r="C999" s="1">
        <v>41997</v>
      </c>
      <c r="D999" s="2">
        <v>0.40625</v>
      </c>
      <c r="G999" t="s">
        <v>149</v>
      </c>
      <c r="H999" t="s">
        <v>150</v>
      </c>
      <c r="I999" t="s">
        <v>161</v>
      </c>
      <c r="J999" t="s">
        <v>151</v>
      </c>
      <c r="M999">
        <v>1049</v>
      </c>
      <c r="O999">
        <v>0.84299999999999997</v>
      </c>
      <c r="Q999" t="s">
        <v>170</v>
      </c>
      <c r="R999" t="s">
        <v>154</v>
      </c>
      <c r="S999">
        <v>0.04</v>
      </c>
      <c r="T999" t="s">
        <v>173</v>
      </c>
      <c r="V999" t="s">
        <v>156</v>
      </c>
    </row>
    <row r="1000" spans="1:22" x14ac:dyDescent="0.3">
      <c r="A1000" t="s">
        <v>148</v>
      </c>
      <c r="B1000">
        <v>1651800</v>
      </c>
      <c r="C1000" s="1">
        <v>41997</v>
      </c>
      <c r="D1000" s="2">
        <v>0.40625</v>
      </c>
      <c r="G1000" t="s">
        <v>149</v>
      </c>
      <c r="H1000" t="s">
        <v>150</v>
      </c>
      <c r="I1000" t="s">
        <v>161</v>
      </c>
      <c r="J1000" t="s">
        <v>151</v>
      </c>
      <c r="M1000">
        <v>1090</v>
      </c>
      <c r="O1000">
        <v>13.7</v>
      </c>
      <c r="Q1000" t="s">
        <v>172</v>
      </c>
      <c r="R1000" t="s">
        <v>154</v>
      </c>
      <c r="S1000">
        <v>2</v>
      </c>
      <c r="T1000" t="s">
        <v>173</v>
      </c>
      <c r="V1000" t="s">
        <v>156</v>
      </c>
    </row>
    <row r="1001" spans="1:22" x14ac:dyDescent="0.3">
      <c r="A1001" t="s">
        <v>148</v>
      </c>
      <c r="B1001">
        <v>1651800</v>
      </c>
      <c r="C1001" s="1">
        <v>42030</v>
      </c>
      <c r="D1001" s="2">
        <v>0.46875</v>
      </c>
      <c r="G1001" t="s">
        <v>149</v>
      </c>
      <c r="H1001" t="s">
        <v>150</v>
      </c>
      <c r="I1001" t="s">
        <v>161</v>
      </c>
      <c r="J1001" t="s">
        <v>151</v>
      </c>
      <c r="M1001">
        <v>1040</v>
      </c>
      <c r="O1001">
        <v>2.7</v>
      </c>
      <c r="Q1001" t="s">
        <v>172</v>
      </c>
      <c r="R1001" t="s">
        <v>154</v>
      </c>
      <c r="S1001">
        <v>0.8</v>
      </c>
      <c r="T1001" t="s">
        <v>173</v>
      </c>
      <c r="V1001" t="s">
        <v>156</v>
      </c>
    </row>
    <row r="1002" spans="1:22" x14ac:dyDescent="0.3">
      <c r="A1002" t="s">
        <v>148</v>
      </c>
      <c r="B1002">
        <v>1651800</v>
      </c>
      <c r="C1002" s="1">
        <v>42030</v>
      </c>
      <c r="D1002" s="2">
        <v>0.46875</v>
      </c>
      <c r="G1002" t="s">
        <v>149</v>
      </c>
      <c r="H1002" t="s">
        <v>150</v>
      </c>
      <c r="I1002" t="s">
        <v>161</v>
      </c>
      <c r="J1002" t="s">
        <v>151</v>
      </c>
      <c r="M1002">
        <v>1049</v>
      </c>
      <c r="O1002">
        <v>0.23300000000000001</v>
      </c>
      <c r="Q1002" t="s">
        <v>170</v>
      </c>
      <c r="R1002" t="s">
        <v>154</v>
      </c>
      <c r="S1002">
        <v>0.04</v>
      </c>
      <c r="T1002" t="s">
        <v>173</v>
      </c>
      <c r="V1002" t="s">
        <v>156</v>
      </c>
    </row>
    <row r="1003" spans="1:22" x14ac:dyDescent="0.3">
      <c r="A1003" t="s">
        <v>148</v>
      </c>
      <c r="B1003">
        <v>1651800</v>
      </c>
      <c r="C1003" s="1">
        <v>42030</v>
      </c>
      <c r="D1003" s="2">
        <v>0.46875</v>
      </c>
      <c r="G1003" t="s">
        <v>149</v>
      </c>
      <c r="H1003" t="s">
        <v>150</v>
      </c>
      <c r="I1003" t="s">
        <v>161</v>
      </c>
      <c r="J1003" t="s">
        <v>151</v>
      </c>
      <c r="M1003">
        <v>1090</v>
      </c>
      <c r="O1003">
        <v>15.9</v>
      </c>
      <c r="Q1003" t="s">
        <v>172</v>
      </c>
      <c r="R1003" t="s">
        <v>154</v>
      </c>
      <c r="S1003">
        <v>2</v>
      </c>
      <c r="T1003" t="s">
        <v>173</v>
      </c>
      <c r="V1003" t="s">
        <v>156</v>
      </c>
    </row>
    <row r="1004" spans="1:22" x14ac:dyDescent="0.3">
      <c r="A1004" t="s">
        <v>148</v>
      </c>
      <c r="B1004">
        <v>1651800</v>
      </c>
      <c r="C1004" s="1">
        <v>42059</v>
      </c>
      <c r="D1004" s="2">
        <v>0.375</v>
      </c>
      <c r="G1004" t="s">
        <v>149</v>
      </c>
      <c r="H1004" t="s">
        <v>150</v>
      </c>
      <c r="I1004" t="s">
        <v>161</v>
      </c>
      <c r="J1004" t="s">
        <v>151</v>
      </c>
      <c r="M1004">
        <v>1040</v>
      </c>
      <c r="O1004">
        <v>1.7</v>
      </c>
      <c r="Q1004" t="s">
        <v>172</v>
      </c>
      <c r="R1004" t="s">
        <v>154</v>
      </c>
      <c r="S1004">
        <v>0.8</v>
      </c>
      <c r="T1004" t="s">
        <v>173</v>
      </c>
      <c r="V1004" t="s">
        <v>156</v>
      </c>
    </row>
    <row r="1005" spans="1:22" x14ac:dyDescent="0.3">
      <c r="A1005" t="s">
        <v>148</v>
      </c>
      <c r="B1005">
        <v>1651800</v>
      </c>
      <c r="C1005" s="1">
        <v>42059</v>
      </c>
      <c r="D1005" s="2">
        <v>0.375</v>
      </c>
      <c r="G1005" t="s">
        <v>149</v>
      </c>
      <c r="H1005" t="s">
        <v>150</v>
      </c>
      <c r="I1005" t="s">
        <v>161</v>
      </c>
      <c r="J1005" t="s">
        <v>151</v>
      </c>
      <c r="M1005">
        <v>1049</v>
      </c>
      <c r="O1005">
        <v>4.9000000000000002E-2</v>
      </c>
      <c r="P1005" t="s">
        <v>168</v>
      </c>
      <c r="Q1005" t="s">
        <v>170</v>
      </c>
      <c r="R1005" t="s">
        <v>154</v>
      </c>
      <c r="S1005">
        <v>0.04</v>
      </c>
      <c r="T1005" t="s">
        <v>173</v>
      </c>
      <c r="V1005" t="s">
        <v>156</v>
      </c>
    </row>
    <row r="1006" spans="1:22" x14ac:dyDescent="0.3">
      <c r="A1006" t="s">
        <v>148</v>
      </c>
      <c r="B1006">
        <v>1651800</v>
      </c>
      <c r="C1006" s="1">
        <v>42059</v>
      </c>
      <c r="D1006" s="2">
        <v>0.375</v>
      </c>
      <c r="G1006" t="s">
        <v>149</v>
      </c>
      <c r="H1006" t="s">
        <v>150</v>
      </c>
      <c r="I1006" t="s">
        <v>161</v>
      </c>
      <c r="J1006" t="s">
        <v>151</v>
      </c>
      <c r="M1006">
        <v>1090</v>
      </c>
      <c r="O1006">
        <v>30.1</v>
      </c>
      <c r="Q1006" t="s">
        <v>172</v>
      </c>
      <c r="R1006" t="s">
        <v>154</v>
      </c>
      <c r="S1006">
        <v>2</v>
      </c>
      <c r="T1006" t="s">
        <v>173</v>
      </c>
      <c r="V1006" t="s">
        <v>156</v>
      </c>
    </row>
    <row r="1007" spans="1:22" x14ac:dyDescent="0.3">
      <c r="A1007" t="s">
        <v>148</v>
      </c>
      <c r="B1007">
        <v>1651800</v>
      </c>
      <c r="C1007" s="1">
        <v>42087</v>
      </c>
      <c r="D1007" s="2">
        <v>0.41666666666666669</v>
      </c>
      <c r="G1007" t="s">
        <v>149</v>
      </c>
      <c r="H1007" t="s">
        <v>150</v>
      </c>
      <c r="I1007" t="s">
        <v>161</v>
      </c>
      <c r="J1007" t="s">
        <v>151</v>
      </c>
      <c r="M1007">
        <v>1040</v>
      </c>
      <c r="O1007">
        <v>2.2000000000000002</v>
      </c>
      <c r="Q1007" t="s">
        <v>172</v>
      </c>
      <c r="R1007" t="s">
        <v>154</v>
      </c>
      <c r="S1007">
        <v>0.8</v>
      </c>
      <c r="T1007" t="s">
        <v>173</v>
      </c>
      <c r="V1007" t="s">
        <v>156</v>
      </c>
    </row>
    <row r="1008" spans="1:22" x14ac:dyDescent="0.3">
      <c r="A1008" t="s">
        <v>148</v>
      </c>
      <c r="B1008">
        <v>1651800</v>
      </c>
      <c r="C1008" s="1">
        <v>42087</v>
      </c>
      <c r="D1008" s="2">
        <v>0.41666666666666669</v>
      </c>
      <c r="G1008" t="s">
        <v>149</v>
      </c>
      <c r="H1008" t="s">
        <v>150</v>
      </c>
      <c r="I1008" t="s">
        <v>161</v>
      </c>
      <c r="J1008" t="s">
        <v>151</v>
      </c>
      <c r="M1008">
        <v>1049</v>
      </c>
      <c r="N1008" t="s">
        <v>152</v>
      </c>
      <c r="O1008">
        <v>0.04</v>
      </c>
      <c r="Q1008" t="s">
        <v>170</v>
      </c>
      <c r="R1008" t="s">
        <v>154</v>
      </c>
      <c r="S1008">
        <v>0.04</v>
      </c>
      <c r="T1008" t="s">
        <v>173</v>
      </c>
      <c r="V1008" t="s">
        <v>156</v>
      </c>
    </row>
    <row r="1009" spans="1:22" x14ac:dyDescent="0.3">
      <c r="A1009" t="s">
        <v>148</v>
      </c>
      <c r="B1009">
        <v>1651800</v>
      </c>
      <c r="C1009" s="1">
        <v>42087</v>
      </c>
      <c r="D1009" s="2">
        <v>0.41666666666666669</v>
      </c>
      <c r="G1009" t="s">
        <v>149</v>
      </c>
      <c r="H1009" t="s">
        <v>150</v>
      </c>
      <c r="I1009" t="s">
        <v>161</v>
      </c>
      <c r="J1009" t="s">
        <v>151</v>
      </c>
      <c r="M1009">
        <v>1090</v>
      </c>
      <c r="O1009">
        <v>11.1</v>
      </c>
      <c r="Q1009" t="s">
        <v>172</v>
      </c>
      <c r="R1009" t="s">
        <v>154</v>
      </c>
      <c r="S1009">
        <v>2</v>
      </c>
      <c r="T1009" t="s">
        <v>173</v>
      </c>
      <c r="V1009" t="s">
        <v>156</v>
      </c>
    </row>
    <row r="1010" spans="1:22" x14ac:dyDescent="0.3">
      <c r="A1010" t="s">
        <v>148</v>
      </c>
      <c r="B1010">
        <v>1651800</v>
      </c>
      <c r="C1010" s="1">
        <v>42123</v>
      </c>
      <c r="D1010" s="2">
        <v>0.45833333333333331</v>
      </c>
      <c r="G1010" t="s">
        <v>149</v>
      </c>
      <c r="H1010" t="s">
        <v>150</v>
      </c>
      <c r="I1010" t="s">
        <v>161</v>
      </c>
      <c r="J1010" t="s">
        <v>151</v>
      </c>
      <c r="M1010">
        <v>1040</v>
      </c>
      <c r="O1010">
        <v>1.8</v>
      </c>
      <c r="Q1010" t="s">
        <v>172</v>
      </c>
      <c r="R1010" t="s">
        <v>154</v>
      </c>
      <c r="S1010">
        <v>0.8</v>
      </c>
      <c r="T1010" t="s">
        <v>173</v>
      </c>
      <c r="V1010" t="s">
        <v>156</v>
      </c>
    </row>
    <row r="1011" spans="1:22" x14ac:dyDescent="0.3">
      <c r="A1011" t="s">
        <v>148</v>
      </c>
      <c r="B1011">
        <v>1651800</v>
      </c>
      <c r="C1011" s="1">
        <v>42123</v>
      </c>
      <c r="D1011" s="2">
        <v>0.45833333333333331</v>
      </c>
      <c r="G1011" t="s">
        <v>149</v>
      </c>
      <c r="H1011" t="s">
        <v>150</v>
      </c>
      <c r="I1011" t="s">
        <v>161</v>
      </c>
      <c r="J1011" t="s">
        <v>151</v>
      </c>
      <c r="M1011">
        <v>1049</v>
      </c>
      <c r="O1011">
        <v>0.24</v>
      </c>
      <c r="Q1011" t="s">
        <v>170</v>
      </c>
      <c r="R1011" t="s">
        <v>154</v>
      </c>
      <c r="S1011">
        <v>0.04</v>
      </c>
      <c r="T1011" t="s">
        <v>173</v>
      </c>
      <c r="V1011" t="s">
        <v>156</v>
      </c>
    </row>
    <row r="1012" spans="1:22" x14ac:dyDescent="0.3">
      <c r="A1012" t="s">
        <v>148</v>
      </c>
      <c r="B1012">
        <v>1651800</v>
      </c>
      <c r="C1012" s="1">
        <v>42123</v>
      </c>
      <c r="D1012" s="2">
        <v>0.45833333333333331</v>
      </c>
      <c r="G1012" t="s">
        <v>149</v>
      </c>
      <c r="H1012" t="s">
        <v>150</v>
      </c>
      <c r="I1012" t="s">
        <v>161</v>
      </c>
      <c r="J1012" t="s">
        <v>151</v>
      </c>
      <c r="M1012">
        <v>1090</v>
      </c>
      <c r="O1012">
        <v>4.7</v>
      </c>
      <c r="Q1012" t="s">
        <v>172</v>
      </c>
      <c r="R1012" t="s">
        <v>154</v>
      </c>
      <c r="S1012">
        <v>2</v>
      </c>
      <c r="T1012" t="s">
        <v>173</v>
      </c>
      <c r="V1012" t="s">
        <v>156</v>
      </c>
    </row>
    <row r="1013" spans="1:22" x14ac:dyDescent="0.3">
      <c r="A1013" t="s">
        <v>148</v>
      </c>
      <c r="B1013">
        <v>1651800</v>
      </c>
      <c r="C1013" s="1">
        <v>42150</v>
      </c>
      <c r="D1013" s="2">
        <v>0.38541666666666669</v>
      </c>
      <c r="G1013" t="s">
        <v>149</v>
      </c>
      <c r="H1013" t="s">
        <v>150</v>
      </c>
      <c r="I1013" t="s">
        <v>161</v>
      </c>
      <c r="J1013" t="s">
        <v>151</v>
      </c>
      <c r="M1013">
        <v>1040</v>
      </c>
      <c r="O1013">
        <v>3.3</v>
      </c>
      <c r="Q1013" t="s">
        <v>172</v>
      </c>
      <c r="R1013" t="s">
        <v>154</v>
      </c>
      <c r="S1013">
        <v>0.8</v>
      </c>
      <c r="T1013" t="s">
        <v>173</v>
      </c>
      <c r="V1013" t="s">
        <v>156</v>
      </c>
    </row>
    <row r="1014" spans="1:22" x14ac:dyDescent="0.3">
      <c r="A1014" t="s">
        <v>148</v>
      </c>
      <c r="B1014">
        <v>1651800</v>
      </c>
      <c r="C1014" s="1">
        <v>42150</v>
      </c>
      <c r="D1014" s="2">
        <v>0.38541666666666669</v>
      </c>
      <c r="G1014" t="s">
        <v>149</v>
      </c>
      <c r="H1014" t="s">
        <v>150</v>
      </c>
      <c r="I1014" t="s">
        <v>161</v>
      </c>
      <c r="J1014" t="s">
        <v>151</v>
      </c>
      <c r="M1014">
        <v>1049</v>
      </c>
      <c r="N1014" t="s">
        <v>152</v>
      </c>
      <c r="O1014">
        <v>0.04</v>
      </c>
      <c r="Q1014" t="s">
        <v>170</v>
      </c>
      <c r="R1014" t="s">
        <v>154</v>
      </c>
      <c r="S1014">
        <v>0.04</v>
      </c>
      <c r="T1014" t="s">
        <v>173</v>
      </c>
      <c r="V1014" t="s">
        <v>156</v>
      </c>
    </row>
    <row r="1015" spans="1:22" x14ac:dyDescent="0.3">
      <c r="A1015" t="s">
        <v>148</v>
      </c>
      <c r="B1015">
        <v>1651800</v>
      </c>
      <c r="C1015" s="1">
        <v>42150</v>
      </c>
      <c r="D1015" s="2">
        <v>0.38541666666666669</v>
      </c>
      <c r="G1015" t="s">
        <v>149</v>
      </c>
      <c r="H1015" t="s">
        <v>150</v>
      </c>
      <c r="I1015" t="s">
        <v>161</v>
      </c>
      <c r="J1015" t="s">
        <v>151</v>
      </c>
      <c r="M1015">
        <v>1090</v>
      </c>
      <c r="O1015">
        <v>2.8</v>
      </c>
      <c r="P1015" t="s">
        <v>168</v>
      </c>
      <c r="Q1015" t="s">
        <v>172</v>
      </c>
      <c r="R1015" t="s">
        <v>154</v>
      </c>
      <c r="S1015">
        <v>2</v>
      </c>
      <c r="T1015" t="s">
        <v>173</v>
      </c>
      <c r="V1015" t="s">
        <v>156</v>
      </c>
    </row>
    <row r="1016" spans="1:22" x14ac:dyDescent="0.3">
      <c r="A1016" t="s">
        <v>148</v>
      </c>
      <c r="B1016">
        <v>1651800</v>
      </c>
      <c r="C1016" s="1">
        <v>42175</v>
      </c>
      <c r="D1016" s="2">
        <v>0.88194444444444453</v>
      </c>
      <c r="G1016" t="s">
        <v>149</v>
      </c>
      <c r="H1016" t="s">
        <v>150</v>
      </c>
      <c r="I1016" t="s">
        <v>161</v>
      </c>
      <c r="J1016" t="s">
        <v>151</v>
      </c>
      <c r="M1016">
        <v>1040</v>
      </c>
      <c r="O1016">
        <v>3.1</v>
      </c>
      <c r="Q1016" t="s">
        <v>172</v>
      </c>
      <c r="R1016" t="s">
        <v>154</v>
      </c>
      <c r="S1016">
        <v>0.8</v>
      </c>
      <c r="T1016" t="s">
        <v>173</v>
      </c>
      <c r="V1016" t="s">
        <v>156</v>
      </c>
    </row>
    <row r="1017" spans="1:22" x14ac:dyDescent="0.3">
      <c r="A1017" t="s">
        <v>148</v>
      </c>
      <c r="B1017">
        <v>1651800</v>
      </c>
      <c r="C1017" s="1">
        <v>42175</v>
      </c>
      <c r="D1017" s="2">
        <v>0.88194444444444453</v>
      </c>
      <c r="G1017" t="s">
        <v>149</v>
      </c>
      <c r="H1017" t="s">
        <v>150</v>
      </c>
      <c r="I1017" t="s">
        <v>161</v>
      </c>
      <c r="J1017" t="s">
        <v>151</v>
      </c>
      <c r="M1017">
        <v>1049</v>
      </c>
      <c r="O1017">
        <v>1.63</v>
      </c>
      <c r="Q1017" t="s">
        <v>170</v>
      </c>
      <c r="R1017" t="s">
        <v>154</v>
      </c>
      <c r="S1017">
        <v>0.04</v>
      </c>
      <c r="T1017" t="s">
        <v>173</v>
      </c>
      <c r="V1017" t="s">
        <v>156</v>
      </c>
    </row>
    <row r="1018" spans="1:22" x14ac:dyDescent="0.3">
      <c r="A1018" t="s">
        <v>148</v>
      </c>
      <c r="B1018">
        <v>1651800</v>
      </c>
      <c r="C1018" s="1">
        <v>42175</v>
      </c>
      <c r="D1018" s="2">
        <v>0.88194444444444453</v>
      </c>
      <c r="G1018" t="s">
        <v>149</v>
      </c>
      <c r="H1018" t="s">
        <v>150</v>
      </c>
      <c r="I1018" t="s">
        <v>161</v>
      </c>
      <c r="J1018" t="s">
        <v>151</v>
      </c>
      <c r="M1018">
        <v>1090</v>
      </c>
      <c r="O1018">
        <v>6.4</v>
      </c>
      <c r="Q1018" t="s">
        <v>172</v>
      </c>
      <c r="R1018" t="s">
        <v>154</v>
      </c>
      <c r="S1018">
        <v>2</v>
      </c>
      <c r="T1018" t="s">
        <v>173</v>
      </c>
      <c r="V1018" t="s">
        <v>156</v>
      </c>
    </row>
    <row r="1019" spans="1:22" x14ac:dyDescent="0.3">
      <c r="A1019" t="s">
        <v>148</v>
      </c>
      <c r="B1019">
        <v>1651800</v>
      </c>
      <c r="C1019" s="1">
        <v>42178</v>
      </c>
      <c r="D1019" s="2">
        <v>0.32291666666666669</v>
      </c>
      <c r="G1019" t="s">
        <v>149</v>
      </c>
      <c r="H1019" t="s">
        <v>150</v>
      </c>
      <c r="I1019" t="s">
        <v>161</v>
      </c>
      <c r="J1019" t="s">
        <v>151</v>
      </c>
      <c r="M1019">
        <v>1040</v>
      </c>
      <c r="O1019">
        <v>2</v>
      </c>
      <c r="Q1019" t="s">
        <v>172</v>
      </c>
      <c r="R1019" t="s">
        <v>154</v>
      </c>
      <c r="S1019">
        <v>0.8</v>
      </c>
      <c r="T1019" t="s">
        <v>173</v>
      </c>
      <c r="V1019" t="s">
        <v>156</v>
      </c>
    </row>
    <row r="1020" spans="1:22" x14ac:dyDescent="0.3">
      <c r="A1020" t="s">
        <v>148</v>
      </c>
      <c r="B1020">
        <v>1651800</v>
      </c>
      <c r="C1020" s="1">
        <v>42178</v>
      </c>
      <c r="D1020" s="2">
        <v>0.32291666666666669</v>
      </c>
      <c r="G1020" t="s">
        <v>149</v>
      </c>
      <c r="H1020" t="s">
        <v>150</v>
      </c>
      <c r="I1020" t="s">
        <v>161</v>
      </c>
      <c r="J1020" t="s">
        <v>151</v>
      </c>
      <c r="M1020">
        <v>1049</v>
      </c>
      <c r="O1020">
        <v>5.5E-2</v>
      </c>
      <c r="P1020" t="s">
        <v>168</v>
      </c>
      <c r="Q1020" t="s">
        <v>170</v>
      </c>
      <c r="R1020" t="s">
        <v>154</v>
      </c>
      <c r="S1020">
        <v>0.04</v>
      </c>
      <c r="T1020" t="s">
        <v>173</v>
      </c>
      <c r="V1020" t="s">
        <v>156</v>
      </c>
    </row>
    <row r="1021" spans="1:22" x14ac:dyDescent="0.3">
      <c r="A1021" t="s">
        <v>148</v>
      </c>
      <c r="B1021">
        <v>1651800</v>
      </c>
      <c r="C1021" s="1">
        <v>42178</v>
      </c>
      <c r="D1021" s="2">
        <v>0.32291666666666669</v>
      </c>
      <c r="G1021" t="s">
        <v>149</v>
      </c>
      <c r="H1021" t="s">
        <v>150</v>
      </c>
      <c r="I1021" t="s">
        <v>161</v>
      </c>
      <c r="J1021" t="s">
        <v>151</v>
      </c>
      <c r="M1021">
        <v>1090</v>
      </c>
      <c r="O1021">
        <v>3.1</v>
      </c>
      <c r="P1021" t="s">
        <v>168</v>
      </c>
      <c r="Q1021" t="s">
        <v>172</v>
      </c>
      <c r="R1021" t="s">
        <v>154</v>
      </c>
      <c r="S1021">
        <v>2</v>
      </c>
      <c r="T1021" t="s">
        <v>173</v>
      </c>
      <c r="V1021" t="s">
        <v>156</v>
      </c>
    </row>
    <row r="1022" spans="1:22" x14ac:dyDescent="0.3">
      <c r="A1022" t="s">
        <v>148</v>
      </c>
      <c r="B1022">
        <v>1651800</v>
      </c>
      <c r="C1022" s="1">
        <v>42182</v>
      </c>
      <c r="D1022" s="2">
        <v>0.30208333333333331</v>
      </c>
      <c r="G1022" t="s">
        <v>149</v>
      </c>
      <c r="H1022" t="s">
        <v>150</v>
      </c>
      <c r="I1022" t="s">
        <v>161</v>
      </c>
      <c r="J1022" t="s">
        <v>151</v>
      </c>
      <c r="M1022">
        <v>1040</v>
      </c>
      <c r="O1022">
        <v>4.0999999999999996</v>
      </c>
      <c r="Q1022" t="s">
        <v>172</v>
      </c>
      <c r="R1022" t="s">
        <v>154</v>
      </c>
      <c r="S1022">
        <v>0.8</v>
      </c>
      <c r="T1022" t="s">
        <v>173</v>
      </c>
      <c r="V1022" t="s">
        <v>156</v>
      </c>
    </row>
    <row r="1023" spans="1:22" x14ac:dyDescent="0.3">
      <c r="A1023" t="s">
        <v>148</v>
      </c>
      <c r="B1023">
        <v>1651800</v>
      </c>
      <c r="C1023" s="1">
        <v>42182</v>
      </c>
      <c r="D1023" s="2">
        <v>0.30208333333333331</v>
      </c>
      <c r="G1023" t="s">
        <v>149</v>
      </c>
      <c r="H1023" t="s">
        <v>150</v>
      </c>
      <c r="I1023" t="s">
        <v>161</v>
      </c>
      <c r="J1023" t="s">
        <v>151</v>
      </c>
      <c r="M1023">
        <v>1049</v>
      </c>
      <c r="O1023">
        <v>0.28199999999999997</v>
      </c>
      <c r="Q1023" t="s">
        <v>170</v>
      </c>
      <c r="R1023" t="s">
        <v>154</v>
      </c>
      <c r="S1023">
        <v>0.04</v>
      </c>
      <c r="T1023" t="s">
        <v>173</v>
      </c>
      <c r="V1023" t="s">
        <v>156</v>
      </c>
    </row>
    <row r="1024" spans="1:22" x14ac:dyDescent="0.3">
      <c r="A1024" t="s">
        <v>148</v>
      </c>
      <c r="B1024">
        <v>1651800</v>
      </c>
      <c r="C1024" s="1">
        <v>42182</v>
      </c>
      <c r="D1024" s="2">
        <v>0.30208333333333331</v>
      </c>
      <c r="G1024" t="s">
        <v>149</v>
      </c>
      <c r="H1024" t="s">
        <v>150</v>
      </c>
      <c r="I1024" t="s">
        <v>161</v>
      </c>
      <c r="J1024" t="s">
        <v>151</v>
      </c>
      <c r="M1024">
        <v>1090</v>
      </c>
      <c r="O1024">
        <v>6.3</v>
      </c>
      <c r="Q1024" t="s">
        <v>172</v>
      </c>
      <c r="R1024" t="s">
        <v>154</v>
      </c>
      <c r="S1024">
        <v>2</v>
      </c>
      <c r="T1024" t="s">
        <v>173</v>
      </c>
      <c r="V1024" t="s">
        <v>156</v>
      </c>
    </row>
    <row r="1025" spans="1:22" x14ac:dyDescent="0.3">
      <c r="A1025" t="s">
        <v>148</v>
      </c>
      <c r="B1025">
        <v>1651800</v>
      </c>
      <c r="C1025" s="1">
        <v>42213</v>
      </c>
      <c r="D1025" s="2">
        <v>0.3125</v>
      </c>
      <c r="G1025" t="s">
        <v>149</v>
      </c>
      <c r="H1025" t="s">
        <v>150</v>
      </c>
      <c r="I1025" t="s">
        <v>161</v>
      </c>
      <c r="J1025" t="s">
        <v>151</v>
      </c>
      <c r="M1025">
        <v>1040</v>
      </c>
      <c r="O1025">
        <v>4.4000000000000004</v>
      </c>
      <c r="Q1025" t="s">
        <v>172</v>
      </c>
      <c r="R1025" t="s">
        <v>154</v>
      </c>
      <c r="S1025">
        <v>0.8</v>
      </c>
      <c r="T1025" t="s">
        <v>173</v>
      </c>
      <c r="V1025" t="s">
        <v>156</v>
      </c>
    </row>
    <row r="1026" spans="1:22" x14ac:dyDescent="0.3">
      <c r="A1026" t="s">
        <v>148</v>
      </c>
      <c r="B1026">
        <v>1651800</v>
      </c>
      <c r="C1026" s="1">
        <v>42213</v>
      </c>
      <c r="D1026" s="2">
        <v>0.3125</v>
      </c>
      <c r="G1026" t="s">
        <v>149</v>
      </c>
      <c r="H1026" t="s">
        <v>150</v>
      </c>
      <c r="I1026" t="s">
        <v>161</v>
      </c>
      <c r="J1026" t="s">
        <v>151</v>
      </c>
      <c r="M1026">
        <v>1049</v>
      </c>
      <c r="O1026">
        <v>0.14599999999999999</v>
      </c>
      <c r="Q1026" t="s">
        <v>170</v>
      </c>
      <c r="R1026" t="s">
        <v>154</v>
      </c>
      <c r="S1026">
        <v>0.04</v>
      </c>
      <c r="T1026" t="s">
        <v>173</v>
      </c>
      <c r="V1026" t="s">
        <v>156</v>
      </c>
    </row>
    <row r="1027" spans="1:22" x14ac:dyDescent="0.3">
      <c r="A1027" t="s">
        <v>148</v>
      </c>
      <c r="B1027">
        <v>1651800</v>
      </c>
      <c r="C1027" s="1">
        <v>42213</v>
      </c>
      <c r="D1027" s="2">
        <v>0.3125</v>
      </c>
      <c r="G1027" t="s">
        <v>149</v>
      </c>
      <c r="H1027" t="s">
        <v>150</v>
      </c>
      <c r="I1027" t="s">
        <v>161</v>
      </c>
      <c r="J1027" t="s">
        <v>151</v>
      </c>
      <c r="M1027">
        <v>1090</v>
      </c>
      <c r="O1027">
        <v>4.2</v>
      </c>
      <c r="Q1027" t="s">
        <v>172</v>
      </c>
      <c r="R1027" t="s">
        <v>154</v>
      </c>
      <c r="S1027">
        <v>2</v>
      </c>
      <c r="T1027" t="s">
        <v>173</v>
      </c>
      <c r="V1027" t="s">
        <v>156</v>
      </c>
    </row>
    <row r="1028" spans="1:22" x14ac:dyDescent="0.3">
      <c r="A1028" t="s">
        <v>148</v>
      </c>
      <c r="B1028">
        <v>1651800</v>
      </c>
      <c r="C1028" s="1">
        <v>42215</v>
      </c>
      <c r="D1028" s="2">
        <v>0.60416666666666663</v>
      </c>
      <c r="G1028" t="s">
        <v>149</v>
      </c>
      <c r="H1028" t="s">
        <v>150</v>
      </c>
      <c r="I1028" t="s">
        <v>161</v>
      </c>
      <c r="J1028" t="s">
        <v>151</v>
      </c>
      <c r="M1028">
        <v>1040</v>
      </c>
      <c r="O1028">
        <v>4.4000000000000004</v>
      </c>
      <c r="Q1028" t="s">
        <v>172</v>
      </c>
      <c r="R1028" t="s">
        <v>154</v>
      </c>
      <c r="S1028">
        <v>0.8</v>
      </c>
      <c r="T1028" t="s">
        <v>173</v>
      </c>
      <c r="V1028" t="s">
        <v>156</v>
      </c>
    </row>
    <row r="1029" spans="1:22" x14ac:dyDescent="0.3">
      <c r="A1029" t="s">
        <v>148</v>
      </c>
      <c r="B1029">
        <v>1651800</v>
      </c>
      <c r="C1029" s="1">
        <v>42215</v>
      </c>
      <c r="D1029" s="2">
        <v>0.60416666666666663</v>
      </c>
      <c r="G1029" t="s">
        <v>149</v>
      </c>
      <c r="H1029" t="s">
        <v>150</v>
      </c>
      <c r="I1029" t="s">
        <v>161</v>
      </c>
      <c r="J1029" t="s">
        <v>151</v>
      </c>
      <c r="M1029">
        <v>1049</v>
      </c>
      <c r="O1029">
        <v>0.76400000000000001</v>
      </c>
      <c r="Q1029" t="s">
        <v>170</v>
      </c>
      <c r="R1029" t="s">
        <v>154</v>
      </c>
      <c r="S1029">
        <v>0.04</v>
      </c>
      <c r="T1029" t="s">
        <v>173</v>
      </c>
      <c r="V1029" t="s">
        <v>156</v>
      </c>
    </row>
    <row r="1030" spans="1:22" x14ac:dyDescent="0.3">
      <c r="A1030" t="s">
        <v>148</v>
      </c>
      <c r="B1030">
        <v>1651800</v>
      </c>
      <c r="C1030" s="1">
        <v>42215</v>
      </c>
      <c r="D1030" s="2">
        <v>0.60416666666666663</v>
      </c>
      <c r="G1030" t="s">
        <v>149</v>
      </c>
      <c r="H1030" t="s">
        <v>150</v>
      </c>
      <c r="I1030" t="s">
        <v>161</v>
      </c>
      <c r="J1030" t="s">
        <v>151</v>
      </c>
      <c r="M1030">
        <v>1090</v>
      </c>
      <c r="O1030">
        <v>4.8</v>
      </c>
      <c r="Q1030" t="s">
        <v>172</v>
      </c>
      <c r="R1030" t="s">
        <v>154</v>
      </c>
      <c r="S1030">
        <v>2</v>
      </c>
      <c r="T1030" t="s">
        <v>173</v>
      </c>
      <c r="V1030" t="s">
        <v>156</v>
      </c>
    </row>
    <row r="1031" spans="1:22" x14ac:dyDescent="0.3">
      <c r="A1031" t="s">
        <v>148</v>
      </c>
      <c r="B1031">
        <v>1651800</v>
      </c>
      <c r="C1031" s="1">
        <v>42276</v>
      </c>
      <c r="D1031" s="2">
        <v>0.41666666666666669</v>
      </c>
      <c r="G1031" t="s">
        <v>149</v>
      </c>
      <c r="H1031" t="s">
        <v>150</v>
      </c>
      <c r="I1031" t="s">
        <v>161</v>
      </c>
      <c r="J1031" t="s">
        <v>151</v>
      </c>
      <c r="M1031">
        <v>1040</v>
      </c>
      <c r="O1031">
        <v>2</v>
      </c>
      <c r="Q1031" t="s">
        <v>172</v>
      </c>
      <c r="R1031" t="s">
        <v>154</v>
      </c>
      <c r="S1031">
        <v>0.8</v>
      </c>
      <c r="T1031" t="s">
        <v>173</v>
      </c>
      <c r="V1031" t="s">
        <v>156</v>
      </c>
    </row>
    <row r="1032" spans="1:22" x14ac:dyDescent="0.3">
      <c r="A1032" t="s">
        <v>148</v>
      </c>
      <c r="B1032">
        <v>1651800</v>
      </c>
      <c r="C1032" s="1">
        <v>42276</v>
      </c>
      <c r="D1032" s="2">
        <v>0.41666666666666669</v>
      </c>
      <c r="G1032" t="s">
        <v>149</v>
      </c>
      <c r="H1032" t="s">
        <v>150</v>
      </c>
      <c r="I1032" t="s">
        <v>161</v>
      </c>
      <c r="J1032" t="s">
        <v>151</v>
      </c>
      <c r="M1032">
        <v>1049</v>
      </c>
      <c r="O1032">
        <v>4.2000000000000003E-2</v>
      </c>
      <c r="P1032" t="s">
        <v>168</v>
      </c>
      <c r="Q1032" t="s">
        <v>170</v>
      </c>
      <c r="R1032" t="s">
        <v>154</v>
      </c>
      <c r="S1032">
        <v>0.04</v>
      </c>
      <c r="T1032" t="s">
        <v>173</v>
      </c>
      <c r="V1032" t="s">
        <v>156</v>
      </c>
    </row>
    <row r="1033" spans="1:22" x14ac:dyDescent="0.3">
      <c r="A1033" t="s">
        <v>148</v>
      </c>
      <c r="B1033">
        <v>1651800</v>
      </c>
      <c r="C1033" s="1">
        <v>42276</v>
      </c>
      <c r="D1033" s="2">
        <v>0.41666666666666669</v>
      </c>
      <c r="G1033" t="s">
        <v>149</v>
      </c>
      <c r="H1033" t="s">
        <v>150</v>
      </c>
      <c r="I1033" t="s">
        <v>161</v>
      </c>
      <c r="J1033" t="s">
        <v>151</v>
      </c>
      <c r="M1033">
        <v>1090</v>
      </c>
      <c r="O1033">
        <v>2.4</v>
      </c>
      <c r="P1033" t="s">
        <v>168</v>
      </c>
      <c r="Q1033" t="s">
        <v>172</v>
      </c>
      <c r="R1033" t="s">
        <v>154</v>
      </c>
      <c r="S1033">
        <v>2</v>
      </c>
      <c r="T1033" t="s">
        <v>173</v>
      </c>
      <c r="V1033" t="s">
        <v>156</v>
      </c>
    </row>
    <row r="1034" spans="1:22" x14ac:dyDescent="0.3">
      <c r="A1034" t="s">
        <v>148</v>
      </c>
      <c r="B1034">
        <v>1651800</v>
      </c>
      <c r="C1034" s="1">
        <v>42279</v>
      </c>
      <c r="D1034" s="2">
        <v>0.4375</v>
      </c>
      <c r="G1034" t="s">
        <v>149</v>
      </c>
      <c r="H1034" t="s">
        <v>150</v>
      </c>
      <c r="I1034" t="s">
        <v>161</v>
      </c>
      <c r="J1034" t="s">
        <v>151</v>
      </c>
      <c r="M1034">
        <v>1040</v>
      </c>
      <c r="O1034">
        <v>4.4000000000000004</v>
      </c>
      <c r="Q1034" t="s">
        <v>172</v>
      </c>
      <c r="R1034" t="s">
        <v>164</v>
      </c>
      <c r="S1034">
        <v>0.8</v>
      </c>
      <c r="T1034" t="s">
        <v>173</v>
      </c>
      <c r="V1034" t="s">
        <v>156</v>
      </c>
    </row>
    <row r="1035" spans="1:22" x14ac:dyDescent="0.3">
      <c r="A1035" t="s">
        <v>148</v>
      </c>
      <c r="B1035">
        <v>1651800</v>
      </c>
      <c r="C1035" s="1">
        <v>42279</v>
      </c>
      <c r="D1035" s="2">
        <v>0.4375</v>
      </c>
      <c r="G1035" t="s">
        <v>149</v>
      </c>
      <c r="H1035" t="s">
        <v>150</v>
      </c>
      <c r="I1035" t="s">
        <v>161</v>
      </c>
      <c r="J1035" t="s">
        <v>151</v>
      </c>
      <c r="M1035">
        <v>1049</v>
      </c>
      <c r="O1035">
        <v>0.55300000000000005</v>
      </c>
      <c r="Q1035" t="s">
        <v>170</v>
      </c>
      <c r="R1035" t="s">
        <v>164</v>
      </c>
      <c r="S1035">
        <v>0.04</v>
      </c>
      <c r="T1035" t="s">
        <v>173</v>
      </c>
      <c r="V1035" t="s">
        <v>156</v>
      </c>
    </row>
    <row r="1036" spans="1:22" x14ac:dyDescent="0.3">
      <c r="A1036" t="s">
        <v>148</v>
      </c>
      <c r="B1036">
        <v>1651800</v>
      </c>
      <c r="C1036" s="1">
        <v>42279</v>
      </c>
      <c r="D1036" s="2">
        <v>0.4375</v>
      </c>
      <c r="G1036" t="s">
        <v>149</v>
      </c>
      <c r="H1036" t="s">
        <v>150</v>
      </c>
      <c r="I1036" t="s">
        <v>161</v>
      </c>
      <c r="J1036" t="s">
        <v>151</v>
      </c>
      <c r="M1036">
        <v>1090</v>
      </c>
      <c r="O1036">
        <v>7.9</v>
      </c>
      <c r="Q1036" t="s">
        <v>172</v>
      </c>
      <c r="R1036" t="s">
        <v>164</v>
      </c>
      <c r="S1036">
        <v>2</v>
      </c>
      <c r="T1036" t="s">
        <v>173</v>
      </c>
      <c r="V1036" t="s">
        <v>156</v>
      </c>
    </row>
    <row r="1037" spans="1:22" x14ac:dyDescent="0.3">
      <c r="A1037" t="s">
        <v>148</v>
      </c>
      <c r="B1037">
        <v>1651800</v>
      </c>
      <c r="C1037" s="1">
        <v>42305</v>
      </c>
      <c r="D1037" s="2">
        <v>0.51388888888888895</v>
      </c>
      <c r="G1037" t="s">
        <v>149</v>
      </c>
      <c r="H1037" t="s">
        <v>150</v>
      </c>
      <c r="I1037" t="s">
        <v>161</v>
      </c>
      <c r="J1037" t="s">
        <v>151</v>
      </c>
      <c r="M1037">
        <v>1040</v>
      </c>
      <c r="O1037">
        <v>7.6</v>
      </c>
      <c r="Q1037" t="s">
        <v>172</v>
      </c>
      <c r="R1037" t="s">
        <v>164</v>
      </c>
      <c r="S1037">
        <v>0.8</v>
      </c>
      <c r="T1037" t="s">
        <v>173</v>
      </c>
      <c r="V1037" t="s">
        <v>156</v>
      </c>
    </row>
    <row r="1038" spans="1:22" x14ac:dyDescent="0.3">
      <c r="A1038" t="s">
        <v>148</v>
      </c>
      <c r="B1038">
        <v>1651800</v>
      </c>
      <c r="C1038" s="1">
        <v>42305</v>
      </c>
      <c r="D1038" s="2">
        <v>0.51388888888888895</v>
      </c>
      <c r="G1038" t="s">
        <v>149</v>
      </c>
      <c r="H1038" t="s">
        <v>150</v>
      </c>
      <c r="I1038" t="s">
        <v>161</v>
      </c>
      <c r="J1038" t="s">
        <v>151</v>
      </c>
      <c r="M1038">
        <v>1049</v>
      </c>
      <c r="O1038">
        <v>0.65200000000000002</v>
      </c>
      <c r="Q1038" t="s">
        <v>170</v>
      </c>
      <c r="R1038" t="s">
        <v>164</v>
      </c>
      <c r="S1038">
        <v>0.04</v>
      </c>
      <c r="T1038" t="s">
        <v>173</v>
      </c>
      <c r="V1038" t="s">
        <v>156</v>
      </c>
    </row>
    <row r="1039" spans="1:22" x14ac:dyDescent="0.3">
      <c r="A1039" t="s">
        <v>148</v>
      </c>
      <c r="B1039">
        <v>1651800</v>
      </c>
      <c r="C1039" s="1">
        <v>42305</v>
      </c>
      <c r="D1039" s="2">
        <v>0.51388888888888895</v>
      </c>
      <c r="G1039" t="s">
        <v>149</v>
      </c>
      <c r="H1039" t="s">
        <v>150</v>
      </c>
      <c r="I1039" t="s">
        <v>161</v>
      </c>
      <c r="J1039" t="s">
        <v>151</v>
      </c>
      <c r="M1039">
        <v>1090</v>
      </c>
      <c r="O1039">
        <v>18.5</v>
      </c>
      <c r="Q1039" t="s">
        <v>172</v>
      </c>
      <c r="R1039" t="s">
        <v>164</v>
      </c>
      <c r="S1039">
        <v>2</v>
      </c>
      <c r="T1039" t="s">
        <v>173</v>
      </c>
      <c r="V1039" t="s">
        <v>156</v>
      </c>
    </row>
    <row r="1040" spans="1:22" x14ac:dyDescent="0.3">
      <c r="A1040" t="s">
        <v>148</v>
      </c>
      <c r="B1040">
        <v>1651800</v>
      </c>
      <c r="C1040" s="1">
        <v>42306</v>
      </c>
      <c r="D1040" s="2">
        <v>0.4513888888888889</v>
      </c>
      <c r="G1040" t="s">
        <v>149</v>
      </c>
      <c r="H1040" t="s">
        <v>150</v>
      </c>
      <c r="I1040" t="s">
        <v>161</v>
      </c>
      <c r="J1040" t="s">
        <v>151</v>
      </c>
      <c r="M1040">
        <v>1040</v>
      </c>
      <c r="O1040">
        <v>4</v>
      </c>
      <c r="Q1040" t="s">
        <v>172</v>
      </c>
      <c r="R1040" t="s">
        <v>164</v>
      </c>
      <c r="S1040">
        <v>0.8</v>
      </c>
      <c r="T1040" t="s">
        <v>173</v>
      </c>
      <c r="V1040" t="s">
        <v>156</v>
      </c>
    </row>
    <row r="1041" spans="1:22" x14ac:dyDescent="0.3">
      <c r="A1041" t="s">
        <v>148</v>
      </c>
      <c r="B1041">
        <v>1651800</v>
      </c>
      <c r="C1041" s="1">
        <v>42306</v>
      </c>
      <c r="D1041" s="2">
        <v>0.4513888888888889</v>
      </c>
      <c r="G1041" t="s">
        <v>149</v>
      </c>
      <c r="H1041" t="s">
        <v>150</v>
      </c>
      <c r="I1041" t="s">
        <v>161</v>
      </c>
      <c r="J1041" t="s">
        <v>151</v>
      </c>
      <c r="M1041">
        <v>1049</v>
      </c>
      <c r="O1041">
        <v>0.69899999999999995</v>
      </c>
      <c r="Q1041" t="s">
        <v>170</v>
      </c>
      <c r="R1041" t="s">
        <v>164</v>
      </c>
      <c r="S1041">
        <v>0.04</v>
      </c>
      <c r="T1041" t="s">
        <v>173</v>
      </c>
      <c r="V1041" t="s">
        <v>156</v>
      </c>
    </row>
    <row r="1042" spans="1:22" x14ac:dyDescent="0.3">
      <c r="A1042" t="s">
        <v>148</v>
      </c>
      <c r="B1042">
        <v>1651800</v>
      </c>
      <c r="C1042" s="1">
        <v>42306</v>
      </c>
      <c r="D1042" s="2">
        <v>0.4513888888888889</v>
      </c>
      <c r="G1042" t="s">
        <v>149</v>
      </c>
      <c r="H1042" t="s">
        <v>150</v>
      </c>
      <c r="I1042" t="s">
        <v>161</v>
      </c>
      <c r="J1042" t="s">
        <v>151</v>
      </c>
      <c r="M1042">
        <v>1090</v>
      </c>
      <c r="O1042">
        <v>6.2</v>
      </c>
      <c r="Q1042" t="s">
        <v>172</v>
      </c>
      <c r="R1042" t="s">
        <v>164</v>
      </c>
      <c r="S1042">
        <v>2</v>
      </c>
      <c r="T1042" t="s">
        <v>173</v>
      </c>
      <c r="V1042" t="s">
        <v>156</v>
      </c>
    </row>
    <row r="1043" spans="1:22" x14ac:dyDescent="0.3">
      <c r="A1043" t="s">
        <v>148</v>
      </c>
      <c r="B1043">
        <v>1651800</v>
      </c>
      <c r="C1043" s="1">
        <v>42332</v>
      </c>
      <c r="D1043" s="2">
        <v>0.47569444444444442</v>
      </c>
      <c r="G1043" t="s">
        <v>149</v>
      </c>
      <c r="H1043" t="s">
        <v>150</v>
      </c>
      <c r="I1043" t="s">
        <v>169</v>
      </c>
      <c r="J1043" t="s">
        <v>151</v>
      </c>
      <c r="M1043">
        <v>1040</v>
      </c>
      <c r="O1043">
        <v>2.8</v>
      </c>
      <c r="Q1043" t="s">
        <v>172</v>
      </c>
      <c r="R1043" t="s">
        <v>164</v>
      </c>
      <c r="S1043">
        <v>0.8</v>
      </c>
      <c r="T1043" t="s">
        <v>173</v>
      </c>
      <c r="V1043" t="s">
        <v>156</v>
      </c>
    </row>
    <row r="1044" spans="1:22" x14ac:dyDescent="0.3">
      <c r="A1044" t="s">
        <v>148</v>
      </c>
      <c r="B1044">
        <v>1651800</v>
      </c>
      <c r="C1044" s="1">
        <v>42332</v>
      </c>
      <c r="D1044" s="2">
        <v>0.47569444444444442</v>
      </c>
      <c r="G1044" t="s">
        <v>149</v>
      </c>
      <c r="H1044" t="s">
        <v>150</v>
      </c>
      <c r="I1044" t="s">
        <v>169</v>
      </c>
      <c r="J1044" t="s">
        <v>151</v>
      </c>
      <c r="M1044">
        <v>1049</v>
      </c>
      <c r="N1044" t="s">
        <v>152</v>
      </c>
      <c r="O1044">
        <v>0.04</v>
      </c>
      <c r="Q1044" t="s">
        <v>170</v>
      </c>
      <c r="R1044" t="s">
        <v>164</v>
      </c>
      <c r="S1044">
        <v>0.04</v>
      </c>
      <c r="T1044" t="s">
        <v>173</v>
      </c>
      <c r="V1044" t="s">
        <v>156</v>
      </c>
    </row>
    <row r="1045" spans="1:22" x14ac:dyDescent="0.3">
      <c r="A1045" t="s">
        <v>148</v>
      </c>
      <c r="B1045">
        <v>1651800</v>
      </c>
      <c r="C1045" s="1">
        <v>42332</v>
      </c>
      <c r="D1045" s="2">
        <v>0.47569444444444442</v>
      </c>
      <c r="G1045" t="s">
        <v>149</v>
      </c>
      <c r="H1045" t="s">
        <v>150</v>
      </c>
      <c r="I1045" t="s">
        <v>169</v>
      </c>
      <c r="J1045" t="s">
        <v>151</v>
      </c>
      <c r="M1045">
        <v>1090</v>
      </c>
      <c r="O1045">
        <v>6</v>
      </c>
      <c r="Q1045" t="s">
        <v>172</v>
      </c>
      <c r="R1045" t="s">
        <v>164</v>
      </c>
      <c r="S1045">
        <v>2</v>
      </c>
      <c r="T1045" t="s">
        <v>173</v>
      </c>
      <c r="V1045" t="s">
        <v>156</v>
      </c>
    </row>
    <row r="1046" spans="1:22" x14ac:dyDescent="0.3">
      <c r="A1046" t="s">
        <v>148</v>
      </c>
      <c r="B1046">
        <v>1651800</v>
      </c>
      <c r="C1046" s="1">
        <v>42339</v>
      </c>
      <c r="D1046" s="2">
        <v>0.46875</v>
      </c>
      <c r="G1046" t="s">
        <v>149</v>
      </c>
      <c r="H1046" t="s">
        <v>150</v>
      </c>
      <c r="I1046" t="s">
        <v>161</v>
      </c>
      <c r="J1046" t="s">
        <v>151</v>
      </c>
      <c r="M1046">
        <v>1040</v>
      </c>
      <c r="O1046">
        <v>3.6</v>
      </c>
      <c r="Q1046" t="s">
        <v>172</v>
      </c>
      <c r="R1046" t="s">
        <v>164</v>
      </c>
      <c r="S1046">
        <v>0.8</v>
      </c>
      <c r="T1046" t="s">
        <v>173</v>
      </c>
      <c r="V1046" t="s">
        <v>156</v>
      </c>
    </row>
    <row r="1047" spans="1:22" x14ac:dyDescent="0.3">
      <c r="A1047" t="s">
        <v>148</v>
      </c>
      <c r="B1047">
        <v>1651800</v>
      </c>
      <c r="C1047" s="1">
        <v>42339</v>
      </c>
      <c r="D1047" s="2">
        <v>0.46875</v>
      </c>
      <c r="G1047" t="s">
        <v>149</v>
      </c>
      <c r="H1047" t="s">
        <v>150</v>
      </c>
      <c r="I1047" t="s">
        <v>161</v>
      </c>
      <c r="J1047" t="s">
        <v>151</v>
      </c>
      <c r="M1047">
        <v>1049</v>
      </c>
      <c r="O1047">
        <v>0.70399999999999996</v>
      </c>
      <c r="Q1047" t="s">
        <v>170</v>
      </c>
      <c r="R1047" t="s">
        <v>164</v>
      </c>
      <c r="S1047">
        <v>0.04</v>
      </c>
      <c r="T1047" t="s">
        <v>173</v>
      </c>
      <c r="V1047" t="s">
        <v>156</v>
      </c>
    </row>
    <row r="1048" spans="1:22" x14ac:dyDescent="0.3">
      <c r="A1048" t="s">
        <v>148</v>
      </c>
      <c r="B1048">
        <v>1651800</v>
      </c>
      <c r="C1048" s="1">
        <v>42339</v>
      </c>
      <c r="D1048" s="2">
        <v>0.46875</v>
      </c>
      <c r="G1048" t="s">
        <v>149</v>
      </c>
      <c r="H1048" t="s">
        <v>150</v>
      </c>
      <c r="I1048" t="s">
        <v>161</v>
      </c>
      <c r="J1048" t="s">
        <v>151</v>
      </c>
      <c r="M1048">
        <v>1090</v>
      </c>
      <c r="O1048">
        <v>8.4</v>
      </c>
      <c r="Q1048" t="s">
        <v>172</v>
      </c>
      <c r="R1048" t="s">
        <v>164</v>
      </c>
      <c r="S1048">
        <v>2</v>
      </c>
      <c r="T1048" t="s">
        <v>173</v>
      </c>
      <c r="V1048" t="s">
        <v>156</v>
      </c>
    </row>
    <row r="1049" spans="1:22" x14ac:dyDescent="0.3">
      <c r="A1049" t="s">
        <v>148</v>
      </c>
      <c r="B1049">
        <v>1651800</v>
      </c>
      <c r="C1049" s="1">
        <v>42355</v>
      </c>
      <c r="D1049" s="2">
        <v>0.54166666666666663</v>
      </c>
      <c r="G1049" t="s">
        <v>149</v>
      </c>
      <c r="H1049" t="s">
        <v>150</v>
      </c>
      <c r="I1049" t="s">
        <v>161</v>
      </c>
      <c r="J1049" t="s">
        <v>151</v>
      </c>
      <c r="M1049">
        <v>1040</v>
      </c>
      <c r="O1049">
        <v>3.2</v>
      </c>
      <c r="Q1049" t="s">
        <v>172</v>
      </c>
      <c r="R1049" t="s">
        <v>164</v>
      </c>
      <c r="S1049">
        <v>0.8</v>
      </c>
      <c r="T1049" t="s">
        <v>173</v>
      </c>
      <c r="V1049" t="s">
        <v>156</v>
      </c>
    </row>
    <row r="1050" spans="1:22" x14ac:dyDescent="0.3">
      <c r="A1050" t="s">
        <v>148</v>
      </c>
      <c r="B1050">
        <v>1651800</v>
      </c>
      <c r="C1050" s="1">
        <v>42355</v>
      </c>
      <c r="D1050" s="2">
        <v>0.54166666666666663</v>
      </c>
      <c r="G1050" t="s">
        <v>149</v>
      </c>
      <c r="H1050" t="s">
        <v>150</v>
      </c>
      <c r="I1050" t="s">
        <v>161</v>
      </c>
      <c r="J1050" t="s">
        <v>151</v>
      </c>
      <c r="M1050">
        <v>1049</v>
      </c>
      <c r="O1050">
        <v>0.32200000000000001</v>
      </c>
      <c r="Q1050" t="s">
        <v>170</v>
      </c>
      <c r="R1050" t="s">
        <v>164</v>
      </c>
      <c r="S1050">
        <v>0.04</v>
      </c>
      <c r="T1050" t="s">
        <v>173</v>
      </c>
      <c r="V1050" t="s">
        <v>156</v>
      </c>
    </row>
    <row r="1051" spans="1:22" x14ac:dyDescent="0.3">
      <c r="A1051" t="s">
        <v>148</v>
      </c>
      <c r="B1051">
        <v>1651800</v>
      </c>
      <c r="C1051" s="1">
        <v>42355</v>
      </c>
      <c r="D1051" s="2">
        <v>0.54166666666666663</v>
      </c>
      <c r="G1051" t="s">
        <v>149</v>
      </c>
      <c r="H1051" t="s">
        <v>150</v>
      </c>
      <c r="I1051" t="s">
        <v>161</v>
      </c>
      <c r="J1051" t="s">
        <v>151</v>
      </c>
      <c r="M1051">
        <v>1090</v>
      </c>
      <c r="O1051">
        <v>12.5</v>
      </c>
      <c r="Q1051" t="s">
        <v>172</v>
      </c>
      <c r="R1051" t="s">
        <v>164</v>
      </c>
      <c r="S1051">
        <v>2</v>
      </c>
      <c r="T1051" t="s">
        <v>173</v>
      </c>
      <c r="V1051" t="s">
        <v>156</v>
      </c>
    </row>
    <row r="1052" spans="1:22" x14ac:dyDescent="0.3">
      <c r="A1052" t="s">
        <v>148</v>
      </c>
      <c r="B1052">
        <v>1651800</v>
      </c>
      <c r="C1052" s="1">
        <v>42366</v>
      </c>
      <c r="D1052" s="2">
        <v>0.45833333333333331</v>
      </c>
      <c r="G1052" t="s">
        <v>149</v>
      </c>
      <c r="H1052" t="s">
        <v>150</v>
      </c>
      <c r="I1052" t="s">
        <v>161</v>
      </c>
      <c r="J1052" t="s">
        <v>151</v>
      </c>
      <c r="M1052">
        <v>1040</v>
      </c>
      <c r="O1052">
        <v>2.5</v>
      </c>
      <c r="Q1052" t="s">
        <v>172</v>
      </c>
      <c r="R1052" t="s">
        <v>164</v>
      </c>
      <c r="S1052">
        <v>0.8</v>
      </c>
      <c r="T1052" t="s">
        <v>173</v>
      </c>
      <c r="V1052" t="s">
        <v>156</v>
      </c>
    </row>
    <row r="1053" spans="1:22" x14ac:dyDescent="0.3">
      <c r="A1053" t="s">
        <v>148</v>
      </c>
      <c r="B1053">
        <v>1651800</v>
      </c>
      <c r="C1053" s="1">
        <v>42366</v>
      </c>
      <c r="D1053" s="2">
        <v>0.45833333333333331</v>
      </c>
      <c r="G1053" t="s">
        <v>149</v>
      </c>
      <c r="H1053" t="s">
        <v>150</v>
      </c>
      <c r="I1053" t="s">
        <v>161</v>
      </c>
      <c r="J1053" t="s">
        <v>151</v>
      </c>
      <c r="M1053">
        <v>1049</v>
      </c>
      <c r="O1053">
        <v>0.246</v>
      </c>
      <c r="Q1053" t="s">
        <v>170</v>
      </c>
      <c r="R1053" t="s">
        <v>164</v>
      </c>
      <c r="S1053">
        <v>0.04</v>
      </c>
      <c r="T1053" t="s">
        <v>173</v>
      </c>
      <c r="V1053" t="s">
        <v>156</v>
      </c>
    </row>
    <row r="1054" spans="1:22" x14ac:dyDescent="0.3">
      <c r="A1054" t="s">
        <v>148</v>
      </c>
      <c r="B1054">
        <v>1651800</v>
      </c>
      <c r="C1054" s="1">
        <v>42366</v>
      </c>
      <c r="D1054" s="2">
        <v>0.45833333333333331</v>
      </c>
      <c r="G1054" t="s">
        <v>149</v>
      </c>
      <c r="H1054" t="s">
        <v>150</v>
      </c>
      <c r="I1054" t="s">
        <v>161</v>
      </c>
      <c r="J1054" t="s">
        <v>151</v>
      </c>
      <c r="M1054">
        <v>1090</v>
      </c>
      <c r="O1054">
        <v>8.8000000000000007</v>
      </c>
      <c r="Q1054" t="s">
        <v>172</v>
      </c>
      <c r="R1054" t="s">
        <v>164</v>
      </c>
      <c r="S1054">
        <v>2</v>
      </c>
      <c r="T1054" t="s">
        <v>173</v>
      </c>
      <c r="V1054" t="s">
        <v>156</v>
      </c>
    </row>
    <row r="1055" spans="1:22" x14ac:dyDescent="0.3">
      <c r="A1055" t="s">
        <v>148</v>
      </c>
      <c r="B1055">
        <v>1651800</v>
      </c>
      <c r="C1055" s="1">
        <v>42397</v>
      </c>
      <c r="D1055" s="2">
        <v>0.46875</v>
      </c>
      <c r="G1055" t="s">
        <v>149</v>
      </c>
      <c r="H1055" t="s">
        <v>150</v>
      </c>
      <c r="I1055" t="s">
        <v>169</v>
      </c>
      <c r="J1055" t="s">
        <v>151</v>
      </c>
      <c r="M1055">
        <v>1040</v>
      </c>
      <c r="O1055">
        <v>3</v>
      </c>
      <c r="Q1055" t="s">
        <v>172</v>
      </c>
      <c r="R1055" t="s">
        <v>164</v>
      </c>
      <c r="S1055">
        <v>0.8</v>
      </c>
      <c r="T1055" t="s">
        <v>173</v>
      </c>
      <c r="V1055" t="s">
        <v>156</v>
      </c>
    </row>
    <row r="1056" spans="1:22" x14ac:dyDescent="0.3">
      <c r="A1056" t="s">
        <v>148</v>
      </c>
      <c r="B1056">
        <v>1651800</v>
      </c>
      <c r="C1056" s="1">
        <v>42397</v>
      </c>
      <c r="D1056" s="2">
        <v>0.46875</v>
      </c>
      <c r="G1056" t="s">
        <v>149</v>
      </c>
      <c r="H1056" t="s">
        <v>150</v>
      </c>
      <c r="I1056" t="s">
        <v>169</v>
      </c>
      <c r="J1056" t="s">
        <v>151</v>
      </c>
      <c r="M1056">
        <v>1049</v>
      </c>
      <c r="O1056">
        <v>0.154</v>
      </c>
      <c r="Q1056" t="s">
        <v>170</v>
      </c>
      <c r="R1056" t="s">
        <v>164</v>
      </c>
      <c r="S1056">
        <v>0.04</v>
      </c>
      <c r="T1056" t="s">
        <v>173</v>
      </c>
      <c r="V1056" t="s">
        <v>156</v>
      </c>
    </row>
    <row r="1057" spans="1:22" x14ac:dyDescent="0.3">
      <c r="A1057" t="s">
        <v>148</v>
      </c>
      <c r="B1057">
        <v>1651800</v>
      </c>
      <c r="C1057" s="1">
        <v>42397</v>
      </c>
      <c r="D1057" s="2">
        <v>0.46875</v>
      </c>
      <c r="G1057" t="s">
        <v>149</v>
      </c>
      <c r="H1057" t="s">
        <v>150</v>
      </c>
      <c r="I1057" t="s">
        <v>169</v>
      </c>
      <c r="J1057" t="s">
        <v>151</v>
      </c>
      <c r="M1057">
        <v>1090</v>
      </c>
      <c r="O1057">
        <v>18.899999999999999</v>
      </c>
      <c r="Q1057" t="s">
        <v>172</v>
      </c>
      <c r="R1057" t="s">
        <v>164</v>
      </c>
      <c r="S1057">
        <v>2</v>
      </c>
      <c r="T1057" t="s">
        <v>173</v>
      </c>
      <c r="V1057" t="s">
        <v>156</v>
      </c>
    </row>
    <row r="1058" spans="1:22" x14ac:dyDescent="0.3">
      <c r="A1058" t="s">
        <v>148</v>
      </c>
      <c r="B1058">
        <v>1651800</v>
      </c>
      <c r="C1058" s="1">
        <v>42403</v>
      </c>
      <c r="D1058" s="2">
        <v>0.56597222222222221</v>
      </c>
      <c r="G1058" t="s">
        <v>149</v>
      </c>
      <c r="H1058" t="s">
        <v>150</v>
      </c>
      <c r="I1058" t="s">
        <v>169</v>
      </c>
      <c r="J1058" t="s">
        <v>151</v>
      </c>
      <c r="M1058">
        <v>1040</v>
      </c>
      <c r="O1058">
        <v>4.5999999999999996</v>
      </c>
      <c r="Q1058" t="s">
        <v>172</v>
      </c>
      <c r="R1058" t="s">
        <v>164</v>
      </c>
      <c r="S1058">
        <v>0.8</v>
      </c>
      <c r="T1058" t="s">
        <v>173</v>
      </c>
      <c r="V1058" t="s">
        <v>156</v>
      </c>
    </row>
    <row r="1059" spans="1:22" x14ac:dyDescent="0.3">
      <c r="A1059" t="s">
        <v>148</v>
      </c>
      <c r="B1059">
        <v>1651800</v>
      </c>
      <c r="C1059" s="1">
        <v>42403</v>
      </c>
      <c r="D1059" s="2">
        <v>0.56597222222222221</v>
      </c>
      <c r="G1059" t="s">
        <v>149</v>
      </c>
      <c r="H1059" t="s">
        <v>150</v>
      </c>
      <c r="I1059" t="s">
        <v>169</v>
      </c>
      <c r="J1059" t="s">
        <v>151</v>
      </c>
      <c r="M1059">
        <v>1049</v>
      </c>
      <c r="O1059">
        <v>0.46100000000000002</v>
      </c>
      <c r="Q1059" t="s">
        <v>170</v>
      </c>
      <c r="R1059" t="s">
        <v>164</v>
      </c>
      <c r="S1059">
        <v>0.04</v>
      </c>
      <c r="T1059" t="s">
        <v>173</v>
      </c>
      <c r="V1059" t="s">
        <v>156</v>
      </c>
    </row>
    <row r="1060" spans="1:22" x14ac:dyDescent="0.3">
      <c r="A1060" t="s">
        <v>148</v>
      </c>
      <c r="B1060">
        <v>1651800</v>
      </c>
      <c r="C1060" s="1">
        <v>42403</v>
      </c>
      <c r="D1060" s="2">
        <v>0.56597222222222221</v>
      </c>
      <c r="G1060" t="s">
        <v>149</v>
      </c>
      <c r="H1060" t="s">
        <v>150</v>
      </c>
      <c r="I1060" t="s">
        <v>169</v>
      </c>
      <c r="J1060" t="s">
        <v>151</v>
      </c>
      <c r="M1060">
        <v>1090</v>
      </c>
      <c r="O1060">
        <v>12.8</v>
      </c>
      <c r="Q1060" t="s">
        <v>172</v>
      </c>
      <c r="R1060" t="s">
        <v>164</v>
      </c>
      <c r="S1060">
        <v>2</v>
      </c>
      <c r="T1060" t="s">
        <v>173</v>
      </c>
      <c r="V1060" t="s">
        <v>156</v>
      </c>
    </row>
    <row r="1061" spans="1:22" x14ac:dyDescent="0.3">
      <c r="A1061" t="s">
        <v>148</v>
      </c>
      <c r="B1061">
        <v>1651800</v>
      </c>
      <c r="C1061" s="1">
        <v>42416</v>
      </c>
      <c r="D1061" s="2">
        <v>0.59375</v>
      </c>
      <c r="G1061" t="s">
        <v>149</v>
      </c>
      <c r="H1061" t="s">
        <v>150</v>
      </c>
      <c r="I1061" t="s">
        <v>161</v>
      </c>
      <c r="J1061" t="s">
        <v>151</v>
      </c>
      <c r="M1061">
        <v>1040</v>
      </c>
      <c r="O1061">
        <v>4.7</v>
      </c>
      <c r="Q1061" t="s">
        <v>172</v>
      </c>
      <c r="R1061" t="s">
        <v>164</v>
      </c>
      <c r="S1061">
        <v>0.8</v>
      </c>
      <c r="T1061" t="s">
        <v>173</v>
      </c>
      <c r="V1061" t="s">
        <v>156</v>
      </c>
    </row>
    <row r="1062" spans="1:22" x14ac:dyDescent="0.3">
      <c r="A1062" t="s">
        <v>148</v>
      </c>
      <c r="B1062">
        <v>1651800</v>
      </c>
      <c r="C1062" s="1">
        <v>42416</v>
      </c>
      <c r="D1062" s="2">
        <v>0.59375</v>
      </c>
      <c r="G1062" t="s">
        <v>149</v>
      </c>
      <c r="H1062" t="s">
        <v>150</v>
      </c>
      <c r="I1062" t="s">
        <v>161</v>
      </c>
      <c r="J1062" t="s">
        <v>151</v>
      </c>
      <c r="M1062">
        <v>1049</v>
      </c>
      <c r="O1062">
        <v>0.752</v>
      </c>
      <c r="Q1062" t="s">
        <v>170</v>
      </c>
      <c r="R1062" t="s">
        <v>164</v>
      </c>
      <c r="S1062">
        <v>0.04</v>
      </c>
      <c r="T1062" t="s">
        <v>173</v>
      </c>
      <c r="V1062" t="s">
        <v>156</v>
      </c>
    </row>
    <row r="1063" spans="1:22" x14ac:dyDescent="0.3">
      <c r="A1063" t="s">
        <v>148</v>
      </c>
      <c r="B1063">
        <v>1651800</v>
      </c>
      <c r="C1063" s="1">
        <v>42416</v>
      </c>
      <c r="D1063" s="2">
        <v>0.59375</v>
      </c>
      <c r="G1063" t="s">
        <v>149</v>
      </c>
      <c r="H1063" t="s">
        <v>150</v>
      </c>
      <c r="I1063" t="s">
        <v>161</v>
      </c>
      <c r="J1063" t="s">
        <v>151</v>
      </c>
      <c r="M1063">
        <v>1090</v>
      </c>
      <c r="O1063">
        <v>10</v>
      </c>
      <c r="Q1063" t="s">
        <v>172</v>
      </c>
      <c r="R1063" t="s">
        <v>164</v>
      </c>
      <c r="S1063">
        <v>2</v>
      </c>
      <c r="T1063" t="s">
        <v>173</v>
      </c>
      <c r="V1063" t="s">
        <v>156</v>
      </c>
    </row>
    <row r="1064" spans="1:22" x14ac:dyDescent="0.3">
      <c r="A1064" t="s">
        <v>148</v>
      </c>
      <c r="B1064">
        <v>1651800</v>
      </c>
      <c r="C1064" s="1">
        <v>42425</v>
      </c>
      <c r="D1064" s="2">
        <v>0.43055555555555558</v>
      </c>
      <c r="G1064" t="s">
        <v>149</v>
      </c>
      <c r="H1064" t="s">
        <v>150</v>
      </c>
      <c r="I1064" t="s">
        <v>169</v>
      </c>
      <c r="J1064" t="s">
        <v>151</v>
      </c>
      <c r="M1064">
        <v>1040</v>
      </c>
      <c r="O1064">
        <v>16.5</v>
      </c>
      <c r="Q1064" t="s">
        <v>172</v>
      </c>
      <c r="R1064" t="s">
        <v>164</v>
      </c>
      <c r="S1064">
        <v>0.8</v>
      </c>
      <c r="T1064" t="s">
        <v>173</v>
      </c>
      <c r="V1064" t="s">
        <v>156</v>
      </c>
    </row>
    <row r="1065" spans="1:22" x14ac:dyDescent="0.3">
      <c r="A1065" t="s">
        <v>148</v>
      </c>
      <c r="B1065">
        <v>1651800</v>
      </c>
      <c r="C1065" s="1">
        <v>42425</v>
      </c>
      <c r="D1065" s="2">
        <v>0.43055555555555558</v>
      </c>
      <c r="G1065" t="s">
        <v>149</v>
      </c>
      <c r="H1065" t="s">
        <v>150</v>
      </c>
      <c r="I1065" t="s">
        <v>169</v>
      </c>
      <c r="J1065" t="s">
        <v>151</v>
      </c>
      <c r="M1065">
        <v>1049</v>
      </c>
      <c r="O1065">
        <v>0.65200000000000002</v>
      </c>
      <c r="Q1065" t="s">
        <v>170</v>
      </c>
      <c r="R1065" t="s">
        <v>164</v>
      </c>
      <c r="S1065">
        <v>0.04</v>
      </c>
      <c r="T1065" t="s">
        <v>173</v>
      </c>
      <c r="V1065" t="s">
        <v>156</v>
      </c>
    </row>
    <row r="1066" spans="1:22" x14ac:dyDescent="0.3">
      <c r="A1066" t="s">
        <v>148</v>
      </c>
      <c r="B1066">
        <v>1651800</v>
      </c>
      <c r="C1066" s="1">
        <v>42425</v>
      </c>
      <c r="D1066" s="2">
        <v>0.43055555555555558</v>
      </c>
      <c r="G1066" t="s">
        <v>149</v>
      </c>
      <c r="H1066" t="s">
        <v>150</v>
      </c>
      <c r="I1066" t="s">
        <v>169</v>
      </c>
      <c r="J1066" t="s">
        <v>151</v>
      </c>
      <c r="M1066">
        <v>1090</v>
      </c>
      <c r="O1066">
        <v>10.9</v>
      </c>
      <c r="Q1066" t="s">
        <v>172</v>
      </c>
      <c r="R1066" t="s">
        <v>164</v>
      </c>
      <c r="S1066">
        <v>2</v>
      </c>
      <c r="T1066" t="s">
        <v>173</v>
      </c>
      <c r="V1066" t="s">
        <v>156</v>
      </c>
    </row>
    <row r="1067" spans="1:22" x14ac:dyDescent="0.3">
      <c r="A1067" t="s">
        <v>148</v>
      </c>
      <c r="B1067">
        <v>1651800</v>
      </c>
      <c r="C1067" s="1">
        <v>42458</v>
      </c>
      <c r="D1067" s="2">
        <v>0.4375</v>
      </c>
      <c r="G1067" t="s">
        <v>149</v>
      </c>
      <c r="H1067" t="s">
        <v>150</v>
      </c>
      <c r="I1067" t="s">
        <v>161</v>
      </c>
      <c r="J1067" t="s">
        <v>151</v>
      </c>
      <c r="M1067">
        <v>1040</v>
      </c>
      <c r="O1067">
        <v>2.2000000000000002</v>
      </c>
      <c r="Q1067" t="s">
        <v>172</v>
      </c>
      <c r="R1067" t="s">
        <v>164</v>
      </c>
      <c r="S1067">
        <v>0.8</v>
      </c>
      <c r="T1067" t="s">
        <v>173</v>
      </c>
      <c r="V1067" t="s">
        <v>156</v>
      </c>
    </row>
    <row r="1068" spans="1:22" x14ac:dyDescent="0.3">
      <c r="A1068" t="s">
        <v>148</v>
      </c>
      <c r="B1068">
        <v>1651800</v>
      </c>
      <c r="C1068" s="1">
        <v>42458</v>
      </c>
      <c r="D1068" s="2">
        <v>0.4375</v>
      </c>
      <c r="G1068" t="s">
        <v>149</v>
      </c>
      <c r="H1068" t="s">
        <v>150</v>
      </c>
      <c r="I1068" t="s">
        <v>161</v>
      </c>
      <c r="J1068" t="s">
        <v>151</v>
      </c>
      <c r="M1068">
        <v>1049</v>
      </c>
      <c r="O1068">
        <v>8.1000000000000003E-2</v>
      </c>
      <c r="Q1068" t="s">
        <v>170</v>
      </c>
      <c r="R1068" t="s">
        <v>164</v>
      </c>
      <c r="S1068">
        <v>0.04</v>
      </c>
      <c r="T1068" t="s">
        <v>173</v>
      </c>
      <c r="V1068" t="s">
        <v>156</v>
      </c>
    </row>
    <row r="1069" spans="1:22" x14ac:dyDescent="0.3">
      <c r="A1069" t="s">
        <v>148</v>
      </c>
      <c r="B1069">
        <v>1651800</v>
      </c>
      <c r="C1069" s="1">
        <v>42458</v>
      </c>
      <c r="D1069" s="2">
        <v>0.4375</v>
      </c>
      <c r="G1069" t="s">
        <v>149</v>
      </c>
      <c r="H1069" t="s">
        <v>150</v>
      </c>
      <c r="I1069" t="s">
        <v>161</v>
      </c>
      <c r="J1069" t="s">
        <v>151</v>
      </c>
      <c r="M1069">
        <v>1090</v>
      </c>
      <c r="O1069">
        <v>5.2</v>
      </c>
      <c r="Q1069" t="s">
        <v>172</v>
      </c>
      <c r="R1069" t="s">
        <v>164</v>
      </c>
      <c r="S1069">
        <v>2</v>
      </c>
      <c r="T1069" t="s">
        <v>173</v>
      </c>
      <c r="V1069" t="s">
        <v>156</v>
      </c>
    </row>
    <row r="1070" spans="1:22" x14ac:dyDescent="0.3">
      <c r="A1070" t="s">
        <v>148</v>
      </c>
      <c r="B1070">
        <v>1651800</v>
      </c>
      <c r="C1070" s="1">
        <v>42467</v>
      </c>
      <c r="D1070" s="2">
        <v>0.54861111111111105</v>
      </c>
      <c r="G1070" t="s">
        <v>149</v>
      </c>
      <c r="H1070" t="s">
        <v>150</v>
      </c>
      <c r="I1070" t="s">
        <v>161</v>
      </c>
      <c r="J1070" t="s">
        <v>151</v>
      </c>
      <c r="M1070">
        <v>1040</v>
      </c>
      <c r="O1070">
        <v>5.5</v>
      </c>
      <c r="Q1070" t="s">
        <v>172</v>
      </c>
      <c r="R1070" t="s">
        <v>164</v>
      </c>
      <c r="S1070">
        <v>0.8</v>
      </c>
      <c r="T1070" t="s">
        <v>173</v>
      </c>
      <c r="V1070" t="s">
        <v>156</v>
      </c>
    </row>
    <row r="1071" spans="1:22" x14ac:dyDescent="0.3">
      <c r="A1071" t="s">
        <v>148</v>
      </c>
      <c r="B1071">
        <v>1651800</v>
      </c>
      <c r="C1071" s="1">
        <v>42467</v>
      </c>
      <c r="D1071" s="2">
        <v>0.54861111111111105</v>
      </c>
      <c r="G1071" t="s">
        <v>149</v>
      </c>
      <c r="H1071" t="s">
        <v>150</v>
      </c>
      <c r="I1071" t="s">
        <v>161</v>
      </c>
      <c r="J1071" t="s">
        <v>151</v>
      </c>
      <c r="M1071">
        <v>1049</v>
      </c>
      <c r="O1071">
        <v>0.79</v>
      </c>
      <c r="Q1071" t="s">
        <v>170</v>
      </c>
      <c r="R1071" t="s">
        <v>164</v>
      </c>
      <c r="S1071">
        <v>0.04</v>
      </c>
      <c r="T1071" t="s">
        <v>173</v>
      </c>
      <c r="V1071" t="s">
        <v>156</v>
      </c>
    </row>
    <row r="1072" spans="1:22" x14ac:dyDescent="0.3">
      <c r="A1072" t="s">
        <v>148</v>
      </c>
      <c r="B1072">
        <v>1651800</v>
      </c>
      <c r="C1072" s="1">
        <v>42467</v>
      </c>
      <c r="D1072" s="2">
        <v>0.54861111111111105</v>
      </c>
      <c r="G1072" t="s">
        <v>149</v>
      </c>
      <c r="H1072" t="s">
        <v>150</v>
      </c>
      <c r="I1072" t="s">
        <v>161</v>
      </c>
      <c r="J1072" t="s">
        <v>151</v>
      </c>
      <c r="M1072">
        <v>1090</v>
      </c>
      <c r="O1072">
        <v>10.8</v>
      </c>
      <c r="Q1072" t="s">
        <v>172</v>
      </c>
      <c r="R1072" t="s">
        <v>164</v>
      </c>
      <c r="S1072">
        <v>2</v>
      </c>
      <c r="T1072" t="s">
        <v>173</v>
      </c>
      <c r="V1072" t="s">
        <v>156</v>
      </c>
    </row>
    <row r="1073" spans="1:22" x14ac:dyDescent="0.3">
      <c r="A1073" t="s">
        <v>148</v>
      </c>
      <c r="B1073">
        <v>1651800</v>
      </c>
      <c r="C1073" s="1">
        <v>42488</v>
      </c>
      <c r="D1073" s="2">
        <v>0.4548611111111111</v>
      </c>
      <c r="G1073" t="s">
        <v>149</v>
      </c>
      <c r="H1073" t="s">
        <v>150</v>
      </c>
      <c r="I1073" t="s">
        <v>161</v>
      </c>
      <c r="J1073" t="s">
        <v>151</v>
      </c>
      <c r="M1073">
        <v>1040</v>
      </c>
      <c r="O1073">
        <v>6.6</v>
      </c>
      <c r="Q1073" t="s">
        <v>172</v>
      </c>
      <c r="R1073" t="s">
        <v>164</v>
      </c>
      <c r="S1073">
        <v>0.8</v>
      </c>
      <c r="T1073" t="s">
        <v>173</v>
      </c>
      <c r="V1073" t="s">
        <v>156</v>
      </c>
    </row>
    <row r="1074" spans="1:22" x14ac:dyDescent="0.3">
      <c r="A1074" t="s">
        <v>148</v>
      </c>
      <c r="B1074">
        <v>1651800</v>
      </c>
      <c r="C1074" s="1">
        <v>42488</v>
      </c>
      <c r="D1074" s="2">
        <v>0.4548611111111111</v>
      </c>
      <c r="G1074" t="s">
        <v>149</v>
      </c>
      <c r="H1074" t="s">
        <v>150</v>
      </c>
      <c r="I1074" t="s">
        <v>161</v>
      </c>
      <c r="J1074" t="s">
        <v>151</v>
      </c>
      <c r="M1074">
        <v>1049</v>
      </c>
      <c r="O1074">
        <v>0.56599999999999995</v>
      </c>
      <c r="Q1074" t="s">
        <v>170</v>
      </c>
      <c r="R1074" t="s">
        <v>164</v>
      </c>
      <c r="S1074">
        <v>0.04</v>
      </c>
      <c r="T1074" t="s">
        <v>173</v>
      </c>
      <c r="V1074" t="s">
        <v>156</v>
      </c>
    </row>
    <row r="1075" spans="1:22" x14ac:dyDescent="0.3">
      <c r="A1075" t="s">
        <v>148</v>
      </c>
      <c r="B1075">
        <v>1651800</v>
      </c>
      <c r="C1075" s="1">
        <v>42488</v>
      </c>
      <c r="D1075" s="2">
        <v>0.4548611111111111</v>
      </c>
      <c r="G1075" t="s">
        <v>149</v>
      </c>
      <c r="H1075" t="s">
        <v>150</v>
      </c>
      <c r="I1075" t="s">
        <v>161</v>
      </c>
      <c r="J1075" t="s">
        <v>151</v>
      </c>
      <c r="M1075">
        <v>1090</v>
      </c>
      <c r="O1075">
        <v>14.2</v>
      </c>
      <c r="Q1075" t="s">
        <v>172</v>
      </c>
      <c r="R1075" t="s">
        <v>164</v>
      </c>
      <c r="S1075">
        <v>2</v>
      </c>
      <c r="T1075" t="s">
        <v>173</v>
      </c>
      <c r="V1075" t="s">
        <v>156</v>
      </c>
    </row>
    <row r="1076" spans="1:22" x14ac:dyDescent="0.3">
      <c r="A1076" t="s">
        <v>148</v>
      </c>
      <c r="B1076">
        <v>1651800</v>
      </c>
      <c r="C1076" s="1">
        <v>42496</v>
      </c>
      <c r="D1076" s="2">
        <v>0.40972222222222227</v>
      </c>
      <c r="G1076" t="s">
        <v>149</v>
      </c>
      <c r="H1076" t="s">
        <v>150</v>
      </c>
      <c r="I1076" t="s">
        <v>161</v>
      </c>
      <c r="J1076" t="s">
        <v>151</v>
      </c>
      <c r="M1076">
        <v>1040</v>
      </c>
      <c r="O1076">
        <v>3.9</v>
      </c>
      <c r="Q1076" t="s">
        <v>172</v>
      </c>
      <c r="R1076" t="s">
        <v>164</v>
      </c>
      <c r="S1076">
        <v>0.8</v>
      </c>
      <c r="T1076" t="s">
        <v>173</v>
      </c>
      <c r="V1076" t="s">
        <v>156</v>
      </c>
    </row>
    <row r="1077" spans="1:22" x14ac:dyDescent="0.3">
      <c r="A1077" t="s">
        <v>148</v>
      </c>
      <c r="B1077">
        <v>1651800</v>
      </c>
      <c r="C1077" s="1">
        <v>42496</v>
      </c>
      <c r="D1077" s="2">
        <v>0.40972222222222227</v>
      </c>
      <c r="G1077" t="s">
        <v>149</v>
      </c>
      <c r="H1077" t="s">
        <v>150</v>
      </c>
      <c r="I1077" t="s">
        <v>161</v>
      </c>
      <c r="J1077" t="s">
        <v>151</v>
      </c>
      <c r="M1077">
        <v>1049</v>
      </c>
      <c r="O1077">
        <v>0.436</v>
      </c>
      <c r="Q1077" t="s">
        <v>170</v>
      </c>
      <c r="R1077" t="s">
        <v>164</v>
      </c>
      <c r="S1077">
        <v>0.04</v>
      </c>
      <c r="T1077" t="s">
        <v>173</v>
      </c>
      <c r="V1077" t="s">
        <v>156</v>
      </c>
    </row>
    <row r="1078" spans="1:22" x14ac:dyDescent="0.3">
      <c r="A1078" t="s">
        <v>148</v>
      </c>
      <c r="B1078">
        <v>1651800</v>
      </c>
      <c r="C1078" s="1">
        <v>42496</v>
      </c>
      <c r="D1078" s="2">
        <v>0.40972222222222227</v>
      </c>
      <c r="G1078" t="s">
        <v>149</v>
      </c>
      <c r="H1078" t="s">
        <v>150</v>
      </c>
      <c r="I1078" t="s">
        <v>161</v>
      </c>
      <c r="J1078" t="s">
        <v>151</v>
      </c>
      <c r="M1078">
        <v>1090</v>
      </c>
      <c r="O1078">
        <v>7.6</v>
      </c>
      <c r="Q1078" t="s">
        <v>172</v>
      </c>
      <c r="R1078" t="s">
        <v>164</v>
      </c>
      <c r="S1078">
        <v>2</v>
      </c>
      <c r="T1078" t="s">
        <v>173</v>
      </c>
      <c r="V1078" t="s">
        <v>156</v>
      </c>
    </row>
    <row r="1079" spans="1:22" x14ac:dyDescent="0.3">
      <c r="A1079" t="s">
        <v>148</v>
      </c>
      <c r="B1079">
        <v>1651800</v>
      </c>
      <c r="C1079" s="1">
        <v>42515</v>
      </c>
      <c r="D1079" s="2">
        <v>0.47916666666666669</v>
      </c>
      <c r="G1079" t="s">
        <v>149</v>
      </c>
      <c r="H1079" t="s">
        <v>150</v>
      </c>
      <c r="I1079" t="s">
        <v>161</v>
      </c>
      <c r="J1079" t="s">
        <v>151</v>
      </c>
      <c r="M1079">
        <v>1040</v>
      </c>
      <c r="O1079">
        <v>2.2999999999999998</v>
      </c>
      <c r="Q1079" t="s">
        <v>172</v>
      </c>
      <c r="R1079" t="s">
        <v>164</v>
      </c>
      <c r="S1079">
        <v>0.8</v>
      </c>
      <c r="T1079" t="s">
        <v>173</v>
      </c>
      <c r="V1079" t="s">
        <v>156</v>
      </c>
    </row>
    <row r="1080" spans="1:22" x14ac:dyDescent="0.3">
      <c r="A1080" t="s">
        <v>148</v>
      </c>
      <c r="B1080">
        <v>1651800</v>
      </c>
      <c r="C1080" s="1">
        <v>42515</v>
      </c>
      <c r="D1080" s="2">
        <v>0.47916666666666669</v>
      </c>
      <c r="G1080" t="s">
        <v>149</v>
      </c>
      <c r="H1080" t="s">
        <v>150</v>
      </c>
      <c r="I1080" t="s">
        <v>161</v>
      </c>
      <c r="J1080" t="s">
        <v>151</v>
      </c>
      <c r="M1080">
        <v>1049</v>
      </c>
      <c r="N1080" t="s">
        <v>152</v>
      </c>
      <c r="O1080">
        <v>0.04</v>
      </c>
      <c r="Q1080" t="s">
        <v>170</v>
      </c>
      <c r="R1080" t="s">
        <v>164</v>
      </c>
      <c r="S1080">
        <v>0.04</v>
      </c>
      <c r="T1080" t="s">
        <v>173</v>
      </c>
      <c r="V1080" t="s">
        <v>156</v>
      </c>
    </row>
    <row r="1081" spans="1:22" x14ac:dyDescent="0.3">
      <c r="A1081" t="s">
        <v>148</v>
      </c>
      <c r="B1081">
        <v>1651800</v>
      </c>
      <c r="C1081" s="1">
        <v>42515</v>
      </c>
      <c r="D1081" s="2">
        <v>0.47916666666666669</v>
      </c>
      <c r="G1081" t="s">
        <v>149</v>
      </c>
      <c r="H1081" t="s">
        <v>150</v>
      </c>
      <c r="I1081" t="s">
        <v>161</v>
      </c>
      <c r="J1081" t="s">
        <v>151</v>
      </c>
      <c r="M1081">
        <v>1090</v>
      </c>
      <c r="O1081">
        <v>3.3</v>
      </c>
      <c r="P1081" t="s">
        <v>168</v>
      </c>
      <c r="Q1081" t="s">
        <v>172</v>
      </c>
      <c r="R1081" t="s">
        <v>164</v>
      </c>
      <c r="S1081">
        <v>2</v>
      </c>
      <c r="T1081" t="s">
        <v>173</v>
      </c>
      <c r="V1081" t="s">
        <v>156</v>
      </c>
    </row>
    <row r="1082" spans="1:22" x14ac:dyDescent="0.3">
      <c r="A1082" t="s">
        <v>148</v>
      </c>
      <c r="B1082">
        <v>1651800</v>
      </c>
      <c r="C1082" s="1">
        <v>42549</v>
      </c>
      <c r="D1082" s="2">
        <v>0.51736111111111105</v>
      </c>
      <c r="G1082" t="s">
        <v>149</v>
      </c>
      <c r="H1082" t="s">
        <v>150</v>
      </c>
      <c r="I1082" t="s">
        <v>161</v>
      </c>
      <c r="J1082" t="s">
        <v>151</v>
      </c>
      <c r="M1082">
        <v>1040</v>
      </c>
      <c r="O1082">
        <v>3</v>
      </c>
      <c r="Q1082" t="s">
        <v>172</v>
      </c>
      <c r="R1082" t="s">
        <v>164</v>
      </c>
      <c r="S1082">
        <v>0.8</v>
      </c>
      <c r="T1082" t="s">
        <v>173</v>
      </c>
      <c r="V1082" t="s">
        <v>156</v>
      </c>
    </row>
    <row r="1083" spans="1:22" x14ac:dyDescent="0.3">
      <c r="A1083" t="s">
        <v>148</v>
      </c>
      <c r="B1083">
        <v>1651800</v>
      </c>
      <c r="C1083" s="1">
        <v>42549</v>
      </c>
      <c r="D1083" s="2">
        <v>0.51736111111111105</v>
      </c>
      <c r="G1083" t="s">
        <v>149</v>
      </c>
      <c r="H1083" t="s">
        <v>150</v>
      </c>
      <c r="I1083" t="s">
        <v>161</v>
      </c>
      <c r="J1083" t="s">
        <v>151</v>
      </c>
      <c r="M1083">
        <v>1049</v>
      </c>
      <c r="O1083">
        <v>0.21099999999999999</v>
      </c>
      <c r="Q1083" t="s">
        <v>170</v>
      </c>
      <c r="R1083" t="s">
        <v>164</v>
      </c>
      <c r="S1083">
        <v>0.04</v>
      </c>
      <c r="T1083" t="s">
        <v>173</v>
      </c>
      <c r="V1083" t="s">
        <v>156</v>
      </c>
    </row>
    <row r="1084" spans="1:22" x14ac:dyDescent="0.3">
      <c r="A1084" t="s">
        <v>148</v>
      </c>
      <c r="B1084">
        <v>1651800</v>
      </c>
      <c r="C1084" s="1">
        <v>42549</v>
      </c>
      <c r="D1084" s="2">
        <v>0.51736111111111105</v>
      </c>
      <c r="G1084" t="s">
        <v>149</v>
      </c>
      <c r="H1084" t="s">
        <v>150</v>
      </c>
      <c r="I1084" t="s">
        <v>161</v>
      </c>
      <c r="J1084" t="s">
        <v>151</v>
      </c>
      <c r="M1084">
        <v>1090</v>
      </c>
      <c r="O1084">
        <v>3.2</v>
      </c>
      <c r="P1084" t="s">
        <v>168</v>
      </c>
      <c r="Q1084" t="s">
        <v>172</v>
      </c>
      <c r="R1084" t="s">
        <v>164</v>
      </c>
      <c r="S1084">
        <v>2</v>
      </c>
      <c r="T1084" t="s">
        <v>173</v>
      </c>
      <c r="V1084" t="s">
        <v>156</v>
      </c>
    </row>
    <row r="1085" spans="1:22" x14ac:dyDescent="0.3">
      <c r="A1085" t="s">
        <v>148</v>
      </c>
      <c r="B1085">
        <v>1651800</v>
      </c>
      <c r="C1085" s="1">
        <v>42549</v>
      </c>
      <c r="D1085" s="2">
        <v>0.51736111111111105</v>
      </c>
      <c r="G1085" t="s">
        <v>149</v>
      </c>
      <c r="H1085" t="s">
        <v>150</v>
      </c>
      <c r="I1085" t="s">
        <v>161</v>
      </c>
      <c r="J1085" t="s">
        <v>151</v>
      </c>
      <c r="M1085">
        <v>50286</v>
      </c>
      <c r="O1085">
        <v>2.78</v>
      </c>
      <c r="R1085" t="s">
        <v>164</v>
      </c>
      <c r="S1085">
        <v>0.17</v>
      </c>
      <c r="T1085" t="s">
        <v>165</v>
      </c>
      <c r="V1085" t="s">
        <v>230</v>
      </c>
    </row>
    <row r="1086" spans="1:22" x14ac:dyDescent="0.3">
      <c r="A1086" t="s">
        <v>148</v>
      </c>
      <c r="B1086">
        <v>1651800</v>
      </c>
      <c r="C1086" s="1">
        <v>42578</v>
      </c>
      <c r="D1086" s="2">
        <v>0.4375</v>
      </c>
      <c r="G1086" t="s">
        <v>149</v>
      </c>
      <c r="H1086" t="s">
        <v>150</v>
      </c>
      <c r="I1086" t="s">
        <v>161</v>
      </c>
      <c r="J1086" t="s">
        <v>151</v>
      </c>
      <c r="M1086">
        <v>1040</v>
      </c>
      <c r="N1086" t="s">
        <v>152</v>
      </c>
      <c r="O1086">
        <v>0.2</v>
      </c>
      <c r="Q1086" t="s">
        <v>172</v>
      </c>
      <c r="R1086" t="s">
        <v>164</v>
      </c>
      <c r="S1086">
        <v>0.2</v>
      </c>
      <c r="T1086" t="s">
        <v>176</v>
      </c>
      <c r="V1086" t="s">
        <v>156</v>
      </c>
    </row>
    <row r="1087" spans="1:22" x14ac:dyDescent="0.3">
      <c r="A1087" t="s">
        <v>148</v>
      </c>
      <c r="B1087">
        <v>1651800</v>
      </c>
      <c r="C1087" s="1">
        <v>42578</v>
      </c>
      <c r="D1087" s="2">
        <v>0.4375</v>
      </c>
      <c r="G1087" t="s">
        <v>149</v>
      </c>
      <c r="H1087" t="s">
        <v>150</v>
      </c>
      <c r="I1087" t="s">
        <v>161</v>
      </c>
      <c r="J1087" t="s">
        <v>151</v>
      </c>
      <c r="M1087">
        <v>1049</v>
      </c>
      <c r="N1087" t="s">
        <v>152</v>
      </c>
      <c r="O1087">
        <v>0.02</v>
      </c>
      <c r="Q1087" t="s">
        <v>170</v>
      </c>
      <c r="R1087" t="s">
        <v>164</v>
      </c>
      <c r="S1087">
        <v>0.02</v>
      </c>
      <c r="T1087" t="s">
        <v>176</v>
      </c>
      <c r="V1087" t="s">
        <v>156</v>
      </c>
    </row>
    <row r="1088" spans="1:22" x14ac:dyDescent="0.3">
      <c r="A1088" t="s">
        <v>148</v>
      </c>
      <c r="B1088">
        <v>1651800</v>
      </c>
      <c r="C1088" s="1">
        <v>42578</v>
      </c>
      <c r="D1088" s="2">
        <v>0.4375</v>
      </c>
      <c r="G1088" t="s">
        <v>149</v>
      </c>
      <c r="H1088" t="s">
        <v>150</v>
      </c>
      <c r="I1088" t="s">
        <v>161</v>
      </c>
      <c r="J1088" t="s">
        <v>151</v>
      </c>
      <c r="M1088">
        <v>1090</v>
      </c>
      <c r="N1088" t="s">
        <v>152</v>
      </c>
      <c r="O1088">
        <v>2</v>
      </c>
      <c r="Q1088" t="s">
        <v>172</v>
      </c>
      <c r="R1088" t="s">
        <v>164</v>
      </c>
      <c r="S1088">
        <v>2</v>
      </c>
      <c r="T1088" t="s">
        <v>176</v>
      </c>
      <c r="V1088" t="s">
        <v>156</v>
      </c>
    </row>
    <row r="1089" spans="1:22" x14ac:dyDescent="0.3">
      <c r="A1089" t="s">
        <v>148</v>
      </c>
      <c r="B1089">
        <v>1651800</v>
      </c>
      <c r="C1089" s="1">
        <v>42578</v>
      </c>
      <c r="D1089" s="2">
        <v>0.4375</v>
      </c>
      <c r="G1089" t="s">
        <v>149</v>
      </c>
      <c r="H1089" t="s">
        <v>150</v>
      </c>
      <c r="I1089" t="s">
        <v>161</v>
      </c>
      <c r="J1089" t="s">
        <v>151</v>
      </c>
      <c r="M1089">
        <v>50286</v>
      </c>
      <c r="O1089">
        <v>1.1000000000000001</v>
      </c>
      <c r="R1089" t="s">
        <v>164</v>
      </c>
      <c r="S1089">
        <v>0.17</v>
      </c>
      <c r="T1089" t="s">
        <v>165</v>
      </c>
      <c r="V1089" t="s">
        <v>230</v>
      </c>
    </row>
    <row r="1090" spans="1:22" x14ac:dyDescent="0.3">
      <c r="A1090" t="s">
        <v>148</v>
      </c>
      <c r="B1090">
        <v>1651800</v>
      </c>
      <c r="C1090" s="1">
        <v>42580</v>
      </c>
      <c r="D1090" s="2">
        <v>0.35069444444444442</v>
      </c>
      <c r="G1090" t="s">
        <v>149</v>
      </c>
      <c r="H1090" t="s">
        <v>150</v>
      </c>
      <c r="I1090" t="s">
        <v>161</v>
      </c>
      <c r="J1090" t="s">
        <v>151</v>
      </c>
      <c r="M1090">
        <v>1040</v>
      </c>
      <c r="O1090">
        <v>3.9</v>
      </c>
      <c r="Q1090" t="s">
        <v>172</v>
      </c>
      <c r="R1090" t="s">
        <v>164</v>
      </c>
      <c r="S1090">
        <v>0.8</v>
      </c>
      <c r="T1090" t="s">
        <v>173</v>
      </c>
      <c r="V1090" t="s">
        <v>156</v>
      </c>
    </row>
    <row r="1091" spans="1:22" x14ac:dyDescent="0.3">
      <c r="A1091" t="s">
        <v>148</v>
      </c>
      <c r="B1091">
        <v>1651800</v>
      </c>
      <c r="C1091" s="1">
        <v>42580</v>
      </c>
      <c r="D1091" s="2">
        <v>0.35069444444444442</v>
      </c>
      <c r="G1091" t="s">
        <v>149</v>
      </c>
      <c r="H1091" t="s">
        <v>150</v>
      </c>
      <c r="I1091" t="s">
        <v>161</v>
      </c>
      <c r="J1091" t="s">
        <v>151</v>
      </c>
      <c r="M1091">
        <v>1049</v>
      </c>
      <c r="O1091">
        <v>0.46400000000000002</v>
      </c>
      <c r="Q1091" t="s">
        <v>170</v>
      </c>
      <c r="R1091" t="s">
        <v>164</v>
      </c>
      <c r="S1091">
        <v>0.04</v>
      </c>
      <c r="T1091" t="s">
        <v>173</v>
      </c>
      <c r="V1091" t="s">
        <v>156</v>
      </c>
    </row>
    <row r="1092" spans="1:22" x14ac:dyDescent="0.3">
      <c r="A1092" t="s">
        <v>148</v>
      </c>
      <c r="B1092">
        <v>1651800</v>
      </c>
      <c r="C1092" s="1">
        <v>42580</v>
      </c>
      <c r="D1092" s="2">
        <v>0.35069444444444442</v>
      </c>
      <c r="G1092" t="s">
        <v>149</v>
      </c>
      <c r="H1092" t="s">
        <v>150</v>
      </c>
      <c r="I1092" t="s">
        <v>161</v>
      </c>
      <c r="J1092" t="s">
        <v>151</v>
      </c>
      <c r="M1092">
        <v>1090</v>
      </c>
      <c r="O1092">
        <v>3.8</v>
      </c>
      <c r="P1092" t="s">
        <v>168</v>
      </c>
      <c r="Q1092" t="s">
        <v>172</v>
      </c>
      <c r="R1092" t="s">
        <v>164</v>
      </c>
      <c r="S1092">
        <v>2</v>
      </c>
      <c r="T1092" t="s">
        <v>173</v>
      </c>
      <c r="V1092" t="s">
        <v>156</v>
      </c>
    </row>
    <row r="1093" spans="1:22" x14ac:dyDescent="0.3">
      <c r="A1093" t="s">
        <v>148</v>
      </c>
      <c r="B1093">
        <v>1651800</v>
      </c>
      <c r="C1093" s="1">
        <v>42580</v>
      </c>
      <c r="D1093" s="2">
        <v>0.35069444444444442</v>
      </c>
      <c r="G1093" t="s">
        <v>149</v>
      </c>
      <c r="H1093" t="s">
        <v>150</v>
      </c>
      <c r="I1093" t="s">
        <v>161</v>
      </c>
      <c r="J1093" t="s">
        <v>151</v>
      </c>
      <c r="M1093">
        <v>50286</v>
      </c>
      <c r="O1093">
        <v>8.3800000000000008</v>
      </c>
      <c r="R1093" t="s">
        <v>164</v>
      </c>
      <c r="S1093">
        <v>0.17</v>
      </c>
      <c r="T1093" t="s">
        <v>165</v>
      </c>
      <c r="V1093" t="s">
        <v>230</v>
      </c>
    </row>
    <row r="1094" spans="1:22" x14ac:dyDescent="0.3">
      <c r="A1094" t="s">
        <v>148</v>
      </c>
      <c r="B1094">
        <v>1651800</v>
      </c>
      <c r="C1094" s="1">
        <v>42612</v>
      </c>
      <c r="D1094" s="2">
        <v>0.43055555555555558</v>
      </c>
      <c r="G1094" t="s">
        <v>149</v>
      </c>
      <c r="H1094" t="s">
        <v>150</v>
      </c>
      <c r="I1094" t="s">
        <v>161</v>
      </c>
      <c r="J1094" t="s">
        <v>151</v>
      </c>
      <c r="M1094">
        <v>1040</v>
      </c>
      <c r="O1094">
        <v>1.8</v>
      </c>
      <c r="Q1094" t="s">
        <v>172</v>
      </c>
      <c r="R1094" t="s">
        <v>164</v>
      </c>
      <c r="S1094">
        <v>0.2</v>
      </c>
      <c r="T1094" t="s">
        <v>176</v>
      </c>
      <c r="V1094" t="s">
        <v>156</v>
      </c>
    </row>
    <row r="1095" spans="1:22" x14ac:dyDescent="0.3">
      <c r="A1095" t="s">
        <v>148</v>
      </c>
      <c r="B1095">
        <v>1651800</v>
      </c>
      <c r="C1095" s="1">
        <v>42612</v>
      </c>
      <c r="D1095" s="2">
        <v>0.43055555555555558</v>
      </c>
      <c r="G1095" t="s">
        <v>149</v>
      </c>
      <c r="H1095" t="s">
        <v>150</v>
      </c>
      <c r="I1095" t="s">
        <v>161</v>
      </c>
      <c r="J1095" t="s">
        <v>151</v>
      </c>
      <c r="M1095">
        <v>1049</v>
      </c>
      <c r="O1095">
        <v>0.02</v>
      </c>
      <c r="P1095" t="s">
        <v>168</v>
      </c>
      <c r="Q1095" t="s">
        <v>170</v>
      </c>
      <c r="R1095" t="s">
        <v>164</v>
      </c>
      <c r="S1095">
        <v>0.02</v>
      </c>
      <c r="T1095" t="s">
        <v>176</v>
      </c>
      <c r="V1095" t="s">
        <v>156</v>
      </c>
    </row>
    <row r="1096" spans="1:22" x14ac:dyDescent="0.3">
      <c r="A1096" t="s">
        <v>148</v>
      </c>
      <c r="B1096">
        <v>1651800</v>
      </c>
      <c r="C1096" s="1">
        <v>42612</v>
      </c>
      <c r="D1096" s="2">
        <v>0.43055555555555558</v>
      </c>
      <c r="G1096" t="s">
        <v>149</v>
      </c>
      <c r="H1096" t="s">
        <v>150</v>
      </c>
      <c r="I1096" t="s">
        <v>161</v>
      </c>
      <c r="J1096" t="s">
        <v>151</v>
      </c>
      <c r="M1096">
        <v>1090</v>
      </c>
      <c r="N1096" t="s">
        <v>152</v>
      </c>
      <c r="O1096">
        <v>2</v>
      </c>
      <c r="Q1096" t="s">
        <v>172</v>
      </c>
      <c r="R1096" t="s">
        <v>164</v>
      </c>
      <c r="S1096">
        <v>2</v>
      </c>
      <c r="T1096" t="s">
        <v>176</v>
      </c>
      <c r="V1096" t="s">
        <v>156</v>
      </c>
    </row>
    <row r="1097" spans="1:22" x14ac:dyDescent="0.3">
      <c r="A1097" t="s">
        <v>148</v>
      </c>
      <c r="B1097">
        <v>1651800</v>
      </c>
      <c r="C1097" s="1">
        <v>42612</v>
      </c>
      <c r="D1097" s="2">
        <v>0.43055555555555558</v>
      </c>
      <c r="G1097" t="s">
        <v>149</v>
      </c>
      <c r="H1097" t="s">
        <v>150</v>
      </c>
      <c r="I1097" t="s">
        <v>161</v>
      </c>
      <c r="J1097" t="s">
        <v>151</v>
      </c>
      <c r="M1097">
        <v>50286</v>
      </c>
      <c r="O1097">
        <v>0.67</v>
      </c>
      <c r="R1097" t="s">
        <v>164</v>
      </c>
      <c r="S1097">
        <v>0.17</v>
      </c>
      <c r="T1097" t="s">
        <v>165</v>
      </c>
      <c r="V1097" t="s">
        <v>230</v>
      </c>
    </row>
    <row r="1098" spans="1:22" x14ac:dyDescent="0.3">
      <c r="A1098" t="s">
        <v>148</v>
      </c>
      <c r="B1098">
        <v>1651800</v>
      </c>
      <c r="C1098" s="1">
        <v>42632</v>
      </c>
      <c r="D1098" s="2">
        <v>0.50347222222222221</v>
      </c>
      <c r="G1098" t="s">
        <v>149</v>
      </c>
      <c r="H1098" t="s">
        <v>150</v>
      </c>
      <c r="I1098" t="s">
        <v>161</v>
      </c>
      <c r="J1098" t="s">
        <v>151</v>
      </c>
      <c r="M1098">
        <v>1040</v>
      </c>
      <c r="O1098">
        <v>7.5</v>
      </c>
      <c r="Q1098" t="s">
        <v>172</v>
      </c>
      <c r="R1098" t="s">
        <v>164</v>
      </c>
      <c r="S1098">
        <v>0.2</v>
      </c>
      <c r="T1098" t="s">
        <v>176</v>
      </c>
      <c r="V1098" t="s">
        <v>156</v>
      </c>
    </row>
    <row r="1099" spans="1:22" x14ac:dyDescent="0.3">
      <c r="A1099" t="s">
        <v>148</v>
      </c>
      <c r="B1099">
        <v>1651800</v>
      </c>
      <c r="C1099" s="1">
        <v>42632</v>
      </c>
      <c r="D1099" s="2">
        <v>0.50347222222222221</v>
      </c>
      <c r="G1099" t="s">
        <v>149</v>
      </c>
      <c r="H1099" t="s">
        <v>150</v>
      </c>
      <c r="I1099" t="s">
        <v>161</v>
      </c>
      <c r="J1099" t="s">
        <v>151</v>
      </c>
      <c r="M1099">
        <v>1049</v>
      </c>
      <c r="O1099">
        <v>0.61699999999999999</v>
      </c>
      <c r="Q1099" t="s">
        <v>170</v>
      </c>
      <c r="R1099" t="s">
        <v>164</v>
      </c>
      <c r="S1099">
        <v>0.02</v>
      </c>
      <c r="T1099" t="s">
        <v>176</v>
      </c>
      <c r="V1099" t="s">
        <v>156</v>
      </c>
    </row>
    <row r="1100" spans="1:22" x14ac:dyDescent="0.3">
      <c r="A1100" t="s">
        <v>148</v>
      </c>
      <c r="B1100">
        <v>1651800</v>
      </c>
      <c r="C1100" s="1">
        <v>42632</v>
      </c>
      <c r="D1100" s="2">
        <v>0.50347222222222221</v>
      </c>
      <c r="G1100" t="s">
        <v>149</v>
      </c>
      <c r="H1100" t="s">
        <v>150</v>
      </c>
      <c r="I1100" t="s">
        <v>161</v>
      </c>
      <c r="J1100" t="s">
        <v>151</v>
      </c>
      <c r="M1100">
        <v>1090</v>
      </c>
      <c r="O1100">
        <v>10.4</v>
      </c>
      <c r="Q1100" t="s">
        <v>172</v>
      </c>
      <c r="R1100" t="s">
        <v>164</v>
      </c>
      <c r="S1100">
        <v>2</v>
      </c>
      <c r="T1100" t="s">
        <v>176</v>
      </c>
      <c r="V1100" t="s">
        <v>156</v>
      </c>
    </row>
    <row r="1101" spans="1:22" x14ac:dyDescent="0.3">
      <c r="A1101" t="s">
        <v>148</v>
      </c>
      <c r="B1101">
        <v>1651800</v>
      </c>
      <c r="C1101" s="1">
        <v>42632</v>
      </c>
      <c r="D1101" s="2">
        <v>0.50347222222222221</v>
      </c>
      <c r="G1101" t="s">
        <v>149</v>
      </c>
      <c r="H1101" t="s">
        <v>150</v>
      </c>
      <c r="I1101" t="s">
        <v>161</v>
      </c>
      <c r="J1101" t="s">
        <v>151</v>
      </c>
      <c r="M1101">
        <v>50286</v>
      </c>
      <c r="O1101">
        <v>12.1</v>
      </c>
      <c r="R1101" t="s">
        <v>164</v>
      </c>
      <c r="S1101">
        <v>0.17</v>
      </c>
      <c r="T1101" t="s">
        <v>165</v>
      </c>
      <c r="V1101" t="s">
        <v>230</v>
      </c>
    </row>
    <row r="1102" spans="1:22" x14ac:dyDescent="0.3">
      <c r="A1102" t="s">
        <v>148</v>
      </c>
      <c r="B1102">
        <v>1651800</v>
      </c>
      <c r="C1102" s="1">
        <v>42640</v>
      </c>
      <c r="D1102" s="2">
        <v>0.54583333333333328</v>
      </c>
      <c r="G1102" t="s">
        <v>149</v>
      </c>
      <c r="H1102" t="s">
        <v>150</v>
      </c>
      <c r="I1102" t="s">
        <v>161</v>
      </c>
      <c r="J1102" t="s">
        <v>151</v>
      </c>
      <c r="M1102">
        <v>1040</v>
      </c>
      <c r="O1102">
        <v>4.2</v>
      </c>
      <c r="Q1102" t="s">
        <v>172</v>
      </c>
      <c r="R1102" t="s">
        <v>164</v>
      </c>
      <c r="S1102">
        <v>0.2</v>
      </c>
      <c r="T1102" t="s">
        <v>176</v>
      </c>
      <c r="V1102" t="s">
        <v>156</v>
      </c>
    </row>
    <row r="1103" spans="1:22" x14ac:dyDescent="0.3">
      <c r="A1103" t="s">
        <v>148</v>
      </c>
      <c r="B1103">
        <v>1651800</v>
      </c>
      <c r="C1103" s="1">
        <v>42640</v>
      </c>
      <c r="D1103" s="2">
        <v>0.54583333333333328</v>
      </c>
      <c r="G1103" t="s">
        <v>149</v>
      </c>
      <c r="H1103" t="s">
        <v>150</v>
      </c>
      <c r="I1103" t="s">
        <v>161</v>
      </c>
      <c r="J1103" t="s">
        <v>151</v>
      </c>
      <c r="M1103">
        <v>1049</v>
      </c>
      <c r="O1103">
        <v>0.37</v>
      </c>
      <c r="Q1103" t="s">
        <v>170</v>
      </c>
      <c r="R1103" t="s">
        <v>164</v>
      </c>
      <c r="S1103">
        <v>0.02</v>
      </c>
      <c r="T1103" t="s">
        <v>176</v>
      </c>
      <c r="V1103" t="s">
        <v>156</v>
      </c>
    </row>
    <row r="1104" spans="1:22" x14ac:dyDescent="0.3">
      <c r="A1104" t="s">
        <v>148</v>
      </c>
      <c r="B1104">
        <v>1651800</v>
      </c>
      <c r="C1104" s="1">
        <v>42640</v>
      </c>
      <c r="D1104" s="2">
        <v>0.54583333333333328</v>
      </c>
      <c r="G1104" t="s">
        <v>149</v>
      </c>
      <c r="H1104" t="s">
        <v>150</v>
      </c>
      <c r="I1104" t="s">
        <v>161</v>
      </c>
      <c r="J1104" t="s">
        <v>151</v>
      </c>
      <c r="M1104">
        <v>1090</v>
      </c>
      <c r="O1104">
        <v>4.5</v>
      </c>
      <c r="Q1104" t="s">
        <v>172</v>
      </c>
      <c r="R1104" t="s">
        <v>164</v>
      </c>
      <c r="S1104">
        <v>2</v>
      </c>
      <c r="T1104" t="s">
        <v>176</v>
      </c>
      <c r="V1104" t="s">
        <v>156</v>
      </c>
    </row>
    <row r="1105" spans="1:22" x14ac:dyDescent="0.3">
      <c r="A1105" t="s">
        <v>148</v>
      </c>
      <c r="B1105">
        <v>1651800</v>
      </c>
      <c r="C1105" s="1">
        <v>42640</v>
      </c>
      <c r="D1105" s="2">
        <v>0.54583333333333328</v>
      </c>
      <c r="G1105" t="s">
        <v>149</v>
      </c>
      <c r="H1105" t="s">
        <v>150</v>
      </c>
      <c r="I1105" t="s">
        <v>161</v>
      </c>
      <c r="J1105" t="s">
        <v>151</v>
      </c>
      <c r="M1105">
        <v>50286</v>
      </c>
      <c r="O1105">
        <v>3.02</v>
      </c>
      <c r="R1105" t="s">
        <v>164</v>
      </c>
      <c r="S1105">
        <v>0.17</v>
      </c>
      <c r="T1105" t="s">
        <v>165</v>
      </c>
      <c r="V1105" t="s">
        <v>230</v>
      </c>
    </row>
    <row r="1106" spans="1:22" x14ac:dyDescent="0.3">
      <c r="A1106" t="s">
        <v>148</v>
      </c>
      <c r="B1106">
        <v>1651800</v>
      </c>
      <c r="C1106" s="1">
        <v>42642</v>
      </c>
      <c r="D1106" s="2">
        <v>0.43194444444444446</v>
      </c>
      <c r="G1106" t="s">
        <v>149</v>
      </c>
      <c r="H1106" t="s">
        <v>150</v>
      </c>
      <c r="I1106" t="s">
        <v>161</v>
      </c>
      <c r="J1106" t="s">
        <v>151</v>
      </c>
      <c r="M1106">
        <v>1040</v>
      </c>
      <c r="O1106">
        <v>4.8</v>
      </c>
      <c r="Q1106" t="s">
        <v>172</v>
      </c>
      <c r="R1106" t="s">
        <v>164</v>
      </c>
      <c r="S1106">
        <v>0.2</v>
      </c>
      <c r="T1106" t="s">
        <v>176</v>
      </c>
      <c r="V1106" t="s">
        <v>156</v>
      </c>
    </row>
    <row r="1107" spans="1:22" x14ac:dyDescent="0.3">
      <c r="A1107" t="s">
        <v>148</v>
      </c>
      <c r="B1107">
        <v>1651800</v>
      </c>
      <c r="C1107" s="1">
        <v>42642</v>
      </c>
      <c r="D1107" s="2">
        <v>0.43194444444444446</v>
      </c>
      <c r="G1107" t="s">
        <v>149</v>
      </c>
      <c r="H1107" t="s">
        <v>150</v>
      </c>
      <c r="I1107" t="s">
        <v>161</v>
      </c>
      <c r="J1107" t="s">
        <v>151</v>
      </c>
      <c r="M1107">
        <v>1049</v>
      </c>
      <c r="O1107">
        <v>0.45</v>
      </c>
      <c r="Q1107" t="s">
        <v>170</v>
      </c>
      <c r="R1107" t="s">
        <v>164</v>
      </c>
      <c r="S1107">
        <v>0.02</v>
      </c>
      <c r="T1107" t="s">
        <v>176</v>
      </c>
      <c r="V1107" t="s">
        <v>156</v>
      </c>
    </row>
    <row r="1108" spans="1:22" x14ac:dyDescent="0.3">
      <c r="A1108" t="s">
        <v>148</v>
      </c>
      <c r="B1108">
        <v>1651800</v>
      </c>
      <c r="C1108" s="1">
        <v>42642</v>
      </c>
      <c r="D1108" s="2">
        <v>0.43194444444444446</v>
      </c>
      <c r="G1108" t="s">
        <v>149</v>
      </c>
      <c r="H1108" t="s">
        <v>150</v>
      </c>
      <c r="I1108" t="s">
        <v>161</v>
      </c>
      <c r="J1108" t="s">
        <v>151</v>
      </c>
      <c r="M1108">
        <v>1090</v>
      </c>
      <c r="O1108">
        <v>5</v>
      </c>
      <c r="Q1108" t="s">
        <v>172</v>
      </c>
      <c r="R1108" t="s">
        <v>164</v>
      </c>
      <c r="S1108">
        <v>2</v>
      </c>
      <c r="T1108" t="s">
        <v>176</v>
      </c>
      <c r="V1108" t="s">
        <v>156</v>
      </c>
    </row>
    <row r="1109" spans="1:22" x14ac:dyDescent="0.3">
      <c r="A1109" t="s">
        <v>148</v>
      </c>
      <c r="B1109">
        <v>1651800</v>
      </c>
      <c r="C1109" s="1">
        <v>42642</v>
      </c>
      <c r="D1109" s="2">
        <v>0.43194444444444446</v>
      </c>
      <c r="G1109" t="s">
        <v>149</v>
      </c>
      <c r="H1109" t="s">
        <v>150</v>
      </c>
      <c r="I1109" t="s">
        <v>161</v>
      </c>
      <c r="J1109" t="s">
        <v>151</v>
      </c>
      <c r="M1109">
        <v>50286</v>
      </c>
      <c r="O1109">
        <v>6.4</v>
      </c>
      <c r="R1109" t="s">
        <v>164</v>
      </c>
      <c r="S1109">
        <v>0.17</v>
      </c>
      <c r="T1109" t="s">
        <v>165</v>
      </c>
      <c r="V1109" t="s">
        <v>230</v>
      </c>
    </row>
    <row r="1110" spans="1:22" x14ac:dyDescent="0.3">
      <c r="A1110" t="s">
        <v>148</v>
      </c>
      <c r="B1110">
        <v>1651800</v>
      </c>
      <c r="C1110" s="1">
        <v>42669</v>
      </c>
      <c r="D1110" s="2">
        <v>0.47638888888888892</v>
      </c>
      <c r="G1110" t="s">
        <v>149</v>
      </c>
      <c r="H1110" t="s">
        <v>150</v>
      </c>
      <c r="I1110" t="s">
        <v>161</v>
      </c>
      <c r="J1110" t="s">
        <v>151</v>
      </c>
      <c r="M1110">
        <v>1040</v>
      </c>
      <c r="O1110">
        <v>2</v>
      </c>
      <c r="Q1110" t="s">
        <v>172</v>
      </c>
      <c r="R1110" t="s">
        <v>154</v>
      </c>
      <c r="S1110">
        <v>0.2</v>
      </c>
      <c r="T1110" t="s">
        <v>176</v>
      </c>
      <c r="V1110" t="s">
        <v>156</v>
      </c>
    </row>
    <row r="1111" spans="1:22" x14ac:dyDescent="0.3">
      <c r="A1111" t="s">
        <v>148</v>
      </c>
      <c r="B1111">
        <v>1651800</v>
      </c>
      <c r="C1111" s="1">
        <v>42669</v>
      </c>
      <c r="D1111" s="2">
        <v>0.47638888888888892</v>
      </c>
      <c r="G1111" t="s">
        <v>149</v>
      </c>
      <c r="H1111" t="s">
        <v>150</v>
      </c>
      <c r="I1111" t="s">
        <v>161</v>
      </c>
      <c r="J1111" t="s">
        <v>151</v>
      </c>
      <c r="M1111">
        <v>1049</v>
      </c>
      <c r="O1111">
        <v>2.1000000000000001E-2</v>
      </c>
      <c r="P1111" t="s">
        <v>168</v>
      </c>
      <c r="Q1111" t="s">
        <v>170</v>
      </c>
      <c r="R1111" t="s">
        <v>154</v>
      </c>
      <c r="S1111">
        <v>0.02</v>
      </c>
      <c r="T1111" t="s">
        <v>176</v>
      </c>
      <c r="V1111" t="s">
        <v>156</v>
      </c>
    </row>
    <row r="1112" spans="1:22" x14ac:dyDescent="0.3">
      <c r="A1112" t="s">
        <v>148</v>
      </c>
      <c r="B1112">
        <v>1651800</v>
      </c>
      <c r="C1112" s="1">
        <v>42669</v>
      </c>
      <c r="D1112" s="2">
        <v>0.47638888888888892</v>
      </c>
      <c r="G1112" t="s">
        <v>149</v>
      </c>
      <c r="H1112" t="s">
        <v>150</v>
      </c>
      <c r="I1112" t="s">
        <v>161</v>
      </c>
      <c r="J1112" t="s">
        <v>151</v>
      </c>
      <c r="M1112">
        <v>1090</v>
      </c>
      <c r="O1112">
        <v>5.5</v>
      </c>
      <c r="Q1112" t="s">
        <v>172</v>
      </c>
      <c r="R1112" t="s">
        <v>154</v>
      </c>
      <c r="S1112">
        <v>2</v>
      </c>
      <c r="T1112" t="s">
        <v>176</v>
      </c>
      <c r="V1112" t="s">
        <v>156</v>
      </c>
    </row>
    <row r="1113" spans="1:22" x14ac:dyDescent="0.3">
      <c r="A1113" t="s">
        <v>148</v>
      </c>
      <c r="B1113">
        <v>1651800</v>
      </c>
      <c r="C1113" s="1">
        <v>42669</v>
      </c>
      <c r="D1113" s="2">
        <v>0.47638888888888892</v>
      </c>
      <c r="G1113" t="s">
        <v>149</v>
      </c>
      <c r="H1113" t="s">
        <v>150</v>
      </c>
      <c r="I1113" t="s">
        <v>161</v>
      </c>
      <c r="J1113" t="s">
        <v>151</v>
      </c>
      <c r="M1113">
        <v>50286</v>
      </c>
      <c r="O1113">
        <v>1.6</v>
      </c>
      <c r="R1113" t="s">
        <v>154</v>
      </c>
      <c r="S1113">
        <v>0.17</v>
      </c>
      <c r="T1113" t="s">
        <v>165</v>
      </c>
      <c r="V1113" t="s">
        <v>230</v>
      </c>
    </row>
    <row r="1114" spans="1:22" x14ac:dyDescent="0.3">
      <c r="A1114" t="s">
        <v>148</v>
      </c>
      <c r="B1114">
        <v>1651800</v>
      </c>
      <c r="C1114" s="1">
        <v>42702</v>
      </c>
      <c r="D1114" s="2">
        <v>0.48333333333333334</v>
      </c>
      <c r="G1114" t="s">
        <v>149</v>
      </c>
      <c r="H1114" t="s">
        <v>150</v>
      </c>
      <c r="I1114" t="s">
        <v>161</v>
      </c>
      <c r="J1114" t="s">
        <v>151</v>
      </c>
      <c r="M1114">
        <v>1040</v>
      </c>
      <c r="O1114">
        <v>2.2999999999999998</v>
      </c>
      <c r="Q1114" t="s">
        <v>172</v>
      </c>
      <c r="R1114" t="s">
        <v>154</v>
      </c>
      <c r="S1114">
        <v>0.2</v>
      </c>
      <c r="T1114" t="s">
        <v>176</v>
      </c>
      <c r="V1114" t="s">
        <v>156</v>
      </c>
    </row>
    <row r="1115" spans="1:22" x14ac:dyDescent="0.3">
      <c r="A1115" t="s">
        <v>148</v>
      </c>
      <c r="B1115">
        <v>1651800</v>
      </c>
      <c r="C1115" s="1">
        <v>42702</v>
      </c>
      <c r="D1115" s="2">
        <v>0.48333333333333334</v>
      </c>
      <c r="G1115" t="s">
        <v>149</v>
      </c>
      <c r="H1115" t="s">
        <v>150</v>
      </c>
      <c r="I1115" t="s">
        <v>161</v>
      </c>
      <c r="J1115" t="s">
        <v>151</v>
      </c>
      <c r="M1115">
        <v>1049</v>
      </c>
      <c r="O1115">
        <v>3.5999999999999997E-2</v>
      </c>
      <c r="P1115" t="s">
        <v>168</v>
      </c>
      <c r="Q1115" t="s">
        <v>170</v>
      </c>
      <c r="R1115" t="s">
        <v>154</v>
      </c>
      <c r="S1115">
        <v>0.02</v>
      </c>
      <c r="T1115" t="s">
        <v>176</v>
      </c>
      <c r="V1115" t="s">
        <v>156</v>
      </c>
    </row>
    <row r="1116" spans="1:22" x14ac:dyDescent="0.3">
      <c r="A1116" t="s">
        <v>148</v>
      </c>
      <c r="B1116">
        <v>1651800</v>
      </c>
      <c r="C1116" s="1">
        <v>42702</v>
      </c>
      <c r="D1116" s="2">
        <v>0.48333333333333334</v>
      </c>
      <c r="G1116" t="s">
        <v>149</v>
      </c>
      <c r="H1116" t="s">
        <v>150</v>
      </c>
      <c r="I1116" t="s">
        <v>161</v>
      </c>
      <c r="J1116" t="s">
        <v>151</v>
      </c>
      <c r="M1116">
        <v>1090</v>
      </c>
      <c r="O1116">
        <v>7.6</v>
      </c>
      <c r="Q1116" t="s">
        <v>172</v>
      </c>
      <c r="R1116" t="s">
        <v>154</v>
      </c>
      <c r="S1116">
        <v>2</v>
      </c>
      <c r="T1116" t="s">
        <v>176</v>
      </c>
      <c r="V1116" t="s">
        <v>156</v>
      </c>
    </row>
    <row r="1117" spans="1:22" x14ac:dyDescent="0.3">
      <c r="A1117" t="s">
        <v>148</v>
      </c>
      <c r="B1117">
        <v>1651800</v>
      </c>
      <c r="C1117" s="1">
        <v>42702</v>
      </c>
      <c r="D1117" s="2">
        <v>0.48333333333333334</v>
      </c>
      <c r="G1117" t="s">
        <v>149</v>
      </c>
      <c r="H1117" t="s">
        <v>150</v>
      </c>
      <c r="I1117" t="s">
        <v>161</v>
      </c>
      <c r="J1117" t="s">
        <v>151</v>
      </c>
      <c r="M1117">
        <v>50286</v>
      </c>
      <c r="O1117">
        <v>0.68</v>
      </c>
      <c r="R1117" t="s">
        <v>154</v>
      </c>
      <c r="S1117">
        <v>0.17</v>
      </c>
      <c r="T1117" t="s">
        <v>165</v>
      </c>
      <c r="V1117" t="s">
        <v>230</v>
      </c>
    </row>
    <row r="1118" spans="1:22" x14ac:dyDescent="0.3">
      <c r="A1118" t="s">
        <v>148</v>
      </c>
      <c r="B1118">
        <v>1651800</v>
      </c>
      <c r="C1118" s="1">
        <v>42704</v>
      </c>
      <c r="D1118" s="2">
        <v>0.48333333333333334</v>
      </c>
      <c r="G1118" t="s">
        <v>149</v>
      </c>
      <c r="H1118" t="s">
        <v>150</v>
      </c>
      <c r="I1118" t="s">
        <v>161</v>
      </c>
      <c r="J1118" t="s">
        <v>151</v>
      </c>
      <c r="M1118">
        <v>1040</v>
      </c>
      <c r="O1118">
        <v>8.6999999999999993</v>
      </c>
      <c r="Q1118" t="s">
        <v>172</v>
      </c>
      <c r="R1118" t="s">
        <v>154</v>
      </c>
      <c r="S1118">
        <v>0.2</v>
      </c>
      <c r="T1118" t="s">
        <v>176</v>
      </c>
      <c r="V1118" t="s">
        <v>156</v>
      </c>
    </row>
    <row r="1119" spans="1:22" x14ac:dyDescent="0.3">
      <c r="A1119" t="s">
        <v>148</v>
      </c>
      <c r="B1119">
        <v>1651800</v>
      </c>
      <c r="C1119" s="1">
        <v>42704</v>
      </c>
      <c r="D1119" s="2">
        <v>0.48333333333333334</v>
      </c>
      <c r="G1119" t="s">
        <v>149</v>
      </c>
      <c r="H1119" t="s">
        <v>150</v>
      </c>
      <c r="I1119" t="s">
        <v>161</v>
      </c>
      <c r="J1119" t="s">
        <v>151</v>
      </c>
      <c r="M1119">
        <v>1049</v>
      </c>
      <c r="O1119">
        <v>1.08</v>
      </c>
      <c r="Q1119" t="s">
        <v>170</v>
      </c>
      <c r="R1119" t="s">
        <v>154</v>
      </c>
      <c r="S1119">
        <v>0.02</v>
      </c>
      <c r="T1119" t="s">
        <v>176</v>
      </c>
      <c r="V1119" t="s">
        <v>156</v>
      </c>
    </row>
    <row r="1120" spans="1:22" x14ac:dyDescent="0.3">
      <c r="A1120" t="s">
        <v>148</v>
      </c>
      <c r="B1120">
        <v>1651800</v>
      </c>
      <c r="C1120" s="1">
        <v>42704</v>
      </c>
      <c r="D1120" s="2">
        <v>0.48333333333333334</v>
      </c>
      <c r="G1120" t="s">
        <v>149</v>
      </c>
      <c r="H1120" t="s">
        <v>150</v>
      </c>
      <c r="I1120" t="s">
        <v>161</v>
      </c>
      <c r="J1120" t="s">
        <v>151</v>
      </c>
      <c r="M1120">
        <v>1090</v>
      </c>
      <c r="O1120">
        <v>28.5</v>
      </c>
      <c r="Q1120" t="s">
        <v>172</v>
      </c>
      <c r="R1120" t="s">
        <v>154</v>
      </c>
      <c r="S1120">
        <v>2</v>
      </c>
      <c r="T1120" t="s">
        <v>176</v>
      </c>
      <c r="V1120" t="s">
        <v>156</v>
      </c>
    </row>
    <row r="1121" spans="1:22" x14ac:dyDescent="0.3">
      <c r="A1121" t="s">
        <v>148</v>
      </c>
      <c r="B1121">
        <v>1651800</v>
      </c>
      <c r="C1121" s="1">
        <v>42704</v>
      </c>
      <c r="D1121" s="2">
        <v>0.48333333333333334</v>
      </c>
      <c r="G1121" t="s">
        <v>149</v>
      </c>
      <c r="H1121" t="s">
        <v>150</v>
      </c>
      <c r="I1121" t="s">
        <v>161</v>
      </c>
      <c r="J1121" t="s">
        <v>151</v>
      </c>
      <c r="M1121">
        <v>50286</v>
      </c>
      <c r="O1121">
        <v>11</v>
      </c>
      <c r="R1121" t="s">
        <v>154</v>
      </c>
      <c r="S1121">
        <v>0.17</v>
      </c>
      <c r="T1121" t="s">
        <v>165</v>
      </c>
      <c r="V1121" t="s">
        <v>230</v>
      </c>
    </row>
    <row r="1122" spans="1:22" x14ac:dyDescent="0.3">
      <c r="A1122" t="s">
        <v>148</v>
      </c>
      <c r="B1122">
        <v>1651800</v>
      </c>
      <c r="C1122" s="1">
        <v>42718</v>
      </c>
      <c r="D1122" s="2">
        <v>0.55138888888888882</v>
      </c>
      <c r="G1122" t="s">
        <v>149</v>
      </c>
      <c r="H1122" t="s">
        <v>150</v>
      </c>
      <c r="I1122" t="s">
        <v>161</v>
      </c>
      <c r="J1122" t="s">
        <v>151</v>
      </c>
      <c r="M1122">
        <v>1040</v>
      </c>
      <c r="O1122">
        <v>1.6</v>
      </c>
      <c r="Q1122" t="s">
        <v>172</v>
      </c>
      <c r="R1122" t="s">
        <v>154</v>
      </c>
      <c r="S1122">
        <v>0.2</v>
      </c>
      <c r="T1122" t="s">
        <v>176</v>
      </c>
      <c r="V1122" t="s">
        <v>156</v>
      </c>
    </row>
    <row r="1123" spans="1:22" x14ac:dyDescent="0.3">
      <c r="A1123" t="s">
        <v>148</v>
      </c>
      <c r="B1123">
        <v>1651800</v>
      </c>
      <c r="C1123" s="1">
        <v>42718</v>
      </c>
      <c r="D1123" s="2">
        <v>0.55138888888888882</v>
      </c>
      <c r="G1123" t="s">
        <v>149</v>
      </c>
      <c r="H1123" t="s">
        <v>150</v>
      </c>
      <c r="I1123" t="s">
        <v>161</v>
      </c>
      <c r="J1123" t="s">
        <v>151</v>
      </c>
      <c r="M1123">
        <v>1049</v>
      </c>
      <c r="O1123">
        <v>3.5000000000000003E-2</v>
      </c>
      <c r="P1123" t="s">
        <v>168</v>
      </c>
      <c r="Q1123" t="s">
        <v>170</v>
      </c>
      <c r="R1123" t="s">
        <v>154</v>
      </c>
      <c r="S1123">
        <v>0.02</v>
      </c>
      <c r="T1123" t="s">
        <v>176</v>
      </c>
      <c r="V1123" t="s">
        <v>156</v>
      </c>
    </row>
    <row r="1124" spans="1:22" x14ac:dyDescent="0.3">
      <c r="A1124" t="s">
        <v>148</v>
      </c>
      <c r="B1124">
        <v>1651800</v>
      </c>
      <c r="C1124" s="1">
        <v>42718</v>
      </c>
      <c r="D1124" s="2">
        <v>0.55138888888888882</v>
      </c>
      <c r="G1124" t="s">
        <v>149</v>
      </c>
      <c r="H1124" t="s">
        <v>150</v>
      </c>
      <c r="I1124" t="s">
        <v>161</v>
      </c>
      <c r="J1124" t="s">
        <v>151</v>
      </c>
      <c r="M1124">
        <v>1090</v>
      </c>
      <c r="O1124">
        <v>9.3000000000000007</v>
      </c>
      <c r="Q1124" t="s">
        <v>172</v>
      </c>
      <c r="R1124" t="s">
        <v>154</v>
      </c>
      <c r="S1124">
        <v>2</v>
      </c>
      <c r="T1124" t="s">
        <v>176</v>
      </c>
      <c r="V1124" t="s">
        <v>156</v>
      </c>
    </row>
    <row r="1125" spans="1:22" x14ac:dyDescent="0.3">
      <c r="A1125" t="s">
        <v>148</v>
      </c>
      <c r="B1125">
        <v>1651800</v>
      </c>
      <c r="C1125" s="1">
        <v>42718</v>
      </c>
      <c r="D1125" s="2">
        <v>0.55138888888888882</v>
      </c>
      <c r="G1125" t="s">
        <v>149</v>
      </c>
      <c r="H1125" t="s">
        <v>150</v>
      </c>
      <c r="I1125" t="s">
        <v>161</v>
      </c>
      <c r="J1125" t="s">
        <v>151</v>
      </c>
      <c r="M1125">
        <v>50286</v>
      </c>
      <c r="O1125">
        <v>0.89</v>
      </c>
      <c r="R1125" t="s">
        <v>154</v>
      </c>
      <c r="S1125">
        <v>0.17</v>
      </c>
      <c r="T1125" t="s">
        <v>165</v>
      </c>
      <c r="V1125" t="s">
        <v>230</v>
      </c>
    </row>
    <row r="1126" spans="1:22" x14ac:dyDescent="0.3">
      <c r="A1126" t="s">
        <v>148</v>
      </c>
      <c r="B1126">
        <v>1651800</v>
      </c>
      <c r="C1126" s="1">
        <v>42738</v>
      </c>
      <c r="D1126" s="2">
        <v>0.53611111111111109</v>
      </c>
      <c r="G1126" t="s">
        <v>149</v>
      </c>
      <c r="H1126" t="s">
        <v>150</v>
      </c>
      <c r="I1126" t="s">
        <v>161</v>
      </c>
      <c r="J1126" t="s">
        <v>151</v>
      </c>
      <c r="M1126">
        <v>1040</v>
      </c>
      <c r="O1126">
        <v>4.8</v>
      </c>
      <c r="Q1126" t="s">
        <v>172</v>
      </c>
      <c r="R1126" t="s">
        <v>154</v>
      </c>
      <c r="S1126">
        <v>0.2</v>
      </c>
      <c r="T1126" t="s">
        <v>176</v>
      </c>
      <c r="V1126" t="s">
        <v>156</v>
      </c>
    </row>
    <row r="1127" spans="1:22" x14ac:dyDescent="0.3">
      <c r="A1127" t="s">
        <v>148</v>
      </c>
      <c r="B1127">
        <v>1651800</v>
      </c>
      <c r="C1127" s="1">
        <v>42738</v>
      </c>
      <c r="D1127" s="2">
        <v>0.53611111111111109</v>
      </c>
      <c r="G1127" t="s">
        <v>149</v>
      </c>
      <c r="H1127" t="s">
        <v>150</v>
      </c>
      <c r="I1127" t="s">
        <v>161</v>
      </c>
      <c r="J1127" t="s">
        <v>151</v>
      </c>
      <c r="M1127">
        <v>1049</v>
      </c>
      <c r="O1127">
        <v>0.57699999999999996</v>
      </c>
      <c r="Q1127" t="s">
        <v>170</v>
      </c>
      <c r="R1127" t="s">
        <v>154</v>
      </c>
      <c r="S1127">
        <v>0.02</v>
      </c>
      <c r="T1127" t="s">
        <v>176</v>
      </c>
      <c r="V1127" t="s">
        <v>156</v>
      </c>
    </row>
    <row r="1128" spans="1:22" x14ac:dyDescent="0.3">
      <c r="A1128" t="s">
        <v>148</v>
      </c>
      <c r="B1128">
        <v>1651800</v>
      </c>
      <c r="C1128" s="1">
        <v>42738</v>
      </c>
      <c r="D1128" s="2">
        <v>0.53611111111111109</v>
      </c>
      <c r="G1128" t="s">
        <v>149</v>
      </c>
      <c r="H1128" t="s">
        <v>150</v>
      </c>
      <c r="I1128" t="s">
        <v>161</v>
      </c>
      <c r="J1128" t="s">
        <v>151</v>
      </c>
      <c r="M1128">
        <v>1090</v>
      </c>
      <c r="O1128">
        <v>6.3</v>
      </c>
      <c r="Q1128" t="s">
        <v>172</v>
      </c>
      <c r="R1128" t="s">
        <v>154</v>
      </c>
      <c r="S1128">
        <v>2</v>
      </c>
      <c r="T1128" t="s">
        <v>176</v>
      </c>
      <c r="V1128" t="s">
        <v>156</v>
      </c>
    </row>
    <row r="1129" spans="1:22" x14ac:dyDescent="0.3">
      <c r="A1129" t="s">
        <v>148</v>
      </c>
      <c r="B1129">
        <v>1651800</v>
      </c>
      <c r="C1129" s="1">
        <v>42738</v>
      </c>
      <c r="D1129" s="2">
        <v>0.53611111111111109</v>
      </c>
      <c r="G1129" t="s">
        <v>149</v>
      </c>
      <c r="H1129" t="s">
        <v>150</v>
      </c>
      <c r="I1129" t="s">
        <v>161</v>
      </c>
      <c r="J1129" t="s">
        <v>151</v>
      </c>
      <c r="M1129">
        <v>50286</v>
      </c>
      <c r="O1129">
        <v>34.799999999999997</v>
      </c>
      <c r="R1129" t="s">
        <v>154</v>
      </c>
      <c r="S1129">
        <v>0.17</v>
      </c>
      <c r="T1129" t="s">
        <v>165</v>
      </c>
      <c r="V1129" t="s">
        <v>230</v>
      </c>
    </row>
    <row r="1130" spans="1:22" x14ac:dyDescent="0.3">
      <c r="A1130" t="s">
        <v>148</v>
      </c>
      <c r="B1130">
        <v>1651800</v>
      </c>
      <c r="C1130" s="1">
        <v>42758</v>
      </c>
      <c r="D1130" s="2">
        <v>0.57638888888888895</v>
      </c>
      <c r="G1130" t="s">
        <v>149</v>
      </c>
      <c r="H1130" t="s">
        <v>150</v>
      </c>
      <c r="I1130" t="s">
        <v>161</v>
      </c>
      <c r="J1130" t="s">
        <v>151</v>
      </c>
      <c r="M1130">
        <v>1040</v>
      </c>
      <c r="O1130">
        <v>4.9000000000000004</v>
      </c>
      <c r="Q1130" t="s">
        <v>172</v>
      </c>
      <c r="R1130" t="s">
        <v>154</v>
      </c>
      <c r="S1130">
        <v>0.2</v>
      </c>
      <c r="T1130" t="s">
        <v>176</v>
      </c>
      <c r="V1130" t="s">
        <v>156</v>
      </c>
    </row>
    <row r="1131" spans="1:22" x14ac:dyDescent="0.3">
      <c r="A1131" t="s">
        <v>148</v>
      </c>
      <c r="B1131">
        <v>1651800</v>
      </c>
      <c r="C1131" s="1">
        <v>42758</v>
      </c>
      <c r="D1131" s="2">
        <v>0.57638888888888895</v>
      </c>
      <c r="G1131" t="s">
        <v>149</v>
      </c>
      <c r="H1131" t="s">
        <v>150</v>
      </c>
      <c r="I1131" t="s">
        <v>161</v>
      </c>
      <c r="J1131" t="s">
        <v>151</v>
      </c>
      <c r="M1131">
        <v>1049</v>
      </c>
      <c r="O1131">
        <v>0.53100000000000003</v>
      </c>
      <c r="Q1131" t="s">
        <v>170</v>
      </c>
      <c r="R1131" t="s">
        <v>154</v>
      </c>
      <c r="S1131">
        <v>0.02</v>
      </c>
      <c r="T1131" t="s">
        <v>176</v>
      </c>
      <c r="V1131" t="s">
        <v>156</v>
      </c>
    </row>
    <row r="1132" spans="1:22" x14ac:dyDescent="0.3">
      <c r="A1132" t="s">
        <v>148</v>
      </c>
      <c r="B1132">
        <v>1651800</v>
      </c>
      <c r="C1132" s="1">
        <v>42758</v>
      </c>
      <c r="D1132" s="2">
        <v>0.57638888888888895</v>
      </c>
      <c r="G1132" t="s">
        <v>149</v>
      </c>
      <c r="H1132" t="s">
        <v>150</v>
      </c>
      <c r="I1132" t="s">
        <v>161</v>
      </c>
      <c r="J1132" t="s">
        <v>151</v>
      </c>
      <c r="M1132">
        <v>1090</v>
      </c>
      <c r="O1132">
        <v>9.1999999999999993</v>
      </c>
      <c r="Q1132" t="s">
        <v>172</v>
      </c>
      <c r="R1132" t="s">
        <v>154</v>
      </c>
      <c r="S1132">
        <v>2</v>
      </c>
      <c r="T1132" t="s">
        <v>176</v>
      </c>
      <c r="V1132" t="s">
        <v>156</v>
      </c>
    </row>
    <row r="1133" spans="1:22" x14ac:dyDescent="0.3">
      <c r="A1133" t="s">
        <v>148</v>
      </c>
      <c r="B1133">
        <v>1651800</v>
      </c>
      <c r="C1133" s="1">
        <v>42758</v>
      </c>
      <c r="D1133" s="2">
        <v>0.57638888888888895</v>
      </c>
      <c r="G1133" t="s">
        <v>149</v>
      </c>
      <c r="H1133" t="s">
        <v>150</v>
      </c>
      <c r="I1133" t="s">
        <v>161</v>
      </c>
      <c r="J1133" t="s">
        <v>151</v>
      </c>
      <c r="M1133">
        <v>50286</v>
      </c>
      <c r="O1133">
        <v>17.3</v>
      </c>
      <c r="R1133" t="s">
        <v>154</v>
      </c>
      <c r="S1133">
        <v>0.17</v>
      </c>
      <c r="T1133" t="s">
        <v>165</v>
      </c>
      <c r="V1133" t="s">
        <v>230</v>
      </c>
    </row>
    <row r="1134" spans="1:22" x14ac:dyDescent="0.3">
      <c r="A1134" t="s">
        <v>148</v>
      </c>
      <c r="B1134">
        <v>1651800</v>
      </c>
      <c r="C1134" s="1">
        <v>42766</v>
      </c>
      <c r="D1134" s="2">
        <v>0.58333333333333337</v>
      </c>
      <c r="G1134" t="s">
        <v>149</v>
      </c>
      <c r="H1134" t="s">
        <v>150</v>
      </c>
      <c r="I1134" t="s">
        <v>161</v>
      </c>
      <c r="J1134" t="s">
        <v>151</v>
      </c>
      <c r="M1134">
        <v>1040</v>
      </c>
      <c r="O1134">
        <v>1.4</v>
      </c>
      <c r="Q1134" t="s">
        <v>172</v>
      </c>
      <c r="R1134" t="s">
        <v>154</v>
      </c>
      <c r="S1134">
        <v>0.2</v>
      </c>
      <c r="T1134" t="s">
        <v>176</v>
      </c>
      <c r="V1134" t="s">
        <v>156</v>
      </c>
    </row>
    <row r="1135" spans="1:22" x14ac:dyDescent="0.3">
      <c r="A1135" t="s">
        <v>148</v>
      </c>
      <c r="B1135">
        <v>1651800</v>
      </c>
      <c r="C1135" s="1">
        <v>42766</v>
      </c>
      <c r="D1135" s="2">
        <v>0.58333333333333337</v>
      </c>
      <c r="G1135" t="s">
        <v>149</v>
      </c>
      <c r="H1135" t="s">
        <v>150</v>
      </c>
      <c r="I1135" t="s">
        <v>161</v>
      </c>
      <c r="J1135" t="s">
        <v>151</v>
      </c>
      <c r="M1135">
        <v>1049</v>
      </c>
      <c r="N1135" t="s">
        <v>152</v>
      </c>
      <c r="O1135">
        <v>0.02</v>
      </c>
      <c r="Q1135" t="s">
        <v>170</v>
      </c>
      <c r="R1135" t="s">
        <v>154</v>
      </c>
      <c r="S1135">
        <v>0.02</v>
      </c>
      <c r="T1135" t="s">
        <v>176</v>
      </c>
      <c r="V1135" t="s">
        <v>156</v>
      </c>
    </row>
    <row r="1136" spans="1:22" x14ac:dyDescent="0.3">
      <c r="A1136" t="s">
        <v>148</v>
      </c>
      <c r="B1136">
        <v>1651800</v>
      </c>
      <c r="C1136" s="1">
        <v>42766</v>
      </c>
      <c r="D1136" s="2">
        <v>0.58333333333333337</v>
      </c>
      <c r="G1136" t="s">
        <v>149</v>
      </c>
      <c r="H1136" t="s">
        <v>150</v>
      </c>
      <c r="I1136" t="s">
        <v>161</v>
      </c>
      <c r="J1136" t="s">
        <v>151</v>
      </c>
      <c r="M1136">
        <v>1090</v>
      </c>
      <c r="O1136">
        <v>12.9</v>
      </c>
      <c r="Q1136" t="s">
        <v>172</v>
      </c>
      <c r="R1136" t="s">
        <v>154</v>
      </c>
      <c r="S1136">
        <v>2</v>
      </c>
      <c r="T1136" t="s">
        <v>176</v>
      </c>
      <c r="V1136" t="s">
        <v>156</v>
      </c>
    </row>
    <row r="1137" spans="1:22" x14ac:dyDescent="0.3">
      <c r="A1137" t="s">
        <v>148</v>
      </c>
      <c r="B1137">
        <v>1651800</v>
      </c>
      <c r="C1137" s="1">
        <v>42766</v>
      </c>
      <c r="D1137" s="2">
        <v>0.58333333333333337</v>
      </c>
      <c r="G1137" t="s">
        <v>149</v>
      </c>
      <c r="H1137" t="s">
        <v>150</v>
      </c>
      <c r="I1137" t="s">
        <v>161</v>
      </c>
      <c r="J1137" t="s">
        <v>151</v>
      </c>
      <c r="M1137">
        <v>50286</v>
      </c>
      <c r="O1137">
        <v>0.78</v>
      </c>
      <c r="R1137" t="s">
        <v>154</v>
      </c>
      <c r="S1137">
        <v>0.17</v>
      </c>
      <c r="T1137" t="s">
        <v>165</v>
      </c>
      <c r="V1137" t="s">
        <v>230</v>
      </c>
    </row>
    <row r="1138" spans="1:22" x14ac:dyDescent="0.3">
      <c r="A1138" t="s">
        <v>148</v>
      </c>
      <c r="B1138">
        <v>1651800</v>
      </c>
      <c r="C1138" s="1">
        <v>42794</v>
      </c>
      <c r="D1138" s="2">
        <v>0.52777777777777779</v>
      </c>
      <c r="G1138" t="s">
        <v>149</v>
      </c>
      <c r="H1138" t="s">
        <v>150</v>
      </c>
      <c r="I1138" t="s">
        <v>161</v>
      </c>
      <c r="J1138" t="s">
        <v>151</v>
      </c>
      <c r="M1138">
        <v>1040</v>
      </c>
      <c r="O1138">
        <v>1.5</v>
      </c>
      <c r="Q1138" t="s">
        <v>172</v>
      </c>
      <c r="R1138" t="s">
        <v>154</v>
      </c>
      <c r="S1138">
        <v>0.2</v>
      </c>
      <c r="T1138" t="s">
        <v>176</v>
      </c>
      <c r="V1138" t="s">
        <v>156</v>
      </c>
    </row>
    <row r="1139" spans="1:22" x14ac:dyDescent="0.3">
      <c r="A1139" t="s">
        <v>148</v>
      </c>
      <c r="B1139">
        <v>1651800</v>
      </c>
      <c r="C1139" s="1">
        <v>42794</v>
      </c>
      <c r="D1139" s="2">
        <v>0.52777777777777779</v>
      </c>
      <c r="G1139" t="s">
        <v>149</v>
      </c>
      <c r="H1139" t="s">
        <v>150</v>
      </c>
      <c r="I1139" t="s">
        <v>161</v>
      </c>
      <c r="J1139" t="s">
        <v>151</v>
      </c>
      <c r="M1139">
        <v>1049</v>
      </c>
      <c r="O1139">
        <v>4.4999999999999998E-2</v>
      </c>
      <c r="Q1139" t="s">
        <v>170</v>
      </c>
      <c r="R1139" t="s">
        <v>154</v>
      </c>
      <c r="S1139">
        <v>0.02</v>
      </c>
      <c r="T1139" t="s">
        <v>176</v>
      </c>
      <c r="V1139" t="s">
        <v>156</v>
      </c>
    </row>
    <row r="1140" spans="1:22" x14ac:dyDescent="0.3">
      <c r="A1140" t="s">
        <v>148</v>
      </c>
      <c r="B1140">
        <v>1651800</v>
      </c>
      <c r="C1140" s="1">
        <v>42794</v>
      </c>
      <c r="D1140" s="2">
        <v>0.52777777777777779</v>
      </c>
      <c r="G1140" t="s">
        <v>149</v>
      </c>
      <c r="H1140" t="s">
        <v>150</v>
      </c>
      <c r="I1140" t="s">
        <v>161</v>
      </c>
      <c r="J1140" t="s">
        <v>151</v>
      </c>
      <c r="M1140">
        <v>1090</v>
      </c>
      <c r="O1140">
        <v>6.3</v>
      </c>
      <c r="Q1140" t="s">
        <v>172</v>
      </c>
      <c r="R1140" t="s">
        <v>154</v>
      </c>
      <c r="S1140">
        <v>2</v>
      </c>
      <c r="T1140" t="s">
        <v>176</v>
      </c>
      <c r="V1140" t="s">
        <v>156</v>
      </c>
    </row>
    <row r="1141" spans="1:22" x14ac:dyDescent="0.3">
      <c r="A1141" t="s">
        <v>148</v>
      </c>
      <c r="B1141">
        <v>1651800</v>
      </c>
      <c r="C1141" s="1">
        <v>42794</v>
      </c>
      <c r="D1141" s="2">
        <v>0.52777777777777779</v>
      </c>
      <c r="G1141" t="s">
        <v>149</v>
      </c>
      <c r="H1141" t="s">
        <v>150</v>
      </c>
      <c r="I1141" t="s">
        <v>161</v>
      </c>
      <c r="J1141" t="s">
        <v>151</v>
      </c>
      <c r="M1141">
        <v>50286</v>
      </c>
      <c r="O1141">
        <v>0.84</v>
      </c>
      <c r="R1141" t="s">
        <v>154</v>
      </c>
      <c r="S1141">
        <v>0.17</v>
      </c>
      <c r="T1141" t="s">
        <v>165</v>
      </c>
      <c r="V1141" t="s">
        <v>230</v>
      </c>
    </row>
    <row r="1142" spans="1:22" x14ac:dyDescent="0.3">
      <c r="A1142" t="s">
        <v>148</v>
      </c>
      <c r="B1142">
        <v>1651800</v>
      </c>
      <c r="C1142" s="1">
        <v>42822</v>
      </c>
      <c r="D1142" s="2">
        <v>0.58333333333333337</v>
      </c>
      <c r="G1142" t="s">
        <v>149</v>
      </c>
      <c r="H1142" t="s">
        <v>150</v>
      </c>
      <c r="I1142" t="s">
        <v>161</v>
      </c>
      <c r="J1142" t="s">
        <v>151</v>
      </c>
      <c r="M1142">
        <v>1040</v>
      </c>
      <c r="O1142">
        <v>1.9</v>
      </c>
      <c r="Q1142" t="s">
        <v>172</v>
      </c>
      <c r="R1142" t="s">
        <v>154</v>
      </c>
      <c r="S1142">
        <v>0.2</v>
      </c>
      <c r="T1142" t="s">
        <v>176</v>
      </c>
      <c r="V1142" t="s">
        <v>156</v>
      </c>
    </row>
    <row r="1143" spans="1:22" x14ac:dyDescent="0.3">
      <c r="A1143" t="s">
        <v>148</v>
      </c>
      <c r="B1143">
        <v>1651800</v>
      </c>
      <c r="C1143" s="1">
        <v>42822</v>
      </c>
      <c r="D1143" s="2">
        <v>0.58333333333333337</v>
      </c>
      <c r="G1143" t="s">
        <v>149</v>
      </c>
      <c r="H1143" t="s">
        <v>150</v>
      </c>
      <c r="I1143" t="s">
        <v>161</v>
      </c>
      <c r="J1143" t="s">
        <v>151</v>
      </c>
      <c r="M1143">
        <v>1049</v>
      </c>
      <c r="O1143">
        <v>3.4000000000000002E-2</v>
      </c>
      <c r="P1143" t="s">
        <v>168</v>
      </c>
      <c r="Q1143" t="s">
        <v>170</v>
      </c>
      <c r="R1143" t="s">
        <v>154</v>
      </c>
      <c r="S1143">
        <v>0.02</v>
      </c>
      <c r="T1143" t="s">
        <v>176</v>
      </c>
      <c r="V1143" t="s">
        <v>156</v>
      </c>
    </row>
    <row r="1144" spans="1:22" x14ac:dyDescent="0.3">
      <c r="A1144" t="s">
        <v>148</v>
      </c>
      <c r="B1144">
        <v>1651800</v>
      </c>
      <c r="C1144" s="1">
        <v>42822</v>
      </c>
      <c r="D1144" s="2">
        <v>0.58333333333333337</v>
      </c>
      <c r="G1144" t="s">
        <v>149</v>
      </c>
      <c r="H1144" t="s">
        <v>150</v>
      </c>
      <c r="I1144" t="s">
        <v>161</v>
      </c>
      <c r="J1144" t="s">
        <v>151</v>
      </c>
      <c r="M1144">
        <v>1090</v>
      </c>
      <c r="O1144">
        <v>2.2000000000000002</v>
      </c>
      <c r="P1144" t="s">
        <v>168</v>
      </c>
      <c r="Q1144" t="s">
        <v>172</v>
      </c>
      <c r="R1144" t="s">
        <v>154</v>
      </c>
      <c r="S1144">
        <v>2</v>
      </c>
      <c r="T1144" t="s">
        <v>176</v>
      </c>
      <c r="V1144" t="s">
        <v>156</v>
      </c>
    </row>
    <row r="1145" spans="1:22" x14ac:dyDescent="0.3">
      <c r="A1145" t="s">
        <v>148</v>
      </c>
      <c r="B1145">
        <v>1651800</v>
      </c>
      <c r="C1145" s="1">
        <v>42822</v>
      </c>
      <c r="D1145" s="2">
        <v>0.58333333333333337</v>
      </c>
      <c r="G1145" t="s">
        <v>149</v>
      </c>
      <c r="H1145" t="s">
        <v>150</v>
      </c>
      <c r="I1145" t="s">
        <v>161</v>
      </c>
      <c r="J1145" t="s">
        <v>151</v>
      </c>
      <c r="M1145">
        <v>50286</v>
      </c>
      <c r="O1145">
        <v>0.73</v>
      </c>
      <c r="R1145" t="s">
        <v>154</v>
      </c>
      <c r="S1145">
        <v>0.17</v>
      </c>
      <c r="T1145" t="s">
        <v>165</v>
      </c>
      <c r="V1145" t="s">
        <v>230</v>
      </c>
    </row>
    <row r="1146" spans="1:22" x14ac:dyDescent="0.3">
      <c r="A1146" t="s">
        <v>148</v>
      </c>
      <c r="B1146">
        <v>1651800</v>
      </c>
      <c r="C1146" s="1">
        <v>42825</v>
      </c>
      <c r="D1146" s="2">
        <v>0.46666666666666662</v>
      </c>
      <c r="G1146" t="s">
        <v>149</v>
      </c>
      <c r="H1146" t="s">
        <v>150</v>
      </c>
      <c r="I1146" t="s">
        <v>161</v>
      </c>
      <c r="J1146" t="s">
        <v>151</v>
      </c>
      <c r="M1146">
        <v>1040</v>
      </c>
      <c r="O1146">
        <v>3</v>
      </c>
      <c r="Q1146" t="s">
        <v>172</v>
      </c>
      <c r="R1146" t="s">
        <v>154</v>
      </c>
      <c r="S1146">
        <v>0.2</v>
      </c>
      <c r="T1146" t="s">
        <v>176</v>
      </c>
      <c r="V1146" t="s">
        <v>156</v>
      </c>
    </row>
    <row r="1147" spans="1:22" x14ac:dyDescent="0.3">
      <c r="A1147" t="s">
        <v>148</v>
      </c>
      <c r="B1147">
        <v>1651800</v>
      </c>
      <c r="C1147" s="1">
        <v>42825</v>
      </c>
      <c r="D1147" s="2">
        <v>0.46666666666666662</v>
      </c>
      <c r="G1147" t="s">
        <v>149</v>
      </c>
      <c r="H1147" t="s">
        <v>150</v>
      </c>
      <c r="I1147" t="s">
        <v>161</v>
      </c>
      <c r="J1147" t="s">
        <v>151</v>
      </c>
      <c r="M1147">
        <v>1049</v>
      </c>
      <c r="O1147">
        <v>0.47699999999999998</v>
      </c>
      <c r="Q1147" t="s">
        <v>170</v>
      </c>
      <c r="R1147" t="s">
        <v>154</v>
      </c>
      <c r="S1147">
        <v>0.02</v>
      </c>
      <c r="T1147" t="s">
        <v>176</v>
      </c>
      <c r="V1147" t="s">
        <v>156</v>
      </c>
    </row>
    <row r="1148" spans="1:22" x14ac:dyDescent="0.3">
      <c r="A1148" t="s">
        <v>148</v>
      </c>
      <c r="B1148">
        <v>1651800</v>
      </c>
      <c r="C1148" s="1">
        <v>42825</v>
      </c>
      <c r="D1148" s="2">
        <v>0.46666666666666662</v>
      </c>
      <c r="G1148" t="s">
        <v>149</v>
      </c>
      <c r="H1148" t="s">
        <v>150</v>
      </c>
      <c r="I1148" t="s">
        <v>161</v>
      </c>
      <c r="J1148" t="s">
        <v>151</v>
      </c>
      <c r="M1148">
        <v>1090</v>
      </c>
      <c r="O1148">
        <v>6.6</v>
      </c>
      <c r="Q1148" t="s">
        <v>172</v>
      </c>
      <c r="R1148" t="s">
        <v>154</v>
      </c>
      <c r="S1148">
        <v>2</v>
      </c>
      <c r="T1148" t="s">
        <v>176</v>
      </c>
      <c r="V1148" t="s">
        <v>156</v>
      </c>
    </row>
    <row r="1149" spans="1:22" x14ac:dyDescent="0.3">
      <c r="A1149" t="s">
        <v>148</v>
      </c>
      <c r="B1149">
        <v>1651800</v>
      </c>
      <c r="C1149" s="1">
        <v>42825</v>
      </c>
      <c r="D1149" s="2">
        <v>0.46666666666666662</v>
      </c>
      <c r="G1149" t="s">
        <v>149</v>
      </c>
      <c r="H1149" t="s">
        <v>150</v>
      </c>
      <c r="I1149" t="s">
        <v>161</v>
      </c>
      <c r="J1149" t="s">
        <v>151</v>
      </c>
      <c r="M1149">
        <v>50286</v>
      </c>
      <c r="O1149">
        <v>27.1</v>
      </c>
      <c r="R1149" t="s">
        <v>154</v>
      </c>
      <c r="S1149">
        <v>0.17</v>
      </c>
      <c r="T1149" t="s">
        <v>165</v>
      </c>
      <c r="V1149" t="s">
        <v>230</v>
      </c>
    </row>
    <row r="1150" spans="1:22" x14ac:dyDescent="0.3">
      <c r="A1150" t="s">
        <v>148</v>
      </c>
      <c r="B1150">
        <v>1651800</v>
      </c>
      <c r="C1150" s="1">
        <v>42850</v>
      </c>
      <c r="D1150" s="2">
        <v>0.54166666666666663</v>
      </c>
      <c r="G1150" t="s">
        <v>149</v>
      </c>
      <c r="H1150" t="s">
        <v>150</v>
      </c>
      <c r="I1150" t="s">
        <v>161</v>
      </c>
      <c r="J1150" t="s">
        <v>151</v>
      </c>
      <c r="M1150">
        <v>1040</v>
      </c>
      <c r="O1150">
        <v>3.9</v>
      </c>
      <c r="Q1150" t="s">
        <v>172</v>
      </c>
      <c r="R1150" t="s">
        <v>154</v>
      </c>
      <c r="S1150">
        <v>0.2</v>
      </c>
      <c r="T1150" t="s">
        <v>176</v>
      </c>
      <c r="V1150" t="s">
        <v>156</v>
      </c>
    </row>
    <row r="1151" spans="1:22" x14ac:dyDescent="0.3">
      <c r="A1151" t="s">
        <v>148</v>
      </c>
      <c r="B1151">
        <v>1651800</v>
      </c>
      <c r="C1151" s="1">
        <v>42850</v>
      </c>
      <c r="D1151" s="2">
        <v>0.54166666666666663</v>
      </c>
      <c r="G1151" t="s">
        <v>149</v>
      </c>
      <c r="H1151" t="s">
        <v>150</v>
      </c>
      <c r="I1151" t="s">
        <v>161</v>
      </c>
      <c r="J1151" t="s">
        <v>151</v>
      </c>
      <c r="M1151">
        <v>1049</v>
      </c>
      <c r="O1151">
        <v>0.375</v>
      </c>
      <c r="Q1151" t="s">
        <v>170</v>
      </c>
      <c r="R1151" t="s">
        <v>154</v>
      </c>
      <c r="S1151">
        <v>0.02</v>
      </c>
      <c r="T1151" t="s">
        <v>176</v>
      </c>
      <c r="V1151" t="s">
        <v>156</v>
      </c>
    </row>
    <row r="1152" spans="1:22" x14ac:dyDescent="0.3">
      <c r="A1152" t="s">
        <v>148</v>
      </c>
      <c r="B1152">
        <v>1651800</v>
      </c>
      <c r="C1152" s="1">
        <v>42850</v>
      </c>
      <c r="D1152" s="2">
        <v>0.54166666666666663</v>
      </c>
      <c r="G1152" t="s">
        <v>149</v>
      </c>
      <c r="H1152" t="s">
        <v>150</v>
      </c>
      <c r="I1152" t="s">
        <v>161</v>
      </c>
      <c r="J1152" t="s">
        <v>151</v>
      </c>
      <c r="M1152">
        <v>1090</v>
      </c>
      <c r="O1152">
        <v>8.8000000000000007</v>
      </c>
      <c r="Q1152" t="s">
        <v>172</v>
      </c>
      <c r="R1152" t="s">
        <v>154</v>
      </c>
      <c r="S1152">
        <v>2</v>
      </c>
      <c r="T1152" t="s">
        <v>176</v>
      </c>
      <c r="V1152" t="s">
        <v>156</v>
      </c>
    </row>
    <row r="1153" spans="1:22" x14ac:dyDescent="0.3">
      <c r="A1153" t="s">
        <v>148</v>
      </c>
      <c r="B1153">
        <v>1651800</v>
      </c>
      <c r="C1153" s="1">
        <v>42850</v>
      </c>
      <c r="D1153" s="2">
        <v>0.54166666666666663</v>
      </c>
      <c r="G1153" t="s">
        <v>149</v>
      </c>
      <c r="H1153" t="s">
        <v>150</v>
      </c>
      <c r="I1153" t="s">
        <v>161</v>
      </c>
      <c r="J1153" t="s">
        <v>151</v>
      </c>
      <c r="M1153">
        <v>50286</v>
      </c>
      <c r="O1153">
        <v>2.84</v>
      </c>
      <c r="R1153" t="s">
        <v>154</v>
      </c>
      <c r="S1153">
        <v>0.17</v>
      </c>
      <c r="T1153" t="s">
        <v>165</v>
      </c>
      <c r="V1153" t="s">
        <v>230</v>
      </c>
    </row>
    <row r="1154" spans="1:22" x14ac:dyDescent="0.3">
      <c r="A1154" t="s">
        <v>148</v>
      </c>
      <c r="B1154">
        <v>1651800</v>
      </c>
      <c r="C1154" s="1">
        <v>42860</v>
      </c>
      <c r="D1154" s="2">
        <v>0.41388888888888892</v>
      </c>
      <c r="G1154" t="s">
        <v>149</v>
      </c>
      <c r="H1154" t="s">
        <v>150</v>
      </c>
      <c r="I1154" t="s">
        <v>169</v>
      </c>
      <c r="J1154" t="s">
        <v>151</v>
      </c>
      <c r="M1154">
        <v>1040</v>
      </c>
      <c r="O1154">
        <v>3.8</v>
      </c>
      <c r="Q1154" t="s">
        <v>172</v>
      </c>
      <c r="R1154" t="s">
        <v>154</v>
      </c>
      <c r="S1154">
        <v>0.2</v>
      </c>
      <c r="T1154" t="s">
        <v>176</v>
      </c>
      <c r="V1154" t="s">
        <v>156</v>
      </c>
    </row>
    <row r="1155" spans="1:22" x14ac:dyDescent="0.3">
      <c r="A1155" t="s">
        <v>148</v>
      </c>
      <c r="B1155">
        <v>1651800</v>
      </c>
      <c r="C1155" s="1">
        <v>42860</v>
      </c>
      <c r="D1155" s="2">
        <v>0.41388888888888892</v>
      </c>
      <c r="G1155" t="s">
        <v>149</v>
      </c>
      <c r="H1155" t="s">
        <v>150</v>
      </c>
      <c r="I1155" t="s">
        <v>169</v>
      </c>
      <c r="J1155" t="s">
        <v>151</v>
      </c>
      <c r="M1155">
        <v>1049</v>
      </c>
      <c r="O1155">
        <v>0.78</v>
      </c>
      <c r="Q1155" t="s">
        <v>170</v>
      </c>
      <c r="R1155" t="s">
        <v>154</v>
      </c>
      <c r="S1155">
        <v>0.02</v>
      </c>
      <c r="T1155" t="s">
        <v>176</v>
      </c>
      <c r="V1155" t="s">
        <v>156</v>
      </c>
    </row>
    <row r="1156" spans="1:22" x14ac:dyDescent="0.3">
      <c r="A1156" t="s">
        <v>148</v>
      </c>
      <c r="B1156">
        <v>1651800</v>
      </c>
      <c r="C1156" s="1">
        <v>42860</v>
      </c>
      <c r="D1156" s="2">
        <v>0.41388888888888892</v>
      </c>
      <c r="G1156" t="s">
        <v>149</v>
      </c>
      <c r="H1156" t="s">
        <v>150</v>
      </c>
      <c r="I1156" t="s">
        <v>169</v>
      </c>
      <c r="J1156" t="s">
        <v>151</v>
      </c>
      <c r="M1156">
        <v>1090</v>
      </c>
      <c r="O1156">
        <v>5.0999999999999996</v>
      </c>
      <c r="Q1156" t="s">
        <v>172</v>
      </c>
      <c r="R1156" t="s">
        <v>154</v>
      </c>
      <c r="S1156">
        <v>2</v>
      </c>
      <c r="T1156" t="s">
        <v>176</v>
      </c>
      <c r="V1156" t="s">
        <v>156</v>
      </c>
    </row>
    <row r="1157" spans="1:22" x14ac:dyDescent="0.3">
      <c r="A1157" t="s">
        <v>148</v>
      </c>
      <c r="B1157">
        <v>1651800</v>
      </c>
      <c r="C1157" s="1">
        <v>42860</v>
      </c>
      <c r="D1157" s="2">
        <v>0.41388888888888892</v>
      </c>
      <c r="G1157" t="s">
        <v>149</v>
      </c>
      <c r="H1157" t="s">
        <v>150</v>
      </c>
      <c r="I1157" t="s">
        <v>169</v>
      </c>
      <c r="J1157" t="s">
        <v>151</v>
      </c>
      <c r="M1157">
        <v>50286</v>
      </c>
      <c r="O1157">
        <v>42.9</v>
      </c>
      <c r="R1157" t="s">
        <v>154</v>
      </c>
      <c r="S1157">
        <v>0.17</v>
      </c>
      <c r="T1157" t="s">
        <v>165</v>
      </c>
      <c r="V1157" t="s">
        <v>230</v>
      </c>
    </row>
    <row r="1158" spans="1:22" x14ac:dyDescent="0.3">
      <c r="A1158" t="s">
        <v>148</v>
      </c>
      <c r="B1158">
        <v>1651800</v>
      </c>
      <c r="C1158" s="1">
        <v>42886</v>
      </c>
      <c r="D1158" s="2">
        <v>0.45277777777777778</v>
      </c>
      <c r="G1158" t="s">
        <v>149</v>
      </c>
      <c r="H1158" t="s">
        <v>150</v>
      </c>
      <c r="I1158" t="s">
        <v>161</v>
      </c>
      <c r="J1158" t="s">
        <v>151</v>
      </c>
      <c r="M1158">
        <v>1040</v>
      </c>
      <c r="O1158">
        <v>2.7</v>
      </c>
      <c r="Q1158" t="s">
        <v>172</v>
      </c>
      <c r="R1158" t="s">
        <v>154</v>
      </c>
      <c r="S1158">
        <v>0.2</v>
      </c>
      <c r="T1158" t="s">
        <v>176</v>
      </c>
      <c r="V1158" t="s">
        <v>156</v>
      </c>
    </row>
    <row r="1159" spans="1:22" x14ac:dyDescent="0.3">
      <c r="A1159" t="s">
        <v>148</v>
      </c>
      <c r="B1159">
        <v>1651800</v>
      </c>
      <c r="C1159" s="1">
        <v>42886</v>
      </c>
      <c r="D1159" s="2">
        <v>0.45277777777777778</v>
      </c>
      <c r="G1159" t="s">
        <v>149</v>
      </c>
      <c r="H1159" t="s">
        <v>150</v>
      </c>
      <c r="I1159" t="s">
        <v>161</v>
      </c>
      <c r="J1159" t="s">
        <v>151</v>
      </c>
      <c r="M1159">
        <v>1049</v>
      </c>
      <c r="O1159">
        <v>0.10199999999999999</v>
      </c>
      <c r="Q1159" t="s">
        <v>170</v>
      </c>
      <c r="R1159" t="s">
        <v>154</v>
      </c>
      <c r="S1159">
        <v>0.02</v>
      </c>
      <c r="T1159" t="s">
        <v>176</v>
      </c>
      <c r="V1159" t="s">
        <v>156</v>
      </c>
    </row>
    <row r="1160" spans="1:22" x14ac:dyDescent="0.3">
      <c r="A1160" t="s">
        <v>148</v>
      </c>
      <c r="B1160">
        <v>1651800</v>
      </c>
      <c r="C1160" s="1">
        <v>42886</v>
      </c>
      <c r="D1160" s="2">
        <v>0.45277777777777778</v>
      </c>
      <c r="G1160" t="s">
        <v>149</v>
      </c>
      <c r="H1160" t="s">
        <v>150</v>
      </c>
      <c r="I1160" t="s">
        <v>161</v>
      </c>
      <c r="J1160" t="s">
        <v>151</v>
      </c>
      <c r="M1160">
        <v>1090</v>
      </c>
      <c r="O1160">
        <v>4.3</v>
      </c>
      <c r="Q1160" t="s">
        <v>172</v>
      </c>
      <c r="R1160" t="s">
        <v>154</v>
      </c>
      <c r="S1160">
        <v>2</v>
      </c>
      <c r="T1160" t="s">
        <v>176</v>
      </c>
      <c r="V1160" t="s">
        <v>156</v>
      </c>
    </row>
    <row r="1161" spans="1:22" x14ac:dyDescent="0.3">
      <c r="A1161" t="s">
        <v>148</v>
      </c>
      <c r="B1161">
        <v>1651800</v>
      </c>
      <c r="C1161" s="1">
        <v>42886</v>
      </c>
      <c r="D1161" s="2">
        <v>0.45277777777777778</v>
      </c>
      <c r="G1161" t="s">
        <v>149</v>
      </c>
      <c r="H1161" t="s">
        <v>150</v>
      </c>
      <c r="I1161" t="s">
        <v>161</v>
      </c>
      <c r="J1161" t="s">
        <v>151</v>
      </c>
      <c r="M1161">
        <v>50286</v>
      </c>
      <c r="O1161">
        <v>2.63</v>
      </c>
      <c r="R1161" t="s">
        <v>154</v>
      </c>
      <c r="S1161">
        <v>0.17</v>
      </c>
      <c r="T1161" t="s">
        <v>165</v>
      </c>
      <c r="V1161" t="s">
        <v>230</v>
      </c>
    </row>
    <row r="1162" spans="1:22" x14ac:dyDescent="0.3">
      <c r="A1162" t="s">
        <v>148</v>
      </c>
      <c r="B1162">
        <v>1651800</v>
      </c>
      <c r="C1162" s="1">
        <v>42912</v>
      </c>
      <c r="D1162" s="2">
        <v>0.4513888888888889</v>
      </c>
      <c r="G1162" t="s">
        <v>149</v>
      </c>
      <c r="H1162" t="s">
        <v>150</v>
      </c>
      <c r="I1162" t="s">
        <v>169</v>
      </c>
      <c r="J1162" t="s">
        <v>151</v>
      </c>
      <c r="M1162">
        <v>1040</v>
      </c>
      <c r="O1162">
        <v>1.2</v>
      </c>
      <c r="Q1162" t="s">
        <v>172</v>
      </c>
      <c r="R1162" t="s">
        <v>154</v>
      </c>
      <c r="S1162">
        <v>0.2</v>
      </c>
      <c r="T1162" t="s">
        <v>176</v>
      </c>
      <c r="V1162" t="s">
        <v>156</v>
      </c>
    </row>
    <row r="1163" spans="1:22" x14ac:dyDescent="0.3">
      <c r="A1163" t="s">
        <v>148</v>
      </c>
      <c r="B1163">
        <v>1651800</v>
      </c>
      <c r="C1163" s="1">
        <v>42912</v>
      </c>
      <c r="D1163" s="2">
        <v>0.4513888888888889</v>
      </c>
      <c r="G1163" t="s">
        <v>149</v>
      </c>
      <c r="H1163" t="s">
        <v>150</v>
      </c>
      <c r="I1163" t="s">
        <v>169</v>
      </c>
      <c r="J1163" t="s">
        <v>151</v>
      </c>
      <c r="M1163">
        <v>1049</v>
      </c>
      <c r="O1163">
        <v>3.7999999999999999E-2</v>
      </c>
      <c r="P1163" t="s">
        <v>168</v>
      </c>
      <c r="Q1163" t="s">
        <v>170</v>
      </c>
      <c r="R1163" t="s">
        <v>154</v>
      </c>
      <c r="S1163">
        <v>0.02</v>
      </c>
      <c r="T1163" t="s">
        <v>176</v>
      </c>
      <c r="V1163" t="s">
        <v>156</v>
      </c>
    </row>
    <row r="1164" spans="1:22" x14ac:dyDescent="0.3">
      <c r="A1164" t="s">
        <v>148</v>
      </c>
      <c r="B1164">
        <v>1651800</v>
      </c>
      <c r="C1164" s="1">
        <v>42912</v>
      </c>
      <c r="D1164" s="2">
        <v>0.4513888888888889</v>
      </c>
      <c r="G1164" t="s">
        <v>149</v>
      </c>
      <c r="H1164" t="s">
        <v>150</v>
      </c>
      <c r="I1164" t="s">
        <v>169</v>
      </c>
      <c r="J1164" t="s">
        <v>151</v>
      </c>
      <c r="M1164">
        <v>1090</v>
      </c>
      <c r="N1164" t="s">
        <v>152</v>
      </c>
      <c r="O1164">
        <v>2</v>
      </c>
      <c r="Q1164" t="s">
        <v>172</v>
      </c>
      <c r="R1164" t="s">
        <v>154</v>
      </c>
      <c r="S1164">
        <v>2</v>
      </c>
      <c r="T1164" t="s">
        <v>176</v>
      </c>
      <c r="V1164" t="s">
        <v>156</v>
      </c>
    </row>
    <row r="1165" spans="1:22" x14ac:dyDescent="0.3">
      <c r="A1165" t="s">
        <v>148</v>
      </c>
      <c r="B1165">
        <v>1651800</v>
      </c>
      <c r="C1165" s="1">
        <v>42912</v>
      </c>
      <c r="D1165" s="2">
        <v>0.4513888888888889</v>
      </c>
      <c r="G1165" t="s">
        <v>149</v>
      </c>
      <c r="H1165" t="s">
        <v>150</v>
      </c>
      <c r="I1165" t="s">
        <v>169</v>
      </c>
      <c r="J1165" t="s">
        <v>151</v>
      </c>
      <c r="M1165">
        <v>50286</v>
      </c>
      <c r="O1165">
        <v>1.03</v>
      </c>
      <c r="R1165" t="s">
        <v>154</v>
      </c>
      <c r="S1165">
        <v>0.17</v>
      </c>
      <c r="T1165" t="s">
        <v>165</v>
      </c>
      <c r="V1165" t="s">
        <v>230</v>
      </c>
    </row>
    <row r="1166" spans="1:22" x14ac:dyDescent="0.3">
      <c r="A1166" t="s">
        <v>148</v>
      </c>
      <c r="B1166">
        <v>1651800</v>
      </c>
      <c r="C1166" s="1">
        <v>42922</v>
      </c>
      <c r="D1166" s="2">
        <v>0.37361111111111112</v>
      </c>
      <c r="G1166" t="s">
        <v>149</v>
      </c>
      <c r="H1166" t="s">
        <v>150</v>
      </c>
      <c r="I1166" t="s">
        <v>169</v>
      </c>
      <c r="J1166" t="s">
        <v>151</v>
      </c>
      <c r="M1166">
        <v>1040</v>
      </c>
      <c r="O1166">
        <v>3.8</v>
      </c>
      <c r="Q1166" t="s">
        <v>172</v>
      </c>
      <c r="R1166" t="s">
        <v>154</v>
      </c>
      <c r="S1166">
        <v>0.2</v>
      </c>
      <c r="T1166" t="s">
        <v>176</v>
      </c>
      <c r="V1166" t="s">
        <v>156</v>
      </c>
    </row>
    <row r="1167" spans="1:22" x14ac:dyDescent="0.3">
      <c r="A1167" t="s">
        <v>148</v>
      </c>
      <c r="B1167">
        <v>1651800</v>
      </c>
      <c r="C1167" s="1">
        <v>42922</v>
      </c>
      <c r="D1167" s="2">
        <v>0.37361111111111112</v>
      </c>
      <c r="G1167" t="s">
        <v>149</v>
      </c>
      <c r="H1167" t="s">
        <v>150</v>
      </c>
      <c r="I1167" t="s">
        <v>169</v>
      </c>
      <c r="J1167" t="s">
        <v>151</v>
      </c>
      <c r="M1167">
        <v>1049</v>
      </c>
      <c r="O1167">
        <v>0.32500000000000001</v>
      </c>
      <c r="Q1167" t="s">
        <v>170</v>
      </c>
      <c r="R1167" t="s">
        <v>154</v>
      </c>
      <c r="S1167">
        <v>0.02</v>
      </c>
      <c r="T1167" t="s">
        <v>176</v>
      </c>
      <c r="V1167" t="s">
        <v>156</v>
      </c>
    </row>
    <row r="1168" spans="1:22" x14ac:dyDescent="0.3">
      <c r="A1168" t="s">
        <v>148</v>
      </c>
      <c r="B1168">
        <v>1651800</v>
      </c>
      <c r="C1168" s="1">
        <v>42922</v>
      </c>
      <c r="D1168" s="2">
        <v>0.37361111111111112</v>
      </c>
      <c r="G1168" t="s">
        <v>149</v>
      </c>
      <c r="H1168" t="s">
        <v>150</v>
      </c>
      <c r="I1168" t="s">
        <v>169</v>
      </c>
      <c r="J1168" t="s">
        <v>151</v>
      </c>
      <c r="M1168">
        <v>1090</v>
      </c>
      <c r="O1168">
        <v>3.7</v>
      </c>
      <c r="P1168" t="s">
        <v>168</v>
      </c>
      <c r="Q1168" t="s">
        <v>172</v>
      </c>
      <c r="R1168" t="s">
        <v>154</v>
      </c>
      <c r="S1168">
        <v>2</v>
      </c>
      <c r="T1168" t="s">
        <v>176</v>
      </c>
      <c r="V1168" t="s">
        <v>156</v>
      </c>
    </row>
    <row r="1169" spans="1:22" x14ac:dyDescent="0.3">
      <c r="A1169" t="s">
        <v>148</v>
      </c>
      <c r="B1169">
        <v>1651800</v>
      </c>
      <c r="C1169" s="1">
        <v>42922</v>
      </c>
      <c r="D1169" s="2">
        <v>0.37361111111111112</v>
      </c>
      <c r="G1169" t="s">
        <v>149</v>
      </c>
      <c r="H1169" t="s">
        <v>150</v>
      </c>
      <c r="I1169" t="s">
        <v>169</v>
      </c>
      <c r="J1169" t="s">
        <v>151</v>
      </c>
      <c r="M1169">
        <v>50286</v>
      </c>
      <c r="O1169">
        <v>7.08</v>
      </c>
      <c r="R1169" t="s">
        <v>154</v>
      </c>
      <c r="S1169">
        <v>0.17</v>
      </c>
      <c r="T1169" t="s">
        <v>165</v>
      </c>
      <c r="V1169" t="s">
        <v>230</v>
      </c>
    </row>
    <row r="1170" spans="1:22" x14ac:dyDescent="0.3">
      <c r="A1170" t="s">
        <v>148</v>
      </c>
      <c r="B1170">
        <v>1651800</v>
      </c>
      <c r="C1170" s="1">
        <v>42943</v>
      </c>
      <c r="D1170" s="2">
        <v>0.3888888888888889</v>
      </c>
      <c r="G1170" t="s">
        <v>149</v>
      </c>
      <c r="H1170" t="s">
        <v>150</v>
      </c>
      <c r="I1170" t="s">
        <v>169</v>
      </c>
      <c r="J1170" t="s">
        <v>151</v>
      </c>
      <c r="M1170">
        <v>1040</v>
      </c>
      <c r="O1170">
        <v>1.7</v>
      </c>
      <c r="Q1170" t="s">
        <v>172</v>
      </c>
      <c r="R1170" t="s">
        <v>154</v>
      </c>
      <c r="S1170">
        <v>0.2</v>
      </c>
      <c r="T1170" t="s">
        <v>176</v>
      </c>
      <c r="V1170" t="s">
        <v>156</v>
      </c>
    </row>
    <row r="1171" spans="1:22" x14ac:dyDescent="0.3">
      <c r="A1171" t="s">
        <v>148</v>
      </c>
      <c r="B1171">
        <v>1651800</v>
      </c>
      <c r="C1171" s="1">
        <v>42943</v>
      </c>
      <c r="D1171" s="2">
        <v>0.3888888888888889</v>
      </c>
      <c r="G1171" t="s">
        <v>149</v>
      </c>
      <c r="H1171" t="s">
        <v>150</v>
      </c>
      <c r="I1171" t="s">
        <v>169</v>
      </c>
      <c r="J1171" t="s">
        <v>151</v>
      </c>
      <c r="M1171">
        <v>1049</v>
      </c>
      <c r="O1171">
        <v>3.1E-2</v>
      </c>
      <c r="P1171" t="s">
        <v>168</v>
      </c>
      <c r="Q1171" t="s">
        <v>170</v>
      </c>
      <c r="R1171" t="s">
        <v>154</v>
      </c>
      <c r="S1171">
        <v>0.02</v>
      </c>
      <c r="T1171" t="s">
        <v>176</v>
      </c>
      <c r="V1171" t="s">
        <v>156</v>
      </c>
    </row>
    <row r="1172" spans="1:22" x14ac:dyDescent="0.3">
      <c r="A1172" t="s">
        <v>148</v>
      </c>
      <c r="B1172">
        <v>1651800</v>
      </c>
      <c r="C1172" s="1">
        <v>42943</v>
      </c>
      <c r="D1172" s="2">
        <v>0.3888888888888889</v>
      </c>
      <c r="G1172" t="s">
        <v>149</v>
      </c>
      <c r="H1172" t="s">
        <v>150</v>
      </c>
      <c r="I1172" t="s">
        <v>169</v>
      </c>
      <c r="J1172" t="s">
        <v>151</v>
      </c>
      <c r="M1172">
        <v>1090</v>
      </c>
      <c r="N1172" t="s">
        <v>152</v>
      </c>
      <c r="O1172">
        <v>2</v>
      </c>
      <c r="Q1172" t="s">
        <v>172</v>
      </c>
      <c r="R1172" t="s">
        <v>154</v>
      </c>
      <c r="S1172">
        <v>2</v>
      </c>
      <c r="T1172" t="s">
        <v>176</v>
      </c>
      <c r="V1172" t="s">
        <v>156</v>
      </c>
    </row>
    <row r="1173" spans="1:22" x14ac:dyDescent="0.3">
      <c r="A1173" t="s">
        <v>148</v>
      </c>
      <c r="B1173">
        <v>1651800</v>
      </c>
      <c r="C1173" s="1">
        <v>42943</v>
      </c>
      <c r="D1173" s="2">
        <v>0.3888888888888889</v>
      </c>
      <c r="G1173" t="s">
        <v>149</v>
      </c>
      <c r="H1173" t="s">
        <v>150</v>
      </c>
      <c r="I1173" t="s">
        <v>169</v>
      </c>
      <c r="J1173" t="s">
        <v>151</v>
      </c>
      <c r="M1173">
        <v>50286</v>
      </c>
      <c r="O1173">
        <v>0.9</v>
      </c>
      <c r="R1173" t="s">
        <v>154</v>
      </c>
      <c r="S1173">
        <v>0.17</v>
      </c>
      <c r="T1173" t="s">
        <v>165</v>
      </c>
      <c r="V1173" t="s">
        <v>230</v>
      </c>
    </row>
    <row r="1174" spans="1:22" x14ac:dyDescent="0.3">
      <c r="A1174" t="s">
        <v>148</v>
      </c>
      <c r="B1174">
        <v>1651800</v>
      </c>
      <c r="C1174" s="1">
        <v>42944</v>
      </c>
      <c r="D1174" s="2">
        <v>0.55138888888888882</v>
      </c>
      <c r="G1174" t="s">
        <v>149</v>
      </c>
      <c r="H1174" t="s">
        <v>150</v>
      </c>
      <c r="I1174" t="s">
        <v>169</v>
      </c>
      <c r="J1174" t="s">
        <v>151</v>
      </c>
      <c r="M1174">
        <v>1040</v>
      </c>
      <c r="O1174">
        <v>2.7</v>
      </c>
      <c r="Q1174" t="s">
        <v>172</v>
      </c>
      <c r="R1174" t="s">
        <v>154</v>
      </c>
      <c r="S1174">
        <v>0.2</v>
      </c>
      <c r="T1174" t="s">
        <v>176</v>
      </c>
      <c r="V1174" t="s">
        <v>156</v>
      </c>
    </row>
    <row r="1175" spans="1:22" x14ac:dyDescent="0.3">
      <c r="A1175" t="s">
        <v>148</v>
      </c>
      <c r="B1175">
        <v>1651800</v>
      </c>
      <c r="C1175" s="1">
        <v>42944</v>
      </c>
      <c r="D1175" s="2">
        <v>0.55138888888888882</v>
      </c>
      <c r="G1175" t="s">
        <v>149</v>
      </c>
      <c r="H1175" t="s">
        <v>150</v>
      </c>
      <c r="I1175" t="s">
        <v>169</v>
      </c>
      <c r="J1175" t="s">
        <v>151</v>
      </c>
      <c r="M1175">
        <v>1049</v>
      </c>
      <c r="O1175">
        <v>0.91400000000000003</v>
      </c>
      <c r="Q1175" t="s">
        <v>170</v>
      </c>
      <c r="R1175" t="s">
        <v>154</v>
      </c>
      <c r="S1175">
        <v>0.02</v>
      </c>
      <c r="T1175" t="s">
        <v>176</v>
      </c>
      <c r="V1175" t="s">
        <v>156</v>
      </c>
    </row>
    <row r="1176" spans="1:22" x14ac:dyDescent="0.3">
      <c r="A1176" t="s">
        <v>148</v>
      </c>
      <c r="B1176">
        <v>1651800</v>
      </c>
      <c r="C1176" s="1">
        <v>42944</v>
      </c>
      <c r="D1176" s="2">
        <v>0.55138888888888882</v>
      </c>
      <c r="G1176" t="s">
        <v>149</v>
      </c>
      <c r="H1176" t="s">
        <v>150</v>
      </c>
      <c r="I1176" t="s">
        <v>169</v>
      </c>
      <c r="J1176" t="s">
        <v>151</v>
      </c>
      <c r="M1176">
        <v>1090</v>
      </c>
      <c r="O1176">
        <v>4.2</v>
      </c>
      <c r="Q1176" t="s">
        <v>172</v>
      </c>
      <c r="R1176" t="s">
        <v>154</v>
      </c>
      <c r="S1176">
        <v>2</v>
      </c>
      <c r="T1176" t="s">
        <v>176</v>
      </c>
      <c r="V1176" t="s">
        <v>156</v>
      </c>
    </row>
    <row r="1177" spans="1:22" x14ac:dyDescent="0.3">
      <c r="A1177" t="s">
        <v>148</v>
      </c>
      <c r="B1177">
        <v>1651800</v>
      </c>
      <c r="C1177" s="1">
        <v>42944</v>
      </c>
      <c r="D1177" s="2">
        <v>0.55138888888888882</v>
      </c>
      <c r="G1177" t="s">
        <v>149</v>
      </c>
      <c r="H1177" t="s">
        <v>150</v>
      </c>
      <c r="I1177" t="s">
        <v>169</v>
      </c>
      <c r="J1177" t="s">
        <v>151</v>
      </c>
      <c r="M1177">
        <v>50286</v>
      </c>
      <c r="O1177">
        <v>71.400000000000006</v>
      </c>
      <c r="R1177" t="s">
        <v>154</v>
      </c>
      <c r="S1177">
        <v>0.17</v>
      </c>
      <c r="T1177" t="s">
        <v>165</v>
      </c>
      <c r="V1177" t="s">
        <v>230</v>
      </c>
    </row>
    <row r="1178" spans="1:22" x14ac:dyDescent="0.3">
      <c r="A1178" t="s">
        <v>148</v>
      </c>
      <c r="B1178">
        <v>1651800</v>
      </c>
      <c r="C1178" s="1">
        <v>42970</v>
      </c>
      <c r="D1178" s="2">
        <v>0.42777777777777781</v>
      </c>
      <c r="G1178" t="s">
        <v>149</v>
      </c>
      <c r="H1178" t="s">
        <v>150</v>
      </c>
      <c r="I1178" t="s">
        <v>169</v>
      </c>
      <c r="J1178" t="s">
        <v>151</v>
      </c>
      <c r="M1178">
        <v>1040</v>
      </c>
      <c r="O1178">
        <v>1.9</v>
      </c>
      <c r="Q1178" t="s">
        <v>172</v>
      </c>
      <c r="R1178" t="s">
        <v>154</v>
      </c>
      <c r="S1178">
        <v>0.2</v>
      </c>
      <c r="T1178" t="s">
        <v>176</v>
      </c>
      <c r="V1178" t="s">
        <v>156</v>
      </c>
    </row>
    <row r="1179" spans="1:22" x14ac:dyDescent="0.3">
      <c r="A1179" t="s">
        <v>148</v>
      </c>
      <c r="B1179">
        <v>1651800</v>
      </c>
      <c r="C1179" s="1">
        <v>42970</v>
      </c>
      <c r="D1179" s="2">
        <v>0.42777777777777781</v>
      </c>
      <c r="G1179" t="s">
        <v>149</v>
      </c>
      <c r="H1179" t="s">
        <v>150</v>
      </c>
      <c r="I1179" t="s">
        <v>169</v>
      </c>
      <c r="J1179" t="s">
        <v>151</v>
      </c>
      <c r="M1179">
        <v>1049</v>
      </c>
      <c r="O1179">
        <v>2.4E-2</v>
      </c>
      <c r="P1179" t="s">
        <v>168</v>
      </c>
      <c r="Q1179" t="s">
        <v>170</v>
      </c>
      <c r="R1179" t="s">
        <v>154</v>
      </c>
      <c r="S1179">
        <v>0.02</v>
      </c>
      <c r="T1179" t="s">
        <v>176</v>
      </c>
      <c r="V1179" t="s">
        <v>156</v>
      </c>
    </row>
    <row r="1180" spans="1:22" x14ac:dyDescent="0.3">
      <c r="A1180" t="s">
        <v>148</v>
      </c>
      <c r="B1180">
        <v>1651800</v>
      </c>
      <c r="C1180" s="1">
        <v>42970</v>
      </c>
      <c r="D1180" s="2">
        <v>0.42777777777777781</v>
      </c>
      <c r="G1180" t="s">
        <v>149</v>
      </c>
      <c r="H1180" t="s">
        <v>150</v>
      </c>
      <c r="I1180" t="s">
        <v>169</v>
      </c>
      <c r="J1180" t="s">
        <v>151</v>
      </c>
      <c r="M1180">
        <v>1090</v>
      </c>
      <c r="O1180">
        <v>2.2000000000000002</v>
      </c>
      <c r="P1180" t="s">
        <v>168</v>
      </c>
      <c r="Q1180" t="s">
        <v>172</v>
      </c>
      <c r="R1180" t="s">
        <v>154</v>
      </c>
      <c r="S1180">
        <v>2</v>
      </c>
      <c r="T1180" t="s">
        <v>176</v>
      </c>
      <c r="V1180" t="s">
        <v>156</v>
      </c>
    </row>
    <row r="1181" spans="1:22" x14ac:dyDescent="0.3">
      <c r="A1181" t="s">
        <v>148</v>
      </c>
      <c r="B1181">
        <v>1651800</v>
      </c>
      <c r="C1181" s="1">
        <v>42970</v>
      </c>
      <c r="D1181" s="2">
        <v>0.42777777777777781</v>
      </c>
      <c r="G1181" t="s">
        <v>149</v>
      </c>
      <c r="H1181" t="s">
        <v>150</v>
      </c>
      <c r="I1181" t="s">
        <v>169</v>
      </c>
      <c r="J1181" t="s">
        <v>151</v>
      </c>
      <c r="M1181">
        <v>50286</v>
      </c>
      <c r="O1181">
        <v>1.36</v>
      </c>
      <c r="R1181" t="s">
        <v>154</v>
      </c>
      <c r="S1181">
        <v>0.17</v>
      </c>
      <c r="T1181" t="s">
        <v>165</v>
      </c>
      <c r="V1181" t="s">
        <v>230</v>
      </c>
    </row>
    <row r="1182" spans="1:22" x14ac:dyDescent="0.3">
      <c r="A1182" t="s">
        <v>148</v>
      </c>
      <c r="B1182">
        <v>1651800</v>
      </c>
      <c r="C1182" s="1">
        <v>43004</v>
      </c>
      <c r="D1182" s="2">
        <v>0.41250000000000003</v>
      </c>
      <c r="G1182" t="s">
        <v>149</v>
      </c>
      <c r="H1182" t="s">
        <v>150</v>
      </c>
      <c r="I1182" t="s">
        <v>169</v>
      </c>
      <c r="J1182" t="s">
        <v>151</v>
      </c>
      <c r="M1182">
        <v>1040</v>
      </c>
      <c r="O1182">
        <v>1.6</v>
      </c>
      <c r="Q1182" t="s">
        <v>172</v>
      </c>
      <c r="R1182" t="s">
        <v>154</v>
      </c>
      <c r="S1182">
        <v>0.2</v>
      </c>
      <c r="T1182" t="s">
        <v>176</v>
      </c>
      <c r="V1182" t="s">
        <v>156</v>
      </c>
    </row>
    <row r="1183" spans="1:22" x14ac:dyDescent="0.3">
      <c r="A1183" t="s">
        <v>148</v>
      </c>
      <c r="B1183">
        <v>1651800</v>
      </c>
      <c r="C1183" s="1">
        <v>43004</v>
      </c>
      <c r="D1183" s="2">
        <v>0.41250000000000003</v>
      </c>
      <c r="G1183" t="s">
        <v>149</v>
      </c>
      <c r="H1183" t="s">
        <v>150</v>
      </c>
      <c r="I1183" t="s">
        <v>169</v>
      </c>
      <c r="J1183" t="s">
        <v>151</v>
      </c>
      <c r="M1183">
        <v>1049</v>
      </c>
      <c r="O1183">
        <v>3.6999999999999998E-2</v>
      </c>
      <c r="P1183" t="s">
        <v>168</v>
      </c>
      <c r="Q1183" t="s">
        <v>170</v>
      </c>
      <c r="R1183" t="s">
        <v>154</v>
      </c>
      <c r="S1183">
        <v>0.02</v>
      </c>
      <c r="T1183" t="s">
        <v>176</v>
      </c>
      <c r="V1183" t="s">
        <v>156</v>
      </c>
    </row>
    <row r="1184" spans="1:22" x14ac:dyDescent="0.3">
      <c r="A1184" t="s">
        <v>148</v>
      </c>
      <c r="B1184">
        <v>1651800</v>
      </c>
      <c r="C1184" s="1">
        <v>43004</v>
      </c>
      <c r="D1184" s="2">
        <v>0.41250000000000003</v>
      </c>
      <c r="G1184" t="s">
        <v>149</v>
      </c>
      <c r="H1184" t="s">
        <v>150</v>
      </c>
      <c r="I1184" t="s">
        <v>169</v>
      </c>
      <c r="J1184" t="s">
        <v>151</v>
      </c>
      <c r="M1184">
        <v>1090</v>
      </c>
      <c r="O1184">
        <v>2.9</v>
      </c>
      <c r="P1184" t="s">
        <v>168</v>
      </c>
      <c r="Q1184" t="s">
        <v>172</v>
      </c>
      <c r="R1184" t="s">
        <v>154</v>
      </c>
      <c r="S1184">
        <v>2</v>
      </c>
      <c r="T1184" t="s">
        <v>176</v>
      </c>
      <c r="V1184" t="s">
        <v>156</v>
      </c>
    </row>
    <row r="1185" spans="1:22" x14ac:dyDescent="0.3">
      <c r="A1185" t="s">
        <v>148</v>
      </c>
      <c r="B1185">
        <v>1651800</v>
      </c>
      <c r="C1185" s="1">
        <v>43004</v>
      </c>
      <c r="D1185" s="2">
        <v>0.41250000000000003</v>
      </c>
      <c r="G1185" t="s">
        <v>149</v>
      </c>
      <c r="H1185" t="s">
        <v>150</v>
      </c>
      <c r="I1185" t="s">
        <v>169</v>
      </c>
      <c r="J1185" t="s">
        <v>151</v>
      </c>
      <c r="M1185">
        <v>50286</v>
      </c>
      <c r="O1185">
        <v>0.63</v>
      </c>
      <c r="R1185" t="s">
        <v>154</v>
      </c>
      <c r="S1185">
        <v>0.17</v>
      </c>
      <c r="T1185" t="s">
        <v>165</v>
      </c>
      <c r="V1185" t="s">
        <v>230</v>
      </c>
    </row>
    <row r="1186" spans="1:22" x14ac:dyDescent="0.3">
      <c r="A1186" t="s">
        <v>148</v>
      </c>
      <c r="B1186">
        <v>1651800</v>
      </c>
      <c r="C1186" s="1">
        <v>43040</v>
      </c>
      <c r="D1186" s="2">
        <v>0.38472222222222219</v>
      </c>
      <c r="G1186" t="s">
        <v>149</v>
      </c>
      <c r="H1186" t="s">
        <v>150</v>
      </c>
      <c r="I1186" t="s">
        <v>169</v>
      </c>
      <c r="J1186" t="s">
        <v>151</v>
      </c>
      <c r="M1186">
        <v>1040</v>
      </c>
      <c r="O1186">
        <v>1.8</v>
      </c>
      <c r="Q1186" t="s">
        <v>172</v>
      </c>
      <c r="R1186" t="s">
        <v>154</v>
      </c>
      <c r="S1186">
        <v>0.2</v>
      </c>
      <c r="T1186" t="s">
        <v>176</v>
      </c>
      <c r="V1186" t="s">
        <v>156</v>
      </c>
    </row>
    <row r="1187" spans="1:22" x14ac:dyDescent="0.3">
      <c r="A1187" t="s">
        <v>148</v>
      </c>
      <c r="B1187">
        <v>1651800</v>
      </c>
      <c r="C1187" s="1">
        <v>43040</v>
      </c>
      <c r="D1187" s="2">
        <v>0.38472222222222219</v>
      </c>
      <c r="G1187" t="s">
        <v>149</v>
      </c>
      <c r="H1187" t="s">
        <v>150</v>
      </c>
      <c r="I1187" t="s">
        <v>169</v>
      </c>
      <c r="J1187" t="s">
        <v>151</v>
      </c>
      <c r="M1187">
        <v>1049</v>
      </c>
      <c r="O1187">
        <v>6.7000000000000004E-2</v>
      </c>
      <c r="Q1187" t="s">
        <v>170</v>
      </c>
      <c r="R1187" t="s">
        <v>154</v>
      </c>
      <c r="S1187">
        <v>0.02</v>
      </c>
      <c r="T1187" t="s">
        <v>176</v>
      </c>
      <c r="V1187" t="s">
        <v>156</v>
      </c>
    </row>
    <row r="1188" spans="1:22" x14ac:dyDescent="0.3">
      <c r="A1188" t="s">
        <v>148</v>
      </c>
      <c r="B1188">
        <v>1651800</v>
      </c>
      <c r="C1188" s="1">
        <v>43040</v>
      </c>
      <c r="D1188" s="2">
        <v>0.38472222222222219</v>
      </c>
      <c r="G1188" t="s">
        <v>149</v>
      </c>
      <c r="H1188" t="s">
        <v>150</v>
      </c>
      <c r="I1188" t="s">
        <v>169</v>
      </c>
      <c r="J1188" t="s">
        <v>151</v>
      </c>
      <c r="M1188">
        <v>1090</v>
      </c>
      <c r="O1188">
        <v>4.4000000000000004</v>
      </c>
      <c r="Q1188" t="s">
        <v>172</v>
      </c>
      <c r="R1188" t="s">
        <v>154</v>
      </c>
      <c r="S1188">
        <v>2</v>
      </c>
      <c r="T1188" t="s">
        <v>176</v>
      </c>
      <c r="V1188" t="s">
        <v>156</v>
      </c>
    </row>
    <row r="1189" spans="1:22" x14ac:dyDescent="0.3">
      <c r="A1189" t="s">
        <v>148</v>
      </c>
      <c r="B1189">
        <v>1651800</v>
      </c>
      <c r="C1189" s="1">
        <v>43040</v>
      </c>
      <c r="D1189" s="2">
        <v>0.38472222222222219</v>
      </c>
      <c r="G1189" t="s">
        <v>149</v>
      </c>
      <c r="H1189" t="s">
        <v>150</v>
      </c>
      <c r="I1189" t="s">
        <v>169</v>
      </c>
      <c r="J1189" t="s">
        <v>151</v>
      </c>
      <c r="M1189">
        <v>50286</v>
      </c>
      <c r="O1189">
        <v>0.51</v>
      </c>
      <c r="R1189" t="s">
        <v>154</v>
      </c>
      <c r="S1189">
        <v>0.17</v>
      </c>
      <c r="T1189" t="s">
        <v>165</v>
      </c>
      <c r="V1189" t="s">
        <v>230</v>
      </c>
    </row>
    <row r="1190" spans="1:22" x14ac:dyDescent="0.3">
      <c r="A1190" t="s">
        <v>148</v>
      </c>
      <c r="B1190">
        <v>1651800</v>
      </c>
      <c r="C1190" s="1">
        <v>43046</v>
      </c>
      <c r="D1190" s="2">
        <v>0.56388888888888888</v>
      </c>
      <c r="G1190" t="s">
        <v>149</v>
      </c>
      <c r="H1190" t="s">
        <v>150</v>
      </c>
      <c r="I1190" t="s">
        <v>169</v>
      </c>
      <c r="J1190" t="s">
        <v>151</v>
      </c>
      <c r="M1190">
        <v>1040</v>
      </c>
      <c r="O1190">
        <v>3</v>
      </c>
      <c r="Q1190" t="s">
        <v>172</v>
      </c>
      <c r="R1190" t="s">
        <v>154</v>
      </c>
      <c r="S1190">
        <v>0.2</v>
      </c>
      <c r="T1190" t="s">
        <v>176</v>
      </c>
      <c r="V1190" t="s">
        <v>156</v>
      </c>
    </row>
    <row r="1191" spans="1:22" x14ac:dyDescent="0.3">
      <c r="A1191" t="s">
        <v>148</v>
      </c>
      <c r="B1191">
        <v>1651800</v>
      </c>
      <c r="C1191" s="1">
        <v>43046</v>
      </c>
      <c r="D1191" s="2">
        <v>0.56388888888888888</v>
      </c>
      <c r="G1191" t="s">
        <v>149</v>
      </c>
      <c r="H1191" t="s">
        <v>150</v>
      </c>
      <c r="I1191" t="s">
        <v>169</v>
      </c>
      <c r="J1191" t="s">
        <v>151</v>
      </c>
      <c r="M1191">
        <v>1049</v>
      </c>
      <c r="O1191">
        <v>0.31</v>
      </c>
      <c r="Q1191" t="s">
        <v>170</v>
      </c>
      <c r="R1191" t="s">
        <v>154</v>
      </c>
      <c r="S1191">
        <v>0.02</v>
      </c>
      <c r="T1191" t="s">
        <v>176</v>
      </c>
      <c r="V1191" t="s">
        <v>156</v>
      </c>
    </row>
    <row r="1192" spans="1:22" x14ac:dyDescent="0.3">
      <c r="A1192" t="s">
        <v>148</v>
      </c>
      <c r="B1192">
        <v>1651800</v>
      </c>
      <c r="C1192" s="1">
        <v>43046</v>
      </c>
      <c r="D1192" s="2">
        <v>0.56388888888888888</v>
      </c>
      <c r="G1192" t="s">
        <v>149</v>
      </c>
      <c r="H1192" t="s">
        <v>150</v>
      </c>
      <c r="I1192" t="s">
        <v>169</v>
      </c>
      <c r="J1192" t="s">
        <v>151</v>
      </c>
      <c r="M1192">
        <v>1090</v>
      </c>
      <c r="O1192">
        <v>8.5</v>
      </c>
      <c r="Q1192" t="s">
        <v>172</v>
      </c>
      <c r="R1192" t="s">
        <v>154</v>
      </c>
      <c r="S1192">
        <v>2</v>
      </c>
      <c r="T1192" t="s">
        <v>176</v>
      </c>
      <c r="V1192" t="s">
        <v>156</v>
      </c>
    </row>
    <row r="1193" spans="1:22" x14ac:dyDescent="0.3">
      <c r="A1193" t="s">
        <v>148</v>
      </c>
      <c r="B1193">
        <v>1651800</v>
      </c>
      <c r="C1193" s="1">
        <v>43046</v>
      </c>
      <c r="D1193" s="2">
        <v>0.56388888888888888</v>
      </c>
      <c r="G1193" t="s">
        <v>149</v>
      </c>
      <c r="H1193" t="s">
        <v>150</v>
      </c>
      <c r="I1193" t="s">
        <v>169</v>
      </c>
      <c r="J1193" t="s">
        <v>151</v>
      </c>
      <c r="M1193">
        <v>50286</v>
      </c>
      <c r="O1193">
        <v>6.61</v>
      </c>
      <c r="R1193" t="s">
        <v>154</v>
      </c>
      <c r="S1193">
        <v>0.17</v>
      </c>
      <c r="T1193" t="s">
        <v>165</v>
      </c>
      <c r="V1193" t="s">
        <v>230</v>
      </c>
    </row>
    <row r="1194" spans="1:22" x14ac:dyDescent="0.3">
      <c r="A1194" t="s">
        <v>148</v>
      </c>
      <c r="B1194">
        <v>1651800</v>
      </c>
      <c r="C1194" s="1">
        <v>43068</v>
      </c>
      <c r="D1194" s="2">
        <v>0.50694444444444442</v>
      </c>
      <c r="G1194" t="s">
        <v>149</v>
      </c>
      <c r="H1194" t="s">
        <v>150</v>
      </c>
      <c r="I1194" t="s">
        <v>169</v>
      </c>
      <c r="J1194" t="s">
        <v>151</v>
      </c>
      <c r="M1194">
        <v>1040</v>
      </c>
      <c r="O1194">
        <v>1.3</v>
      </c>
      <c r="Q1194" t="s">
        <v>172</v>
      </c>
      <c r="R1194" t="s">
        <v>154</v>
      </c>
      <c r="S1194">
        <v>0.2</v>
      </c>
      <c r="T1194" t="s">
        <v>176</v>
      </c>
      <c r="V1194" t="s">
        <v>156</v>
      </c>
    </row>
    <row r="1195" spans="1:22" x14ac:dyDescent="0.3">
      <c r="A1195" t="s">
        <v>148</v>
      </c>
      <c r="B1195">
        <v>1651800</v>
      </c>
      <c r="C1195" s="1">
        <v>43068</v>
      </c>
      <c r="D1195" s="2">
        <v>0.50694444444444442</v>
      </c>
      <c r="G1195" t="s">
        <v>149</v>
      </c>
      <c r="H1195" t="s">
        <v>150</v>
      </c>
      <c r="I1195" t="s">
        <v>169</v>
      </c>
      <c r="J1195" t="s">
        <v>151</v>
      </c>
      <c r="M1195">
        <v>1049</v>
      </c>
      <c r="O1195">
        <v>7.3999999999999996E-2</v>
      </c>
      <c r="Q1195" t="s">
        <v>170</v>
      </c>
      <c r="R1195" t="s">
        <v>154</v>
      </c>
      <c r="S1195">
        <v>0.02</v>
      </c>
      <c r="T1195" t="s">
        <v>176</v>
      </c>
      <c r="V1195" t="s">
        <v>156</v>
      </c>
    </row>
    <row r="1196" spans="1:22" x14ac:dyDescent="0.3">
      <c r="A1196" t="s">
        <v>148</v>
      </c>
      <c r="B1196">
        <v>1651800</v>
      </c>
      <c r="C1196" s="1">
        <v>43068</v>
      </c>
      <c r="D1196" s="2">
        <v>0.50694444444444442</v>
      </c>
      <c r="G1196" t="s">
        <v>149</v>
      </c>
      <c r="H1196" t="s">
        <v>150</v>
      </c>
      <c r="I1196" t="s">
        <v>169</v>
      </c>
      <c r="J1196" t="s">
        <v>151</v>
      </c>
      <c r="M1196">
        <v>1090</v>
      </c>
      <c r="O1196">
        <v>7.7</v>
      </c>
      <c r="Q1196" t="s">
        <v>172</v>
      </c>
      <c r="R1196" t="s">
        <v>154</v>
      </c>
      <c r="S1196">
        <v>2</v>
      </c>
      <c r="T1196" t="s">
        <v>176</v>
      </c>
      <c r="V1196" t="s">
        <v>156</v>
      </c>
    </row>
    <row r="1197" spans="1:22" x14ac:dyDescent="0.3">
      <c r="A1197" t="s">
        <v>148</v>
      </c>
      <c r="B1197">
        <v>1651800</v>
      </c>
      <c r="C1197" s="1">
        <v>43068</v>
      </c>
      <c r="D1197" s="2">
        <v>0.50694444444444442</v>
      </c>
      <c r="G1197" t="s">
        <v>149</v>
      </c>
      <c r="H1197" t="s">
        <v>150</v>
      </c>
      <c r="I1197" t="s">
        <v>169</v>
      </c>
      <c r="J1197" t="s">
        <v>151</v>
      </c>
      <c r="M1197">
        <v>50286</v>
      </c>
      <c r="O1197">
        <v>0.66</v>
      </c>
      <c r="R1197" t="s">
        <v>154</v>
      </c>
      <c r="S1197">
        <v>0.17</v>
      </c>
      <c r="T1197" t="s">
        <v>165</v>
      </c>
      <c r="V1197" t="s">
        <v>230</v>
      </c>
    </row>
    <row r="1198" spans="1:22" x14ac:dyDescent="0.3">
      <c r="A1198" t="s">
        <v>148</v>
      </c>
      <c r="B1198">
        <v>1651800</v>
      </c>
      <c r="C1198" s="1">
        <v>43090</v>
      </c>
      <c r="D1198" s="2">
        <v>0.46527777777777773</v>
      </c>
      <c r="G1198" t="s">
        <v>149</v>
      </c>
      <c r="H1198" t="s">
        <v>150</v>
      </c>
      <c r="I1198" t="s">
        <v>169</v>
      </c>
      <c r="J1198" t="s">
        <v>151</v>
      </c>
      <c r="M1198">
        <v>1040</v>
      </c>
      <c r="O1198">
        <v>1.2</v>
      </c>
      <c r="P1198" t="s">
        <v>177</v>
      </c>
      <c r="Q1198" t="s">
        <v>172</v>
      </c>
      <c r="R1198" t="s">
        <v>154</v>
      </c>
      <c r="S1198">
        <v>0.2</v>
      </c>
      <c r="T1198" t="s">
        <v>176</v>
      </c>
      <c r="V1198" t="s">
        <v>156</v>
      </c>
    </row>
    <row r="1199" spans="1:22" x14ac:dyDescent="0.3">
      <c r="A1199" t="s">
        <v>148</v>
      </c>
      <c r="B1199">
        <v>1651800</v>
      </c>
      <c r="C1199" s="1">
        <v>43090</v>
      </c>
      <c r="D1199" s="2">
        <v>0.46527777777777773</v>
      </c>
      <c r="G1199" t="s">
        <v>149</v>
      </c>
      <c r="H1199" t="s">
        <v>150</v>
      </c>
      <c r="I1199" t="s">
        <v>169</v>
      </c>
      <c r="J1199" t="s">
        <v>151</v>
      </c>
      <c r="M1199">
        <v>1049</v>
      </c>
      <c r="O1199">
        <v>2.9000000000000001E-2</v>
      </c>
      <c r="P1199" t="s">
        <v>168</v>
      </c>
      <c r="Q1199" t="s">
        <v>170</v>
      </c>
      <c r="R1199" t="s">
        <v>154</v>
      </c>
      <c r="S1199">
        <v>0.02</v>
      </c>
      <c r="T1199" t="s">
        <v>176</v>
      </c>
      <c r="V1199" t="s">
        <v>156</v>
      </c>
    </row>
    <row r="1200" spans="1:22" x14ac:dyDescent="0.3">
      <c r="A1200" t="s">
        <v>148</v>
      </c>
      <c r="B1200">
        <v>1651800</v>
      </c>
      <c r="C1200" s="1">
        <v>43090</v>
      </c>
      <c r="D1200" s="2">
        <v>0.46527777777777773</v>
      </c>
      <c r="G1200" t="s">
        <v>149</v>
      </c>
      <c r="H1200" t="s">
        <v>150</v>
      </c>
      <c r="I1200" t="s">
        <v>169</v>
      </c>
      <c r="J1200" t="s">
        <v>151</v>
      </c>
      <c r="M1200">
        <v>1090</v>
      </c>
      <c r="O1200">
        <v>8.3000000000000007</v>
      </c>
      <c r="P1200" t="s">
        <v>177</v>
      </c>
      <c r="Q1200" t="s">
        <v>172</v>
      </c>
      <c r="R1200" t="s">
        <v>154</v>
      </c>
      <c r="S1200">
        <v>2</v>
      </c>
      <c r="T1200" t="s">
        <v>176</v>
      </c>
      <c r="V1200" t="s">
        <v>156</v>
      </c>
    </row>
    <row r="1201" spans="1:22" x14ac:dyDescent="0.3">
      <c r="A1201" t="s">
        <v>148</v>
      </c>
      <c r="B1201">
        <v>1651800</v>
      </c>
      <c r="C1201" s="1">
        <v>43090</v>
      </c>
      <c r="D1201" s="2">
        <v>0.46527777777777773</v>
      </c>
      <c r="G1201" t="s">
        <v>149</v>
      </c>
      <c r="H1201" t="s">
        <v>150</v>
      </c>
      <c r="I1201" t="s">
        <v>169</v>
      </c>
      <c r="J1201" t="s">
        <v>151</v>
      </c>
      <c r="M1201">
        <v>50286</v>
      </c>
      <c r="O1201">
        <v>0.86</v>
      </c>
      <c r="R1201" t="s">
        <v>154</v>
      </c>
      <c r="S1201">
        <v>0.17</v>
      </c>
      <c r="T1201" t="s">
        <v>165</v>
      </c>
      <c r="V1201" t="s">
        <v>230</v>
      </c>
    </row>
    <row r="1202" spans="1:22" x14ac:dyDescent="0.3">
      <c r="A1202" t="s">
        <v>148</v>
      </c>
      <c r="B1202">
        <v>1651800</v>
      </c>
      <c r="C1202" s="1">
        <v>43112</v>
      </c>
      <c r="D1202" s="2">
        <v>0.45833333333333331</v>
      </c>
      <c r="G1202" t="s">
        <v>149</v>
      </c>
      <c r="H1202" t="s">
        <v>150</v>
      </c>
      <c r="I1202" t="s">
        <v>169</v>
      </c>
      <c r="J1202" t="s">
        <v>151</v>
      </c>
      <c r="M1202">
        <v>1040</v>
      </c>
      <c r="O1202">
        <v>11.3</v>
      </c>
      <c r="P1202" t="s">
        <v>174</v>
      </c>
      <c r="Q1202" t="s">
        <v>172</v>
      </c>
      <c r="R1202" t="s">
        <v>154</v>
      </c>
      <c r="S1202">
        <v>0.2</v>
      </c>
      <c r="T1202" t="s">
        <v>176</v>
      </c>
      <c r="V1202" t="s">
        <v>156</v>
      </c>
    </row>
    <row r="1203" spans="1:22" x14ac:dyDescent="0.3">
      <c r="A1203" t="s">
        <v>148</v>
      </c>
      <c r="B1203">
        <v>1651800</v>
      </c>
      <c r="C1203" s="1">
        <v>43112</v>
      </c>
      <c r="D1203" s="2">
        <v>0.45833333333333331</v>
      </c>
      <c r="G1203" t="s">
        <v>149</v>
      </c>
      <c r="H1203" t="s">
        <v>150</v>
      </c>
      <c r="I1203" t="s">
        <v>169</v>
      </c>
      <c r="J1203" t="s">
        <v>151</v>
      </c>
      <c r="M1203">
        <v>1049</v>
      </c>
      <c r="O1203">
        <v>0.996</v>
      </c>
      <c r="P1203" t="s">
        <v>174</v>
      </c>
      <c r="Q1203" t="s">
        <v>170</v>
      </c>
      <c r="R1203" t="s">
        <v>154</v>
      </c>
      <c r="S1203">
        <v>0.02</v>
      </c>
      <c r="T1203" t="s">
        <v>176</v>
      </c>
      <c r="V1203" t="s">
        <v>156</v>
      </c>
    </row>
    <row r="1204" spans="1:22" x14ac:dyDescent="0.3">
      <c r="A1204" t="s">
        <v>148</v>
      </c>
      <c r="B1204">
        <v>1651800</v>
      </c>
      <c r="C1204" s="1">
        <v>43112</v>
      </c>
      <c r="D1204" s="2">
        <v>0.45833333333333331</v>
      </c>
      <c r="G1204" t="s">
        <v>149</v>
      </c>
      <c r="H1204" t="s">
        <v>150</v>
      </c>
      <c r="I1204" t="s">
        <v>169</v>
      </c>
      <c r="J1204" t="s">
        <v>151</v>
      </c>
      <c r="M1204">
        <v>1090</v>
      </c>
      <c r="O1204">
        <v>23</v>
      </c>
      <c r="P1204" t="s">
        <v>174</v>
      </c>
      <c r="Q1204" t="s">
        <v>172</v>
      </c>
      <c r="R1204" t="s">
        <v>154</v>
      </c>
      <c r="S1204">
        <v>2</v>
      </c>
      <c r="T1204" t="s">
        <v>176</v>
      </c>
      <c r="V1204" t="s">
        <v>156</v>
      </c>
    </row>
    <row r="1205" spans="1:22" x14ac:dyDescent="0.3">
      <c r="A1205" t="s">
        <v>148</v>
      </c>
      <c r="B1205">
        <v>1651800</v>
      </c>
      <c r="C1205" s="1">
        <v>43112</v>
      </c>
      <c r="D1205" s="2">
        <v>0.45833333333333331</v>
      </c>
      <c r="G1205" t="s">
        <v>149</v>
      </c>
      <c r="H1205" t="s">
        <v>150</v>
      </c>
      <c r="I1205" t="s">
        <v>169</v>
      </c>
      <c r="J1205" t="s">
        <v>151</v>
      </c>
      <c r="M1205">
        <v>50286</v>
      </c>
      <c r="O1205">
        <v>7.73</v>
      </c>
      <c r="R1205" t="s">
        <v>154</v>
      </c>
      <c r="S1205">
        <v>0.17</v>
      </c>
      <c r="T1205" t="s">
        <v>165</v>
      </c>
      <c r="V1205" t="s">
        <v>230</v>
      </c>
    </row>
    <row r="1206" spans="1:22" x14ac:dyDescent="0.3">
      <c r="A1206" t="s">
        <v>148</v>
      </c>
      <c r="B1206">
        <v>1651800</v>
      </c>
      <c r="C1206" s="1">
        <v>43125</v>
      </c>
      <c r="D1206" s="2">
        <v>0.55277777777777781</v>
      </c>
      <c r="G1206" t="s">
        <v>149</v>
      </c>
      <c r="H1206" t="s">
        <v>150</v>
      </c>
      <c r="I1206" t="s">
        <v>169</v>
      </c>
      <c r="J1206" t="s">
        <v>151</v>
      </c>
      <c r="M1206">
        <v>1040</v>
      </c>
      <c r="O1206">
        <v>2.7</v>
      </c>
      <c r="P1206" t="s">
        <v>174</v>
      </c>
      <c r="Q1206" t="s">
        <v>172</v>
      </c>
      <c r="R1206" t="s">
        <v>154</v>
      </c>
      <c r="S1206">
        <v>0.2</v>
      </c>
      <c r="T1206" t="s">
        <v>176</v>
      </c>
      <c r="V1206" t="s">
        <v>156</v>
      </c>
    </row>
    <row r="1207" spans="1:22" x14ac:dyDescent="0.3">
      <c r="A1207" t="s">
        <v>148</v>
      </c>
      <c r="B1207">
        <v>1651800</v>
      </c>
      <c r="C1207" s="1">
        <v>43125</v>
      </c>
      <c r="D1207" s="2">
        <v>0.55277777777777781</v>
      </c>
      <c r="G1207" t="s">
        <v>149</v>
      </c>
      <c r="H1207" t="s">
        <v>150</v>
      </c>
      <c r="I1207" t="s">
        <v>169</v>
      </c>
      <c r="J1207" t="s">
        <v>151</v>
      </c>
      <c r="M1207">
        <v>1049</v>
      </c>
      <c r="N1207" t="s">
        <v>152</v>
      </c>
      <c r="O1207">
        <v>0.06</v>
      </c>
      <c r="P1207" t="s">
        <v>174</v>
      </c>
      <c r="Q1207" t="s">
        <v>170</v>
      </c>
      <c r="R1207" t="s">
        <v>154</v>
      </c>
      <c r="S1207">
        <v>0.02</v>
      </c>
      <c r="T1207" t="s">
        <v>176</v>
      </c>
      <c r="V1207" t="s">
        <v>156</v>
      </c>
    </row>
    <row r="1208" spans="1:22" x14ac:dyDescent="0.3">
      <c r="A1208" t="s">
        <v>148</v>
      </c>
      <c r="B1208">
        <v>1651800</v>
      </c>
      <c r="C1208" s="1">
        <v>43125</v>
      </c>
      <c r="D1208" s="2">
        <v>0.55277777777777781</v>
      </c>
      <c r="G1208" t="s">
        <v>149</v>
      </c>
      <c r="H1208" t="s">
        <v>150</v>
      </c>
      <c r="I1208" t="s">
        <v>169</v>
      </c>
      <c r="J1208" t="s">
        <v>151</v>
      </c>
      <c r="M1208">
        <v>1090</v>
      </c>
      <c r="O1208">
        <v>4.5999999999999996</v>
      </c>
      <c r="Q1208" t="s">
        <v>172</v>
      </c>
      <c r="R1208" t="s">
        <v>154</v>
      </c>
      <c r="S1208">
        <v>2</v>
      </c>
      <c r="T1208" t="s">
        <v>176</v>
      </c>
      <c r="V1208" t="s">
        <v>156</v>
      </c>
    </row>
    <row r="1209" spans="1:22" x14ac:dyDescent="0.3">
      <c r="A1209" t="s">
        <v>148</v>
      </c>
      <c r="B1209">
        <v>1651800</v>
      </c>
      <c r="C1209" s="1">
        <v>43125</v>
      </c>
      <c r="D1209" s="2">
        <v>0.55277777777777781</v>
      </c>
      <c r="G1209" t="s">
        <v>149</v>
      </c>
      <c r="H1209" t="s">
        <v>150</v>
      </c>
      <c r="I1209" t="s">
        <v>169</v>
      </c>
      <c r="J1209" t="s">
        <v>151</v>
      </c>
      <c r="M1209">
        <v>50286</v>
      </c>
      <c r="O1209">
        <v>5.21</v>
      </c>
      <c r="R1209" t="s">
        <v>154</v>
      </c>
      <c r="S1209">
        <v>0.17</v>
      </c>
      <c r="T1209" t="s">
        <v>165</v>
      </c>
      <c r="V1209" t="s">
        <v>230</v>
      </c>
    </row>
    <row r="1210" spans="1:22" x14ac:dyDescent="0.3">
      <c r="A1210" t="s">
        <v>148</v>
      </c>
      <c r="B1210">
        <v>1651800</v>
      </c>
      <c r="C1210" s="1">
        <v>43141</v>
      </c>
      <c r="D1210" s="2">
        <v>0.58333333333333337</v>
      </c>
      <c r="G1210" t="s">
        <v>149</v>
      </c>
      <c r="H1210" t="s">
        <v>150</v>
      </c>
      <c r="I1210" t="s">
        <v>169</v>
      </c>
      <c r="J1210" t="s">
        <v>151</v>
      </c>
      <c r="M1210">
        <v>1040</v>
      </c>
      <c r="O1210">
        <v>3.5</v>
      </c>
      <c r="Q1210" t="s">
        <v>172</v>
      </c>
      <c r="R1210" t="s">
        <v>154</v>
      </c>
      <c r="S1210">
        <v>0.2</v>
      </c>
      <c r="T1210" t="s">
        <v>176</v>
      </c>
      <c r="V1210" t="s">
        <v>156</v>
      </c>
    </row>
    <row r="1211" spans="1:22" x14ac:dyDescent="0.3">
      <c r="A1211" t="s">
        <v>148</v>
      </c>
      <c r="B1211">
        <v>1651800</v>
      </c>
      <c r="C1211" s="1">
        <v>43141</v>
      </c>
      <c r="D1211" s="2">
        <v>0.58333333333333337</v>
      </c>
      <c r="G1211" t="s">
        <v>149</v>
      </c>
      <c r="H1211" t="s">
        <v>150</v>
      </c>
      <c r="I1211" t="s">
        <v>169</v>
      </c>
      <c r="J1211" t="s">
        <v>151</v>
      </c>
      <c r="M1211">
        <v>1049</v>
      </c>
      <c r="O1211">
        <v>0.39</v>
      </c>
      <c r="Q1211" t="s">
        <v>170</v>
      </c>
      <c r="R1211" t="s">
        <v>154</v>
      </c>
      <c r="S1211">
        <v>0.02</v>
      </c>
      <c r="T1211" t="s">
        <v>176</v>
      </c>
      <c r="V1211" t="s">
        <v>156</v>
      </c>
    </row>
    <row r="1212" spans="1:22" x14ac:dyDescent="0.3">
      <c r="A1212" t="s">
        <v>148</v>
      </c>
      <c r="B1212">
        <v>1651800</v>
      </c>
      <c r="C1212" s="1">
        <v>43141</v>
      </c>
      <c r="D1212" s="2">
        <v>0.58333333333333337</v>
      </c>
      <c r="G1212" t="s">
        <v>149</v>
      </c>
      <c r="H1212" t="s">
        <v>150</v>
      </c>
      <c r="I1212" t="s">
        <v>169</v>
      </c>
      <c r="J1212" t="s">
        <v>151</v>
      </c>
      <c r="M1212">
        <v>1090</v>
      </c>
      <c r="O1212">
        <v>11.6</v>
      </c>
      <c r="Q1212" t="s">
        <v>172</v>
      </c>
      <c r="R1212" t="s">
        <v>154</v>
      </c>
      <c r="S1212">
        <v>2</v>
      </c>
      <c r="T1212" t="s">
        <v>176</v>
      </c>
      <c r="V1212" t="s">
        <v>156</v>
      </c>
    </row>
    <row r="1213" spans="1:22" x14ac:dyDescent="0.3">
      <c r="A1213" t="s">
        <v>148</v>
      </c>
      <c r="B1213">
        <v>1651800</v>
      </c>
      <c r="C1213" s="1">
        <v>43141</v>
      </c>
      <c r="D1213" s="2">
        <v>0.58333333333333337</v>
      </c>
      <c r="G1213" t="s">
        <v>149</v>
      </c>
      <c r="H1213" t="s">
        <v>150</v>
      </c>
      <c r="I1213" t="s">
        <v>169</v>
      </c>
      <c r="J1213" t="s">
        <v>151</v>
      </c>
      <c r="M1213">
        <v>50286</v>
      </c>
      <c r="O1213">
        <v>35.299999999999997</v>
      </c>
      <c r="R1213" t="s">
        <v>154</v>
      </c>
      <c r="S1213">
        <v>0.17</v>
      </c>
      <c r="T1213" t="s">
        <v>165</v>
      </c>
      <c r="V1213" t="s">
        <v>230</v>
      </c>
    </row>
    <row r="1214" spans="1:22" x14ac:dyDescent="0.3">
      <c r="A1214" t="s">
        <v>148</v>
      </c>
      <c r="B1214">
        <v>1651800</v>
      </c>
      <c r="C1214" s="1">
        <v>43152</v>
      </c>
      <c r="D1214" s="2">
        <v>0.52222222222222225</v>
      </c>
      <c r="G1214" t="s">
        <v>149</v>
      </c>
      <c r="H1214" t="s">
        <v>150</v>
      </c>
      <c r="I1214" t="s">
        <v>169</v>
      </c>
      <c r="J1214" t="s">
        <v>151</v>
      </c>
      <c r="M1214">
        <v>1040</v>
      </c>
      <c r="O1214">
        <v>1.7</v>
      </c>
      <c r="Q1214" t="s">
        <v>172</v>
      </c>
      <c r="R1214" t="s">
        <v>154</v>
      </c>
      <c r="S1214">
        <v>0.2</v>
      </c>
      <c r="T1214" t="s">
        <v>176</v>
      </c>
      <c r="V1214" t="s">
        <v>156</v>
      </c>
    </row>
    <row r="1215" spans="1:22" x14ac:dyDescent="0.3">
      <c r="A1215" t="s">
        <v>148</v>
      </c>
      <c r="B1215">
        <v>1651800</v>
      </c>
      <c r="C1215" s="1">
        <v>43152</v>
      </c>
      <c r="D1215" s="2">
        <v>0.52222222222222225</v>
      </c>
      <c r="G1215" t="s">
        <v>149</v>
      </c>
      <c r="H1215" t="s">
        <v>150</v>
      </c>
      <c r="I1215" t="s">
        <v>169</v>
      </c>
      <c r="J1215" t="s">
        <v>151</v>
      </c>
      <c r="M1215">
        <v>1049</v>
      </c>
      <c r="O1215">
        <v>2.7E-2</v>
      </c>
      <c r="P1215" t="s">
        <v>168</v>
      </c>
      <c r="Q1215" t="s">
        <v>170</v>
      </c>
      <c r="R1215" t="s">
        <v>154</v>
      </c>
      <c r="S1215">
        <v>0.02</v>
      </c>
      <c r="T1215" t="s">
        <v>176</v>
      </c>
      <c r="V1215" t="s">
        <v>156</v>
      </c>
    </row>
    <row r="1216" spans="1:22" x14ac:dyDescent="0.3">
      <c r="A1216" t="s">
        <v>148</v>
      </c>
      <c r="B1216">
        <v>1651800</v>
      </c>
      <c r="C1216" s="1">
        <v>43152</v>
      </c>
      <c r="D1216" s="2">
        <v>0.52222222222222225</v>
      </c>
      <c r="G1216" t="s">
        <v>149</v>
      </c>
      <c r="H1216" t="s">
        <v>150</v>
      </c>
      <c r="I1216" t="s">
        <v>169</v>
      </c>
      <c r="J1216" t="s">
        <v>151</v>
      </c>
      <c r="M1216">
        <v>1090</v>
      </c>
      <c r="O1216">
        <v>6.6</v>
      </c>
      <c r="Q1216" t="s">
        <v>172</v>
      </c>
      <c r="R1216" t="s">
        <v>154</v>
      </c>
      <c r="S1216">
        <v>2</v>
      </c>
      <c r="T1216" t="s">
        <v>176</v>
      </c>
      <c r="V1216" t="s">
        <v>156</v>
      </c>
    </row>
    <row r="1217" spans="1:22" x14ac:dyDescent="0.3">
      <c r="A1217" t="s">
        <v>148</v>
      </c>
      <c r="B1217">
        <v>1651800</v>
      </c>
      <c r="C1217" s="1">
        <v>43152</v>
      </c>
      <c r="D1217" s="2">
        <v>0.52222222222222225</v>
      </c>
      <c r="G1217" t="s">
        <v>149</v>
      </c>
      <c r="H1217" t="s">
        <v>150</v>
      </c>
      <c r="I1217" t="s">
        <v>169</v>
      </c>
      <c r="J1217" t="s">
        <v>151</v>
      </c>
      <c r="M1217">
        <v>50286</v>
      </c>
      <c r="O1217">
        <v>1.46</v>
      </c>
      <c r="R1217" t="s">
        <v>154</v>
      </c>
      <c r="S1217">
        <v>0.17</v>
      </c>
      <c r="T1217" t="s">
        <v>165</v>
      </c>
      <c r="V1217" t="s">
        <v>230</v>
      </c>
    </row>
    <row r="1218" spans="1:22" x14ac:dyDescent="0.3">
      <c r="A1218" t="s">
        <v>148</v>
      </c>
      <c r="B1218">
        <v>1651800</v>
      </c>
      <c r="C1218" s="1">
        <v>43179</v>
      </c>
      <c r="D1218" s="2">
        <v>0.45555555555555555</v>
      </c>
      <c r="G1218" t="s">
        <v>149</v>
      </c>
      <c r="H1218" t="s">
        <v>150</v>
      </c>
      <c r="I1218" t="s">
        <v>169</v>
      </c>
      <c r="J1218" t="s">
        <v>151</v>
      </c>
      <c r="M1218">
        <v>1040</v>
      </c>
      <c r="O1218">
        <v>7.9</v>
      </c>
      <c r="Q1218" t="s">
        <v>172</v>
      </c>
      <c r="R1218" t="s">
        <v>154</v>
      </c>
      <c r="S1218">
        <v>0.2</v>
      </c>
      <c r="T1218" t="s">
        <v>176</v>
      </c>
      <c r="V1218" t="s">
        <v>156</v>
      </c>
    </row>
    <row r="1219" spans="1:22" x14ac:dyDescent="0.3">
      <c r="A1219" t="s">
        <v>148</v>
      </c>
      <c r="B1219">
        <v>1651800</v>
      </c>
      <c r="C1219" s="1">
        <v>43179</v>
      </c>
      <c r="D1219" s="2">
        <v>0.45555555555555555</v>
      </c>
      <c r="G1219" t="s">
        <v>149</v>
      </c>
      <c r="H1219" t="s">
        <v>150</v>
      </c>
      <c r="I1219" t="s">
        <v>169</v>
      </c>
      <c r="J1219" t="s">
        <v>151</v>
      </c>
      <c r="M1219">
        <v>1049</v>
      </c>
      <c r="O1219">
        <v>0.40100000000000002</v>
      </c>
      <c r="Q1219" t="s">
        <v>170</v>
      </c>
      <c r="R1219" t="s">
        <v>154</v>
      </c>
      <c r="S1219">
        <v>0.02</v>
      </c>
      <c r="T1219" t="s">
        <v>176</v>
      </c>
      <c r="V1219" t="s">
        <v>156</v>
      </c>
    </row>
    <row r="1220" spans="1:22" x14ac:dyDescent="0.3">
      <c r="A1220" t="s">
        <v>148</v>
      </c>
      <c r="B1220">
        <v>1651800</v>
      </c>
      <c r="C1220" s="1">
        <v>43179</v>
      </c>
      <c r="D1220" s="2">
        <v>0.45555555555555555</v>
      </c>
      <c r="G1220" t="s">
        <v>149</v>
      </c>
      <c r="H1220" t="s">
        <v>150</v>
      </c>
      <c r="I1220" t="s">
        <v>169</v>
      </c>
      <c r="J1220" t="s">
        <v>151</v>
      </c>
      <c r="M1220">
        <v>1090</v>
      </c>
      <c r="O1220">
        <v>17.8</v>
      </c>
      <c r="Q1220" t="s">
        <v>172</v>
      </c>
      <c r="R1220" t="s">
        <v>154</v>
      </c>
      <c r="S1220">
        <v>2</v>
      </c>
      <c r="T1220" t="s">
        <v>176</v>
      </c>
      <c r="V1220" t="s">
        <v>156</v>
      </c>
    </row>
    <row r="1221" spans="1:22" x14ac:dyDescent="0.3">
      <c r="A1221" t="s">
        <v>148</v>
      </c>
      <c r="B1221">
        <v>1651800</v>
      </c>
      <c r="C1221" s="1">
        <v>43179</v>
      </c>
      <c r="D1221" s="2">
        <v>0.45555555555555555</v>
      </c>
      <c r="G1221" t="s">
        <v>149</v>
      </c>
      <c r="H1221" t="s">
        <v>150</v>
      </c>
      <c r="I1221" t="s">
        <v>169</v>
      </c>
      <c r="J1221" t="s">
        <v>151</v>
      </c>
      <c r="M1221">
        <v>50286</v>
      </c>
      <c r="O1221">
        <v>7.19</v>
      </c>
      <c r="R1221" t="s">
        <v>154</v>
      </c>
      <c r="S1221">
        <v>0.17</v>
      </c>
      <c r="T1221" t="s">
        <v>165</v>
      </c>
      <c r="V1221" t="s">
        <v>230</v>
      </c>
    </row>
    <row r="1222" spans="1:22" x14ac:dyDescent="0.3">
      <c r="A1222" t="s">
        <v>148</v>
      </c>
      <c r="B1222">
        <v>1651800</v>
      </c>
      <c r="C1222" s="1">
        <v>43206</v>
      </c>
      <c r="D1222" s="2">
        <v>0.4236111111111111</v>
      </c>
      <c r="G1222" t="s">
        <v>149</v>
      </c>
      <c r="H1222" t="s">
        <v>150</v>
      </c>
      <c r="I1222" t="s">
        <v>161</v>
      </c>
      <c r="J1222" t="s">
        <v>151</v>
      </c>
      <c r="M1222">
        <v>1040</v>
      </c>
      <c r="O1222">
        <v>6</v>
      </c>
      <c r="Q1222" t="s">
        <v>172</v>
      </c>
      <c r="R1222" t="s">
        <v>154</v>
      </c>
      <c r="S1222">
        <v>0.4</v>
      </c>
      <c r="T1222" t="s">
        <v>176</v>
      </c>
      <c r="V1222" t="s">
        <v>156</v>
      </c>
    </row>
    <row r="1223" spans="1:22" x14ac:dyDescent="0.3">
      <c r="A1223" t="s">
        <v>148</v>
      </c>
      <c r="B1223">
        <v>1651800</v>
      </c>
      <c r="C1223" s="1">
        <v>43206</v>
      </c>
      <c r="D1223" s="2">
        <v>0.4236111111111111</v>
      </c>
      <c r="G1223" t="s">
        <v>149</v>
      </c>
      <c r="H1223" t="s">
        <v>150</v>
      </c>
      <c r="I1223" t="s">
        <v>161</v>
      </c>
      <c r="J1223" t="s">
        <v>151</v>
      </c>
      <c r="M1223">
        <v>1049</v>
      </c>
      <c r="O1223">
        <v>0.86799999999999999</v>
      </c>
      <c r="Q1223" t="s">
        <v>170</v>
      </c>
      <c r="R1223" t="s">
        <v>154</v>
      </c>
      <c r="S1223">
        <v>0.02</v>
      </c>
      <c r="T1223" t="s">
        <v>176</v>
      </c>
      <c r="V1223" t="s">
        <v>156</v>
      </c>
    </row>
    <row r="1224" spans="1:22" x14ac:dyDescent="0.3">
      <c r="A1224" t="s">
        <v>148</v>
      </c>
      <c r="B1224">
        <v>1651800</v>
      </c>
      <c r="C1224" s="1">
        <v>43206</v>
      </c>
      <c r="D1224" s="2">
        <v>0.4236111111111111</v>
      </c>
      <c r="G1224" t="s">
        <v>149</v>
      </c>
      <c r="H1224" t="s">
        <v>150</v>
      </c>
      <c r="I1224" t="s">
        <v>161</v>
      </c>
      <c r="J1224" t="s">
        <v>151</v>
      </c>
      <c r="M1224">
        <v>1090</v>
      </c>
      <c r="O1224">
        <v>10.199999999999999</v>
      </c>
      <c r="Q1224" t="s">
        <v>172</v>
      </c>
      <c r="R1224" t="s">
        <v>154</v>
      </c>
      <c r="S1224">
        <v>2</v>
      </c>
      <c r="T1224" t="s">
        <v>176</v>
      </c>
      <c r="V1224" t="s">
        <v>156</v>
      </c>
    </row>
    <row r="1225" spans="1:22" x14ac:dyDescent="0.3">
      <c r="A1225" t="s">
        <v>148</v>
      </c>
      <c r="B1225">
        <v>1651800</v>
      </c>
      <c r="C1225" s="1">
        <v>43206</v>
      </c>
      <c r="D1225" s="2">
        <v>0.4236111111111111</v>
      </c>
      <c r="G1225" t="s">
        <v>149</v>
      </c>
      <c r="H1225" t="s">
        <v>150</v>
      </c>
      <c r="I1225" t="s">
        <v>161</v>
      </c>
      <c r="J1225" t="s">
        <v>151</v>
      </c>
      <c r="M1225">
        <v>50286</v>
      </c>
      <c r="O1225">
        <v>2.27</v>
      </c>
      <c r="R1225" t="s">
        <v>154</v>
      </c>
      <c r="S1225">
        <v>0.17</v>
      </c>
      <c r="T1225" t="s">
        <v>165</v>
      </c>
      <c r="V1225" t="s">
        <v>230</v>
      </c>
    </row>
    <row r="1226" spans="1:22" x14ac:dyDescent="0.3">
      <c r="A1226" t="s">
        <v>148</v>
      </c>
      <c r="B1226">
        <v>1651800</v>
      </c>
      <c r="C1226" s="1">
        <v>43208</v>
      </c>
      <c r="D1226" s="2">
        <v>0.46249999999999997</v>
      </c>
      <c r="G1226" t="s">
        <v>149</v>
      </c>
      <c r="H1226" t="s">
        <v>150</v>
      </c>
      <c r="I1226" t="s">
        <v>161</v>
      </c>
      <c r="J1226" t="s">
        <v>151</v>
      </c>
      <c r="M1226">
        <v>1040</v>
      </c>
      <c r="O1226">
        <v>1.5</v>
      </c>
      <c r="Q1226" t="s">
        <v>172</v>
      </c>
      <c r="R1226" t="s">
        <v>154</v>
      </c>
      <c r="S1226">
        <v>0.4</v>
      </c>
      <c r="T1226" t="s">
        <v>176</v>
      </c>
      <c r="V1226" t="s">
        <v>156</v>
      </c>
    </row>
    <row r="1227" spans="1:22" x14ac:dyDescent="0.3">
      <c r="A1227" t="s">
        <v>148</v>
      </c>
      <c r="B1227">
        <v>1651800</v>
      </c>
      <c r="C1227" s="1">
        <v>43208</v>
      </c>
      <c r="D1227" s="2">
        <v>0.46249999999999997</v>
      </c>
      <c r="G1227" t="s">
        <v>149</v>
      </c>
      <c r="H1227" t="s">
        <v>150</v>
      </c>
      <c r="I1227" t="s">
        <v>161</v>
      </c>
      <c r="J1227" t="s">
        <v>151</v>
      </c>
      <c r="M1227">
        <v>1049</v>
      </c>
      <c r="O1227">
        <v>4.7E-2</v>
      </c>
      <c r="Q1227" t="s">
        <v>170</v>
      </c>
      <c r="R1227" t="s">
        <v>154</v>
      </c>
      <c r="S1227">
        <v>0.02</v>
      </c>
      <c r="T1227" t="s">
        <v>176</v>
      </c>
      <c r="V1227" t="s">
        <v>156</v>
      </c>
    </row>
    <row r="1228" spans="1:22" x14ac:dyDescent="0.3">
      <c r="A1228" t="s">
        <v>148</v>
      </c>
      <c r="B1228">
        <v>1651800</v>
      </c>
      <c r="C1228" s="1">
        <v>43208</v>
      </c>
      <c r="D1228" s="2">
        <v>0.46249999999999997</v>
      </c>
      <c r="G1228" t="s">
        <v>149</v>
      </c>
      <c r="H1228" t="s">
        <v>150</v>
      </c>
      <c r="I1228" t="s">
        <v>161</v>
      </c>
      <c r="J1228" t="s">
        <v>151</v>
      </c>
      <c r="M1228">
        <v>1090</v>
      </c>
      <c r="O1228">
        <v>6.7</v>
      </c>
      <c r="Q1228" t="s">
        <v>172</v>
      </c>
      <c r="R1228" t="s">
        <v>154</v>
      </c>
      <c r="S1228">
        <v>2</v>
      </c>
      <c r="T1228" t="s">
        <v>176</v>
      </c>
      <c r="V1228" t="s">
        <v>156</v>
      </c>
    </row>
    <row r="1229" spans="1:22" x14ac:dyDescent="0.3">
      <c r="A1229" t="s">
        <v>148</v>
      </c>
      <c r="B1229">
        <v>1651800</v>
      </c>
      <c r="C1229" s="1">
        <v>43208</v>
      </c>
      <c r="D1229" s="2">
        <v>0.46249999999999997</v>
      </c>
      <c r="G1229" t="s">
        <v>149</v>
      </c>
      <c r="H1229" t="s">
        <v>150</v>
      </c>
      <c r="I1229" t="s">
        <v>161</v>
      </c>
      <c r="J1229" t="s">
        <v>151</v>
      </c>
      <c r="M1229">
        <v>50286</v>
      </c>
      <c r="N1229" t="s">
        <v>152</v>
      </c>
      <c r="O1229">
        <v>0.17</v>
      </c>
      <c r="R1229" t="s">
        <v>154</v>
      </c>
      <c r="S1229">
        <v>0.17</v>
      </c>
      <c r="T1229" t="s">
        <v>165</v>
      </c>
      <c r="V1229" t="s">
        <v>230</v>
      </c>
    </row>
    <row r="1230" spans="1:22" x14ac:dyDescent="0.3">
      <c r="A1230" t="s">
        <v>148</v>
      </c>
      <c r="B1230">
        <v>1651800</v>
      </c>
      <c r="C1230" s="1">
        <v>43238</v>
      </c>
      <c r="D1230" s="2">
        <v>0.48333333333333334</v>
      </c>
      <c r="G1230" t="s">
        <v>149</v>
      </c>
      <c r="H1230" t="s">
        <v>150</v>
      </c>
      <c r="I1230" t="s">
        <v>161</v>
      </c>
      <c r="J1230" t="s">
        <v>151</v>
      </c>
      <c r="M1230">
        <v>1040</v>
      </c>
      <c r="O1230">
        <v>5</v>
      </c>
      <c r="Q1230" t="s">
        <v>172</v>
      </c>
      <c r="R1230" t="s">
        <v>154</v>
      </c>
      <c r="S1230">
        <v>0.4</v>
      </c>
      <c r="T1230" t="s">
        <v>176</v>
      </c>
      <c r="V1230" t="s">
        <v>156</v>
      </c>
    </row>
    <row r="1231" spans="1:22" x14ac:dyDescent="0.3">
      <c r="A1231" t="s">
        <v>148</v>
      </c>
      <c r="B1231">
        <v>1651800</v>
      </c>
      <c r="C1231" s="1">
        <v>43238</v>
      </c>
      <c r="D1231" s="2">
        <v>0.48333333333333334</v>
      </c>
      <c r="G1231" t="s">
        <v>149</v>
      </c>
      <c r="H1231" t="s">
        <v>150</v>
      </c>
      <c r="I1231" t="s">
        <v>161</v>
      </c>
      <c r="J1231" t="s">
        <v>151</v>
      </c>
      <c r="M1231">
        <v>1049</v>
      </c>
      <c r="O1231">
        <v>0.77600000000000002</v>
      </c>
      <c r="Q1231" t="s">
        <v>170</v>
      </c>
      <c r="R1231" t="s">
        <v>154</v>
      </c>
      <c r="S1231">
        <v>0.02</v>
      </c>
      <c r="T1231" t="s">
        <v>176</v>
      </c>
      <c r="V1231" t="s">
        <v>156</v>
      </c>
    </row>
    <row r="1232" spans="1:22" x14ac:dyDescent="0.3">
      <c r="A1232" t="s">
        <v>148</v>
      </c>
      <c r="B1232">
        <v>1651800</v>
      </c>
      <c r="C1232" s="1">
        <v>43238</v>
      </c>
      <c r="D1232" s="2">
        <v>0.48333333333333334</v>
      </c>
      <c r="G1232" t="s">
        <v>149</v>
      </c>
      <c r="H1232" t="s">
        <v>150</v>
      </c>
      <c r="I1232" t="s">
        <v>161</v>
      </c>
      <c r="J1232" t="s">
        <v>151</v>
      </c>
      <c r="M1232">
        <v>1090</v>
      </c>
      <c r="O1232">
        <v>7.5</v>
      </c>
      <c r="Q1232" t="s">
        <v>172</v>
      </c>
      <c r="R1232" t="s">
        <v>154</v>
      </c>
      <c r="S1232">
        <v>2</v>
      </c>
      <c r="T1232" t="s">
        <v>176</v>
      </c>
      <c r="V1232" t="s">
        <v>156</v>
      </c>
    </row>
    <row r="1233" spans="1:22" x14ac:dyDescent="0.3">
      <c r="A1233" t="s">
        <v>148</v>
      </c>
      <c r="B1233">
        <v>1651800</v>
      </c>
      <c r="C1233" s="1">
        <v>43238</v>
      </c>
      <c r="D1233" s="2">
        <v>0.48333333333333334</v>
      </c>
      <c r="G1233" t="s">
        <v>149</v>
      </c>
      <c r="H1233" t="s">
        <v>150</v>
      </c>
      <c r="I1233" t="s">
        <v>161</v>
      </c>
      <c r="J1233" t="s">
        <v>151</v>
      </c>
      <c r="M1233">
        <v>50286</v>
      </c>
      <c r="O1233">
        <v>15.9</v>
      </c>
      <c r="R1233" t="s">
        <v>154</v>
      </c>
      <c r="S1233">
        <v>0.17</v>
      </c>
      <c r="T1233" t="s">
        <v>165</v>
      </c>
      <c r="V1233" t="s">
        <v>230</v>
      </c>
    </row>
    <row r="1234" spans="1:22" x14ac:dyDescent="0.3">
      <c r="A1234" t="s">
        <v>148</v>
      </c>
      <c r="B1234">
        <v>1651800</v>
      </c>
      <c r="C1234" s="1">
        <v>43243</v>
      </c>
      <c r="D1234" s="2">
        <v>0.44166666666666665</v>
      </c>
      <c r="G1234" t="s">
        <v>149</v>
      </c>
      <c r="H1234" t="s">
        <v>150</v>
      </c>
      <c r="I1234" t="s">
        <v>161</v>
      </c>
      <c r="J1234" t="s">
        <v>151</v>
      </c>
      <c r="M1234">
        <v>1040</v>
      </c>
      <c r="O1234">
        <v>3.8</v>
      </c>
      <c r="Q1234" t="s">
        <v>172</v>
      </c>
      <c r="R1234" t="s">
        <v>154</v>
      </c>
      <c r="S1234">
        <v>0.4</v>
      </c>
      <c r="T1234" t="s">
        <v>176</v>
      </c>
      <c r="V1234" t="s">
        <v>156</v>
      </c>
    </row>
    <row r="1235" spans="1:22" x14ac:dyDescent="0.3">
      <c r="A1235" t="s">
        <v>148</v>
      </c>
      <c r="B1235">
        <v>1651800</v>
      </c>
      <c r="C1235" s="1">
        <v>43243</v>
      </c>
      <c r="D1235" s="2">
        <v>0.44166666666666665</v>
      </c>
      <c r="G1235" t="s">
        <v>149</v>
      </c>
      <c r="H1235" t="s">
        <v>150</v>
      </c>
      <c r="I1235" t="s">
        <v>161</v>
      </c>
      <c r="J1235" t="s">
        <v>151</v>
      </c>
      <c r="M1235">
        <v>1049</v>
      </c>
      <c r="O1235">
        <v>0.32200000000000001</v>
      </c>
      <c r="Q1235" t="s">
        <v>170</v>
      </c>
      <c r="R1235" t="s">
        <v>154</v>
      </c>
      <c r="S1235">
        <v>0.02</v>
      </c>
      <c r="T1235" t="s">
        <v>176</v>
      </c>
      <c r="V1235" t="s">
        <v>156</v>
      </c>
    </row>
    <row r="1236" spans="1:22" x14ac:dyDescent="0.3">
      <c r="A1236" t="s">
        <v>148</v>
      </c>
      <c r="B1236">
        <v>1651800</v>
      </c>
      <c r="C1236" s="1">
        <v>43243</v>
      </c>
      <c r="D1236" s="2">
        <v>0.44166666666666665</v>
      </c>
      <c r="G1236" t="s">
        <v>149</v>
      </c>
      <c r="H1236" t="s">
        <v>150</v>
      </c>
      <c r="I1236" t="s">
        <v>161</v>
      </c>
      <c r="J1236" t="s">
        <v>151</v>
      </c>
      <c r="M1236">
        <v>1090</v>
      </c>
      <c r="O1236">
        <v>7.8</v>
      </c>
      <c r="Q1236" t="s">
        <v>172</v>
      </c>
      <c r="R1236" t="s">
        <v>154</v>
      </c>
      <c r="S1236">
        <v>2</v>
      </c>
      <c r="T1236" t="s">
        <v>176</v>
      </c>
      <c r="V1236" t="s">
        <v>156</v>
      </c>
    </row>
    <row r="1237" spans="1:22" x14ac:dyDescent="0.3">
      <c r="A1237" t="s">
        <v>148</v>
      </c>
      <c r="B1237">
        <v>1651800</v>
      </c>
      <c r="C1237" s="1">
        <v>43243</v>
      </c>
      <c r="D1237" s="2">
        <v>0.44166666666666665</v>
      </c>
      <c r="G1237" t="s">
        <v>149</v>
      </c>
      <c r="H1237" t="s">
        <v>150</v>
      </c>
      <c r="I1237" t="s">
        <v>161</v>
      </c>
      <c r="J1237" t="s">
        <v>151</v>
      </c>
      <c r="M1237">
        <v>50286</v>
      </c>
      <c r="O1237">
        <v>3.96</v>
      </c>
      <c r="R1237" t="s">
        <v>154</v>
      </c>
      <c r="S1237">
        <v>0.17</v>
      </c>
      <c r="T1237" t="s">
        <v>165</v>
      </c>
      <c r="V1237" t="s">
        <v>230</v>
      </c>
    </row>
    <row r="1238" spans="1:22" x14ac:dyDescent="0.3">
      <c r="A1238" t="s">
        <v>148</v>
      </c>
      <c r="B1238">
        <v>1651800</v>
      </c>
      <c r="C1238" s="1">
        <v>43270</v>
      </c>
      <c r="D1238" s="2">
        <v>0.5</v>
      </c>
      <c r="G1238" t="s">
        <v>149</v>
      </c>
      <c r="H1238" t="s">
        <v>150</v>
      </c>
      <c r="I1238" t="s">
        <v>161</v>
      </c>
      <c r="J1238" t="s">
        <v>151</v>
      </c>
      <c r="M1238">
        <v>1040</v>
      </c>
      <c r="O1238">
        <v>1.4</v>
      </c>
      <c r="Q1238" t="s">
        <v>172</v>
      </c>
      <c r="R1238" t="s">
        <v>154</v>
      </c>
      <c r="S1238">
        <v>0.4</v>
      </c>
      <c r="T1238" t="s">
        <v>176</v>
      </c>
      <c r="V1238" t="s">
        <v>156</v>
      </c>
    </row>
    <row r="1239" spans="1:22" x14ac:dyDescent="0.3">
      <c r="A1239" t="s">
        <v>148</v>
      </c>
      <c r="B1239">
        <v>1651800</v>
      </c>
      <c r="C1239" s="1">
        <v>43270</v>
      </c>
      <c r="D1239" s="2">
        <v>0.5</v>
      </c>
      <c r="G1239" t="s">
        <v>149</v>
      </c>
      <c r="H1239" t="s">
        <v>150</v>
      </c>
      <c r="I1239" t="s">
        <v>161</v>
      </c>
      <c r="J1239" t="s">
        <v>151</v>
      </c>
      <c r="M1239">
        <v>1049</v>
      </c>
      <c r="N1239" t="s">
        <v>152</v>
      </c>
      <c r="O1239">
        <v>0.02</v>
      </c>
      <c r="Q1239" t="s">
        <v>170</v>
      </c>
      <c r="R1239" t="s">
        <v>154</v>
      </c>
      <c r="S1239">
        <v>0.02</v>
      </c>
      <c r="T1239" t="s">
        <v>176</v>
      </c>
      <c r="V1239" t="s">
        <v>156</v>
      </c>
    </row>
    <row r="1240" spans="1:22" x14ac:dyDescent="0.3">
      <c r="A1240" t="s">
        <v>148</v>
      </c>
      <c r="B1240">
        <v>1651800</v>
      </c>
      <c r="C1240" s="1">
        <v>43270</v>
      </c>
      <c r="D1240" s="2">
        <v>0.5</v>
      </c>
      <c r="G1240" t="s">
        <v>149</v>
      </c>
      <c r="H1240" t="s">
        <v>150</v>
      </c>
      <c r="I1240" t="s">
        <v>161</v>
      </c>
      <c r="J1240" t="s">
        <v>151</v>
      </c>
      <c r="M1240">
        <v>1090</v>
      </c>
      <c r="N1240" t="s">
        <v>152</v>
      </c>
      <c r="O1240">
        <v>2</v>
      </c>
      <c r="Q1240" t="s">
        <v>172</v>
      </c>
      <c r="R1240" t="s">
        <v>154</v>
      </c>
      <c r="S1240">
        <v>2</v>
      </c>
      <c r="T1240" t="s">
        <v>176</v>
      </c>
      <c r="V1240" t="s">
        <v>156</v>
      </c>
    </row>
    <row r="1241" spans="1:22" x14ac:dyDescent="0.3">
      <c r="A1241" t="s">
        <v>148</v>
      </c>
      <c r="B1241">
        <v>1651800</v>
      </c>
      <c r="C1241" s="1">
        <v>43270</v>
      </c>
      <c r="D1241" s="2">
        <v>0.5</v>
      </c>
      <c r="G1241" t="s">
        <v>149</v>
      </c>
      <c r="H1241" t="s">
        <v>150</v>
      </c>
      <c r="I1241" t="s">
        <v>161</v>
      </c>
      <c r="J1241" t="s">
        <v>151</v>
      </c>
      <c r="M1241">
        <v>50286</v>
      </c>
      <c r="O1241">
        <v>0.76</v>
      </c>
      <c r="R1241" t="s">
        <v>154</v>
      </c>
      <c r="S1241">
        <v>0.17</v>
      </c>
      <c r="T1241" t="s">
        <v>165</v>
      </c>
      <c r="V1241" t="s">
        <v>230</v>
      </c>
    </row>
    <row r="1242" spans="1:22" x14ac:dyDescent="0.3">
      <c r="A1242" t="s">
        <v>148</v>
      </c>
      <c r="B1242">
        <v>1651800</v>
      </c>
      <c r="C1242" s="1">
        <v>43292</v>
      </c>
      <c r="D1242" s="2">
        <v>0.41666666666666669</v>
      </c>
      <c r="G1242" t="s">
        <v>149</v>
      </c>
      <c r="H1242" t="s">
        <v>150</v>
      </c>
      <c r="I1242" t="s">
        <v>161</v>
      </c>
      <c r="J1242" t="s">
        <v>151</v>
      </c>
      <c r="M1242">
        <v>1040</v>
      </c>
      <c r="O1242">
        <v>1.5</v>
      </c>
      <c r="Q1242" t="s">
        <v>172</v>
      </c>
      <c r="R1242" t="s">
        <v>154</v>
      </c>
      <c r="S1242">
        <v>0.4</v>
      </c>
      <c r="T1242" t="s">
        <v>176</v>
      </c>
      <c r="V1242" t="s">
        <v>156</v>
      </c>
    </row>
    <row r="1243" spans="1:22" x14ac:dyDescent="0.3">
      <c r="A1243" t="s">
        <v>148</v>
      </c>
      <c r="B1243">
        <v>1651800</v>
      </c>
      <c r="C1243" s="1">
        <v>43292</v>
      </c>
      <c r="D1243" s="2">
        <v>0.41666666666666669</v>
      </c>
      <c r="G1243" t="s">
        <v>149</v>
      </c>
      <c r="H1243" t="s">
        <v>150</v>
      </c>
      <c r="I1243" t="s">
        <v>161</v>
      </c>
      <c r="J1243" t="s">
        <v>151</v>
      </c>
      <c r="M1243">
        <v>1049</v>
      </c>
      <c r="O1243">
        <v>4.1000000000000002E-2</v>
      </c>
      <c r="Q1243" t="s">
        <v>170</v>
      </c>
      <c r="R1243" t="s">
        <v>154</v>
      </c>
      <c r="S1243">
        <v>0.02</v>
      </c>
      <c r="T1243" t="s">
        <v>176</v>
      </c>
      <c r="V1243" t="s">
        <v>156</v>
      </c>
    </row>
    <row r="1244" spans="1:22" x14ac:dyDescent="0.3">
      <c r="A1244" t="s">
        <v>148</v>
      </c>
      <c r="B1244">
        <v>1651800</v>
      </c>
      <c r="C1244" s="1">
        <v>43292</v>
      </c>
      <c r="D1244" s="2">
        <v>0.41666666666666669</v>
      </c>
      <c r="G1244" t="s">
        <v>149</v>
      </c>
      <c r="H1244" t="s">
        <v>150</v>
      </c>
      <c r="I1244" t="s">
        <v>161</v>
      </c>
      <c r="J1244" t="s">
        <v>151</v>
      </c>
      <c r="M1244">
        <v>1090</v>
      </c>
      <c r="N1244" t="s">
        <v>152</v>
      </c>
      <c r="O1244">
        <v>2</v>
      </c>
      <c r="Q1244" t="s">
        <v>172</v>
      </c>
      <c r="R1244" t="s">
        <v>154</v>
      </c>
      <c r="S1244">
        <v>2</v>
      </c>
      <c r="T1244" t="s">
        <v>176</v>
      </c>
      <c r="V1244" t="s">
        <v>156</v>
      </c>
    </row>
    <row r="1245" spans="1:22" x14ac:dyDescent="0.3">
      <c r="A1245" t="s">
        <v>148</v>
      </c>
      <c r="B1245">
        <v>1651800</v>
      </c>
      <c r="C1245" s="1">
        <v>43292</v>
      </c>
      <c r="D1245" s="2">
        <v>0.41666666666666669</v>
      </c>
      <c r="G1245" t="s">
        <v>149</v>
      </c>
      <c r="H1245" t="s">
        <v>150</v>
      </c>
      <c r="I1245" t="s">
        <v>161</v>
      </c>
      <c r="J1245" t="s">
        <v>151</v>
      </c>
      <c r="M1245">
        <v>50286</v>
      </c>
      <c r="O1245">
        <v>0.78</v>
      </c>
      <c r="R1245" t="s">
        <v>154</v>
      </c>
      <c r="S1245">
        <v>0.17</v>
      </c>
      <c r="T1245" t="s">
        <v>165</v>
      </c>
      <c r="V1245" t="s">
        <v>230</v>
      </c>
    </row>
    <row r="1246" spans="1:22" x14ac:dyDescent="0.3">
      <c r="A1246" t="s">
        <v>148</v>
      </c>
      <c r="B1246">
        <v>1651800</v>
      </c>
      <c r="C1246" s="1">
        <v>43305</v>
      </c>
      <c r="D1246" s="2">
        <v>0.44027777777777777</v>
      </c>
      <c r="G1246" t="s">
        <v>149</v>
      </c>
      <c r="H1246" t="s">
        <v>150</v>
      </c>
      <c r="I1246" t="s">
        <v>161</v>
      </c>
      <c r="J1246" t="s">
        <v>151</v>
      </c>
      <c r="M1246">
        <v>1040</v>
      </c>
      <c r="O1246">
        <v>5.5</v>
      </c>
      <c r="Q1246" t="s">
        <v>172</v>
      </c>
      <c r="R1246" t="s">
        <v>154</v>
      </c>
      <c r="S1246">
        <v>0.4</v>
      </c>
      <c r="T1246" t="s">
        <v>176</v>
      </c>
      <c r="V1246" t="s">
        <v>156</v>
      </c>
    </row>
    <row r="1247" spans="1:22" x14ac:dyDescent="0.3">
      <c r="A1247" t="s">
        <v>148</v>
      </c>
      <c r="B1247">
        <v>1651800</v>
      </c>
      <c r="C1247" s="1">
        <v>43305</v>
      </c>
      <c r="D1247" s="2">
        <v>0.44027777777777777</v>
      </c>
      <c r="G1247" t="s">
        <v>149</v>
      </c>
      <c r="H1247" t="s">
        <v>150</v>
      </c>
      <c r="I1247" t="s">
        <v>161</v>
      </c>
      <c r="J1247" t="s">
        <v>151</v>
      </c>
      <c r="M1247">
        <v>1049</v>
      </c>
      <c r="O1247">
        <v>0.44400000000000001</v>
      </c>
      <c r="Q1247" t="s">
        <v>170</v>
      </c>
      <c r="R1247" t="s">
        <v>154</v>
      </c>
      <c r="S1247">
        <v>0.02</v>
      </c>
      <c r="T1247" t="s">
        <v>176</v>
      </c>
      <c r="V1247" t="s">
        <v>156</v>
      </c>
    </row>
    <row r="1248" spans="1:22" x14ac:dyDescent="0.3">
      <c r="A1248" t="s">
        <v>148</v>
      </c>
      <c r="B1248">
        <v>1651800</v>
      </c>
      <c r="C1248" s="1">
        <v>43305</v>
      </c>
      <c r="D1248" s="2">
        <v>0.44027777777777777</v>
      </c>
      <c r="G1248" t="s">
        <v>149</v>
      </c>
      <c r="H1248" t="s">
        <v>150</v>
      </c>
      <c r="I1248" t="s">
        <v>161</v>
      </c>
      <c r="J1248" t="s">
        <v>151</v>
      </c>
      <c r="M1248">
        <v>1090</v>
      </c>
      <c r="O1248">
        <v>5.9</v>
      </c>
      <c r="Q1248" t="s">
        <v>172</v>
      </c>
      <c r="R1248" t="s">
        <v>154</v>
      </c>
      <c r="S1248">
        <v>2</v>
      </c>
      <c r="T1248" t="s">
        <v>176</v>
      </c>
      <c r="V1248" t="s">
        <v>156</v>
      </c>
    </row>
    <row r="1249" spans="1:22" x14ac:dyDescent="0.3">
      <c r="A1249" t="s">
        <v>148</v>
      </c>
      <c r="B1249">
        <v>1651800</v>
      </c>
      <c r="C1249" s="1">
        <v>43305</v>
      </c>
      <c r="D1249" s="2">
        <v>0.44027777777777777</v>
      </c>
      <c r="G1249" t="s">
        <v>149</v>
      </c>
      <c r="H1249" t="s">
        <v>150</v>
      </c>
      <c r="I1249" t="s">
        <v>161</v>
      </c>
      <c r="J1249" t="s">
        <v>151</v>
      </c>
      <c r="M1249">
        <v>50286</v>
      </c>
      <c r="O1249">
        <v>12.1</v>
      </c>
      <c r="R1249" t="s">
        <v>154</v>
      </c>
      <c r="S1249">
        <v>0.17</v>
      </c>
      <c r="T1249" t="s">
        <v>165</v>
      </c>
      <c r="V1249" t="s">
        <v>230</v>
      </c>
    </row>
    <row r="1250" spans="1:22" x14ac:dyDescent="0.3">
      <c r="A1250" t="s">
        <v>148</v>
      </c>
      <c r="B1250">
        <v>1651800</v>
      </c>
      <c r="C1250" s="1">
        <v>43333</v>
      </c>
      <c r="D1250" s="2">
        <v>0.49305555555555558</v>
      </c>
      <c r="G1250" t="s">
        <v>149</v>
      </c>
      <c r="H1250" t="s">
        <v>150</v>
      </c>
      <c r="I1250" t="s">
        <v>161</v>
      </c>
      <c r="J1250" t="s">
        <v>151</v>
      </c>
      <c r="M1250">
        <v>1040</v>
      </c>
      <c r="O1250">
        <v>1.5</v>
      </c>
      <c r="P1250" t="s">
        <v>175</v>
      </c>
      <c r="Q1250" t="s">
        <v>172</v>
      </c>
      <c r="R1250" t="s">
        <v>154</v>
      </c>
      <c r="S1250">
        <v>0.4</v>
      </c>
      <c r="T1250" t="s">
        <v>176</v>
      </c>
      <c r="V1250" t="s">
        <v>156</v>
      </c>
    </row>
    <row r="1251" spans="1:22" x14ac:dyDescent="0.3">
      <c r="A1251" t="s">
        <v>148</v>
      </c>
      <c r="B1251">
        <v>1651800</v>
      </c>
      <c r="C1251" s="1">
        <v>43333</v>
      </c>
      <c r="D1251" s="2">
        <v>0.49305555555555558</v>
      </c>
      <c r="G1251" t="s">
        <v>149</v>
      </c>
      <c r="H1251" t="s">
        <v>150</v>
      </c>
      <c r="I1251" t="s">
        <v>161</v>
      </c>
      <c r="J1251" t="s">
        <v>151</v>
      </c>
      <c r="M1251">
        <v>1049</v>
      </c>
      <c r="N1251" t="s">
        <v>152</v>
      </c>
      <c r="O1251">
        <v>0.06</v>
      </c>
      <c r="P1251" t="s">
        <v>174</v>
      </c>
      <c r="Q1251" t="s">
        <v>170</v>
      </c>
      <c r="R1251" t="s">
        <v>154</v>
      </c>
      <c r="S1251">
        <v>0.02</v>
      </c>
      <c r="T1251" t="s">
        <v>176</v>
      </c>
      <c r="V1251" t="s">
        <v>156</v>
      </c>
    </row>
    <row r="1252" spans="1:22" x14ac:dyDescent="0.3">
      <c r="A1252" t="s">
        <v>148</v>
      </c>
      <c r="B1252">
        <v>1651800</v>
      </c>
      <c r="C1252" s="1">
        <v>43333</v>
      </c>
      <c r="D1252" s="2">
        <v>0.49305555555555558</v>
      </c>
      <c r="G1252" t="s">
        <v>149</v>
      </c>
      <c r="H1252" t="s">
        <v>150</v>
      </c>
      <c r="I1252" t="s">
        <v>161</v>
      </c>
      <c r="J1252" t="s">
        <v>151</v>
      </c>
      <c r="M1252">
        <v>1090</v>
      </c>
      <c r="N1252" t="s">
        <v>152</v>
      </c>
      <c r="O1252">
        <v>6</v>
      </c>
      <c r="P1252" t="s">
        <v>174</v>
      </c>
      <c r="Q1252" t="s">
        <v>172</v>
      </c>
      <c r="R1252" t="s">
        <v>154</v>
      </c>
      <c r="S1252">
        <v>2</v>
      </c>
      <c r="T1252" t="s">
        <v>176</v>
      </c>
      <c r="V1252" t="s">
        <v>156</v>
      </c>
    </row>
    <row r="1253" spans="1:22" x14ac:dyDescent="0.3">
      <c r="A1253" t="s">
        <v>148</v>
      </c>
      <c r="B1253">
        <v>1651800</v>
      </c>
      <c r="C1253" s="1">
        <v>43333</v>
      </c>
      <c r="D1253" s="2">
        <v>0.49305555555555558</v>
      </c>
      <c r="G1253" t="s">
        <v>149</v>
      </c>
      <c r="H1253" t="s">
        <v>150</v>
      </c>
      <c r="I1253" t="s">
        <v>161</v>
      </c>
      <c r="J1253" t="s">
        <v>151</v>
      </c>
      <c r="M1253">
        <v>50286</v>
      </c>
      <c r="O1253">
        <v>0.56999999999999995</v>
      </c>
      <c r="R1253" t="s">
        <v>154</v>
      </c>
      <c r="S1253">
        <v>0.17</v>
      </c>
      <c r="T1253" t="s">
        <v>165</v>
      </c>
      <c r="V1253" t="s">
        <v>230</v>
      </c>
    </row>
    <row r="1254" spans="1:22" x14ac:dyDescent="0.3">
      <c r="A1254" t="s">
        <v>148</v>
      </c>
      <c r="B1254">
        <v>1651800</v>
      </c>
      <c r="C1254" s="1">
        <v>43367</v>
      </c>
      <c r="D1254" s="2">
        <v>0.4861111111111111</v>
      </c>
      <c r="G1254" t="s">
        <v>149</v>
      </c>
      <c r="H1254" t="s">
        <v>150</v>
      </c>
      <c r="I1254" t="s">
        <v>161</v>
      </c>
      <c r="J1254" t="s">
        <v>151</v>
      </c>
      <c r="M1254">
        <v>1040</v>
      </c>
      <c r="O1254">
        <v>4.3</v>
      </c>
      <c r="Q1254" t="s">
        <v>172</v>
      </c>
      <c r="R1254" t="s">
        <v>154</v>
      </c>
      <c r="S1254">
        <v>0.4</v>
      </c>
      <c r="T1254" t="s">
        <v>176</v>
      </c>
      <c r="V1254" t="s">
        <v>156</v>
      </c>
    </row>
    <row r="1255" spans="1:22" x14ac:dyDescent="0.3">
      <c r="A1255" t="s">
        <v>148</v>
      </c>
      <c r="B1255">
        <v>1651800</v>
      </c>
      <c r="C1255" s="1">
        <v>43367</v>
      </c>
      <c r="D1255" s="2">
        <v>0.4861111111111111</v>
      </c>
      <c r="G1255" t="s">
        <v>149</v>
      </c>
      <c r="H1255" t="s">
        <v>150</v>
      </c>
      <c r="I1255" t="s">
        <v>161</v>
      </c>
      <c r="J1255" t="s">
        <v>151</v>
      </c>
      <c r="M1255">
        <v>1049</v>
      </c>
      <c r="O1255">
        <v>0.318</v>
      </c>
      <c r="Q1255" t="s">
        <v>170</v>
      </c>
      <c r="R1255" t="s">
        <v>154</v>
      </c>
      <c r="S1255">
        <v>0.02</v>
      </c>
      <c r="T1255" t="s">
        <v>176</v>
      </c>
      <c r="V1255" t="s">
        <v>156</v>
      </c>
    </row>
    <row r="1256" spans="1:22" x14ac:dyDescent="0.3">
      <c r="A1256" t="s">
        <v>148</v>
      </c>
      <c r="B1256">
        <v>1651800</v>
      </c>
      <c r="C1256" s="1">
        <v>43367</v>
      </c>
      <c r="D1256" s="2">
        <v>0.4861111111111111</v>
      </c>
      <c r="G1256" t="s">
        <v>149</v>
      </c>
      <c r="H1256" t="s">
        <v>150</v>
      </c>
      <c r="I1256" t="s">
        <v>161</v>
      </c>
      <c r="J1256" t="s">
        <v>151</v>
      </c>
      <c r="M1256">
        <v>1090</v>
      </c>
      <c r="O1256">
        <v>7.8</v>
      </c>
      <c r="Q1256" t="s">
        <v>172</v>
      </c>
      <c r="R1256" t="s">
        <v>154</v>
      </c>
      <c r="S1256">
        <v>2</v>
      </c>
      <c r="T1256" t="s">
        <v>176</v>
      </c>
      <c r="V1256" t="s">
        <v>156</v>
      </c>
    </row>
    <row r="1257" spans="1:22" x14ac:dyDescent="0.3">
      <c r="A1257" t="s">
        <v>148</v>
      </c>
      <c r="B1257">
        <v>1651800</v>
      </c>
      <c r="C1257" s="1">
        <v>43367</v>
      </c>
      <c r="D1257" s="2">
        <v>0.4861111111111111</v>
      </c>
      <c r="G1257" t="s">
        <v>149</v>
      </c>
      <c r="H1257" t="s">
        <v>150</v>
      </c>
      <c r="I1257" t="s">
        <v>161</v>
      </c>
      <c r="J1257" t="s">
        <v>151</v>
      </c>
      <c r="M1257">
        <v>50286</v>
      </c>
      <c r="O1257">
        <v>3.94</v>
      </c>
      <c r="R1257" t="s">
        <v>154</v>
      </c>
      <c r="S1257">
        <v>0.17</v>
      </c>
      <c r="T1257" t="s">
        <v>165</v>
      </c>
      <c r="V1257" t="s">
        <v>230</v>
      </c>
    </row>
    <row r="1258" spans="1:22" x14ac:dyDescent="0.3">
      <c r="A1258" t="s">
        <v>148</v>
      </c>
      <c r="B1258">
        <v>1651800</v>
      </c>
      <c r="C1258" s="1">
        <v>43371</v>
      </c>
      <c r="D1258" s="2">
        <v>0.41666666666666669</v>
      </c>
      <c r="G1258" t="s">
        <v>149</v>
      </c>
      <c r="H1258" t="s">
        <v>150</v>
      </c>
      <c r="I1258" t="s">
        <v>161</v>
      </c>
      <c r="J1258" t="s">
        <v>151</v>
      </c>
      <c r="M1258">
        <v>1040</v>
      </c>
      <c r="O1258">
        <v>4.9000000000000004</v>
      </c>
      <c r="Q1258" t="s">
        <v>172</v>
      </c>
      <c r="R1258" t="s">
        <v>154</v>
      </c>
      <c r="S1258">
        <v>0.4</v>
      </c>
      <c r="T1258" t="s">
        <v>176</v>
      </c>
      <c r="V1258" t="s">
        <v>156</v>
      </c>
    </row>
    <row r="1259" spans="1:22" x14ac:dyDescent="0.3">
      <c r="A1259" t="s">
        <v>148</v>
      </c>
      <c r="B1259">
        <v>1651800</v>
      </c>
      <c r="C1259" s="1">
        <v>43371</v>
      </c>
      <c r="D1259" s="2">
        <v>0.41666666666666669</v>
      </c>
      <c r="G1259" t="s">
        <v>149</v>
      </c>
      <c r="H1259" t="s">
        <v>150</v>
      </c>
      <c r="I1259" t="s">
        <v>161</v>
      </c>
      <c r="J1259" t="s">
        <v>151</v>
      </c>
      <c r="M1259">
        <v>1049</v>
      </c>
      <c r="O1259">
        <v>0.54500000000000004</v>
      </c>
      <c r="Q1259" t="s">
        <v>170</v>
      </c>
      <c r="R1259" t="s">
        <v>154</v>
      </c>
      <c r="S1259">
        <v>0.02</v>
      </c>
      <c r="T1259" t="s">
        <v>176</v>
      </c>
      <c r="V1259" t="s">
        <v>156</v>
      </c>
    </row>
    <row r="1260" spans="1:22" x14ac:dyDescent="0.3">
      <c r="A1260" t="s">
        <v>148</v>
      </c>
      <c r="B1260">
        <v>1651800</v>
      </c>
      <c r="C1260" s="1">
        <v>43371</v>
      </c>
      <c r="D1260" s="2">
        <v>0.41666666666666669</v>
      </c>
      <c r="G1260" t="s">
        <v>149</v>
      </c>
      <c r="H1260" t="s">
        <v>150</v>
      </c>
      <c r="I1260" t="s">
        <v>161</v>
      </c>
      <c r="J1260" t="s">
        <v>151</v>
      </c>
      <c r="M1260">
        <v>1090</v>
      </c>
      <c r="O1260">
        <v>7.7</v>
      </c>
      <c r="Q1260" t="s">
        <v>172</v>
      </c>
      <c r="R1260" t="s">
        <v>154</v>
      </c>
      <c r="S1260">
        <v>2</v>
      </c>
      <c r="T1260" t="s">
        <v>176</v>
      </c>
      <c r="V1260" t="s">
        <v>156</v>
      </c>
    </row>
    <row r="1261" spans="1:22" x14ac:dyDescent="0.3">
      <c r="A1261" t="s">
        <v>148</v>
      </c>
      <c r="B1261">
        <v>1651800</v>
      </c>
      <c r="C1261" s="1">
        <v>43371</v>
      </c>
      <c r="D1261" s="2">
        <v>0.41666666666666669</v>
      </c>
      <c r="G1261" t="s">
        <v>149</v>
      </c>
      <c r="H1261" t="s">
        <v>150</v>
      </c>
      <c r="I1261" t="s">
        <v>161</v>
      </c>
      <c r="J1261" t="s">
        <v>151</v>
      </c>
      <c r="M1261">
        <v>50286</v>
      </c>
      <c r="O1261">
        <v>7.24</v>
      </c>
      <c r="R1261" t="s">
        <v>154</v>
      </c>
      <c r="S1261">
        <v>0.17</v>
      </c>
      <c r="T1261" t="s">
        <v>165</v>
      </c>
      <c r="V1261" t="s">
        <v>230</v>
      </c>
    </row>
    <row r="1262" spans="1:22" x14ac:dyDescent="0.3">
      <c r="A1262" t="s">
        <v>148</v>
      </c>
      <c r="B1262">
        <v>1651800</v>
      </c>
      <c r="C1262" s="1">
        <v>43384</v>
      </c>
      <c r="D1262" s="2">
        <v>0.42638888888888887</v>
      </c>
      <c r="G1262" t="s">
        <v>149</v>
      </c>
      <c r="H1262" t="s">
        <v>150</v>
      </c>
      <c r="I1262" t="s">
        <v>161</v>
      </c>
      <c r="J1262" t="s">
        <v>151</v>
      </c>
      <c r="M1262">
        <v>1040</v>
      </c>
      <c r="O1262">
        <v>8.6999999999999993</v>
      </c>
      <c r="Q1262" t="s">
        <v>172</v>
      </c>
      <c r="R1262" t="s">
        <v>154</v>
      </c>
      <c r="S1262">
        <v>0.4</v>
      </c>
      <c r="T1262" t="s">
        <v>176</v>
      </c>
      <c r="V1262" t="s">
        <v>156</v>
      </c>
    </row>
    <row r="1263" spans="1:22" x14ac:dyDescent="0.3">
      <c r="A1263" t="s">
        <v>148</v>
      </c>
      <c r="B1263">
        <v>1651800</v>
      </c>
      <c r="C1263" s="1">
        <v>43384</v>
      </c>
      <c r="D1263" s="2">
        <v>0.42638888888888887</v>
      </c>
      <c r="G1263" t="s">
        <v>149</v>
      </c>
      <c r="H1263" t="s">
        <v>150</v>
      </c>
      <c r="I1263" t="s">
        <v>161</v>
      </c>
      <c r="J1263" t="s">
        <v>151</v>
      </c>
      <c r="M1263">
        <v>1049</v>
      </c>
      <c r="O1263">
        <v>0.98099999999999998</v>
      </c>
      <c r="Q1263" t="s">
        <v>170</v>
      </c>
      <c r="R1263" t="s">
        <v>154</v>
      </c>
      <c r="S1263">
        <v>0.02</v>
      </c>
      <c r="T1263" t="s">
        <v>176</v>
      </c>
      <c r="V1263" t="s">
        <v>156</v>
      </c>
    </row>
    <row r="1264" spans="1:22" x14ac:dyDescent="0.3">
      <c r="A1264" t="s">
        <v>148</v>
      </c>
      <c r="B1264">
        <v>1651800</v>
      </c>
      <c r="C1264" s="1">
        <v>43384</v>
      </c>
      <c r="D1264" s="2">
        <v>0.42638888888888887</v>
      </c>
      <c r="G1264" t="s">
        <v>149</v>
      </c>
      <c r="H1264" t="s">
        <v>150</v>
      </c>
      <c r="I1264" t="s">
        <v>161</v>
      </c>
      <c r="J1264" t="s">
        <v>151</v>
      </c>
      <c r="M1264">
        <v>1090</v>
      </c>
      <c r="O1264">
        <v>15.6</v>
      </c>
      <c r="Q1264" t="s">
        <v>172</v>
      </c>
      <c r="R1264" t="s">
        <v>154</v>
      </c>
      <c r="S1264">
        <v>2</v>
      </c>
      <c r="T1264" t="s">
        <v>176</v>
      </c>
      <c r="V1264" t="s">
        <v>156</v>
      </c>
    </row>
    <row r="1265" spans="1:22" x14ac:dyDescent="0.3">
      <c r="A1265" t="s">
        <v>148</v>
      </c>
      <c r="B1265">
        <v>1651800</v>
      </c>
      <c r="C1265" s="1">
        <v>43384</v>
      </c>
      <c r="D1265" s="2">
        <v>0.42638888888888887</v>
      </c>
      <c r="G1265" t="s">
        <v>149</v>
      </c>
      <c r="H1265" t="s">
        <v>150</v>
      </c>
      <c r="I1265" t="s">
        <v>161</v>
      </c>
      <c r="J1265" t="s">
        <v>151</v>
      </c>
      <c r="M1265">
        <v>50286</v>
      </c>
      <c r="O1265">
        <v>6.77</v>
      </c>
      <c r="R1265" t="s">
        <v>154</v>
      </c>
      <c r="S1265">
        <v>0.17</v>
      </c>
      <c r="T1265" t="s">
        <v>165</v>
      </c>
      <c r="V1265" t="s">
        <v>230</v>
      </c>
    </row>
    <row r="1266" spans="1:22" x14ac:dyDescent="0.3">
      <c r="A1266" t="s">
        <v>148</v>
      </c>
      <c r="B1266">
        <v>1651800</v>
      </c>
      <c r="C1266" s="1">
        <v>43391</v>
      </c>
      <c r="D1266" s="2">
        <v>0.33333333333333331</v>
      </c>
      <c r="G1266" t="s">
        <v>149</v>
      </c>
      <c r="H1266" t="s">
        <v>150</v>
      </c>
      <c r="I1266" t="s">
        <v>161</v>
      </c>
      <c r="J1266" t="s">
        <v>151</v>
      </c>
      <c r="M1266">
        <v>1040</v>
      </c>
      <c r="O1266">
        <v>1.7</v>
      </c>
      <c r="Q1266" t="s">
        <v>172</v>
      </c>
      <c r="R1266" t="s">
        <v>154</v>
      </c>
      <c r="S1266">
        <v>0.4</v>
      </c>
      <c r="T1266" t="s">
        <v>176</v>
      </c>
      <c r="V1266" t="s">
        <v>156</v>
      </c>
    </row>
    <row r="1267" spans="1:22" x14ac:dyDescent="0.3">
      <c r="A1267" t="s">
        <v>148</v>
      </c>
      <c r="B1267">
        <v>1651800</v>
      </c>
      <c r="C1267" s="1">
        <v>43391</v>
      </c>
      <c r="D1267" s="2">
        <v>0.33333333333333331</v>
      </c>
      <c r="G1267" t="s">
        <v>149</v>
      </c>
      <c r="H1267" t="s">
        <v>150</v>
      </c>
      <c r="I1267" t="s">
        <v>161</v>
      </c>
      <c r="J1267" t="s">
        <v>151</v>
      </c>
      <c r="M1267">
        <v>1049</v>
      </c>
      <c r="N1267" t="s">
        <v>152</v>
      </c>
      <c r="O1267">
        <v>0.02</v>
      </c>
      <c r="Q1267" t="s">
        <v>170</v>
      </c>
      <c r="R1267" t="s">
        <v>154</v>
      </c>
      <c r="S1267">
        <v>0.02</v>
      </c>
      <c r="T1267" t="s">
        <v>176</v>
      </c>
      <c r="V1267" t="s">
        <v>156</v>
      </c>
    </row>
    <row r="1268" spans="1:22" x14ac:dyDescent="0.3">
      <c r="A1268" t="s">
        <v>148</v>
      </c>
      <c r="B1268">
        <v>1651800</v>
      </c>
      <c r="C1268" s="1">
        <v>43391</v>
      </c>
      <c r="D1268" s="2">
        <v>0.33333333333333331</v>
      </c>
      <c r="G1268" t="s">
        <v>149</v>
      </c>
      <c r="H1268" t="s">
        <v>150</v>
      </c>
      <c r="I1268" t="s">
        <v>161</v>
      </c>
      <c r="J1268" t="s">
        <v>151</v>
      </c>
      <c r="M1268">
        <v>1090</v>
      </c>
      <c r="O1268">
        <v>3.8</v>
      </c>
      <c r="P1268" t="s">
        <v>168</v>
      </c>
      <c r="Q1268" t="s">
        <v>172</v>
      </c>
      <c r="R1268" t="s">
        <v>154</v>
      </c>
      <c r="S1268">
        <v>2</v>
      </c>
      <c r="T1268" t="s">
        <v>176</v>
      </c>
      <c r="V1268" t="s">
        <v>156</v>
      </c>
    </row>
    <row r="1269" spans="1:22" x14ac:dyDescent="0.3">
      <c r="A1269" t="s">
        <v>148</v>
      </c>
      <c r="B1269">
        <v>1651800</v>
      </c>
      <c r="C1269" s="1">
        <v>43391</v>
      </c>
      <c r="D1269" s="2">
        <v>0.33333333333333331</v>
      </c>
      <c r="G1269" t="s">
        <v>149</v>
      </c>
      <c r="H1269" t="s">
        <v>150</v>
      </c>
      <c r="I1269" t="s">
        <v>161</v>
      </c>
      <c r="J1269" t="s">
        <v>151</v>
      </c>
      <c r="M1269">
        <v>50286</v>
      </c>
      <c r="O1269">
        <v>0.7</v>
      </c>
      <c r="R1269" t="s">
        <v>154</v>
      </c>
      <c r="S1269">
        <v>0.17</v>
      </c>
      <c r="T1269" t="s">
        <v>165</v>
      </c>
      <c r="V1269" t="s">
        <v>230</v>
      </c>
    </row>
    <row r="1270" spans="1:22" x14ac:dyDescent="0.3">
      <c r="A1270" t="s">
        <v>148</v>
      </c>
      <c r="B1270">
        <v>1651800</v>
      </c>
      <c r="C1270" s="1">
        <v>43410</v>
      </c>
      <c r="D1270" s="2">
        <v>0.57361111111111118</v>
      </c>
      <c r="G1270" t="s">
        <v>149</v>
      </c>
      <c r="H1270" t="s">
        <v>150</v>
      </c>
      <c r="I1270" t="s">
        <v>161</v>
      </c>
      <c r="J1270" t="s">
        <v>151</v>
      </c>
      <c r="M1270">
        <v>1040</v>
      </c>
      <c r="O1270">
        <v>6.4</v>
      </c>
      <c r="Q1270" t="s">
        <v>172</v>
      </c>
      <c r="R1270" t="s">
        <v>154</v>
      </c>
      <c r="S1270">
        <v>0.4</v>
      </c>
      <c r="T1270" t="s">
        <v>176</v>
      </c>
      <c r="V1270" t="s">
        <v>156</v>
      </c>
    </row>
    <row r="1271" spans="1:22" x14ac:dyDescent="0.3">
      <c r="A1271" t="s">
        <v>148</v>
      </c>
      <c r="B1271">
        <v>1651800</v>
      </c>
      <c r="C1271" s="1">
        <v>43410</v>
      </c>
      <c r="D1271" s="2">
        <v>0.57361111111111118</v>
      </c>
      <c r="G1271" t="s">
        <v>149</v>
      </c>
      <c r="H1271" t="s">
        <v>150</v>
      </c>
      <c r="I1271" t="s">
        <v>161</v>
      </c>
      <c r="J1271" t="s">
        <v>151</v>
      </c>
      <c r="M1271">
        <v>1049</v>
      </c>
      <c r="O1271">
        <v>1.18</v>
      </c>
      <c r="Q1271" t="s">
        <v>170</v>
      </c>
      <c r="R1271" t="s">
        <v>154</v>
      </c>
      <c r="S1271">
        <v>0.02</v>
      </c>
      <c r="T1271" t="s">
        <v>176</v>
      </c>
      <c r="V1271" t="s">
        <v>156</v>
      </c>
    </row>
    <row r="1272" spans="1:22" x14ac:dyDescent="0.3">
      <c r="A1272" t="s">
        <v>148</v>
      </c>
      <c r="B1272">
        <v>1651800</v>
      </c>
      <c r="C1272" s="1">
        <v>43410</v>
      </c>
      <c r="D1272" s="2">
        <v>0.57361111111111118</v>
      </c>
      <c r="G1272" t="s">
        <v>149</v>
      </c>
      <c r="H1272" t="s">
        <v>150</v>
      </c>
      <c r="I1272" t="s">
        <v>161</v>
      </c>
      <c r="J1272" t="s">
        <v>151</v>
      </c>
      <c r="M1272">
        <v>1090</v>
      </c>
      <c r="O1272">
        <v>10.199999999999999</v>
      </c>
      <c r="Q1272" t="s">
        <v>172</v>
      </c>
      <c r="R1272" t="s">
        <v>154</v>
      </c>
      <c r="S1272">
        <v>2</v>
      </c>
      <c r="T1272" t="s">
        <v>176</v>
      </c>
      <c r="V1272" t="s">
        <v>156</v>
      </c>
    </row>
    <row r="1273" spans="1:22" x14ac:dyDescent="0.3">
      <c r="A1273" t="s">
        <v>148</v>
      </c>
      <c r="B1273">
        <v>1651800</v>
      </c>
      <c r="C1273" s="1">
        <v>43410</v>
      </c>
      <c r="D1273" s="2">
        <v>0.57361111111111118</v>
      </c>
      <c r="G1273" t="s">
        <v>149</v>
      </c>
      <c r="H1273" t="s">
        <v>150</v>
      </c>
      <c r="I1273" t="s">
        <v>161</v>
      </c>
      <c r="J1273" t="s">
        <v>151</v>
      </c>
      <c r="M1273">
        <v>50286</v>
      </c>
      <c r="O1273">
        <v>19</v>
      </c>
      <c r="R1273" t="s">
        <v>154</v>
      </c>
      <c r="S1273">
        <v>0.17</v>
      </c>
      <c r="T1273" t="s">
        <v>165</v>
      </c>
      <c r="V1273" t="s">
        <v>230</v>
      </c>
    </row>
    <row r="1274" spans="1:22" x14ac:dyDescent="0.3">
      <c r="A1274" t="s">
        <v>148</v>
      </c>
      <c r="B1274">
        <v>1651800</v>
      </c>
      <c r="C1274" s="1">
        <v>43423</v>
      </c>
      <c r="D1274" s="2">
        <v>0.54861111111111105</v>
      </c>
      <c r="G1274" t="s">
        <v>149</v>
      </c>
      <c r="H1274" t="s">
        <v>150</v>
      </c>
      <c r="I1274" t="s">
        <v>161</v>
      </c>
      <c r="J1274" t="s">
        <v>151</v>
      </c>
      <c r="M1274">
        <v>1040</v>
      </c>
      <c r="O1274">
        <v>1.4</v>
      </c>
      <c r="Q1274" t="s">
        <v>172</v>
      </c>
      <c r="R1274" t="s">
        <v>154</v>
      </c>
      <c r="S1274">
        <v>0.4</v>
      </c>
      <c r="T1274" t="s">
        <v>176</v>
      </c>
      <c r="V1274" t="s">
        <v>156</v>
      </c>
    </row>
    <row r="1275" spans="1:22" x14ac:dyDescent="0.3">
      <c r="A1275" t="s">
        <v>148</v>
      </c>
      <c r="B1275">
        <v>1651800</v>
      </c>
      <c r="C1275" s="1">
        <v>43423</v>
      </c>
      <c r="D1275" s="2">
        <v>0.54861111111111105</v>
      </c>
      <c r="G1275" t="s">
        <v>149</v>
      </c>
      <c r="H1275" t="s">
        <v>150</v>
      </c>
      <c r="I1275" t="s">
        <v>161</v>
      </c>
      <c r="J1275" t="s">
        <v>151</v>
      </c>
      <c r="M1275">
        <v>1049</v>
      </c>
      <c r="O1275">
        <v>2.3E-2</v>
      </c>
      <c r="P1275" t="s">
        <v>168</v>
      </c>
      <c r="Q1275" t="s">
        <v>170</v>
      </c>
      <c r="R1275" t="s">
        <v>154</v>
      </c>
      <c r="S1275">
        <v>0.02</v>
      </c>
      <c r="T1275" t="s">
        <v>176</v>
      </c>
      <c r="V1275" t="s">
        <v>156</v>
      </c>
    </row>
    <row r="1276" spans="1:22" x14ac:dyDescent="0.3">
      <c r="A1276" t="s">
        <v>148</v>
      </c>
      <c r="B1276">
        <v>1651800</v>
      </c>
      <c r="C1276" s="1">
        <v>43423</v>
      </c>
      <c r="D1276" s="2">
        <v>0.54861111111111105</v>
      </c>
      <c r="G1276" t="s">
        <v>149</v>
      </c>
      <c r="H1276" t="s">
        <v>150</v>
      </c>
      <c r="I1276" t="s">
        <v>161</v>
      </c>
      <c r="J1276" t="s">
        <v>151</v>
      </c>
      <c r="M1276">
        <v>1090</v>
      </c>
      <c r="O1276">
        <v>10.1</v>
      </c>
      <c r="Q1276" t="s">
        <v>172</v>
      </c>
      <c r="R1276" t="s">
        <v>154</v>
      </c>
      <c r="S1276">
        <v>2</v>
      </c>
      <c r="T1276" t="s">
        <v>176</v>
      </c>
      <c r="V1276" t="s">
        <v>156</v>
      </c>
    </row>
    <row r="1277" spans="1:22" x14ac:dyDescent="0.3">
      <c r="A1277" t="s">
        <v>148</v>
      </c>
      <c r="B1277">
        <v>1651800</v>
      </c>
      <c r="C1277" s="1">
        <v>43423</v>
      </c>
      <c r="D1277" s="2">
        <v>0.54861111111111105</v>
      </c>
      <c r="G1277" t="s">
        <v>149</v>
      </c>
      <c r="H1277" t="s">
        <v>150</v>
      </c>
      <c r="I1277" t="s">
        <v>161</v>
      </c>
      <c r="J1277" t="s">
        <v>151</v>
      </c>
      <c r="M1277">
        <v>50286</v>
      </c>
      <c r="O1277">
        <v>0.9</v>
      </c>
      <c r="R1277" t="s">
        <v>154</v>
      </c>
      <c r="S1277">
        <v>0.17</v>
      </c>
      <c r="T1277" t="s">
        <v>165</v>
      </c>
      <c r="V1277" t="s">
        <v>230</v>
      </c>
    </row>
    <row r="1278" spans="1:22" x14ac:dyDescent="0.3">
      <c r="A1278" t="s">
        <v>148</v>
      </c>
      <c r="B1278">
        <v>1651800</v>
      </c>
      <c r="C1278" s="1">
        <v>43452</v>
      </c>
      <c r="D1278" s="2">
        <v>0.53472222222222221</v>
      </c>
      <c r="G1278" t="s">
        <v>149</v>
      </c>
      <c r="H1278" t="s">
        <v>150</v>
      </c>
      <c r="I1278" t="s">
        <v>161</v>
      </c>
      <c r="J1278" t="s">
        <v>151</v>
      </c>
      <c r="M1278">
        <v>1040</v>
      </c>
      <c r="O1278">
        <v>1.5</v>
      </c>
      <c r="Q1278" t="s">
        <v>172</v>
      </c>
      <c r="R1278" t="s">
        <v>154</v>
      </c>
      <c r="S1278">
        <v>0.4</v>
      </c>
      <c r="T1278" t="s">
        <v>176</v>
      </c>
      <c r="V1278" t="s">
        <v>156</v>
      </c>
    </row>
    <row r="1279" spans="1:22" x14ac:dyDescent="0.3">
      <c r="A1279" t="s">
        <v>148</v>
      </c>
      <c r="B1279">
        <v>1651800</v>
      </c>
      <c r="C1279" s="1">
        <v>43452</v>
      </c>
      <c r="D1279" s="2">
        <v>0.53472222222222221</v>
      </c>
      <c r="G1279" t="s">
        <v>149</v>
      </c>
      <c r="H1279" t="s">
        <v>150</v>
      </c>
      <c r="I1279" t="s">
        <v>161</v>
      </c>
      <c r="J1279" t="s">
        <v>151</v>
      </c>
      <c r="M1279">
        <v>1049</v>
      </c>
      <c r="O1279">
        <v>0.05</v>
      </c>
      <c r="Q1279" t="s">
        <v>170</v>
      </c>
      <c r="R1279" t="s">
        <v>154</v>
      </c>
      <c r="S1279">
        <v>0.02</v>
      </c>
      <c r="T1279" t="s">
        <v>176</v>
      </c>
      <c r="V1279" t="s">
        <v>156</v>
      </c>
    </row>
    <row r="1280" spans="1:22" x14ac:dyDescent="0.3">
      <c r="A1280" t="s">
        <v>148</v>
      </c>
      <c r="B1280">
        <v>1651800</v>
      </c>
      <c r="C1280" s="1">
        <v>43452</v>
      </c>
      <c r="D1280" s="2">
        <v>0.53472222222222221</v>
      </c>
      <c r="G1280" t="s">
        <v>149</v>
      </c>
      <c r="H1280" t="s">
        <v>150</v>
      </c>
      <c r="I1280" t="s">
        <v>161</v>
      </c>
      <c r="J1280" t="s">
        <v>151</v>
      </c>
      <c r="M1280">
        <v>1090</v>
      </c>
      <c r="O1280">
        <v>16.399999999999999</v>
      </c>
      <c r="Q1280" t="s">
        <v>172</v>
      </c>
      <c r="R1280" t="s">
        <v>154</v>
      </c>
      <c r="S1280">
        <v>2</v>
      </c>
      <c r="T1280" t="s">
        <v>176</v>
      </c>
      <c r="V1280" t="s">
        <v>156</v>
      </c>
    </row>
    <row r="1281" spans="1:22" x14ac:dyDescent="0.3">
      <c r="A1281" t="s">
        <v>148</v>
      </c>
      <c r="B1281">
        <v>1651800</v>
      </c>
      <c r="C1281" s="1">
        <v>43452</v>
      </c>
      <c r="D1281" s="2">
        <v>0.53472222222222221</v>
      </c>
      <c r="G1281" t="s">
        <v>149</v>
      </c>
      <c r="H1281" t="s">
        <v>150</v>
      </c>
      <c r="I1281" t="s">
        <v>161</v>
      </c>
      <c r="J1281" t="s">
        <v>151</v>
      </c>
      <c r="M1281">
        <v>50286</v>
      </c>
      <c r="O1281">
        <v>1.67</v>
      </c>
      <c r="R1281" t="s">
        <v>154</v>
      </c>
      <c r="S1281">
        <v>0.17</v>
      </c>
      <c r="T1281" t="s">
        <v>165</v>
      </c>
      <c r="V1281" t="s">
        <v>230</v>
      </c>
    </row>
    <row r="1282" spans="1:22" x14ac:dyDescent="0.3">
      <c r="A1282" t="s">
        <v>148</v>
      </c>
      <c r="B1282">
        <v>1651800</v>
      </c>
      <c r="C1282" s="1">
        <v>43501</v>
      </c>
      <c r="D1282" s="2">
        <v>0.50416666666666665</v>
      </c>
      <c r="G1282" t="s">
        <v>149</v>
      </c>
      <c r="H1282" t="s">
        <v>150</v>
      </c>
      <c r="I1282" t="s">
        <v>161</v>
      </c>
      <c r="J1282" t="s">
        <v>151</v>
      </c>
      <c r="M1282">
        <v>1040</v>
      </c>
      <c r="O1282">
        <v>1.1000000000000001</v>
      </c>
      <c r="Q1282" t="s">
        <v>172</v>
      </c>
      <c r="R1282" t="s">
        <v>154</v>
      </c>
      <c r="S1282">
        <v>0.4</v>
      </c>
      <c r="T1282" t="s">
        <v>176</v>
      </c>
      <c r="V1282" t="s">
        <v>156</v>
      </c>
    </row>
    <row r="1283" spans="1:22" x14ac:dyDescent="0.3">
      <c r="A1283" t="s">
        <v>148</v>
      </c>
      <c r="B1283">
        <v>1651800</v>
      </c>
      <c r="C1283" s="1">
        <v>43501</v>
      </c>
      <c r="D1283" s="2">
        <v>0.50416666666666665</v>
      </c>
      <c r="G1283" t="s">
        <v>149</v>
      </c>
      <c r="H1283" t="s">
        <v>150</v>
      </c>
      <c r="I1283" t="s">
        <v>161</v>
      </c>
      <c r="J1283" t="s">
        <v>151</v>
      </c>
      <c r="M1283">
        <v>1049</v>
      </c>
      <c r="O1283">
        <v>5.3999999999999999E-2</v>
      </c>
      <c r="Q1283" t="s">
        <v>170</v>
      </c>
      <c r="R1283" t="s">
        <v>154</v>
      </c>
      <c r="S1283">
        <v>0.02</v>
      </c>
      <c r="T1283" t="s">
        <v>176</v>
      </c>
      <c r="V1283" t="s">
        <v>156</v>
      </c>
    </row>
    <row r="1284" spans="1:22" x14ac:dyDescent="0.3">
      <c r="A1284" t="s">
        <v>148</v>
      </c>
      <c r="B1284">
        <v>1651800</v>
      </c>
      <c r="C1284" s="1">
        <v>43501</v>
      </c>
      <c r="D1284" s="2">
        <v>0.50416666666666665</v>
      </c>
      <c r="G1284" t="s">
        <v>149</v>
      </c>
      <c r="H1284" t="s">
        <v>150</v>
      </c>
      <c r="I1284" t="s">
        <v>161</v>
      </c>
      <c r="J1284" t="s">
        <v>151</v>
      </c>
      <c r="M1284">
        <v>1090</v>
      </c>
      <c r="O1284">
        <v>5.5</v>
      </c>
      <c r="Q1284" t="s">
        <v>172</v>
      </c>
      <c r="R1284" t="s">
        <v>154</v>
      </c>
      <c r="S1284">
        <v>2</v>
      </c>
      <c r="T1284" t="s">
        <v>176</v>
      </c>
      <c r="V1284" t="s">
        <v>156</v>
      </c>
    </row>
    <row r="1285" spans="1:22" x14ac:dyDescent="0.3">
      <c r="A1285" t="s">
        <v>148</v>
      </c>
      <c r="B1285">
        <v>1651800</v>
      </c>
      <c r="C1285" s="1">
        <v>43501</v>
      </c>
      <c r="D1285" s="2">
        <v>0.50416666666666665</v>
      </c>
      <c r="G1285" t="s">
        <v>149</v>
      </c>
      <c r="H1285" t="s">
        <v>150</v>
      </c>
      <c r="I1285" t="s">
        <v>161</v>
      </c>
      <c r="J1285" t="s">
        <v>151</v>
      </c>
      <c r="M1285">
        <v>50286</v>
      </c>
      <c r="O1285">
        <v>13.8</v>
      </c>
      <c r="R1285" t="s">
        <v>154</v>
      </c>
      <c r="S1285">
        <v>0.17</v>
      </c>
      <c r="T1285" t="s">
        <v>165</v>
      </c>
      <c r="V1285" t="s">
        <v>230</v>
      </c>
    </row>
    <row r="1286" spans="1:22" x14ac:dyDescent="0.3">
      <c r="A1286" t="s">
        <v>148</v>
      </c>
      <c r="B1286">
        <v>1651800</v>
      </c>
      <c r="C1286" s="1">
        <v>43535</v>
      </c>
      <c r="D1286" s="2">
        <v>0.54166666666666663</v>
      </c>
      <c r="G1286" t="s">
        <v>178</v>
      </c>
      <c r="H1286" t="s">
        <v>150</v>
      </c>
      <c r="I1286" t="s">
        <v>161</v>
      </c>
      <c r="J1286" t="s">
        <v>151</v>
      </c>
      <c r="M1286">
        <v>1040</v>
      </c>
      <c r="O1286">
        <v>1.8</v>
      </c>
      <c r="Q1286" t="s">
        <v>172</v>
      </c>
      <c r="R1286" t="s">
        <v>154</v>
      </c>
      <c r="S1286">
        <v>0.4</v>
      </c>
      <c r="T1286" t="s">
        <v>176</v>
      </c>
      <c r="V1286" t="s">
        <v>156</v>
      </c>
    </row>
    <row r="1287" spans="1:22" x14ac:dyDescent="0.3">
      <c r="A1287" t="s">
        <v>148</v>
      </c>
      <c r="B1287">
        <v>1651800</v>
      </c>
      <c r="C1287" s="1">
        <v>43535</v>
      </c>
      <c r="D1287" s="2">
        <v>0.54166666666666663</v>
      </c>
      <c r="G1287" t="s">
        <v>178</v>
      </c>
      <c r="H1287" t="s">
        <v>150</v>
      </c>
      <c r="I1287" t="s">
        <v>161</v>
      </c>
      <c r="J1287" t="s">
        <v>151</v>
      </c>
      <c r="M1287">
        <v>1049</v>
      </c>
      <c r="O1287">
        <v>2.3E-2</v>
      </c>
      <c r="P1287" t="s">
        <v>168</v>
      </c>
      <c r="Q1287" t="s">
        <v>170</v>
      </c>
      <c r="R1287" t="s">
        <v>154</v>
      </c>
      <c r="S1287">
        <v>0.02</v>
      </c>
      <c r="T1287" t="s">
        <v>176</v>
      </c>
      <c r="V1287" t="s">
        <v>156</v>
      </c>
    </row>
    <row r="1288" spans="1:22" x14ac:dyDescent="0.3">
      <c r="A1288" t="s">
        <v>148</v>
      </c>
      <c r="B1288">
        <v>1651800</v>
      </c>
      <c r="C1288" s="1">
        <v>43535</v>
      </c>
      <c r="D1288" s="2">
        <v>0.54166666666666663</v>
      </c>
      <c r="G1288" t="s">
        <v>178</v>
      </c>
      <c r="H1288" t="s">
        <v>150</v>
      </c>
      <c r="I1288" t="s">
        <v>161</v>
      </c>
      <c r="J1288" t="s">
        <v>151</v>
      </c>
      <c r="M1288">
        <v>1090</v>
      </c>
      <c r="O1288">
        <v>12.4</v>
      </c>
      <c r="Q1288" t="s">
        <v>172</v>
      </c>
      <c r="R1288" t="s">
        <v>154</v>
      </c>
      <c r="S1288">
        <v>2</v>
      </c>
      <c r="T1288" t="s">
        <v>176</v>
      </c>
      <c r="V1288" t="s">
        <v>156</v>
      </c>
    </row>
    <row r="1289" spans="1:22" x14ac:dyDescent="0.3">
      <c r="A1289" t="s">
        <v>148</v>
      </c>
      <c r="B1289">
        <v>1651800</v>
      </c>
      <c r="C1289" s="1">
        <v>43535</v>
      </c>
      <c r="D1289" s="2">
        <v>0.54166666666666663</v>
      </c>
      <c r="G1289" t="s">
        <v>178</v>
      </c>
      <c r="H1289" t="s">
        <v>150</v>
      </c>
      <c r="I1289" t="s">
        <v>161</v>
      </c>
      <c r="J1289" t="s">
        <v>151</v>
      </c>
      <c r="M1289">
        <v>50286</v>
      </c>
      <c r="O1289">
        <v>3.05</v>
      </c>
      <c r="R1289" t="s">
        <v>154</v>
      </c>
      <c r="S1289">
        <v>0.17</v>
      </c>
      <c r="T1289" t="s">
        <v>165</v>
      </c>
      <c r="V1289" t="s">
        <v>230</v>
      </c>
    </row>
    <row r="1290" spans="1:22" x14ac:dyDescent="0.3">
      <c r="A1290" t="s">
        <v>148</v>
      </c>
      <c r="B1290">
        <v>1651800</v>
      </c>
      <c r="C1290" s="1">
        <v>43545</v>
      </c>
      <c r="D1290" s="2">
        <v>0.45833333333333331</v>
      </c>
      <c r="G1290" t="s">
        <v>178</v>
      </c>
      <c r="H1290" t="s">
        <v>150</v>
      </c>
      <c r="I1290" t="s">
        <v>161</v>
      </c>
      <c r="J1290" t="s">
        <v>151</v>
      </c>
      <c r="M1290">
        <v>1040</v>
      </c>
      <c r="O1290">
        <v>5.3</v>
      </c>
      <c r="Q1290" t="s">
        <v>172</v>
      </c>
      <c r="R1290" t="s">
        <v>154</v>
      </c>
      <c r="S1290">
        <v>0.4</v>
      </c>
      <c r="T1290" t="s">
        <v>176</v>
      </c>
      <c r="V1290" t="s">
        <v>156</v>
      </c>
    </row>
    <row r="1291" spans="1:22" x14ac:dyDescent="0.3">
      <c r="A1291" t="s">
        <v>148</v>
      </c>
      <c r="B1291">
        <v>1651800</v>
      </c>
      <c r="C1291" s="1">
        <v>43545</v>
      </c>
      <c r="D1291" s="2">
        <v>0.45833333333333331</v>
      </c>
      <c r="G1291" t="s">
        <v>178</v>
      </c>
      <c r="H1291" t="s">
        <v>150</v>
      </c>
      <c r="I1291" t="s">
        <v>161</v>
      </c>
      <c r="J1291" t="s">
        <v>151</v>
      </c>
      <c r="M1291">
        <v>1049</v>
      </c>
      <c r="O1291">
        <v>0.252</v>
      </c>
      <c r="Q1291" t="s">
        <v>170</v>
      </c>
      <c r="R1291" t="s">
        <v>154</v>
      </c>
      <c r="S1291">
        <v>0.02</v>
      </c>
      <c r="T1291" t="s">
        <v>176</v>
      </c>
      <c r="V1291" t="s">
        <v>156</v>
      </c>
    </row>
    <row r="1292" spans="1:22" x14ac:dyDescent="0.3">
      <c r="A1292" t="s">
        <v>148</v>
      </c>
      <c r="B1292">
        <v>1651800</v>
      </c>
      <c r="C1292" s="1">
        <v>43545</v>
      </c>
      <c r="D1292" s="2">
        <v>0.45833333333333331</v>
      </c>
      <c r="G1292" t="s">
        <v>178</v>
      </c>
      <c r="H1292" t="s">
        <v>150</v>
      </c>
      <c r="I1292" t="s">
        <v>161</v>
      </c>
      <c r="J1292" t="s">
        <v>151</v>
      </c>
      <c r="M1292">
        <v>1090</v>
      </c>
      <c r="O1292">
        <v>14.4</v>
      </c>
      <c r="Q1292" t="s">
        <v>172</v>
      </c>
      <c r="R1292" t="s">
        <v>154</v>
      </c>
      <c r="S1292">
        <v>2</v>
      </c>
      <c r="T1292" t="s">
        <v>176</v>
      </c>
      <c r="V1292" t="s">
        <v>156</v>
      </c>
    </row>
    <row r="1293" spans="1:22" x14ac:dyDescent="0.3">
      <c r="A1293" t="s">
        <v>148</v>
      </c>
      <c r="B1293">
        <v>1651800</v>
      </c>
      <c r="C1293" s="1">
        <v>43545</v>
      </c>
      <c r="D1293" s="2">
        <v>0.45833333333333331</v>
      </c>
      <c r="G1293" t="s">
        <v>178</v>
      </c>
      <c r="H1293" t="s">
        <v>150</v>
      </c>
      <c r="I1293" t="s">
        <v>161</v>
      </c>
      <c r="J1293" t="s">
        <v>151</v>
      </c>
      <c r="M1293">
        <v>50286</v>
      </c>
      <c r="O1293">
        <v>10.199999999999999</v>
      </c>
      <c r="R1293" t="s">
        <v>154</v>
      </c>
      <c r="S1293">
        <v>0.17</v>
      </c>
      <c r="T1293" t="s">
        <v>165</v>
      </c>
      <c r="V1293" t="s">
        <v>230</v>
      </c>
    </row>
    <row r="1294" spans="1:22" x14ac:dyDescent="0.3">
      <c r="A1294" t="s">
        <v>148</v>
      </c>
      <c r="B1294">
        <v>1651800</v>
      </c>
      <c r="C1294" s="1">
        <v>43559</v>
      </c>
      <c r="D1294" s="2">
        <v>0.52083333333333337</v>
      </c>
      <c r="G1294" t="s">
        <v>178</v>
      </c>
      <c r="H1294" t="s">
        <v>150</v>
      </c>
      <c r="I1294" t="s">
        <v>161</v>
      </c>
      <c r="J1294" t="s">
        <v>151</v>
      </c>
      <c r="M1294">
        <v>1040</v>
      </c>
      <c r="O1294">
        <v>1.2</v>
      </c>
      <c r="Q1294" t="s">
        <v>172</v>
      </c>
      <c r="R1294" t="s">
        <v>154</v>
      </c>
      <c r="S1294">
        <v>0.4</v>
      </c>
      <c r="T1294" t="s">
        <v>176</v>
      </c>
      <c r="V1294" t="s">
        <v>156</v>
      </c>
    </row>
    <row r="1295" spans="1:22" x14ac:dyDescent="0.3">
      <c r="A1295" t="s">
        <v>148</v>
      </c>
      <c r="B1295">
        <v>1651800</v>
      </c>
      <c r="C1295" s="1">
        <v>43559</v>
      </c>
      <c r="D1295" s="2">
        <v>0.52083333333333337</v>
      </c>
      <c r="G1295" t="s">
        <v>178</v>
      </c>
      <c r="H1295" t="s">
        <v>150</v>
      </c>
      <c r="I1295" t="s">
        <v>161</v>
      </c>
      <c r="J1295" t="s">
        <v>151</v>
      </c>
      <c r="M1295">
        <v>1049</v>
      </c>
      <c r="N1295" t="s">
        <v>152</v>
      </c>
      <c r="O1295">
        <v>0.02</v>
      </c>
      <c r="Q1295" t="s">
        <v>170</v>
      </c>
      <c r="R1295" t="s">
        <v>154</v>
      </c>
      <c r="S1295">
        <v>0.02</v>
      </c>
      <c r="T1295" t="s">
        <v>176</v>
      </c>
      <c r="V1295" t="s">
        <v>156</v>
      </c>
    </row>
    <row r="1296" spans="1:22" x14ac:dyDescent="0.3">
      <c r="A1296" t="s">
        <v>148</v>
      </c>
      <c r="B1296">
        <v>1651800</v>
      </c>
      <c r="C1296" s="1">
        <v>43559</v>
      </c>
      <c r="D1296" s="2">
        <v>0.52083333333333337</v>
      </c>
      <c r="G1296" t="s">
        <v>178</v>
      </c>
      <c r="H1296" t="s">
        <v>150</v>
      </c>
      <c r="I1296" t="s">
        <v>161</v>
      </c>
      <c r="J1296" t="s">
        <v>151</v>
      </c>
      <c r="M1296">
        <v>1090</v>
      </c>
      <c r="O1296">
        <v>3.6</v>
      </c>
      <c r="P1296" t="s">
        <v>168</v>
      </c>
      <c r="Q1296" t="s">
        <v>172</v>
      </c>
      <c r="R1296" t="s">
        <v>154</v>
      </c>
      <c r="S1296">
        <v>2</v>
      </c>
      <c r="T1296" t="s">
        <v>176</v>
      </c>
      <c r="V1296" t="s">
        <v>156</v>
      </c>
    </row>
    <row r="1297" spans="1:22" x14ac:dyDescent="0.3">
      <c r="A1297" t="s">
        <v>148</v>
      </c>
      <c r="B1297">
        <v>1651800</v>
      </c>
      <c r="C1297" s="1">
        <v>43559</v>
      </c>
      <c r="D1297" s="2">
        <v>0.52083333333333337</v>
      </c>
      <c r="G1297" t="s">
        <v>178</v>
      </c>
      <c r="H1297" t="s">
        <v>150</v>
      </c>
      <c r="I1297" t="s">
        <v>161</v>
      </c>
      <c r="J1297" t="s">
        <v>151</v>
      </c>
      <c r="M1297">
        <v>50286</v>
      </c>
      <c r="O1297">
        <v>1.35</v>
      </c>
      <c r="R1297" t="s">
        <v>154</v>
      </c>
      <c r="S1297">
        <v>0.17</v>
      </c>
      <c r="T1297" t="s">
        <v>165</v>
      </c>
      <c r="V1297" t="s">
        <v>230</v>
      </c>
    </row>
    <row r="1298" spans="1:22" x14ac:dyDescent="0.3">
      <c r="A1298" t="s">
        <v>148</v>
      </c>
      <c r="B1298">
        <v>1651800</v>
      </c>
      <c r="C1298" s="1">
        <v>43574</v>
      </c>
      <c r="D1298" s="2">
        <v>0.68055555555555547</v>
      </c>
      <c r="G1298" t="s">
        <v>178</v>
      </c>
      <c r="H1298" t="s">
        <v>150</v>
      </c>
      <c r="I1298" t="s">
        <v>161</v>
      </c>
      <c r="J1298" t="s">
        <v>151</v>
      </c>
      <c r="M1298">
        <v>1040</v>
      </c>
      <c r="O1298">
        <v>9.9</v>
      </c>
      <c r="Q1298" t="s">
        <v>172</v>
      </c>
      <c r="R1298" t="s">
        <v>154</v>
      </c>
      <c r="S1298">
        <v>0.4</v>
      </c>
      <c r="T1298" t="s">
        <v>176</v>
      </c>
      <c r="V1298" t="s">
        <v>156</v>
      </c>
    </row>
    <row r="1299" spans="1:22" x14ac:dyDescent="0.3">
      <c r="A1299" t="s">
        <v>148</v>
      </c>
      <c r="B1299">
        <v>1651800</v>
      </c>
      <c r="C1299" s="1">
        <v>43574</v>
      </c>
      <c r="D1299" s="2">
        <v>0.68055555555555547</v>
      </c>
      <c r="G1299" t="s">
        <v>178</v>
      </c>
      <c r="H1299" t="s">
        <v>150</v>
      </c>
      <c r="I1299" t="s">
        <v>161</v>
      </c>
      <c r="J1299" t="s">
        <v>151</v>
      </c>
      <c r="M1299">
        <v>1049</v>
      </c>
      <c r="O1299">
        <v>0.68300000000000005</v>
      </c>
      <c r="Q1299" t="s">
        <v>170</v>
      </c>
      <c r="R1299" t="s">
        <v>154</v>
      </c>
      <c r="S1299">
        <v>0.02</v>
      </c>
      <c r="T1299" t="s">
        <v>176</v>
      </c>
      <c r="V1299" t="s">
        <v>156</v>
      </c>
    </row>
    <row r="1300" spans="1:22" x14ac:dyDescent="0.3">
      <c r="A1300" t="s">
        <v>148</v>
      </c>
      <c r="B1300">
        <v>1651800</v>
      </c>
      <c r="C1300" s="1">
        <v>43574</v>
      </c>
      <c r="D1300" s="2">
        <v>0.68055555555555547</v>
      </c>
      <c r="G1300" t="s">
        <v>178</v>
      </c>
      <c r="H1300" t="s">
        <v>150</v>
      </c>
      <c r="I1300" t="s">
        <v>161</v>
      </c>
      <c r="J1300" t="s">
        <v>151</v>
      </c>
      <c r="M1300">
        <v>1090</v>
      </c>
      <c r="O1300">
        <v>24.9</v>
      </c>
      <c r="Q1300" t="s">
        <v>172</v>
      </c>
      <c r="R1300" t="s">
        <v>154</v>
      </c>
      <c r="S1300">
        <v>2</v>
      </c>
      <c r="T1300" t="s">
        <v>176</v>
      </c>
      <c r="V1300" t="s">
        <v>156</v>
      </c>
    </row>
    <row r="1301" spans="1:22" x14ac:dyDescent="0.3">
      <c r="A1301" t="s">
        <v>148</v>
      </c>
      <c r="B1301">
        <v>1651800</v>
      </c>
      <c r="C1301" s="1">
        <v>43574</v>
      </c>
      <c r="D1301" s="2">
        <v>0.68055555555555547</v>
      </c>
      <c r="G1301" t="s">
        <v>178</v>
      </c>
      <c r="H1301" t="s">
        <v>150</v>
      </c>
      <c r="I1301" t="s">
        <v>161</v>
      </c>
      <c r="J1301" t="s">
        <v>151</v>
      </c>
      <c r="M1301">
        <v>50286</v>
      </c>
      <c r="O1301">
        <v>16.899999999999999</v>
      </c>
      <c r="R1301" t="s">
        <v>154</v>
      </c>
      <c r="S1301">
        <v>0.17</v>
      </c>
      <c r="T1301" t="s">
        <v>165</v>
      </c>
      <c r="V1301" t="s">
        <v>230</v>
      </c>
    </row>
    <row r="1302" spans="1:22" x14ac:dyDescent="0.3">
      <c r="A1302" t="s">
        <v>148</v>
      </c>
      <c r="B1302">
        <v>1651800</v>
      </c>
      <c r="C1302" s="1">
        <v>43593</v>
      </c>
      <c r="D1302" s="2">
        <v>0.53888888888888886</v>
      </c>
      <c r="G1302" t="s">
        <v>178</v>
      </c>
      <c r="H1302" t="s">
        <v>150</v>
      </c>
      <c r="I1302" t="s">
        <v>161</v>
      </c>
      <c r="J1302" t="s">
        <v>151</v>
      </c>
      <c r="M1302">
        <v>1040</v>
      </c>
      <c r="O1302">
        <v>1.6</v>
      </c>
      <c r="Q1302" t="s">
        <v>172</v>
      </c>
      <c r="R1302" t="s">
        <v>154</v>
      </c>
      <c r="S1302">
        <v>0.4</v>
      </c>
      <c r="T1302" t="s">
        <v>176</v>
      </c>
      <c r="V1302" t="s">
        <v>156</v>
      </c>
    </row>
    <row r="1303" spans="1:22" x14ac:dyDescent="0.3">
      <c r="A1303" t="s">
        <v>148</v>
      </c>
      <c r="B1303">
        <v>1651800</v>
      </c>
      <c r="C1303" s="1">
        <v>43593</v>
      </c>
      <c r="D1303" s="2">
        <v>0.53888888888888886</v>
      </c>
      <c r="G1303" t="s">
        <v>178</v>
      </c>
      <c r="H1303" t="s">
        <v>150</v>
      </c>
      <c r="I1303" t="s">
        <v>161</v>
      </c>
      <c r="J1303" t="s">
        <v>151</v>
      </c>
      <c r="M1303">
        <v>1049</v>
      </c>
      <c r="O1303">
        <v>2.5999999999999999E-2</v>
      </c>
      <c r="P1303" t="s">
        <v>168</v>
      </c>
      <c r="Q1303" t="s">
        <v>170</v>
      </c>
      <c r="R1303" t="s">
        <v>154</v>
      </c>
      <c r="S1303">
        <v>0.02</v>
      </c>
      <c r="T1303" t="s">
        <v>176</v>
      </c>
      <c r="V1303" t="s">
        <v>156</v>
      </c>
    </row>
    <row r="1304" spans="1:22" x14ac:dyDescent="0.3">
      <c r="A1304" t="s">
        <v>148</v>
      </c>
      <c r="B1304">
        <v>1651800</v>
      </c>
      <c r="C1304" s="1">
        <v>43593</v>
      </c>
      <c r="D1304" s="2">
        <v>0.53888888888888886</v>
      </c>
      <c r="G1304" t="s">
        <v>178</v>
      </c>
      <c r="H1304" t="s">
        <v>150</v>
      </c>
      <c r="I1304" t="s">
        <v>161</v>
      </c>
      <c r="J1304" t="s">
        <v>151</v>
      </c>
      <c r="M1304">
        <v>1090</v>
      </c>
      <c r="O1304">
        <v>3.3</v>
      </c>
      <c r="P1304" t="s">
        <v>168</v>
      </c>
      <c r="Q1304" t="s">
        <v>172</v>
      </c>
      <c r="R1304" t="s">
        <v>154</v>
      </c>
      <c r="S1304">
        <v>2</v>
      </c>
      <c r="T1304" t="s">
        <v>176</v>
      </c>
      <c r="V1304" t="s">
        <v>156</v>
      </c>
    </row>
    <row r="1305" spans="1:22" x14ac:dyDescent="0.3">
      <c r="A1305" t="s">
        <v>148</v>
      </c>
      <c r="B1305">
        <v>1651800</v>
      </c>
      <c r="C1305" s="1">
        <v>43593</v>
      </c>
      <c r="D1305" s="2">
        <v>0.53888888888888886</v>
      </c>
      <c r="G1305" t="s">
        <v>178</v>
      </c>
      <c r="H1305" t="s">
        <v>150</v>
      </c>
      <c r="I1305" t="s">
        <v>161</v>
      </c>
      <c r="J1305" t="s">
        <v>151</v>
      </c>
      <c r="M1305">
        <v>50286</v>
      </c>
      <c r="O1305">
        <v>1.02</v>
      </c>
      <c r="R1305" t="s">
        <v>154</v>
      </c>
      <c r="S1305">
        <v>0.17</v>
      </c>
      <c r="T1305" t="s">
        <v>165</v>
      </c>
      <c r="V1305" t="s">
        <v>230</v>
      </c>
    </row>
    <row r="1306" spans="1:22" x14ac:dyDescent="0.3">
      <c r="A1306" t="s">
        <v>148</v>
      </c>
      <c r="B1306">
        <v>1651800</v>
      </c>
      <c r="C1306" s="1">
        <v>43620</v>
      </c>
      <c r="D1306" s="2">
        <v>0.44444444444444442</v>
      </c>
      <c r="G1306" t="s">
        <v>178</v>
      </c>
      <c r="H1306" t="s">
        <v>150</v>
      </c>
      <c r="I1306" t="s">
        <v>161</v>
      </c>
      <c r="J1306" t="s">
        <v>151</v>
      </c>
      <c r="M1306">
        <v>1040</v>
      </c>
      <c r="O1306">
        <v>1.5</v>
      </c>
      <c r="Q1306" t="s">
        <v>172</v>
      </c>
      <c r="R1306" t="s">
        <v>154</v>
      </c>
      <c r="S1306">
        <v>0.4</v>
      </c>
      <c r="T1306" t="s">
        <v>176</v>
      </c>
      <c r="V1306" t="s">
        <v>156</v>
      </c>
    </row>
    <row r="1307" spans="1:22" x14ac:dyDescent="0.3">
      <c r="A1307" t="s">
        <v>148</v>
      </c>
      <c r="B1307">
        <v>1651800</v>
      </c>
      <c r="C1307" s="1">
        <v>43620</v>
      </c>
      <c r="D1307" s="2">
        <v>0.44444444444444442</v>
      </c>
      <c r="G1307" t="s">
        <v>178</v>
      </c>
      <c r="H1307" t="s">
        <v>150</v>
      </c>
      <c r="I1307" t="s">
        <v>161</v>
      </c>
      <c r="J1307" t="s">
        <v>151</v>
      </c>
      <c r="M1307">
        <v>1049</v>
      </c>
      <c r="N1307" t="s">
        <v>152</v>
      </c>
      <c r="O1307">
        <v>0.02</v>
      </c>
      <c r="Q1307" t="s">
        <v>170</v>
      </c>
      <c r="R1307" t="s">
        <v>154</v>
      </c>
      <c r="S1307">
        <v>0.02</v>
      </c>
      <c r="T1307" t="s">
        <v>176</v>
      </c>
      <c r="V1307" t="s">
        <v>156</v>
      </c>
    </row>
    <row r="1308" spans="1:22" x14ac:dyDescent="0.3">
      <c r="A1308" t="s">
        <v>148</v>
      </c>
      <c r="B1308">
        <v>1651800</v>
      </c>
      <c r="C1308" s="1">
        <v>43620</v>
      </c>
      <c r="D1308" s="2">
        <v>0.44444444444444442</v>
      </c>
      <c r="G1308" t="s">
        <v>178</v>
      </c>
      <c r="H1308" t="s">
        <v>150</v>
      </c>
      <c r="I1308" t="s">
        <v>161</v>
      </c>
      <c r="J1308" t="s">
        <v>151</v>
      </c>
      <c r="M1308">
        <v>1090</v>
      </c>
      <c r="O1308">
        <v>2.8</v>
      </c>
      <c r="P1308" t="s">
        <v>168</v>
      </c>
      <c r="Q1308" t="s">
        <v>172</v>
      </c>
      <c r="R1308" t="s">
        <v>154</v>
      </c>
      <c r="S1308">
        <v>2</v>
      </c>
      <c r="T1308" t="s">
        <v>176</v>
      </c>
      <c r="V1308" t="s">
        <v>156</v>
      </c>
    </row>
    <row r="1309" spans="1:22" x14ac:dyDescent="0.3">
      <c r="A1309" t="s">
        <v>148</v>
      </c>
      <c r="B1309">
        <v>1651800</v>
      </c>
      <c r="C1309" s="1">
        <v>43620</v>
      </c>
      <c r="D1309" s="2">
        <v>0.44444444444444442</v>
      </c>
      <c r="G1309" t="s">
        <v>178</v>
      </c>
      <c r="H1309" t="s">
        <v>150</v>
      </c>
      <c r="I1309" t="s">
        <v>161</v>
      </c>
      <c r="J1309" t="s">
        <v>151</v>
      </c>
      <c r="M1309">
        <v>50286</v>
      </c>
      <c r="O1309">
        <v>0.72</v>
      </c>
      <c r="R1309" t="s">
        <v>154</v>
      </c>
      <c r="S1309">
        <v>0.17</v>
      </c>
      <c r="T1309" t="s">
        <v>165</v>
      </c>
      <c r="V1309" t="s">
        <v>230</v>
      </c>
    </row>
    <row r="1310" spans="1:22" x14ac:dyDescent="0.3">
      <c r="A1310" t="s">
        <v>148</v>
      </c>
      <c r="B1310">
        <v>1651800</v>
      </c>
      <c r="C1310" s="1">
        <v>43648</v>
      </c>
      <c r="D1310" s="2">
        <v>0.50416666666666665</v>
      </c>
      <c r="G1310" t="s">
        <v>178</v>
      </c>
      <c r="H1310" t="s">
        <v>150</v>
      </c>
      <c r="I1310" t="s">
        <v>161</v>
      </c>
      <c r="J1310" t="s">
        <v>151</v>
      </c>
      <c r="M1310">
        <v>1040</v>
      </c>
      <c r="O1310">
        <v>1.2</v>
      </c>
      <c r="Q1310" t="s">
        <v>172</v>
      </c>
      <c r="R1310" t="s">
        <v>154</v>
      </c>
      <c r="S1310">
        <v>0.4</v>
      </c>
      <c r="T1310" t="s">
        <v>176</v>
      </c>
      <c r="V1310" t="s">
        <v>156</v>
      </c>
    </row>
    <row r="1311" spans="1:22" x14ac:dyDescent="0.3">
      <c r="A1311" t="s">
        <v>148</v>
      </c>
      <c r="B1311">
        <v>1651800</v>
      </c>
      <c r="C1311" s="1">
        <v>43648</v>
      </c>
      <c r="D1311" s="2">
        <v>0.50416666666666665</v>
      </c>
      <c r="G1311" t="s">
        <v>178</v>
      </c>
      <c r="H1311" t="s">
        <v>150</v>
      </c>
      <c r="I1311" t="s">
        <v>161</v>
      </c>
      <c r="J1311" t="s">
        <v>151</v>
      </c>
      <c r="M1311">
        <v>1049</v>
      </c>
      <c r="O1311">
        <v>2.9000000000000001E-2</v>
      </c>
      <c r="P1311" t="s">
        <v>168</v>
      </c>
      <c r="Q1311" t="s">
        <v>170</v>
      </c>
      <c r="R1311" t="s">
        <v>154</v>
      </c>
      <c r="S1311">
        <v>0.02</v>
      </c>
      <c r="T1311" t="s">
        <v>176</v>
      </c>
      <c r="V1311" t="s">
        <v>156</v>
      </c>
    </row>
    <row r="1312" spans="1:22" x14ac:dyDescent="0.3">
      <c r="A1312" t="s">
        <v>148</v>
      </c>
      <c r="B1312">
        <v>1651800</v>
      </c>
      <c r="C1312" s="1">
        <v>43648</v>
      </c>
      <c r="D1312" s="2">
        <v>0.50416666666666665</v>
      </c>
      <c r="G1312" t="s">
        <v>178</v>
      </c>
      <c r="H1312" t="s">
        <v>150</v>
      </c>
      <c r="I1312" t="s">
        <v>161</v>
      </c>
      <c r="J1312" t="s">
        <v>151</v>
      </c>
      <c r="M1312">
        <v>1090</v>
      </c>
      <c r="O1312">
        <v>2.4</v>
      </c>
      <c r="P1312" t="s">
        <v>168</v>
      </c>
      <c r="Q1312" t="s">
        <v>172</v>
      </c>
      <c r="R1312" t="s">
        <v>154</v>
      </c>
      <c r="S1312">
        <v>2</v>
      </c>
      <c r="T1312" t="s">
        <v>176</v>
      </c>
      <c r="V1312" t="s">
        <v>156</v>
      </c>
    </row>
    <row r="1313" spans="1:22" x14ac:dyDescent="0.3">
      <c r="A1313" t="s">
        <v>148</v>
      </c>
      <c r="B1313">
        <v>1651800</v>
      </c>
      <c r="C1313" s="1">
        <v>43648</v>
      </c>
      <c r="D1313" s="2">
        <v>0.50416666666666665</v>
      </c>
      <c r="G1313" t="s">
        <v>178</v>
      </c>
      <c r="H1313" t="s">
        <v>150</v>
      </c>
      <c r="I1313" t="s">
        <v>161</v>
      </c>
      <c r="J1313" t="s">
        <v>151</v>
      </c>
      <c r="M1313">
        <v>50286</v>
      </c>
      <c r="O1313">
        <v>1.55</v>
      </c>
      <c r="R1313" t="s">
        <v>154</v>
      </c>
      <c r="S1313">
        <v>0.17</v>
      </c>
      <c r="T1313" t="s">
        <v>165</v>
      </c>
      <c r="V1313" t="s">
        <v>230</v>
      </c>
    </row>
    <row r="1314" spans="1:22" x14ac:dyDescent="0.3">
      <c r="A1314" t="s">
        <v>148</v>
      </c>
      <c r="B1314">
        <v>1651800</v>
      </c>
      <c r="C1314" s="1">
        <v>43654</v>
      </c>
      <c r="D1314" s="2">
        <v>0.53472222222222221</v>
      </c>
      <c r="G1314" t="s">
        <v>178</v>
      </c>
      <c r="H1314" t="s">
        <v>150</v>
      </c>
      <c r="I1314" t="s">
        <v>161</v>
      </c>
      <c r="J1314" t="s">
        <v>151</v>
      </c>
      <c r="M1314">
        <v>1040</v>
      </c>
      <c r="O1314">
        <v>3.6</v>
      </c>
      <c r="Q1314" t="s">
        <v>172</v>
      </c>
      <c r="R1314" t="s">
        <v>154</v>
      </c>
      <c r="S1314">
        <v>0.4</v>
      </c>
      <c r="T1314" t="s">
        <v>176</v>
      </c>
      <c r="V1314" t="s">
        <v>156</v>
      </c>
    </row>
    <row r="1315" spans="1:22" x14ac:dyDescent="0.3">
      <c r="A1315" t="s">
        <v>148</v>
      </c>
      <c r="B1315">
        <v>1651800</v>
      </c>
      <c r="C1315" s="1">
        <v>43654</v>
      </c>
      <c r="D1315" s="2">
        <v>0.53472222222222221</v>
      </c>
      <c r="G1315" t="s">
        <v>178</v>
      </c>
      <c r="H1315" t="s">
        <v>150</v>
      </c>
      <c r="I1315" t="s">
        <v>161</v>
      </c>
      <c r="J1315" t="s">
        <v>151</v>
      </c>
      <c r="M1315">
        <v>1049</v>
      </c>
      <c r="O1315">
        <v>1.35</v>
      </c>
      <c r="Q1315" t="s">
        <v>170</v>
      </c>
      <c r="R1315" t="s">
        <v>154</v>
      </c>
      <c r="S1315">
        <v>0.02</v>
      </c>
      <c r="T1315" t="s">
        <v>176</v>
      </c>
      <c r="V1315" t="s">
        <v>156</v>
      </c>
    </row>
    <row r="1316" spans="1:22" x14ac:dyDescent="0.3">
      <c r="A1316" t="s">
        <v>148</v>
      </c>
      <c r="B1316">
        <v>1651800</v>
      </c>
      <c r="C1316" s="1">
        <v>43654</v>
      </c>
      <c r="D1316" s="2">
        <v>0.53472222222222221</v>
      </c>
      <c r="G1316" t="s">
        <v>178</v>
      </c>
      <c r="H1316" t="s">
        <v>150</v>
      </c>
      <c r="I1316" t="s">
        <v>161</v>
      </c>
      <c r="J1316" t="s">
        <v>151</v>
      </c>
      <c r="M1316">
        <v>1090</v>
      </c>
      <c r="O1316">
        <v>2.6</v>
      </c>
      <c r="P1316" t="s">
        <v>168</v>
      </c>
      <c r="Q1316" t="s">
        <v>172</v>
      </c>
      <c r="R1316" t="s">
        <v>154</v>
      </c>
      <c r="S1316">
        <v>2</v>
      </c>
      <c r="T1316" t="s">
        <v>176</v>
      </c>
      <c r="V1316" t="s">
        <v>156</v>
      </c>
    </row>
    <row r="1317" spans="1:22" x14ac:dyDescent="0.3">
      <c r="A1317" t="s">
        <v>148</v>
      </c>
      <c r="B1317">
        <v>1651800</v>
      </c>
      <c r="C1317" s="1">
        <v>43654</v>
      </c>
      <c r="D1317" s="2">
        <v>0.53472222222222221</v>
      </c>
      <c r="G1317" t="s">
        <v>178</v>
      </c>
      <c r="H1317" t="s">
        <v>150</v>
      </c>
      <c r="I1317" t="s">
        <v>161</v>
      </c>
      <c r="J1317" t="s">
        <v>151</v>
      </c>
      <c r="M1317">
        <v>50286</v>
      </c>
      <c r="O1317">
        <v>72.5</v>
      </c>
      <c r="R1317" t="s">
        <v>154</v>
      </c>
      <c r="S1317">
        <v>0.17</v>
      </c>
      <c r="T1317" t="s">
        <v>165</v>
      </c>
      <c r="V1317" t="s">
        <v>230</v>
      </c>
    </row>
    <row r="1318" spans="1:22" x14ac:dyDescent="0.3">
      <c r="A1318" t="s">
        <v>148</v>
      </c>
      <c r="B1318">
        <v>1651800</v>
      </c>
      <c r="C1318" s="1">
        <v>43682</v>
      </c>
      <c r="D1318" s="2">
        <v>0.46527777777777773</v>
      </c>
      <c r="G1318" t="s">
        <v>178</v>
      </c>
      <c r="H1318" t="s">
        <v>150</v>
      </c>
      <c r="I1318" t="s">
        <v>161</v>
      </c>
      <c r="J1318" t="s">
        <v>151</v>
      </c>
      <c r="M1318">
        <v>1040</v>
      </c>
      <c r="O1318">
        <v>1.8</v>
      </c>
      <c r="Q1318" t="s">
        <v>172</v>
      </c>
      <c r="R1318" t="s">
        <v>154</v>
      </c>
      <c r="S1318">
        <v>0.4</v>
      </c>
      <c r="T1318" t="s">
        <v>176</v>
      </c>
      <c r="V1318" t="s">
        <v>156</v>
      </c>
    </row>
    <row r="1319" spans="1:22" x14ac:dyDescent="0.3">
      <c r="A1319" t="s">
        <v>148</v>
      </c>
      <c r="B1319">
        <v>1651800</v>
      </c>
      <c r="C1319" s="1">
        <v>43682</v>
      </c>
      <c r="D1319" s="2">
        <v>0.46527777777777773</v>
      </c>
      <c r="G1319" t="s">
        <v>178</v>
      </c>
      <c r="H1319" t="s">
        <v>150</v>
      </c>
      <c r="I1319" t="s">
        <v>161</v>
      </c>
      <c r="J1319" t="s">
        <v>151</v>
      </c>
      <c r="M1319">
        <v>1049</v>
      </c>
      <c r="O1319">
        <v>2.7E-2</v>
      </c>
      <c r="P1319" t="s">
        <v>168</v>
      </c>
      <c r="Q1319" t="s">
        <v>170</v>
      </c>
      <c r="R1319" t="s">
        <v>154</v>
      </c>
      <c r="S1319">
        <v>0.02</v>
      </c>
      <c r="T1319" t="s">
        <v>176</v>
      </c>
      <c r="V1319" t="s">
        <v>156</v>
      </c>
    </row>
    <row r="1320" spans="1:22" x14ac:dyDescent="0.3">
      <c r="A1320" t="s">
        <v>148</v>
      </c>
      <c r="B1320">
        <v>1651800</v>
      </c>
      <c r="C1320" s="1">
        <v>43682</v>
      </c>
      <c r="D1320" s="2">
        <v>0.46527777777777773</v>
      </c>
      <c r="G1320" t="s">
        <v>178</v>
      </c>
      <c r="H1320" t="s">
        <v>150</v>
      </c>
      <c r="I1320" t="s">
        <v>161</v>
      </c>
      <c r="J1320" t="s">
        <v>151</v>
      </c>
      <c r="M1320">
        <v>1090</v>
      </c>
      <c r="N1320" t="s">
        <v>152</v>
      </c>
      <c r="O1320">
        <v>2</v>
      </c>
      <c r="Q1320" t="s">
        <v>172</v>
      </c>
      <c r="R1320" t="s">
        <v>154</v>
      </c>
      <c r="S1320">
        <v>2</v>
      </c>
      <c r="T1320" t="s">
        <v>176</v>
      </c>
      <c r="V1320" t="s">
        <v>156</v>
      </c>
    </row>
    <row r="1321" spans="1:22" x14ac:dyDescent="0.3">
      <c r="A1321" t="s">
        <v>148</v>
      </c>
      <c r="B1321">
        <v>1651800</v>
      </c>
      <c r="C1321" s="1">
        <v>43682</v>
      </c>
      <c r="D1321" s="2">
        <v>0.46527777777777773</v>
      </c>
      <c r="G1321" t="s">
        <v>178</v>
      </c>
      <c r="H1321" t="s">
        <v>150</v>
      </c>
      <c r="I1321" t="s">
        <v>161</v>
      </c>
      <c r="J1321" t="s">
        <v>151</v>
      </c>
      <c r="M1321">
        <v>50286</v>
      </c>
      <c r="O1321">
        <v>1.1200000000000001</v>
      </c>
      <c r="R1321" t="s">
        <v>154</v>
      </c>
      <c r="S1321">
        <v>0.17</v>
      </c>
      <c r="T1321" t="s">
        <v>165</v>
      </c>
      <c r="V1321" t="s">
        <v>230</v>
      </c>
    </row>
    <row r="1322" spans="1:22" x14ac:dyDescent="0.3">
      <c r="A1322" t="s">
        <v>148</v>
      </c>
      <c r="B1322">
        <v>1651800</v>
      </c>
      <c r="C1322" s="1">
        <v>43700</v>
      </c>
      <c r="D1322" s="2">
        <v>0.56666666666666665</v>
      </c>
      <c r="G1322" t="s">
        <v>178</v>
      </c>
      <c r="H1322" t="s">
        <v>150</v>
      </c>
      <c r="I1322" t="s">
        <v>161</v>
      </c>
      <c r="J1322" t="s">
        <v>151</v>
      </c>
      <c r="M1322">
        <v>1040</v>
      </c>
      <c r="O1322">
        <v>3.1</v>
      </c>
      <c r="Q1322" t="s">
        <v>172</v>
      </c>
      <c r="R1322" t="s">
        <v>154</v>
      </c>
      <c r="S1322">
        <v>0.4</v>
      </c>
      <c r="T1322" t="s">
        <v>176</v>
      </c>
      <c r="V1322" t="s">
        <v>156</v>
      </c>
    </row>
    <row r="1323" spans="1:22" x14ac:dyDescent="0.3">
      <c r="A1323" t="s">
        <v>148</v>
      </c>
      <c r="B1323">
        <v>1651800</v>
      </c>
      <c r="C1323" s="1">
        <v>43700</v>
      </c>
      <c r="D1323" s="2">
        <v>0.56666666666666665</v>
      </c>
      <c r="G1323" t="s">
        <v>178</v>
      </c>
      <c r="H1323" t="s">
        <v>150</v>
      </c>
      <c r="I1323" t="s">
        <v>161</v>
      </c>
      <c r="J1323" t="s">
        <v>151</v>
      </c>
      <c r="M1323">
        <v>1049</v>
      </c>
      <c r="O1323">
        <v>0.41299999999999998</v>
      </c>
      <c r="Q1323" t="s">
        <v>170</v>
      </c>
      <c r="R1323" t="s">
        <v>154</v>
      </c>
      <c r="S1323">
        <v>0.02</v>
      </c>
      <c r="T1323" t="s">
        <v>176</v>
      </c>
      <c r="V1323" t="s">
        <v>156</v>
      </c>
    </row>
    <row r="1324" spans="1:22" x14ac:dyDescent="0.3">
      <c r="A1324" t="s">
        <v>148</v>
      </c>
      <c r="B1324">
        <v>1651800</v>
      </c>
      <c r="C1324" s="1">
        <v>43700</v>
      </c>
      <c r="D1324" s="2">
        <v>0.56666666666666665</v>
      </c>
      <c r="G1324" t="s">
        <v>178</v>
      </c>
      <c r="H1324" t="s">
        <v>150</v>
      </c>
      <c r="I1324" t="s">
        <v>161</v>
      </c>
      <c r="J1324" t="s">
        <v>151</v>
      </c>
      <c r="M1324">
        <v>1090</v>
      </c>
      <c r="O1324">
        <v>4.5999999999999996</v>
      </c>
      <c r="Q1324" t="s">
        <v>172</v>
      </c>
      <c r="R1324" t="s">
        <v>154</v>
      </c>
      <c r="S1324">
        <v>2</v>
      </c>
      <c r="T1324" t="s">
        <v>176</v>
      </c>
      <c r="V1324" t="s">
        <v>156</v>
      </c>
    </row>
    <row r="1325" spans="1:22" x14ac:dyDescent="0.3">
      <c r="A1325" t="s">
        <v>148</v>
      </c>
      <c r="B1325">
        <v>1651800</v>
      </c>
      <c r="C1325" s="1">
        <v>43700</v>
      </c>
      <c r="D1325" s="2">
        <v>0.56666666666666665</v>
      </c>
      <c r="G1325" t="s">
        <v>178</v>
      </c>
      <c r="H1325" t="s">
        <v>150</v>
      </c>
      <c r="I1325" t="s">
        <v>161</v>
      </c>
      <c r="J1325" t="s">
        <v>151</v>
      </c>
      <c r="M1325">
        <v>50286</v>
      </c>
      <c r="O1325">
        <v>29.3</v>
      </c>
      <c r="R1325" t="s">
        <v>154</v>
      </c>
      <c r="S1325">
        <v>0.17</v>
      </c>
      <c r="T1325" t="s">
        <v>165</v>
      </c>
      <c r="V1325" t="s">
        <v>230</v>
      </c>
    </row>
    <row r="1326" spans="1:22" x14ac:dyDescent="0.3">
      <c r="A1326" t="s">
        <v>148</v>
      </c>
      <c r="B1326">
        <v>1651800</v>
      </c>
      <c r="C1326" s="1">
        <v>43711</v>
      </c>
      <c r="D1326" s="2">
        <v>0.4694444444444445</v>
      </c>
      <c r="G1326" t="s">
        <v>178</v>
      </c>
      <c r="H1326" t="s">
        <v>150</v>
      </c>
      <c r="I1326" t="s">
        <v>161</v>
      </c>
      <c r="J1326" t="s">
        <v>151</v>
      </c>
      <c r="M1326">
        <v>1040</v>
      </c>
      <c r="O1326">
        <v>2.7</v>
      </c>
      <c r="Q1326" t="s">
        <v>172</v>
      </c>
      <c r="R1326" t="s">
        <v>154</v>
      </c>
      <c r="S1326">
        <v>0.4</v>
      </c>
      <c r="T1326" t="s">
        <v>176</v>
      </c>
      <c r="V1326" t="s">
        <v>156</v>
      </c>
    </row>
    <row r="1327" spans="1:22" x14ac:dyDescent="0.3">
      <c r="A1327" t="s">
        <v>148</v>
      </c>
      <c r="B1327">
        <v>1651800</v>
      </c>
      <c r="C1327" s="1">
        <v>43711</v>
      </c>
      <c r="D1327" s="2">
        <v>0.4694444444444445</v>
      </c>
      <c r="G1327" t="s">
        <v>178</v>
      </c>
      <c r="H1327" t="s">
        <v>150</v>
      </c>
      <c r="I1327" t="s">
        <v>161</v>
      </c>
      <c r="J1327" t="s">
        <v>151</v>
      </c>
      <c r="M1327">
        <v>1049</v>
      </c>
      <c r="O1327">
        <v>0.02</v>
      </c>
      <c r="P1327" t="s">
        <v>168</v>
      </c>
      <c r="Q1327" t="s">
        <v>170</v>
      </c>
      <c r="R1327" t="s">
        <v>154</v>
      </c>
      <c r="S1327">
        <v>0.02</v>
      </c>
      <c r="T1327" t="s">
        <v>176</v>
      </c>
      <c r="V1327" t="s">
        <v>156</v>
      </c>
    </row>
    <row r="1328" spans="1:22" x14ac:dyDescent="0.3">
      <c r="A1328" t="s">
        <v>148</v>
      </c>
      <c r="B1328">
        <v>1651800</v>
      </c>
      <c r="C1328" s="1">
        <v>43711</v>
      </c>
      <c r="D1328" s="2">
        <v>0.4694444444444445</v>
      </c>
      <c r="G1328" t="s">
        <v>178</v>
      </c>
      <c r="H1328" t="s">
        <v>150</v>
      </c>
      <c r="I1328" t="s">
        <v>161</v>
      </c>
      <c r="J1328" t="s">
        <v>151</v>
      </c>
      <c r="M1328">
        <v>1090</v>
      </c>
      <c r="N1328" t="s">
        <v>152</v>
      </c>
      <c r="O1328">
        <v>2</v>
      </c>
      <c r="Q1328" t="s">
        <v>172</v>
      </c>
      <c r="R1328" t="s">
        <v>154</v>
      </c>
      <c r="S1328">
        <v>2</v>
      </c>
      <c r="T1328" t="s">
        <v>176</v>
      </c>
      <c r="V1328" t="s">
        <v>156</v>
      </c>
    </row>
    <row r="1329" spans="1:22" x14ac:dyDescent="0.3">
      <c r="A1329" t="s">
        <v>148</v>
      </c>
      <c r="B1329">
        <v>1651800</v>
      </c>
      <c r="C1329" s="1">
        <v>43711</v>
      </c>
      <c r="D1329" s="2">
        <v>0.4694444444444445</v>
      </c>
      <c r="G1329" t="s">
        <v>178</v>
      </c>
      <c r="H1329" t="s">
        <v>150</v>
      </c>
      <c r="I1329" t="s">
        <v>161</v>
      </c>
      <c r="J1329" t="s">
        <v>151</v>
      </c>
      <c r="M1329">
        <v>50286</v>
      </c>
      <c r="O1329">
        <v>1.26</v>
      </c>
      <c r="R1329" t="s">
        <v>154</v>
      </c>
      <c r="S1329">
        <v>0.17</v>
      </c>
      <c r="T1329" t="s">
        <v>165</v>
      </c>
      <c r="V1329" t="s">
        <v>230</v>
      </c>
    </row>
    <row r="1330" spans="1:22" x14ac:dyDescent="0.3">
      <c r="A1330" t="s">
        <v>148</v>
      </c>
      <c r="B1330">
        <v>1651800</v>
      </c>
      <c r="C1330" s="1">
        <v>43740</v>
      </c>
      <c r="D1330" s="2">
        <v>0.44444444444444442</v>
      </c>
      <c r="G1330" t="s">
        <v>178</v>
      </c>
      <c r="H1330" t="s">
        <v>150</v>
      </c>
      <c r="I1330" t="s">
        <v>161</v>
      </c>
      <c r="J1330" t="s">
        <v>151</v>
      </c>
      <c r="M1330">
        <v>1040</v>
      </c>
      <c r="O1330">
        <v>4.8</v>
      </c>
      <c r="Q1330" t="s">
        <v>172</v>
      </c>
      <c r="R1330" t="s">
        <v>154</v>
      </c>
      <c r="S1330">
        <v>0.4</v>
      </c>
      <c r="T1330" t="s">
        <v>176</v>
      </c>
      <c r="V1330" t="s">
        <v>156</v>
      </c>
    </row>
    <row r="1331" spans="1:22" x14ac:dyDescent="0.3">
      <c r="A1331" t="s">
        <v>148</v>
      </c>
      <c r="B1331">
        <v>1651800</v>
      </c>
      <c r="C1331" s="1">
        <v>43740</v>
      </c>
      <c r="D1331" s="2">
        <v>0.44444444444444442</v>
      </c>
      <c r="G1331" t="s">
        <v>178</v>
      </c>
      <c r="H1331" t="s">
        <v>150</v>
      </c>
      <c r="I1331" t="s">
        <v>161</v>
      </c>
      <c r="J1331" t="s">
        <v>151</v>
      </c>
      <c r="M1331">
        <v>1049</v>
      </c>
      <c r="O1331">
        <v>7.4999999999999997E-2</v>
      </c>
      <c r="Q1331" t="s">
        <v>170</v>
      </c>
      <c r="R1331" t="s">
        <v>154</v>
      </c>
      <c r="S1331">
        <v>0.02</v>
      </c>
      <c r="T1331" t="s">
        <v>176</v>
      </c>
      <c r="V1331" t="s">
        <v>156</v>
      </c>
    </row>
    <row r="1332" spans="1:22" x14ac:dyDescent="0.3">
      <c r="A1332" t="s">
        <v>148</v>
      </c>
      <c r="B1332">
        <v>1651800</v>
      </c>
      <c r="C1332" s="1">
        <v>43740</v>
      </c>
      <c r="D1332" s="2">
        <v>0.44444444444444442</v>
      </c>
      <c r="G1332" t="s">
        <v>178</v>
      </c>
      <c r="H1332" t="s">
        <v>150</v>
      </c>
      <c r="I1332" t="s">
        <v>161</v>
      </c>
      <c r="J1332" t="s">
        <v>151</v>
      </c>
      <c r="M1332">
        <v>1090</v>
      </c>
      <c r="O1332">
        <v>4</v>
      </c>
      <c r="P1332" t="s">
        <v>168</v>
      </c>
      <c r="Q1332" t="s">
        <v>172</v>
      </c>
      <c r="R1332" t="s">
        <v>154</v>
      </c>
      <c r="S1332">
        <v>2</v>
      </c>
      <c r="T1332" t="s">
        <v>176</v>
      </c>
      <c r="V1332" t="s">
        <v>156</v>
      </c>
    </row>
    <row r="1333" spans="1:22" x14ac:dyDescent="0.3">
      <c r="A1333" t="s">
        <v>148</v>
      </c>
      <c r="B1333">
        <v>1651800</v>
      </c>
      <c r="C1333" s="1">
        <v>43740</v>
      </c>
      <c r="D1333" s="2">
        <v>0.44444444444444442</v>
      </c>
      <c r="G1333" t="s">
        <v>178</v>
      </c>
      <c r="H1333" t="s">
        <v>150</v>
      </c>
      <c r="I1333" t="s">
        <v>161</v>
      </c>
      <c r="J1333" t="s">
        <v>151</v>
      </c>
      <c r="M1333">
        <v>50286</v>
      </c>
      <c r="O1333">
        <v>1.31</v>
      </c>
      <c r="R1333" t="s">
        <v>154</v>
      </c>
      <c r="S1333">
        <v>0.17</v>
      </c>
      <c r="T1333" t="s">
        <v>165</v>
      </c>
      <c r="V1333" t="s">
        <v>230</v>
      </c>
    </row>
    <row r="1334" spans="1:22" x14ac:dyDescent="0.3">
      <c r="A1334" t="s">
        <v>148</v>
      </c>
      <c r="B1334">
        <v>1651800</v>
      </c>
      <c r="C1334" s="1">
        <v>43754</v>
      </c>
      <c r="D1334" s="2">
        <v>0.63888888888888895</v>
      </c>
      <c r="G1334" t="s">
        <v>178</v>
      </c>
      <c r="H1334" t="s">
        <v>150</v>
      </c>
      <c r="I1334" t="s">
        <v>161</v>
      </c>
      <c r="J1334" t="s">
        <v>151</v>
      </c>
      <c r="M1334">
        <v>1040</v>
      </c>
      <c r="O1334">
        <v>3.8</v>
      </c>
      <c r="Q1334" t="s">
        <v>172</v>
      </c>
      <c r="R1334" t="s">
        <v>154</v>
      </c>
      <c r="S1334">
        <v>0.4</v>
      </c>
      <c r="T1334" t="s">
        <v>176</v>
      </c>
      <c r="V1334" t="s">
        <v>156</v>
      </c>
    </row>
    <row r="1335" spans="1:22" x14ac:dyDescent="0.3">
      <c r="A1335" t="s">
        <v>148</v>
      </c>
      <c r="B1335">
        <v>1651800</v>
      </c>
      <c r="C1335" s="1">
        <v>43754</v>
      </c>
      <c r="D1335" s="2">
        <v>0.63888888888888895</v>
      </c>
      <c r="G1335" t="s">
        <v>178</v>
      </c>
      <c r="H1335" t="s">
        <v>150</v>
      </c>
      <c r="I1335" t="s">
        <v>161</v>
      </c>
      <c r="J1335" t="s">
        <v>151</v>
      </c>
      <c r="M1335">
        <v>1049</v>
      </c>
      <c r="O1335">
        <v>0.57799999999999996</v>
      </c>
      <c r="Q1335" t="s">
        <v>170</v>
      </c>
      <c r="R1335" t="s">
        <v>154</v>
      </c>
      <c r="S1335">
        <v>0.02</v>
      </c>
      <c r="T1335" t="s">
        <v>176</v>
      </c>
      <c r="V1335" t="s">
        <v>156</v>
      </c>
    </row>
    <row r="1336" spans="1:22" x14ac:dyDescent="0.3">
      <c r="A1336" t="s">
        <v>148</v>
      </c>
      <c r="B1336">
        <v>1651800</v>
      </c>
      <c r="C1336" s="1">
        <v>43754</v>
      </c>
      <c r="D1336" s="2">
        <v>0.63888888888888895</v>
      </c>
      <c r="G1336" t="s">
        <v>178</v>
      </c>
      <c r="H1336" t="s">
        <v>150</v>
      </c>
      <c r="I1336" t="s">
        <v>161</v>
      </c>
      <c r="J1336" t="s">
        <v>151</v>
      </c>
      <c r="M1336">
        <v>1090</v>
      </c>
      <c r="O1336">
        <v>4.5</v>
      </c>
      <c r="Q1336" t="s">
        <v>172</v>
      </c>
      <c r="R1336" t="s">
        <v>154</v>
      </c>
      <c r="S1336">
        <v>2</v>
      </c>
      <c r="T1336" t="s">
        <v>176</v>
      </c>
      <c r="V1336" t="s">
        <v>156</v>
      </c>
    </row>
    <row r="1337" spans="1:22" x14ac:dyDescent="0.3">
      <c r="A1337" t="s">
        <v>148</v>
      </c>
      <c r="B1337">
        <v>1651800</v>
      </c>
      <c r="C1337" s="1">
        <v>43754</v>
      </c>
      <c r="D1337" s="2">
        <v>0.63888888888888895</v>
      </c>
      <c r="G1337" t="s">
        <v>178</v>
      </c>
      <c r="H1337" t="s">
        <v>150</v>
      </c>
      <c r="I1337" t="s">
        <v>161</v>
      </c>
      <c r="J1337" t="s">
        <v>151</v>
      </c>
      <c r="M1337">
        <v>50286</v>
      </c>
      <c r="O1337">
        <v>19.5</v>
      </c>
      <c r="R1337" t="s">
        <v>154</v>
      </c>
      <c r="S1337">
        <v>0.17</v>
      </c>
      <c r="T1337" t="s">
        <v>165</v>
      </c>
      <c r="V1337" t="s">
        <v>230</v>
      </c>
    </row>
    <row r="1338" spans="1:22" x14ac:dyDescent="0.3">
      <c r="A1338" t="s">
        <v>148</v>
      </c>
      <c r="B1338">
        <v>1651800</v>
      </c>
      <c r="C1338" s="1">
        <v>43760</v>
      </c>
      <c r="D1338" s="2">
        <v>0.69444444444444453</v>
      </c>
      <c r="G1338" t="s">
        <v>178</v>
      </c>
      <c r="H1338" t="s">
        <v>150</v>
      </c>
      <c r="I1338" t="s">
        <v>161</v>
      </c>
      <c r="J1338" t="s">
        <v>151</v>
      </c>
      <c r="M1338">
        <v>1040</v>
      </c>
      <c r="O1338">
        <v>4.5999999999999996</v>
      </c>
      <c r="Q1338" t="s">
        <v>172</v>
      </c>
      <c r="R1338" t="s">
        <v>154</v>
      </c>
      <c r="S1338">
        <v>0.4</v>
      </c>
      <c r="T1338" t="s">
        <v>176</v>
      </c>
      <c r="V1338" t="s">
        <v>156</v>
      </c>
    </row>
    <row r="1339" spans="1:22" x14ac:dyDescent="0.3">
      <c r="A1339" t="s">
        <v>148</v>
      </c>
      <c r="B1339">
        <v>1651800</v>
      </c>
      <c r="C1339" s="1">
        <v>43760</v>
      </c>
      <c r="D1339" s="2">
        <v>0.69444444444444453</v>
      </c>
      <c r="G1339" t="s">
        <v>178</v>
      </c>
      <c r="H1339" t="s">
        <v>150</v>
      </c>
      <c r="I1339" t="s">
        <v>161</v>
      </c>
      <c r="J1339" t="s">
        <v>151</v>
      </c>
      <c r="M1339">
        <v>1049</v>
      </c>
      <c r="O1339">
        <v>0.63200000000000001</v>
      </c>
      <c r="Q1339" t="s">
        <v>170</v>
      </c>
      <c r="R1339" t="s">
        <v>154</v>
      </c>
      <c r="S1339">
        <v>0.02</v>
      </c>
      <c r="T1339" t="s">
        <v>176</v>
      </c>
      <c r="V1339" t="s">
        <v>156</v>
      </c>
    </row>
    <row r="1340" spans="1:22" x14ac:dyDescent="0.3">
      <c r="A1340" t="s">
        <v>148</v>
      </c>
      <c r="B1340">
        <v>1651800</v>
      </c>
      <c r="C1340" s="1">
        <v>43760</v>
      </c>
      <c r="D1340" s="2">
        <v>0.69444444444444453</v>
      </c>
      <c r="G1340" t="s">
        <v>178</v>
      </c>
      <c r="H1340" t="s">
        <v>150</v>
      </c>
      <c r="I1340" t="s">
        <v>161</v>
      </c>
      <c r="J1340" t="s">
        <v>151</v>
      </c>
      <c r="M1340">
        <v>1090</v>
      </c>
      <c r="O1340">
        <v>11.1</v>
      </c>
      <c r="Q1340" t="s">
        <v>172</v>
      </c>
      <c r="R1340" t="s">
        <v>154</v>
      </c>
      <c r="S1340">
        <v>2</v>
      </c>
      <c r="T1340" t="s">
        <v>176</v>
      </c>
      <c r="V1340" t="s">
        <v>156</v>
      </c>
    </row>
    <row r="1341" spans="1:22" x14ac:dyDescent="0.3">
      <c r="A1341" t="s">
        <v>148</v>
      </c>
      <c r="B1341">
        <v>1651800</v>
      </c>
      <c r="C1341" s="1">
        <v>43760</v>
      </c>
      <c r="D1341" s="2">
        <v>0.69444444444444453</v>
      </c>
      <c r="G1341" t="s">
        <v>178</v>
      </c>
      <c r="H1341" t="s">
        <v>150</v>
      </c>
      <c r="I1341" t="s">
        <v>161</v>
      </c>
      <c r="J1341" t="s">
        <v>151</v>
      </c>
      <c r="M1341">
        <v>50286</v>
      </c>
      <c r="O1341">
        <v>7.53</v>
      </c>
      <c r="R1341" t="s">
        <v>154</v>
      </c>
      <c r="S1341">
        <v>0.17</v>
      </c>
      <c r="T1341" t="s">
        <v>165</v>
      </c>
      <c r="V1341" t="s">
        <v>230</v>
      </c>
    </row>
    <row r="1342" spans="1:22" x14ac:dyDescent="0.3">
      <c r="A1342" t="s">
        <v>148</v>
      </c>
      <c r="B1342">
        <v>1651800</v>
      </c>
      <c r="C1342" s="1">
        <v>43775</v>
      </c>
      <c r="D1342" s="2">
        <v>0.52361111111111114</v>
      </c>
      <c r="G1342" t="s">
        <v>149</v>
      </c>
      <c r="H1342" t="s">
        <v>150</v>
      </c>
      <c r="I1342" t="s">
        <v>161</v>
      </c>
      <c r="J1342" t="s">
        <v>151</v>
      </c>
      <c r="M1342">
        <v>1040</v>
      </c>
      <c r="O1342">
        <v>2.9</v>
      </c>
      <c r="P1342" t="s">
        <v>179</v>
      </c>
      <c r="Q1342" t="s">
        <v>172</v>
      </c>
      <c r="R1342" t="s">
        <v>154</v>
      </c>
      <c r="S1342">
        <v>0.4</v>
      </c>
      <c r="T1342" t="s">
        <v>176</v>
      </c>
      <c r="V1342" t="s">
        <v>156</v>
      </c>
    </row>
    <row r="1343" spans="1:22" x14ac:dyDescent="0.3">
      <c r="A1343" t="s">
        <v>148</v>
      </c>
      <c r="B1343">
        <v>1651800</v>
      </c>
      <c r="C1343" s="1">
        <v>43775</v>
      </c>
      <c r="D1343" s="2">
        <v>0.52361111111111114</v>
      </c>
      <c r="G1343" t="s">
        <v>149</v>
      </c>
      <c r="H1343" t="s">
        <v>150</v>
      </c>
      <c r="I1343" t="s">
        <v>161</v>
      </c>
      <c r="J1343" t="s">
        <v>151</v>
      </c>
      <c r="M1343">
        <v>1049</v>
      </c>
      <c r="O1343">
        <v>2.5999999999999999E-2</v>
      </c>
      <c r="P1343" t="s">
        <v>168</v>
      </c>
      <c r="Q1343" t="s">
        <v>170</v>
      </c>
      <c r="R1343" t="s">
        <v>154</v>
      </c>
      <c r="S1343">
        <v>0.02</v>
      </c>
      <c r="T1343" t="s">
        <v>176</v>
      </c>
      <c r="V1343" t="s">
        <v>156</v>
      </c>
    </row>
    <row r="1344" spans="1:22" x14ac:dyDescent="0.3">
      <c r="A1344" t="s">
        <v>148</v>
      </c>
      <c r="B1344">
        <v>1651800</v>
      </c>
      <c r="C1344" s="1">
        <v>43775</v>
      </c>
      <c r="D1344" s="2">
        <v>0.52361111111111114</v>
      </c>
      <c r="G1344" t="s">
        <v>149</v>
      </c>
      <c r="H1344" t="s">
        <v>150</v>
      </c>
      <c r="I1344" t="s">
        <v>161</v>
      </c>
      <c r="J1344" t="s">
        <v>151</v>
      </c>
      <c r="M1344">
        <v>1090</v>
      </c>
      <c r="O1344">
        <v>9.3000000000000007</v>
      </c>
      <c r="P1344" t="s">
        <v>179</v>
      </c>
      <c r="Q1344" t="s">
        <v>172</v>
      </c>
      <c r="R1344" t="s">
        <v>154</v>
      </c>
      <c r="S1344">
        <v>2</v>
      </c>
      <c r="T1344" t="s">
        <v>176</v>
      </c>
      <c r="V1344" t="s">
        <v>156</v>
      </c>
    </row>
    <row r="1345" spans="1:22" x14ac:dyDescent="0.3">
      <c r="A1345" t="s">
        <v>148</v>
      </c>
      <c r="B1345">
        <v>1651800</v>
      </c>
      <c r="C1345" s="1">
        <v>43775</v>
      </c>
      <c r="D1345" s="2">
        <v>0.52361111111111114</v>
      </c>
      <c r="G1345" t="s">
        <v>149</v>
      </c>
      <c r="H1345" t="s">
        <v>150</v>
      </c>
      <c r="I1345" t="s">
        <v>161</v>
      </c>
      <c r="J1345" t="s">
        <v>151</v>
      </c>
      <c r="M1345">
        <v>50286</v>
      </c>
      <c r="O1345">
        <v>1.32</v>
      </c>
      <c r="R1345" t="s">
        <v>154</v>
      </c>
      <c r="S1345">
        <v>0.17</v>
      </c>
      <c r="T1345" t="s">
        <v>165</v>
      </c>
      <c r="V1345" t="s">
        <v>230</v>
      </c>
    </row>
    <row r="1346" spans="1:22" x14ac:dyDescent="0.3">
      <c r="A1346" t="s">
        <v>148</v>
      </c>
      <c r="B1346">
        <v>1651800</v>
      </c>
      <c r="C1346" s="1">
        <v>43800</v>
      </c>
      <c r="D1346" s="2">
        <v>0.4458333333333333</v>
      </c>
      <c r="G1346" t="s">
        <v>149</v>
      </c>
      <c r="H1346" t="s">
        <v>150</v>
      </c>
      <c r="I1346" t="s">
        <v>161</v>
      </c>
      <c r="J1346" t="s">
        <v>151</v>
      </c>
      <c r="M1346">
        <v>1040</v>
      </c>
      <c r="O1346">
        <v>3.1</v>
      </c>
      <c r="Q1346" t="s">
        <v>172</v>
      </c>
      <c r="R1346" t="s">
        <v>154</v>
      </c>
      <c r="S1346">
        <v>0.4</v>
      </c>
      <c r="T1346" t="s">
        <v>176</v>
      </c>
      <c r="V1346" t="s">
        <v>156</v>
      </c>
    </row>
    <row r="1347" spans="1:22" x14ac:dyDescent="0.3">
      <c r="A1347" t="s">
        <v>148</v>
      </c>
      <c r="B1347">
        <v>1651800</v>
      </c>
      <c r="C1347" s="1">
        <v>43800</v>
      </c>
      <c r="D1347" s="2">
        <v>0.4458333333333333</v>
      </c>
      <c r="G1347" t="s">
        <v>149</v>
      </c>
      <c r="H1347" t="s">
        <v>150</v>
      </c>
      <c r="I1347" t="s">
        <v>161</v>
      </c>
      <c r="J1347" t="s">
        <v>151</v>
      </c>
      <c r="M1347">
        <v>1049</v>
      </c>
      <c r="O1347">
        <v>0.13</v>
      </c>
      <c r="Q1347" t="s">
        <v>170</v>
      </c>
      <c r="R1347" t="s">
        <v>154</v>
      </c>
      <c r="S1347">
        <v>0.02</v>
      </c>
      <c r="T1347" t="s">
        <v>176</v>
      </c>
      <c r="V1347" t="s">
        <v>156</v>
      </c>
    </row>
    <row r="1348" spans="1:22" x14ac:dyDescent="0.3">
      <c r="A1348" t="s">
        <v>148</v>
      </c>
      <c r="B1348">
        <v>1651800</v>
      </c>
      <c r="C1348" s="1">
        <v>43800</v>
      </c>
      <c r="D1348" s="2">
        <v>0.4458333333333333</v>
      </c>
      <c r="G1348" t="s">
        <v>149</v>
      </c>
      <c r="H1348" t="s">
        <v>150</v>
      </c>
      <c r="I1348" t="s">
        <v>161</v>
      </c>
      <c r="J1348" t="s">
        <v>151</v>
      </c>
      <c r="M1348">
        <v>1090</v>
      </c>
      <c r="O1348">
        <v>16.5</v>
      </c>
      <c r="Q1348" t="s">
        <v>172</v>
      </c>
      <c r="R1348" t="s">
        <v>154</v>
      </c>
      <c r="S1348">
        <v>2</v>
      </c>
      <c r="T1348" t="s">
        <v>176</v>
      </c>
      <c r="V1348" t="s">
        <v>156</v>
      </c>
    </row>
    <row r="1349" spans="1:22" x14ac:dyDescent="0.3">
      <c r="A1349" t="s">
        <v>148</v>
      </c>
      <c r="B1349">
        <v>1651800</v>
      </c>
      <c r="C1349" s="1">
        <v>43800</v>
      </c>
      <c r="D1349" s="2">
        <v>0.4458333333333333</v>
      </c>
      <c r="G1349" t="s">
        <v>149</v>
      </c>
      <c r="H1349" t="s">
        <v>150</v>
      </c>
      <c r="I1349" t="s">
        <v>161</v>
      </c>
      <c r="J1349" t="s">
        <v>151</v>
      </c>
      <c r="M1349">
        <v>50286</v>
      </c>
      <c r="O1349">
        <v>1.39</v>
      </c>
      <c r="R1349" t="s">
        <v>154</v>
      </c>
      <c r="S1349">
        <v>0.17</v>
      </c>
      <c r="T1349" t="s">
        <v>165</v>
      </c>
      <c r="V1349" t="s">
        <v>230</v>
      </c>
    </row>
    <row r="1350" spans="1:22" x14ac:dyDescent="0.3">
      <c r="A1350" t="s">
        <v>148</v>
      </c>
      <c r="B1350">
        <v>1651800</v>
      </c>
      <c r="C1350" s="1">
        <v>43802</v>
      </c>
      <c r="D1350" s="2">
        <v>0.48749999999999999</v>
      </c>
      <c r="G1350" t="s">
        <v>149</v>
      </c>
      <c r="H1350" t="s">
        <v>150</v>
      </c>
      <c r="I1350" t="s">
        <v>161</v>
      </c>
      <c r="J1350" t="s">
        <v>151</v>
      </c>
      <c r="M1350">
        <v>1040</v>
      </c>
      <c r="O1350">
        <v>2.9</v>
      </c>
      <c r="Q1350" t="s">
        <v>172</v>
      </c>
      <c r="R1350" t="s">
        <v>154</v>
      </c>
      <c r="S1350">
        <v>0.4</v>
      </c>
      <c r="T1350" t="s">
        <v>176</v>
      </c>
      <c r="V1350" t="s">
        <v>156</v>
      </c>
    </row>
    <row r="1351" spans="1:22" x14ac:dyDescent="0.3">
      <c r="A1351" t="s">
        <v>148</v>
      </c>
      <c r="B1351">
        <v>1651800</v>
      </c>
      <c r="C1351" s="1">
        <v>43802</v>
      </c>
      <c r="D1351" s="2">
        <v>0.48749999999999999</v>
      </c>
      <c r="G1351" t="s">
        <v>149</v>
      </c>
      <c r="H1351" t="s">
        <v>150</v>
      </c>
      <c r="I1351" t="s">
        <v>161</v>
      </c>
      <c r="J1351" t="s">
        <v>151</v>
      </c>
      <c r="M1351">
        <v>1049</v>
      </c>
      <c r="O1351">
        <v>0.26700000000000002</v>
      </c>
      <c r="Q1351" t="s">
        <v>170</v>
      </c>
      <c r="R1351" t="s">
        <v>154</v>
      </c>
      <c r="S1351">
        <v>0.02</v>
      </c>
      <c r="T1351" t="s">
        <v>176</v>
      </c>
      <c r="V1351" t="s">
        <v>156</v>
      </c>
    </row>
    <row r="1352" spans="1:22" x14ac:dyDescent="0.3">
      <c r="A1352" t="s">
        <v>148</v>
      </c>
      <c r="B1352">
        <v>1651800</v>
      </c>
      <c r="C1352" s="1">
        <v>43802</v>
      </c>
      <c r="D1352" s="2">
        <v>0.48749999999999999</v>
      </c>
      <c r="G1352" t="s">
        <v>149</v>
      </c>
      <c r="H1352" t="s">
        <v>150</v>
      </c>
      <c r="I1352" t="s">
        <v>161</v>
      </c>
      <c r="J1352" t="s">
        <v>151</v>
      </c>
      <c r="M1352">
        <v>1090</v>
      </c>
      <c r="O1352">
        <v>12.4</v>
      </c>
      <c r="Q1352" t="s">
        <v>172</v>
      </c>
      <c r="R1352" t="s">
        <v>154</v>
      </c>
      <c r="S1352">
        <v>2</v>
      </c>
      <c r="T1352" t="s">
        <v>176</v>
      </c>
      <c r="V1352" t="s">
        <v>156</v>
      </c>
    </row>
    <row r="1353" spans="1:22" x14ac:dyDescent="0.3">
      <c r="A1353" t="s">
        <v>148</v>
      </c>
      <c r="B1353">
        <v>1651800</v>
      </c>
      <c r="C1353" s="1">
        <v>43802</v>
      </c>
      <c r="D1353" s="2">
        <v>0.48749999999999999</v>
      </c>
      <c r="G1353" t="s">
        <v>149</v>
      </c>
      <c r="H1353" t="s">
        <v>150</v>
      </c>
      <c r="I1353" t="s">
        <v>161</v>
      </c>
      <c r="J1353" t="s">
        <v>151</v>
      </c>
      <c r="M1353">
        <v>50286</v>
      </c>
      <c r="O1353">
        <v>1.73</v>
      </c>
      <c r="R1353" t="s">
        <v>154</v>
      </c>
      <c r="S1353">
        <v>0.17</v>
      </c>
      <c r="T1353" t="s">
        <v>165</v>
      </c>
      <c r="V1353" t="s">
        <v>230</v>
      </c>
    </row>
    <row r="1354" spans="1:22" x14ac:dyDescent="0.3">
      <c r="A1354" t="s">
        <v>148</v>
      </c>
      <c r="B1354">
        <v>1651800</v>
      </c>
      <c r="C1354" s="1">
        <v>43808</v>
      </c>
      <c r="D1354" s="2">
        <v>0.53194444444444444</v>
      </c>
      <c r="G1354" t="s">
        <v>149</v>
      </c>
      <c r="H1354" t="s">
        <v>150</v>
      </c>
      <c r="I1354" t="s">
        <v>161</v>
      </c>
      <c r="J1354" t="s">
        <v>151</v>
      </c>
      <c r="M1354">
        <v>1040</v>
      </c>
      <c r="O1354">
        <v>3.2</v>
      </c>
      <c r="Q1354" t="s">
        <v>172</v>
      </c>
      <c r="R1354" t="s">
        <v>154</v>
      </c>
      <c r="S1354">
        <v>0.4</v>
      </c>
      <c r="T1354" t="s">
        <v>176</v>
      </c>
      <c r="V1354" t="s">
        <v>156</v>
      </c>
    </row>
    <row r="1355" spans="1:22" x14ac:dyDescent="0.3">
      <c r="A1355" t="s">
        <v>148</v>
      </c>
      <c r="B1355">
        <v>1651800</v>
      </c>
      <c r="C1355" s="1">
        <v>43808</v>
      </c>
      <c r="D1355" s="2">
        <v>0.53194444444444444</v>
      </c>
      <c r="G1355" t="s">
        <v>149</v>
      </c>
      <c r="H1355" t="s">
        <v>150</v>
      </c>
      <c r="I1355" t="s">
        <v>161</v>
      </c>
      <c r="J1355" t="s">
        <v>151</v>
      </c>
      <c r="M1355">
        <v>1049</v>
      </c>
      <c r="O1355">
        <v>0.27700000000000002</v>
      </c>
      <c r="Q1355" t="s">
        <v>170</v>
      </c>
      <c r="R1355" t="s">
        <v>154</v>
      </c>
      <c r="S1355">
        <v>0.02</v>
      </c>
      <c r="T1355" t="s">
        <v>176</v>
      </c>
      <c r="V1355" t="s">
        <v>156</v>
      </c>
    </row>
    <row r="1356" spans="1:22" x14ac:dyDescent="0.3">
      <c r="A1356" t="s">
        <v>148</v>
      </c>
      <c r="B1356">
        <v>1651800</v>
      </c>
      <c r="C1356" s="1">
        <v>43808</v>
      </c>
      <c r="D1356" s="2">
        <v>0.53194444444444444</v>
      </c>
      <c r="G1356" t="s">
        <v>149</v>
      </c>
      <c r="H1356" t="s">
        <v>150</v>
      </c>
      <c r="I1356" t="s">
        <v>161</v>
      </c>
      <c r="J1356" t="s">
        <v>151</v>
      </c>
      <c r="M1356">
        <v>1090</v>
      </c>
      <c r="O1356">
        <v>15.9</v>
      </c>
      <c r="Q1356" t="s">
        <v>172</v>
      </c>
      <c r="R1356" t="s">
        <v>154</v>
      </c>
      <c r="S1356">
        <v>2</v>
      </c>
      <c r="T1356" t="s">
        <v>176</v>
      </c>
      <c r="V1356" t="s">
        <v>156</v>
      </c>
    </row>
    <row r="1357" spans="1:22" x14ac:dyDescent="0.3">
      <c r="A1357" t="s">
        <v>148</v>
      </c>
      <c r="B1357">
        <v>1651800</v>
      </c>
      <c r="C1357" s="1">
        <v>43808</v>
      </c>
      <c r="D1357" s="2">
        <v>0.53194444444444444</v>
      </c>
      <c r="G1357" t="s">
        <v>149</v>
      </c>
      <c r="H1357" t="s">
        <v>150</v>
      </c>
      <c r="I1357" t="s">
        <v>161</v>
      </c>
      <c r="J1357" t="s">
        <v>151</v>
      </c>
      <c r="M1357">
        <v>50286</v>
      </c>
      <c r="O1357">
        <v>4.38</v>
      </c>
      <c r="R1357" t="s">
        <v>154</v>
      </c>
      <c r="S1357">
        <v>0.17</v>
      </c>
      <c r="T1357" t="s">
        <v>165</v>
      </c>
      <c r="V1357" t="s">
        <v>230</v>
      </c>
    </row>
    <row r="1358" spans="1:22" x14ac:dyDescent="0.3">
      <c r="A1358" t="s">
        <v>148</v>
      </c>
      <c r="B1358">
        <v>1651800</v>
      </c>
      <c r="C1358" s="1">
        <v>43815</v>
      </c>
      <c r="D1358" s="2">
        <v>0.50972222222222219</v>
      </c>
      <c r="G1358" t="s">
        <v>149</v>
      </c>
      <c r="H1358" t="s">
        <v>150</v>
      </c>
      <c r="I1358" t="s">
        <v>161</v>
      </c>
      <c r="J1358" t="s">
        <v>151</v>
      </c>
      <c r="M1358">
        <v>1040</v>
      </c>
      <c r="O1358">
        <v>3.1</v>
      </c>
      <c r="Q1358" t="s">
        <v>172</v>
      </c>
      <c r="R1358" t="s">
        <v>154</v>
      </c>
      <c r="S1358">
        <v>0.4</v>
      </c>
      <c r="T1358" t="s">
        <v>176</v>
      </c>
      <c r="V1358" t="s">
        <v>156</v>
      </c>
    </row>
    <row r="1359" spans="1:22" x14ac:dyDescent="0.3">
      <c r="A1359" t="s">
        <v>148</v>
      </c>
      <c r="B1359">
        <v>1651800</v>
      </c>
      <c r="C1359" s="1">
        <v>43815</v>
      </c>
      <c r="D1359" s="2">
        <v>0.50972222222222219</v>
      </c>
      <c r="G1359" t="s">
        <v>149</v>
      </c>
      <c r="H1359" t="s">
        <v>150</v>
      </c>
      <c r="I1359" t="s">
        <v>161</v>
      </c>
      <c r="J1359" t="s">
        <v>151</v>
      </c>
      <c r="M1359">
        <v>1049</v>
      </c>
      <c r="O1359">
        <v>0.498</v>
      </c>
      <c r="Q1359" t="s">
        <v>170</v>
      </c>
      <c r="R1359" t="s">
        <v>154</v>
      </c>
      <c r="S1359">
        <v>0.02</v>
      </c>
      <c r="T1359" t="s">
        <v>176</v>
      </c>
      <c r="V1359" t="s">
        <v>156</v>
      </c>
    </row>
    <row r="1360" spans="1:22" x14ac:dyDescent="0.3">
      <c r="A1360" t="s">
        <v>148</v>
      </c>
      <c r="B1360">
        <v>1651800</v>
      </c>
      <c r="C1360" s="1">
        <v>43815</v>
      </c>
      <c r="D1360" s="2">
        <v>0.50972222222222219</v>
      </c>
      <c r="G1360" t="s">
        <v>149</v>
      </c>
      <c r="H1360" t="s">
        <v>150</v>
      </c>
      <c r="I1360" t="s">
        <v>161</v>
      </c>
      <c r="J1360" t="s">
        <v>151</v>
      </c>
      <c r="M1360">
        <v>1090</v>
      </c>
      <c r="O1360">
        <v>12.3</v>
      </c>
      <c r="Q1360" t="s">
        <v>172</v>
      </c>
      <c r="R1360" t="s">
        <v>154</v>
      </c>
      <c r="S1360">
        <v>2</v>
      </c>
      <c r="T1360" t="s">
        <v>176</v>
      </c>
      <c r="V1360" t="s">
        <v>156</v>
      </c>
    </row>
    <row r="1361" spans="1:22" x14ac:dyDescent="0.3">
      <c r="A1361" t="s">
        <v>148</v>
      </c>
      <c r="B1361">
        <v>1651800</v>
      </c>
      <c r="C1361" s="1">
        <v>43815</v>
      </c>
      <c r="D1361" s="2">
        <v>0.50972222222222219</v>
      </c>
      <c r="G1361" t="s">
        <v>149</v>
      </c>
      <c r="H1361" t="s">
        <v>150</v>
      </c>
      <c r="I1361" t="s">
        <v>161</v>
      </c>
      <c r="J1361" t="s">
        <v>151</v>
      </c>
      <c r="M1361">
        <v>50286</v>
      </c>
      <c r="O1361">
        <v>5.05</v>
      </c>
      <c r="R1361" t="s">
        <v>154</v>
      </c>
      <c r="S1361">
        <v>0.17</v>
      </c>
      <c r="T1361" t="s">
        <v>165</v>
      </c>
      <c r="V1361" t="s">
        <v>230</v>
      </c>
    </row>
    <row r="1362" spans="1:22" x14ac:dyDescent="0.3">
      <c r="A1362" t="s">
        <v>148</v>
      </c>
      <c r="B1362">
        <v>1651800</v>
      </c>
      <c r="C1362" s="1">
        <v>43832</v>
      </c>
      <c r="D1362" s="2">
        <v>0.39027777777777778</v>
      </c>
      <c r="G1362" t="s">
        <v>149</v>
      </c>
      <c r="H1362" t="s">
        <v>150</v>
      </c>
      <c r="I1362" t="s">
        <v>161</v>
      </c>
      <c r="J1362" t="s">
        <v>151</v>
      </c>
      <c r="M1362">
        <v>1040</v>
      </c>
      <c r="O1362">
        <v>3.3</v>
      </c>
      <c r="Q1362" t="s">
        <v>172</v>
      </c>
      <c r="R1362" t="s">
        <v>154</v>
      </c>
      <c r="S1362">
        <v>0.4</v>
      </c>
      <c r="T1362" t="s">
        <v>176</v>
      </c>
      <c r="V1362" t="s">
        <v>156</v>
      </c>
    </row>
    <row r="1363" spans="1:22" x14ac:dyDescent="0.3">
      <c r="A1363" t="s">
        <v>148</v>
      </c>
      <c r="B1363">
        <v>1651800</v>
      </c>
      <c r="C1363" s="1">
        <v>43832</v>
      </c>
      <c r="D1363" s="2">
        <v>0.39027777777777778</v>
      </c>
      <c r="G1363" t="s">
        <v>149</v>
      </c>
      <c r="H1363" t="s">
        <v>150</v>
      </c>
      <c r="I1363" t="s">
        <v>161</v>
      </c>
      <c r="J1363" t="s">
        <v>151</v>
      </c>
      <c r="M1363">
        <v>1049</v>
      </c>
      <c r="O1363">
        <v>2.9000000000000001E-2</v>
      </c>
      <c r="P1363" t="s">
        <v>168</v>
      </c>
      <c r="Q1363" t="s">
        <v>170</v>
      </c>
      <c r="R1363" t="s">
        <v>154</v>
      </c>
      <c r="S1363">
        <v>0.02</v>
      </c>
      <c r="T1363" t="s">
        <v>176</v>
      </c>
      <c r="V1363" t="s">
        <v>156</v>
      </c>
    </row>
    <row r="1364" spans="1:22" x14ac:dyDescent="0.3">
      <c r="A1364" t="s">
        <v>148</v>
      </c>
      <c r="B1364">
        <v>1651800</v>
      </c>
      <c r="C1364" s="1">
        <v>43832</v>
      </c>
      <c r="D1364" s="2">
        <v>0.39027777777777778</v>
      </c>
      <c r="G1364" t="s">
        <v>149</v>
      </c>
      <c r="H1364" t="s">
        <v>150</v>
      </c>
      <c r="I1364" t="s">
        <v>161</v>
      </c>
      <c r="J1364" t="s">
        <v>151</v>
      </c>
      <c r="M1364">
        <v>1090</v>
      </c>
      <c r="O1364">
        <v>12.4</v>
      </c>
      <c r="Q1364" t="s">
        <v>172</v>
      </c>
      <c r="R1364" t="s">
        <v>154</v>
      </c>
      <c r="S1364">
        <v>2</v>
      </c>
      <c r="T1364" t="s">
        <v>176</v>
      </c>
      <c r="V1364" t="s">
        <v>156</v>
      </c>
    </row>
    <row r="1365" spans="1:22" x14ac:dyDescent="0.3">
      <c r="A1365" t="s">
        <v>148</v>
      </c>
      <c r="B1365">
        <v>1651800</v>
      </c>
      <c r="C1365" s="1">
        <v>43832</v>
      </c>
      <c r="D1365" s="2">
        <v>0.39027777777777778</v>
      </c>
      <c r="G1365" t="s">
        <v>149</v>
      </c>
      <c r="H1365" t="s">
        <v>150</v>
      </c>
      <c r="I1365" t="s">
        <v>161</v>
      </c>
      <c r="J1365" t="s">
        <v>151</v>
      </c>
      <c r="M1365">
        <v>50286</v>
      </c>
      <c r="O1365">
        <v>0.86</v>
      </c>
      <c r="R1365" t="s">
        <v>154</v>
      </c>
      <c r="S1365">
        <v>0.17</v>
      </c>
      <c r="T1365" t="s">
        <v>165</v>
      </c>
      <c r="V1365" t="s">
        <v>230</v>
      </c>
    </row>
    <row r="1366" spans="1:22" x14ac:dyDescent="0.3">
      <c r="A1366" t="s">
        <v>148</v>
      </c>
      <c r="B1366">
        <v>1651800</v>
      </c>
      <c r="C1366" s="1">
        <v>43855</v>
      </c>
      <c r="D1366" s="2">
        <v>0.46527777777777773</v>
      </c>
      <c r="G1366" t="s">
        <v>149</v>
      </c>
      <c r="H1366" t="s">
        <v>150</v>
      </c>
      <c r="I1366" t="s">
        <v>161</v>
      </c>
      <c r="J1366" t="s">
        <v>151</v>
      </c>
      <c r="M1366">
        <v>1040</v>
      </c>
      <c r="O1366">
        <v>4.9000000000000004</v>
      </c>
      <c r="Q1366" t="s">
        <v>172</v>
      </c>
      <c r="R1366" t="s">
        <v>154</v>
      </c>
      <c r="S1366">
        <v>0.4</v>
      </c>
      <c r="T1366" t="s">
        <v>176</v>
      </c>
      <c r="V1366" t="s">
        <v>156</v>
      </c>
    </row>
    <row r="1367" spans="1:22" x14ac:dyDescent="0.3">
      <c r="A1367" t="s">
        <v>148</v>
      </c>
      <c r="B1367">
        <v>1651800</v>
      </c>
      <c r="C1367" s="1">
        <v>43855</v>
      </c>
      <c r="D1367" s="2">
        <v>0.46527777777777773</v>
      </c>
      <c r="G1367" t="s">
        <v>149</v>
      </c>
      <c r="H1367" t="s">
        <v>150</v>
      </c>
      <c r="I1367" t="s">
        <v>161</v>
      </c>
      <c r="J1367" t="s">
        <v>151</v>
      </c>
      <c r="M1367">
        <v>1049</v>
      </c>
      <c r="O1367">
        <v>0.83399999999999996</v>
      </c>
      <c r="Q1367" t="s">
        <v>170</v>
      </c>
      <c r="R1367" t="s">
        <v>154</v>
      </c>
      <c r="S1367">
        <v>0.02</v>
      </c>
      <c r="T1367" t="s">
        <v>176</v>
      </c>
      <c r="V1367" t="s">
        <v>156</v>
      </c>
    </row>
    <row r="1368" spans="1:22" x14ac:dyDescent="0.3">
      <c r="A1368" t="s">
        <v>148</v>
      </c>
      <c r="B1368">
        <v>1651800</v>
      </c>
      <c r="C1368" s="1">
        <v>43855</v>
      </c>
      <c r="D1368" s="2">
        <v>0.46527777777777773</v>
      </c>
      <c r="G1368" t="s">
        <v>149</v>
      </c>
      <c r="H1368" t="s">
        <v>150</v>
      </c>
      <c r="I1368" t="s">
        <v>161</v>
      </c>
      <c r="J1368" t="s">
        <v>151</v>
      </c>
      <c r="M1368">
        <v>1090</v>
      </c>
      <c r="O1368">
        <v>9.1999999999999993</v>
      </c>
      <c r="Q1368" t="s">
        <v>172</v>
      </c>
      <c r="R1368" t="s">
        <v>154</v>
      </c>
      <c r="S1368">
        <v>2</v>
      </c>
      <c r="T1368" t="s">
        <v>176</v>
      </c>
      <c r="V1368" t="s">
        <v>156</v>
      </c>
    </row>
    <row r="1369" spans="1:22" x14ac:dyDescent="0.3">
      <c r="A1369" t="s">
        <v>148</v>
      </c>
      <c r="B1369">
        <v>1651800</v>
      </c>
      <c r="C1369" s="1">
        <v>43855</v>
      </c>
      <c r="D1369" s="2">
        <v>0.46527777777777773</v>
      </c>
      <c r="G1369" t="s">
        <v>149</v>
      </c>
      <c r="H1369" t="s">
        <v>150</v>
      </c>
      <c r="I1369" t="s">
        <v>161</v>
      </c>
      <c r="J1369" t="s">
        <v>151</v>
      </c>
      <c r="M1369">
        <v>50286</v>
      </c>
      <c r="O1369">
        <v>12.1</v>
      </c>
      <c r="R1369" t="s">
        <v>154</v>
      </c>
      <c r="S1369">
        <v>0.17</v>
      </c>
      <c r="T1369" t="s">
        <v>165</v>
      </c>
      <c r="V1369" t="s">
        <v>230</v>
      </c>
    </row>
    <row r="1370" spans="1:22" x14ac:dyDescent="0.3">
      <c r="A1370" t="s">
        <v>148</v>
      </c>
      <c r="B1370">
        <v>1651800</v>
      </c>
      <c r="C1370" s="1">
        <v>43864</v>
      </c>
      <c r="D1370" s="2">
        <v>0.45833333333333331</v>
      </c>
      <c r="G1370" t="s">
        <v>149</v>
      </c>
      <c r="H1370" t="s">
        <v>150</v>
      </c>
      <c r="I1370" t="s">
        <v>161</v>
      </c>
      <c r="J1370" t="s">
        <v>151</v>
      </c>
      <c r="M1370">
        <v>1040</v>
      </c>
      <c r="O1370">
        <v>1.4</v>
      </c>
      <c r="Q1370" t="s">
        <v>172</v>
      </c>
      <c r="R1370" t="s">
        <v>154</v>
      </c>
      <c r="S1370">
        <v>0.4</v>
      </c>
      <c r="T1370" t="s">
        <v>176</v>
      </c>
      <c r="V1370" t="s">
        <v>156</v>
      </c>
    </row>
    <row r="1371" spans="1:22" x14ac:dyDescent="0.3">
      <c r="A1371" t="s">
        <v>148</v>
      </c>
      <c r="B1371">
        <v>1651800</v>
      </c>
      <c r="C1371" s="1">
        <v>43864</v>
      </c>
      <c r="D1371" s="2">
        <v>0.45833333333333331</v>
      </c>
      <c r="G1371" t="s">
        <v>149</v>
      </c>
      <c r="H1371" t="s">
        <v>150</v>
      </c>
      <c r="I1371" t="s">
        <v>161</v>
      </c>
      <c r="J1371" t="s">
        <v>151</v>
      </c>
      <c r="M1371">
        <v>1049</v>
      </c>
      <c r="O1371">
        <v>2.1000000000000001E-2</v>
      </c>
      <c r="P1371" t="s">
        <v>168</v>
      </c>
      <c r="Q1371" t="s">
        <v>170</v>
      </c>
      <c r="R1371" t="s">
        <v>154</v>
      </c>
      <c r="S1371">
        <v>0.02</v>
      </c>
      <c r="T1371" t="s">
        <v>176</v>
      </c>
      <c r="V1371" t="s">
        <v>156</v>
      </c>
    </row>
    <row r="1372" spans="1:22" x14ac:dyDescent="0.3">
      <c r="A1372" t="s">
        <v>148</v>
      </c>
      <c r="B1372">
        <v>1651800</v>
      </c>
      <c r="C1372" s="1">
        <v>43864</v>
      </c>
      <c r="D1372" s="2">
        <v>0.45833333333333331</v>
      </c>
      <c r="G1372" t="s">
        <v>149</v>
      </c>
      <c r="H1372" t="s">
        <v>150</v>
      </c>
      <c r="I1372" t="s">
        <v>161</v>
      </c>
      <c r="J1372" t="s">
        <v>151</v>
      </c>
      <c r="M1372">
        <v>1090</v>
      </c>
      <c r="O1372">
        <v>12.9</v>
      </c>
      <c r="Q1372" t="s">
        <v>172</v>
      </c>
      <c r="R1372" t="s">
        <v>154</v>
      </c>
      <c r="S1372">
        <v>2</v>
      </c>
      <c r="T1372" t="s">
        <v>176</v>
      </c>
      <c r="V1372" t="s">
        <v>156</v>
      </c>
    </row>
    <row r="1373" spans="1:22" x14ac:dyDescent="0.3">
      <c r="A1373" t="s">
        <v>148</v>
      </c>
      <c r="B1373">
        <v>1651800</v>
      </c>
      <c r="C1373" s="1">
        <v>43864</v>
      </c>
      <c r="D1373" s="2">
        <v>0.45833333333333331</v>
      </c>
      <c r="G1373" t="s">
        <v>149</v>
      </c>
      <c r="H1373" t="s">
        <v>150</v>
      </c>
      <c r="I1373" t="s">
        <v>161</v>
      </c>
      <c r="J1373" t="s">
        <v>151</v>
      </c>
      <c r="M1373">
        <v>50286</v>
      </c>
      <c r="O1373">
        <v>0.71</v>
      </c>
      <c r="R1373" t="s">
        <v>154</v>
      </c>
      <c r="S1373">
        <v>0.17</v>
      </c>
      <c r="T1373" t="s">
        <v>165</v>
      </c>
      <c r="V1373" t="s">
        <v>230</v>
      </c>
    </row>
    <row r="1374" spans="1:22" x14ac:dyDescent="0.3">
      <c r="A1374" t="s">
        <v>148</v>
      </c>
      <c r="B1374">
        <v>1651800</v>
      </c>
      <c r="C1374" s="1">
        <v>43867</v>
      </c>
      <c r="D1374" s="2">
        <v>0.57222222222222219</v>
      </c>
      <c r="G1374" t="s">
        <v>149</v>
      </c>
      <c r="H1374" t="s">
        <v>150</v>
      </c>
      <c r="I1374" t="s">
        <v>161</v>
      </c>
      <c r="J1374" t="s">
        <v>151</v>
      </c>
      <c r="M1374">
        <v>1040</v>
      </c>
      <c r="O1374">
        <v>4.4000000000000004</v>
      </c>
      <c r="Q1374" t="s">
        <v>172</v>
      </c>
      <c r="R1374" t="s">
        <v>154</v>
      </c>
      <c r="S1374">
        <v>0.4</v>
      </c>
      <c r="T1374" t="s">
        <v>176</v>
      </c>
      <c r="V1374" t="s">
        <v>156</v>
      </c>
    </row>
    <row r="1375" spans="1:22" x14ac:dyDescent="0.3">
      <c r="A1375" t="s">
        <v>148</v>
      </c>
      <c r="B1375">
        <v>1651800</v>
      </c>
      <c r="C1375" s="1">
        <v>43867</v>
      </c>
      <c r="D1375" s="2">
        <v>0.57222222222222219</v>
      </c>
      <c r="G1375" t="s">
        <v>149</v>
      </c>
      <c r="H1375" t="s">
        <v>150</v>
      </c>
      <c r="I1375" t="s">
        <v>161</v>
      </c>
      <c r="J1375" t="s">
        <v>151</v>
      </c>
      <c r="M1375">
        <v>1049</v>
      </c>
      <c r="O1375">
        <v>1.59</v>
      </c>
      <c r="Q1375" t="s">
        <v>170</v>
      </c>
      <c r="R1375" t="s">
        <v>154</v>
      </c>
      <c r="S1375">
        <v>0.02</v>
      </c>
      <c r="T1375" t="s">
        <v>176</v>
      </c>
      <c r="V1375" t="s">
        <v>156</v>
      </c>
    </row>
    <row r="1376" spans="1:22" x14ac:dyDescent="0.3">
      <c r="A1376" t="s">
        <v>148</v>
      </c>
      <c r="B1376">
        <v>1651800</v>
      </c>
      <c r="C1376" s="1">
        <v>43867</v>
      </c>
      <c r="D1376" s="2">
        <v>0.57222222222222219</v>
      </c>
      <c r="G1376" t="s">
        <v>149</v>
      </c>
      <c r="H1376" t="s">
        <v>150</v>
      </c>
      <c r="I1376" t="s">
        <v>161</v>
      </c>
      <c r="J1376" t="s">
        <v>151</v>
      </c>
      <c r="M1376">
        <v>1090</v>
      </c>
      <c r="O1376">
        <v>19.3</v>
      </c>
      <c r="Q1376" t="s">
        <v>172</v>
      </c>
      <c r="R1376" t="s">
        <v>154</v>
      </c>
      <c r="S1376">
        <v>2</v>
      </c>
      <c r="T1376" t="s">
        <v>176</v>
      </c>
      <c r="V1376" t="s">
        <v>156</v>
      </c>
    </row>
    <row r="1377" spans="1:22" x14ac:dyDescent="0.3">
      <c r="A1377" t="s">
        <v>148</v>
      </c>
      <c r="B1377">
        <v>1651800</v>
      </c>
      <c r="C1377" s="1">
        <v>43867</v>
      </c>
      <c r="D1377" s="2">
        <v>0.57222222222222219</v>
      </c>
      <c r="G1377" t="s">
        <v>149</v>
      </c>
      <c r="H1377" t="s">
        <v>150</v>
      </c>
      <c r="I1377" t="s">
        <v>161</v>
      </c>
      <c r="J1377" t="s">
        <v>151</v>
      </c>
      <c r="M1377">
        <v>50286</v>
      </c>
      <c r="O1377">
        <v>10.1</v>
      </c>
      <c r="R1377" t="s">
        <v>154</v>
      </c>
      <c r="S1377">
        <v>0.17</v>
      </c>
      <c r="T1377" t="s">
        <v>165</v>
      </c>
      <c r="V1377" t="s">
        <v>230</v>
      </c>
    </row>
    <row r="1378" spans="1:22" x14ac:dyDescent="0.3">
      <c r="A1378" t="s">
        <v>148</v>
      </c>
      <c r="B1378">
        <v>1651800</v>
      </c>
      <c r="C1378" s="1">
        <v>43893</v>
      </c>
      <c r="D1378" s="2">
        <v>0.42777777777777781</v>
      </c>
      <c r="G1378" t="s">
        <v>149</v>
      </c>
      <c r="H1378" t="s">
        <v>150</v>
      </c>
      <c r="I1378" t="s">
        <v>161</v>
      </c>
      <c r="J1378" t="s">
        <v>151</v>
      </c>
      <c r="M1378">
        <v>1040</v>
      </c>
      <c r="O1378">
        <v>2.7</v>
      </c>
      <c r="Q1378" t="s">
        <v>172</v>
      </c>
      <c r="R1378" t="s">
        <v>154</v>
      </c>
      <c r="S1378">
        <v>0.4</v>
      </c>
      <c r="T1378" t="s">
        <v>176</v>
      </c>
      <c r="V1378" t="s">
        <v>156</v>
      </c>
    </row>
    <row r="1379" spans="1:22" x14ac:dyDescent="0.3">
      <c r="A1379" t="s">
        <v>148</v>
      </c>
      <c r="B1379">
        <v>1651800</v>
      </c>
      <c r="C1379" s="1">
        <v>43893</v>
      </c>
      <c r="D1379" s="2">
        <v>0.42777777777777781</v>
      </c>
      <c r="G1379" t="s">
        <v>149</v>
      </c>
      <c r="H1379" t="s">
        <v>150</v>
      </c>
      <c r="I1379" t="s">
        <v>161</v>
      </c>
      <c r="J1379" t="s">
        <v>151</v>
      </c>
      <c r="M1379">
        <v>1049</v>
      </c>
      <c r="O1379">
        <v>0.104</v>
      </c>
      <c r="Q1379" t="s">
        <v>170</v>
      </c>
      <c r="R1379" t="s">
        <v>154</v>
      </c>
      <c r="S1379">
        <v>0.02</v>
      </c>
      <c r="T1379" t="s">
        <v>176</v>
      </c>
      <c r="V1379" t="s">
        <v>156</v>
      </c>
    </row>
    <row r="1380" spans="1:22" x14ac:dyDescent="0.3">
      <c r="A1380" t="s">
        <v>148</v>
      </c>
      <c r="B1380">
        <v>1651800</v>
      </c>
      <c r="C1380" s="1">
        <v>43893</v>
      </c>
      <c r="D1380" s="2">
        <v>0.42777777777777781</v>
      </c>
      <c r="G1380" t="s">
        <v>149</v>
      </c>
      <c r="H1380" t="s">
        <v>150</v>
      </c>
      <c r="I1380" t="s">
        <v>161</v>
      </c>
      <c r="J1380" t="s">
        <v>151</v>
      </c>
      <c r="M1380">
        <v>1090</v>
      </c>
      <c r="O1380">
        <v>12.2</v>
      </c>
      <c r="Q1380" t="s">
        <v>172</v>
      </c>
      <c r="R1380" t="s">
        <v>154</v>
      </c>
      <c r="S1380">
        <v>2</v>
      </c>
      <c r="T1380" t="s">
        <v>176</v>
      </c>
      <c r="V1380" t="s">
        <v>156</v>
      </c>
    </row>
    <row r="1381" spans="1:22" x14ac:dyDescent="0.3">
      <c r="A1381" t="s">
        <v>148</v>
      </c>
      <c r="B1381">
        <v>1651800</v>
      </c>
      <c r="C1381" s="1">
        <v>43895</v>
      </c>
      <c r="D1381" s="2">
        <v>0.59722222222222221</v>
      </c>
      <c r="G1381" t="s">
        <v>149</v>
      </c>
      <c r="H1381" t="s">
        <v>150</v>
      </c>
      <c r="I1381" t="s">
        <v>161</v>
      </c>
      <c r="J1381" t="s">
        <v>151</v>
      </c>
      <c r="M1381">
        <v>50286</v>
      </c>
      <c r="O1381">
        <v>1.03</v>
      </c>
      <c r="R1381" t="s">
        <v>154</v>
      </c>
      <c r="S1381">
        <v>0.17</v>
      </c>
      <c r="T1381" t="s">
        <v>165</v>
      </c>
      <c r="V1381" t="s">
        <v>230</v>
      </c>
    </row>
    <row r="1382" spans="1:22" x14ac:dyDescent="0.3">
      <c r="A1382" t="s">
        <v>148</v>
      </c>
      <c r="B1382">
        <v>1651800</v>
      </c>
      <c r="C1382" s="1">
        <v>43923</v>
      </c>
      <c r="D1382" s="2">
        <v>0.46666666666666662</v>
      </c>
      <c r="G1382" t="s">
        <v>178</v>
      </c>
      <c r="H1382" t="s">
        <v>150</v>
      </c>
      <c r="I1382" t="s">
        <v>161</v>
      </c>
      <c r="J1382" t="s">
        <v>151</v>
      </c>
      <c r="M1382">
        <v>1040</v>
      </c>
      <c r="O1382">
        <v>2.2999999999999998</v>
      </c>
      <c r="Q1382" t="s">
        <v>172</v>
      </c>
      <c r="R1382" t="s">
        <v>154</v>
      </c>
      <c r="S1382">
        <v>0.4</v>
      </c>
      <c r="T1382" t="s">
        <v>176</v>
      </c>
      <c r="V1382" t="s">
        <v>156</v>
      </c>
    </row>
    <row r="1383" spans="1:22" x14ac:dyDescent="0.3">
      <c r="A1383" t="s">
        <v>148</v>
      </c>
      <c r="B1383">
        <v>1651800</v>
      </c>
      <c r="C1383" s="1">
        <v>43923</v>
      </c>
      <c r="D1383" s="2">
        <v>0.46666666666666662</v>
      </c>
      <c r="G1383" t="s">
        <v>178</v>
      </c>
      <c r="H1383" t="s">
        <v>150</v>
      </c>
      <c r="I1383" t="s">
        <v>161</v>
      </c>
      <c r="J1383" t="s">
        <v>151</v>
      </c>
      <c r="M1383">
        <v>1049</v>
      </c>
      <c r="O1383">
        <v>8.5000000000000006E-2</v>
      </c>
      <c r="Q1383" t="s">
        <v>170</v>
      </c>
      <c r="R1383" t="s">
        <v>154</v>
      </c>
      <c r="S1383">
        <v>0.02</v>
      </c>
      <c r="T1383" t="s">
        <v>176</v>
      </c>
      <c r="V1383" t="s">
        <v>156</v>
      </c>
    </row>
    <row r="1384" spans="1:22" x14ac:dyDescent="0.3">
      <c r="A1384" t="s">
        <v>148</v>
      </c>
      <c r="B1384">
        <v>1651800</v>
      </c>
      <c r="C1384" s="1">
        <v>43923</v>
      </c>
      <c r="D1384" s="2">
        <v>0.46666666666666662</v>
      </c>
      <c r="G1384" t="s">
        <v>178</v>
      </c>
      <c r="H1384" t="s">
        <v>150</v>
      </c>
      <c r="I1384" t="s">
        <v>161</v>
      </c>
      <c r="J1384" t="s">
        <v>151</v>
      </c>
      <c r="M1384">
        <v>1090</v>
      </c>
      <c r="O1384">
        <v>2.7</v>
      </c>
      <c r="P1384" t="s">
        <v>168</v>
      </c>
      <c r="Q1384" t="s">
        <v>172</v>
      </c>
      <c r="R1384" t="s">
        <v>154</v>
      </c>
      <c r="S1384">
        <v>2</v>
      </c>
      <c r="T1384" t="s">
        <v>176</v>
      </c>
      <c r="V1384" t="s">
        <v>156</v>
      </c>
    </row>
    <row r="1385" spans="1:22" x14ac:dyDescent="0.3">
      <c r="A1385" t="s">
        <v>148</v>
      </c>
      <c r="B1385">
        <v>1651800</v>
      </c>
      <c r="C1385" s="1">
        <v>43923</v>
      </c>
      <c r="D1385" s="2">
        <v>0.46666666666666662</v>
      </c>
      <c r="G1385" t="s">
        <v>178</v>
      </c>
      <c r="H1385" t="s">
        <v>150</v>
      </c>
      <c r="I1385" t="s">
        <v>161</v>
      </c>
      <c r="J1385" t="s">
        <v>151</v>
      </c>
      <c r="M1385">
        <v>50286</v>
      </c>
      <c r="O1385">
        <v>27.6</v>
      </c>
      <c r="R1385" t="s">
        <v>154</v>
      </c>
      <c r="S1385">
        <v>0.17</v>
      </c>
      <c r="T1385" t="s">
        <v>165</v>
      </c>
      <c r="V1385" t="s">
        <v>230</v>
      </c>
    </row>
    <row r="1386" spans="1:22" x14ac:dyDescent="0.3">
      <c r="A1386" t="s">
        <v>148</v>
      </c>
      <c r="B1386">
        <v>1651800</v>
      </c>
      <c r="C1386" s="1">
        <v>43963</v>
      </c>
      <c r="D1386" s="2">
        <v>0.45833333333333331</v>
      </c>
      <c r="G1386" t="s">
        <v>178</v>
      </c>
      <c r="H1386" t="s">
        <v>150</v>
      </c>
      <c r="I1386" t="s">
        <v>161</v>
      </c>
      <c r="J1386" t="s">
        <v>151</v>
      </c>
      <c r="M1386">
        <v>50286</v>
      </c>
      <c r="O1386">
        <v>0.81</v>
      </c>
      <c r="R1386" t="s">
        <v>154</v>
      </c>
      <c r="S1386">
        <v>0.17</v>
      </c>
      <c r="T1386" t="s">
        <v>165</v>
      </c>
      <c r="V1386" t="s">
        <v>230</v>
      </c>
    </row>
    <row r="1387" spans="1:22" x14ac:dyDescent="0.3">
      <c r="A1387" t="s">
        <v>148</v>
      </c>
      <c r="B1387">
        <v>1651800</v>
      </c>
      <c r="C1387" s="1">
        <v>43984</v>
      </c>
      <c r="D1387" s="2">
        <v>0.3888888888888889</v>
      </c>
      <c r="G1387" t="s">
        <v>178</v>
      </c>
      <c r="H1387" t="s">
        <v>150</v>
      </c>
      <c r="I1387" t="s">
        <v>161</v>
      </c>
      <c r="J1387" t="s">
        <v>151</v>
      </c>
      <c r="M1387">
        <v>1040</v>
      </c>
      <c r="O1387">
        <v>0.91</v>
      </c>
      <c r="Q1387" t="s">
        <v>172</v>
      </c>
      <c r="R1387" t="s">
        <v>154</v>
      </c>
      <c r="S1387">
        <v>0.4</v>
      </c>
      <c r="T1387" t="s">
        <v>176</v>
      </c>
      <c r="V1387" t="s">
        <v>156</v>
      </c>
    </row>
    <row r="1388" spans="1:22" x14ac:dyDescent="0.3">
      <c r="A1388" t="s">
        <v>148</v>
      </c>
      <c r="B1388">
        <v>1651800</v>
      </c>
      <c r="C1388" s="1">
        <v>43984</v>
      </c>
      <c r="D1388" s="2">
        <v>0.3888888888888889</v>
      </c>
      <c r="G1388" t="s">
        <v>178</v>
      </c>
      <c r="H1388" t="s">
        <v>150</v>
      </c>
      <c r="I1388" t="s">
        <v>161</v>
      </c>
      <c r="J1388" t="s">
        <v>151</v>
      </c>
      <c r="M1388">
        <v>1049</v>
      </c>
      <c r="O1388">
        <v>0.02</v>
      </c>
      <c r="P1388" t="s">
        <v>168</v>
      </c>
      <c r="Q1388" t="s">
        <v>170</v>
      </c>
      <c r="R1388" t="s">
        <v>154</v>
      </c>
      <c r="S1388">
        <v>0.02</v>
      </c>
      <c r="T1388" t="s">
        <v>176</v>
      </c>
      <c r="V1388" t="s">
        <v>156</v>
      </c>
    </row>
    <row r="1389" spans="1:22" x14ac:dyDescent="0.3">
      <c r="A1389" t="s">
        <v>148</v>
      </c>
      <c r="B1389">
        <v>1651800</v>
      </c>
      <c r="C1389" s="1">
        <v>43984</v>
      </c>
      <c r="D1389" s="2">
        <v>0.3888888888888889</v>
      </c>
      <c r="G1389" t="s">
        <v>178</v>
      </c>
      <c r="H1389" t="s">
        <v>150</v>
      </c>
      <c r="I1389" t="s">
        <v>161</v>
      </c>
      <c r="J1389" t="s">
        <v>151</v>
      </c>
      <c r="M1389">
        <v>1090</v>
      </c>
      <c r="O1389">
        <v>3.6</v>
      </c>
      <c r="P1389" t="s">
        <v>168</v>
      </c>
      <c r="Q1389" t="s">
        <v>172</v>
      </c>
      <c r="R1389" t="s">
        <v>154</v>
      </c>
      <c r="S1389">
        <v>2</v>
      </c>
      <c r="T1389" t="s">
        <v>176</v>
      </c>
      <c r="V1389" t="s">
        <v>156</v>
      </c>
    </row>
    <row r="1390" spans="1:22" x14ac:dyDescent="0.3">
      <c r="A1390" t="s">
        <v>148</v>
      </c>
      <c r="B1390">
        <v>1651800</v>
      </c>
      <c r="C1390" s="1">
        <v>43984</v>
      </c>
      <c r="D1390" s="2">
        <v>0.3888888888888889</v>
      </c>
      <c r="G1390" t="s">
        <v>178</v>
      </c>
      <c r="H1390" t="s">
        <v>150</v>
      </c>
      <c r="I1390" t="s">
        <v>161</v>
      </c>
      <c r="J1390" t="s">
        <v>151</v>
      </c>
      <c r="M1390">
        <v>50286</v>
      </c>
      <c r="O1390">
        <v>0.68</v>
      </c>
      <c r="R1390" t="s">
        <v>154</v>
      </c>
      <c r="S1390">
        <v>0.17</v>
      </c>
      <c r="T1390" t="s">
        <v>165</v>
      </c>
      <c r="V1390" t="s">
        <v>230</v>
      </c>
    </row>
    <row r="1391" spans="1:22" x14ac:dyDescent="0.3">
      <c r="A1391" t="s">
        <v>148</v>
      </c>
      <c r="B1391">
        <v>1651800</v>
      </c>
      <c r="C1391" s="1">
        <v>44019</v>
      </c>
      <c r="D1391" s="2">
        <v>0.3888888888888889</v>
      </c>
      <c r="G1391" t="s">
        <v>178</v>
      </c>
      <c r="H1391" t="s">
        <v>150</v>
      </c>
      <c r="I1391" t="s">
        <v>161</v>
      </c>
      <c r="J1391" t="s">
        <v>151</v>
      </c>
      <c r="M1391">
        <v>1040</v>
      </c>
      <c r="O1391">
        <v>4.0999999999999996</v>
      </c>
      <c r="Q1391" t="s">
        <v>172</v>
      </c>
      <c r="R1391" t="s">
        <v>154</v>
      </c>
      <c r="S1391">
        <v>0.4</v>
      </c>
      <c r="T1391" t="s">
        <v>176</v>
      </c>
      <c r="V1391" t="s">
        <v>156</v>
      </c>
    </row>
    <row r="1392" spans="1:22" x14ac:dyDescent="0.3">
      <c r="A1392" t="s">
        <v>148</v>
      </c>
      <c r="B1392">
        <v>1651800</v>
      </c>
      <c r="C1392" s="1">
        <v>44019</v>
      </c>
      <c r="D1392" s="2">
        <v>0.3888888888888889</v>
      </c>
      <c r="G1392" t="s">
        <v>178</v>
      </c>
      <c r="H1392" t="s">
        <v>150</v>
      </c>
      <c r="I1392" t="s">
        <v>161</v>
      </c>
      <c r="J1392" t="s">
        <v>151</v>
      </c>
      <c r="M1392">
        <v>1049</v>
      </c>
      <c r="O1392">
        <v>0.66200000000000003</v>
      </c>
      <c r="Q1392" t="s">
        <v>170</v>
      </c>
      <c r="R1392" t="s">
        <v>154</v>
      </c>
      <c r="S1392">
        <v>0.02</v>
      </c>
      <c r="T1392" t="s">
        <v>176</v>
      </c>
      <c r="V1392" t="s">
        <v>156</v>
      </c>
    </row>
    <row r="1393" spans="1:22" x14ac:dyDescent="0.3">
      <c r="A1393" t="s">
        <v>148</v>
      </c>
      <c r="B1393">
        <v>1651800</v>
      </c>
      <c r="C1393" s="1">
        <v>44019</v>
      </c>
      <c r="D1393" s="2">
        <v>0.3888888888888889</v>
      </c>
      <c r="G1393" t="s">
        <v>178</v>
      </c>
      <c r="H1393" t="s">
        <v>150</v>
      </c>
      <c r="I1393" t="s">
        <v>161</v>
      </c>
      <c r="J1393" t="s">
        <v>151</v>
      </c>
      <c r="M1393">
        <v>1090</v>
      </c>
      <c r="O1393">
        <v>5.6</v>
      </c>
      <c r="Q1393" t="s">
        <v>172</v>
      </c>
      <c r="R1393" t="s">
        <v>154</v>
      </c>
      <c r="S1393">
        <v>2</v>
      </c>
      <c r="T1393" t="s">
        <v>176</v>
      </c>
      <c r="V1393" t="s">
        <v>156</v>
      </c>
    </row>
    <row r="1394" spans="1:22" x14ac:dyDescent="0.3">
      <c r="A1394" t="s">
        <v>148</v>
      </c>
      <c r="B1394">
        <v>1651800</v>
      </c>
      <c r="C1394" s="1">
        <v>44019</v>
      </c>
      <c r="D1394" s="2">
        <v>0.3888888888888889</v>
      </c>
      <c r="G1394" t="s">
        <v>178</v>
      </c>
      <c r="H1394" t="s">
        <v>150</v>
      </c>
      <c r="I1394" t="s">
        <v>161</v>
      </c>
      <c r="J1394" t="s">
        <v>151</v>
      </c>
      <c r="M1394">
        <v>50286</v>
      </c>
      <c r="O1394">
        <v>12.5</v>
      </c>
      <c r="R1394" t="s">
        <v>154</v>
      </c>
      <c r="S1394">
        <v>0.17</v>
      </c>
      <c r="T1394" t="s">
        <v>165</v>
      </c>
      <c r="V1394" t="s">
        <v>230</v>
      </c>
    </row>
    <row r="1395" spans="1:22" x14ac:dyDescent="0.3">
      <c r="A1395" t="s">
        <v>148</v>
      </c>
      <c r="B1395">
        <v>1651800</v>
      </c>
      <c r="C1395" s="1">
        <v>44021</v>
      </c>
      <c r="D1395" s="2">
        <v>0.38611111111111113</v>
      </c>
      <c r="G1395" t="s">
        <v>178</v>
      </c>
      <c r="H1395" t="s">
        <v>150</v>
      </c>
      <c r="I1395" t="s">
        <v>161</v>
      </c>
      <c r="J1395" t="s">
        <v>151</v>
      </c>
      <c r="M1395">
        <v>1040</v>
      </c>
      <c r="O1395">
        <v>2.8</v>
      </c>
      <c r="Q1395" t="s">
        <v>172</v>
      </c>
      <c r="R1395" t="s">
        <v>154</v>
      </c>
      <c r="S1395">
        <v>0.4</v>
      </c>
      <c r="T1395" t="s">
        <v>176</v>
      </c>
      <c r="V1395" t="s">
        <v>156</v>
      </c>
    </row>
    <row r="1396" spans="1:22" x14ac:dyDescent="0.3">
      <c r="A1396" t="s">
        <v>148</v>
      </c>
      <c r="B1396">
        <v>1651800</v>
      </c>
      <c r="C1396" s="1">
        <v>44021</v>
      </c>
      <c r="D1396" s="2">
        <v>0.38611111111111113</v>
      </c>
      <c r="G1396" t="s">
        <v>178</v>
      </c>
      <c r="H1396" t="s">
        <v>150</v>
      </c>
      <c r="I1396" t="s">
        <v>161</v>
      </c>
      <c r="J1396" t="s">
        <v>151</v>
      </c>
      <c r="M1396">
        <v>1049</v>
      </c>
      <c r="O1396">
        <v>2.1000000000000001E-2</v>
      </c>
      <c r="P1396" t="s">
        <v>168</v>
      </c>
      <c r="Q1396" t="s">
        <v>170</v>
      </c>
      <c r="R1396" t="s">
        <v>154</v>
      </c>
      <c r="S1396">
        <v>0.02</v>
      </c>
      <c r="T1396" t="s">
        <v>176</v>
      </c>
      <c r="V1396" t="s">
        <v>156</v>
      </c>
    </row>
    <row r="1397" spans="1:22" x14ac:dyDescent="0.3">
      <c r="A1397" t="s">
        <v>148</v>
      </c>
      <c r="B1397">
        <v>1651800</v>
      </c>
      <c r="C1397" s="1">
        <v>44021</v>
      </c>
      <c r="D1397" s="2">
        <v>0.38611111111111113</v>
      </c>
      <c r="G1397" t="s">
        <v>178</v>
      </c>
      <c r="H1397" t="s">
        <v>150</v>
      </c>
      <c r="I1397" t="s">
        <v>161</v>
      </c>
      <c r="J1397" t="s">
        <v>151</v>
      </c>
      <c r="M1397">
        <v>1090</v>
      </c>
      <c r="O1397">
        <v>2.5</v>
      </c>
      <c r="P1397" t="s">
        <v>168</v>
      </c>
      <c r="Q1397" t="s">
        <v>172</v>
      </c>
      <c r="R1397" t="s">
        <v>154</v>
      </c>
      <c r="S1397">
        <v>2</v>
      </c>
      <c r="T1397" t="s">
        <v>176</v>
      </c>
      <c r="V1397" t="s">
        <v>156</v>
      </c>
    </row>
    <row r="1398" spans="1:22" x14ac:dyDescent="0.3">
      <c r="A1398" t="s">
        <v>148</v>
      </c>
      <c r="B1398">
        <v>1651800</v>
      </c>
      <c r="C1398" s="1">
        <v>44021</v>
      </c>
      <c r="D1398" s="2">
        <v>0.38611111111111113</v>
      </c>
      <c r="G1398" t="s">
        <v>178</v>
      </c>
      <c r="H1398" t="s">
        <v>150</v>
      </c>
      <c r="I1398" t="s">
        <v>161</v>
      </c>
      <c r="J1398" t="s">
        <v>151</v>
      </c>
      <c r="M1398">
        <v>50286</v>
      </c>
      <c r="O1398">
        <v>1.06</v>
      </c>
      <c r="R1398" t="s">
        <v>154</v>
      </c>
      <c r="S1398">
        <v>0.17</v>
      </c>
      <c r="T1398" t="s">
        <v>165</v>
      </c>
      <c r="V1398" t="s">
        <v>230</v>
      </c>
    </row>
    <row r="1399" spans="1:22" x14ac:dyDescent="0.3">
      <c r="A1399" t="s">
        <v>148</v>
      </c>
      <c r="B1399">
        <v>1651800</v>
      </c>
      <c r="C1399" s="1">
        <v>44036</v>
      </c>
      <c r="D1399" s="2">
        <v>0.33055555555555555</v>
      </c>
      <c r="G1399" t="s">
        <v>178</v>
      </c>
      <c r="H1399" t="s">
        <v>150</v>
      </c>
      <c r="I1399" t="s">
        <v>161</v>
      </c>
      <c r="J1399" t="s">
        <v>151</v>
      </c>
      <c r="M1399">
        <v>1040</v>
      </c>
      <c r="O1399">
        <v>4.4000000000000004</v>
      </c>
      <c r="Q1399" t="s">
        <v>172</v>
      </c>
      <c r="R1399" t="s">
        <v>154</v>
      </c>
      <c r="S1399">
        <v>0.4</v>
      </c>
      <c r="T1399" t="s">
        <v>176</v>
      </c>
      <c r="V1399" t="s">
        <v>156</v>
      </c>
    </row>
    <row r="1400" spans="1:22" x14ac:dyDescent="0.3">
      <c r="A1400" t="s">
        <v>148</v>
      </c>
      <c r="B1400">
        <v>1651800</v>
      </c>
      <c r="C1400" s="1">
        <v>44036</v>
      </c>
      <c r="D1400" s="2">
        <v>0.33055555555555555</v>
      </c>
      <c r="G1400" t="s">
        <v>178</v>
      </c>
      <c r="H1400" t="s">
        <v>150</v>
      </c>
      <c r="I1400" t="s">
        <v>161</v>
      </c>
      <c r="J1400" t="s">
        <v>151</v>
      </c>
      <c r="M1400">
        <v>1049</v>
      </c>
      <c r="O1400">
        <v>0.45600000000000002</v>
      </c>
      <c r="Q1400" t="s">
        <v>170</v>
      </c>
      <c r="R1400" t="s">
        <v>154</v>
      </c>
      <c r="S1400">
        <v>0.02</v>
      </c>
      <c r="T1400" t="s">
        <v>176</v>
      </c>
      <c r="V1400" t="s">
        <v>156</v>
      </c>
    </row>
    <row r="1401" spans="1:22" x14ac:dyDescent="0.3">
      <c r="A1401" t="s">
        <v>148</v>
      </c>
      <c r="B1401">
        <v>1651800</v>
      </c>
      <c r="C1401" s="1">
        <v>44036</v>
      </c>
      <c r="D1401" s="2">
        <v>0.33055555555555555</v>
      </c>
      <c r="G1401" t="s">
        <v>178</v>
      </c>
      <c r="H1401" t="s">
        <v>150</v>
      </c>
      <c r="I1401" t="s">
        <v>161</v>
      </c>
      <c r="J1401" t="s">
        <v>151</v>
      </c>
      <c r="M1401">
        <v>1090</v>
      </c>
      <c r="O1401">
        <v>4.8</v>
      </c>
      <c r="Q1401" t="s">
        <v>172</v>
      </c>
      <c r="R1401" t="s">
        <v>154</v>
      </c>
      <c r="S1401">
        <v>2</v>
      </c>
      <c r="T1401" t="s">
        <v>176</v>
      </c>
      <c r="V1401" t="s">
        <v>156</v>
      </c>
    </row>
    <row r="1402" spans="1:22" x14ac:dyDescent="0.3">
      <c r="A1402" t="s">
        <v>148</v>
      </c>
      <c r="B1402">
        <v>1651800</v>
      </c>
      <c r="C1402" s="1">
        <v>44036</v>
      </c>
      <c r="D1402" s="2">
        <v>0.33055555555555555</v>
      </c>
      <c r="G1402" t="s">
        <v>178</v>
      </c>
      <c r="H1402" t="s">
        <v>150</v>
      </c>
      <c r="I1402" t="s">
        <v>161</v>
      </c>
      <c r="J1402" t="s">
        <v>151</v>
      </c>
      <c r="M1402">
        <v>50286</v>
      </c>
      <c r="O1402">
        <v>7.22</v>
      </c>
      <c r="R1402" t="s">
        <v>154</v>
      </c>
      <c r="S1402">
        <v>0.17</v>
      </c>
      <c r="T1402" t="s">
        <v>165</v>
      </c>
      <c r="V1402" t="s">
        <v>230</v>
      </c>
    </row>
    <row r="1403" spans="1:22" x14ac:dyDescent="0.3">
      <c r="A1403" t="s">
        <v>148</v>
      </c>
      <c r="B1403">
        <v>1651800</v>
      </c>
      <c r="C1403" s="1">
        <v>44047</v>
      </c>
      <c r="D1403" s="2">
        <v>0.50972222222222219</v>
      </c>
      <c r="G1403" t="s">
        <v>178</v>
      </c>
      <c r="H1403" t="s">
        <v>150</v>
      </c>
      <c r="I1403" t="s">
        <v>161</v>
      </c>
      <c r="J1403" t="s">
        <v>151</v>
      </c>
      <c r="M1403">
        <v>1040</v>
      </c>
      <c r="O1403">
        <v>4.9000000000000004</v>
      </c>
      <c r="Q1403" t="s">
        <v>172</v>
      </c>
      <c r="R1403" t="s">
        <v>154</v>
      </c>
      <c r="S1403">
        <v>0.4</v>
      </c>
      <c r="T1403" t="s">
        <v>176</v>
      </c>
      <c r="V1403" t="s">
        <v>156</v>
      </c>
    </row>
    <row r="1404" spans="1:22" x14ac:dyDescent="0.3">
      <c r="A1404" t="s">
        <v>148</v>
      </c>
      <c r="B1404">
        <v>1651800</v>
      </c>
      <c r="C1404" s="1">
        <v>44047</v>
      </c>
      <c r="D1404" s="2">
        <v>0.50972222222222219</v>
      </c>
      <c r="G1404" t="s">
        <v>178</v>
      </c>
      <c r="H1404" t="s">
        <v>150</v>
      </c>
      <c r="I1404" t="s">
        <v>161</v>
      </c>
      <c r="J1404" t="s">
        <v>151</v>
      </c>
      <c r="M1404">
        <v>1049</v>
      </c>
      <c r="O1404">
        <v>0.65900000000000003</v>
      </c>
      <c r="Q1404" t="s">
        <v>170</v>
      </c>
      <c r="R1404" t="s">
        <v>154</v>
      </c>
      <c r="S1404">
        <v>0.02</v>
      </c>
      <c r="T1404" t="s">
        <v>176</v>
      </c>
      <c r="V1404" t="s">
        <v>156</v>
      </c>
    </row>
    <row r="1405" spans="1:22" x14ac:dyDescent="0.3">
      <c r="A1405" t="s">
        <v>148</v>
      </c>
      <c r="B1405">
        <v>1651800</v>
      </c>
      <c r="C1405" s="1">
        <v>44047</v>
      </c>
      <c r="D1405" s="2">
        <v>0.50972222222222219</v>
      </c>
      <c r="G1405" t="s">
        <v>178</v>
      </c>
      <c r="H1405" t="s">
        <v>150</v>
      </c>
      <c r="I1405" t="s">
        <v>161</v>
      </c>
      <c r="J1405" t="s">
        <v>151</v>
      </c>
      <c r="M1405">
        <v>1090</v>
      </c>
      <c r="O1405">
        <v>3.6</v>
      </c>
      <c r="P1405" t="s">
        <v>168</v>
      </c>
      <c r="Q1405" t="s">
        <v>172</v>
      </c>
      <c r="R1405" t="s">
        <v>154</v>
      </c>
      <c r="S1405">
        <v>2</v>
      </c>
      <c r="T1405" t="s">
        <v>176</v>
      </c>
      <c r="V1405" t="s">
        <v>156</v>
      </c>
    </row>
    <row r="1406" spans="1:22" x14ac:dyDescent="0.3">
      <c r="A1406" t="s">
        <v>148</v>
      </c>
      <c r="B1406">
        <v>1651800</v>
      </c>
      <c r="C1406" s="1">
        <v>44047</v>
      </c>
      <c r="D1406" s="2">
        <v>0.50972222222222219</v>
      </c>
      <c r="G1406" t="s">
        <v>178</v>
      </c>
      <c r="H1406" t="s">
        <v>150</v>
      </c>
      <c r="I1406" t="s">
        <v>161</v>
      </c>
      <c r="J1406" t="s">
        <v>151</v>
      </c>
      <c r="M1406">
        <v>50286</v>
      </c>
      <c r="O1406">
        <v>25</v>
      </c>
      <c r="R1406" t="s">
        <v>154</v>
      </c>
      <c r="S1406">
        <v>0.17</v>
      </c>
      <c r="T1406" t="s">
        <v>165</v>
      </c>
      <c r="V1406" t="s">
        <v>230</v>
      </c>
    </row>
    <row r="1407" spans="1:22" x14ac:dyDescent="0.3">
      <c r="A1407" t="s">
        <v>148</v>
      </c>
      <c r="B1407">
        <v>1651800</v>
      </c>
      <c r="C1407" s="1">
        <v>44049</v>
      </c>
      <c r="D1407" s="2">
        <v>0.41666666666666669</v>
      </c>
      <c r="G1407" t="s">
        <v>178</v>
      </c>
      <c r="H1407" t="s">
        <v>150</v>
      </c>
      <c r="I1407" t="s">
        <v>161</v>
      </c>
      <c r="J1407" t="s">
        <v>151</v>
      </c>
      <c r="M1407">
        <v>1040</v>
      </c>
      <c r="O1407">
        <v>5.2</v>
      </c>
      <c r="Q1407" t="s">
        <v>172</v>
      </c>
      <c r="R1407" t="s">
        <v>154</v>
      </c>
      <c r="S1407">
        <v>0.4</v>
      </c>
      <c r="T1407" t="s">
        <v>176</v>
      </c>
      <c r="V1407" t="s">
        <v>156</v>
      </c>
    </row>
    <row r="1408" spans="1:22" x14ac:dyDescent="0.3">
      <c r="A1408" t="s">
        <v>148</v>
      </c>
      <c r="B1408">
        <v>1651800</v>
      </c>
      <c r="C1408" s="1">
        <v>44049</v>
      </c>
      <c r="D1408" s="2">
        <v>0.41666666666666669</v>
      </c>
      <c r="G1408" t="s">
        <v>178</v>
      </c>
      <c r="H1408" t="s">
        <v>150</v>
      </c>
      <c r="I1408" t="s">
        <v>161</v>
      </c>
      <c r="J1408" t="s">
        <v>151</v>
      </c>
      <c r="M1408">
        <v>1049</v>
      </c>
      <c r="O1408">
        <v>0.23</v>
      </c>
      <c r="Q1408" t="s">
        <v>170</v>
      </c>
      <c r="R1408" t="s">
        <v>154</v>
      </c>
      <c r="S1408">
        <v>0.02</v>
      </c>
      <c r="T1408" t="s">
        <v>176</v>
      </c>
      <c r="V1408" t="s">
        <v>156</v>
      </c>
    </row>
    <row r="1409" spans="1:22" x14ac:dyDescent="0.3">
      <c r="A1409" t="s">
        <v>148</v>
      </c>
      <c r="B1409">
        <v>1651800</v>
      </c>
      <c r="C1409" s="1">
        <v>44049</v>
      </c>
      <c r="D1409" s="2">
        <v>0.41666666666666669</v>
      </c>
      <c r="G1409" t="s">
        <v>178</v>
      </c>
      <c r="H1409" t="s">
        <v>150</v>
      </c>
      <c r="I1409" t="s">
        <v>161</v>
      </c>
      <c r="J1409" t="s">
        <v>151</v>
      </c>
      <c r="M1409">
        <v>1090</v>
      </c>
      <c r="O1409">
        <v>5</v>
      </c>
      <c r="Q1409" t="s">
        <v>172</v>
      </c>
      <c r="R1409" t="s">
        <v>154</v>
      </c>
      <c r="S1409">
        <v>2</v>
      </c>
      <c r="T1409" t="s">
        <v>176</v>
      </c>
      <c r="V1409" t="s">
        <v>156</v>
      </c>
    </row>
    <row r="1410" spans="1:22" x14ac:dyDescent="0.3">
      <c r="A1410" t="s">
        <v>148</v>
      </c>
      <c r="B1410">
        <v>1651800</v>
      </c>
      <c r="C1410" s="1">
        <v>44049</v>
      </c>
      <c r="D1410" s="2">
        <v>0.41666666666666669</v>
      </c>
      <c r="G1410" t="s">
        <v>178</v>
      </c>
      <c r="H1410" t="s">
        <v>150</v>
      </c>
      <c r="I1410" t="s">
        <v>161</v>
      </c>
      <c r="J1410" t="s">
        <v>151</v>
      </c>
      <c r="M1410">
        <v>50286</v>
      </c>
      <c r="O1410">
        <v>4.71</v>
      </c>
      <c r="R1410" t="s">
        <v>154</v>
      </c>
      <c r="S1410">
        <v>0.17</v>
      </c>
      <c r="T1410" t="s">
        <v>165</v>
      </c>
      <c r="V1410" t="s">
        <v>230</v>
      </c>
    </row>
    <row r="1411" spans="1:22" x14ac:dyDescent="0.3">
      <c r="A1411" t="s">
        <v>148</v>
      </c>
      <c r="B1411">
        <v>1651800</v>
      </c>
      <c r="C1411" s="1">
        <v>44083</v>
      </c>
      <c r="D1411" s="2">
        <v>0.57361111111111118</v>
      </c>
      <c r="G1411" t="s">
        <v>178</v>
      </c>
      <c r="H1411" t="s">
        <v>150</v>
      </c>
      <c r="I1411" t="s">
        <v>161</v>
      </c>
      <c r="J1411" t="s">
        <v>151</v>
      </c>
      <c r="M1411">
        <v>1040</v>
      </c>
      <c r="O1411">
        <v>0.76</v>
      </c>
      <c r="Q1411" t="s">
        <v>172</v>
      </c>
      <c r="R1411" t="s">
        <v>154</v>
      </c>
      <c r="S1411">
        <v>0.4</v>
      </c>
      <c r="T1411" t="s">
        <v>176</v>
      </c>
      <c r="V1411" t="s">
        <v>156</v>
      </c>
    </row>
    <row r="1412" spans="1:22" x14ac:dyDescent="0.3">
      <c r="A1412" t="s">
        <v>148</v>
      </c>
      <c r="B1412">
        <v>1651800</v>
      </c>
      <c r="C1412" s="1">
        <v>44083</v>
      </c>
      <c r="D1412" s="2">
        <v>0.57361111111111118</v>
      </c>
      <c r="G1412" t="s">
        <v>178</v>
      </c>
      <c r="H1412" t="s">
        <v>150</v>
      </c>
      <c r="I1412" t="s">
        <v>161</v>
      </c>
      <c r="J1412" t="s">
        <v>151</v>
      </c>
      <c r="M1412">
        <v>1049</v>
      </c>
      <c r="N1412" t="s">
        <v>152</v>
      </c>
      <c r="O1412">
        <v>0.02</v>
      </c>
      <c r="Q1412" t="s">
        <v>170</v>
      </c>
      <c r="R1412" t="s">
        <v>154</v>
      </c>
      <c r="S1412">
        <v>0.02</v>
      </c>
      <c r="T1412" t="s">
        <v>176</v>
      </c>
      <c r="V1412" t="s">
        <v>156</v>
      </c>
    </row>
    <row r="1413" spans="1:22" x14ac:dyDescent="0.3">
      <c r="A1413" t="s">
        <v>148</v>
      </c>
      <c r="B1413">
        <v>1651800</v>
      </c>
      <c r="C1413" s="1">
        <v>44083</v>
      </c>
      <c r="D1413" s="2">
        <v>0.57361111111111118</v>
      </c>
      <c r="G1413" t="s">
        <v>178</v>
      </c>
      <c r="H1413" t="s">
        <v>150</v>
      </c>
      <c r="I1413" t="s">
        <v>161</v>
      </c>
      <c r="J1413" t="s">
        <v>151</v>
      </c>
      <c r="M1413">
        <v>1090</v>
      </c>
      <c r="O1413">
        <v>2.2999999999999998</v>
      </c>
      <c r="P1413" t="s">
        <v>168</v>
      </c>
      <c r="Q1413" t="s">
        <v>172</v>
      </c>
      <c r="R1413" t="s">
        <v>154</v>
      </c>
      <c r="S1413">
        <v>2</v>
      </c>
      <c r="T1413" t="s">
        <v>176</v>
      </c>
      <c r="V1413" t="s">
        <v>156</v>
      </c>
    </row>
    <row r="1414" spans="1:22" x14ac:dyDescent="0.3">
      <c r="A1414" t="s">
        <v>148</v>
      </c>
      <c r="B1414">
        <v>1651800</v>
      </c>
      <c r="C1414" s="1">
        <v>44083</v>
      </c>
      <c r="D1414" s="2">
        <v>0.57361111111111118</v>
      </c>
      <c r="G1414" t="s">
        <v>178</v>
      </c>
      <c r="H1414" t="s">
        <v>150</v>
      </c>
      <c r="I1414" t="s">
        <v>161</v>
      </c>
      <c r="J1414" t="s">
        <v>151</v>
      </c>
      <c r="M1414">
        <v>50286</v>
      </c>
      <c r="O1414">
        <v>0.85</v>
      </c>
      <c r="R1414" t="s">
        <v>154</v>
      </c>
      <c r="S1414">
        <v>0.17</v>
      </c>
      <c r="T1414" t="s">
        <v>165</v>
      </c>
      <c r="V1414" t="s">
        <v>230</v>
      </c>
    </row>
    <row r="1415" spans="1:22" x14ac:dyDescent="0.3">
      <c r="A1415" t="s">
        <v>148</v>
      </c>
      <c r="B1415">
        <v>1651800</v>
      </c>
      <c r="C1415" s="1">
        <v>44084</v>
      </c>
      <c r="D1415" s="2">
        <v>0.5805555555555556</v>
      </c>
      <c r="G1415" t="s">
        <v>178</v>
      </c>
      <c r="H1415" t="s">
        <v>150</v>
      </c>
      <c r="I1415" t="s">
        <v>161</v>
      </c>
      <c r="J1415" t="s">
        <v>151</v>
      </c>
      <c r="M1415">
        <v>1040</v>
      </c>
      <c r="O1415">
        <v>1.8</v>
      </c>
      <c r="Q1415" t="s">
        <v>172</v>
      </c>
      <c r="R1415" t="s">
        <v>154</v>
      </c>
      <c r="S1415">
        <v>0.4</v>
      </c>
      <c r="T1415" t="s">
        <v>176</v>
      </c>
      <c r="V1415" t="s">
        <v>156</v>
      </c>
    </row>
    <row r="1416" spans="1:22" x14ac:dyDescent="0.3">
      <c r="A1416" t="s">
        <v>148</v>
      </c>
      <c r="B1416">
        <v>1651800</v>
      </c>
      <c r="C1416" s="1">
        <v>44084</v>
      </c>
      <c r="D1416" s="2">
        <v>0.5805555555555556</v>
      </c>
      <c r="G1416" t="s">
        <v>178</v>
      </c>
      <c r="H1416" t="s">
        <v>150</v>
      </c>
      <c r="I1416" t="s">
        <v>161</v>
      </c>
      <c r="J1416" t="s">
        <v>151</v>
      </c>
      <c r="M1416">
        <v>1049</v>
      </c>
      <c r="O1416">
        <v>0.59399999999999997</v>
      </c>
      <c r="Q1416" t="s">
        <v>170</v>
      </c>
      <c r="R1416" t="s">
        <v>154</v>
      </c>
      <c r="S1416">
        <v>0.02</v>
      </c>
      <c r="T1416" t="s">
        <v>176</v>
      </c>
      <c r="V1416" t="s">
        <v>156</v>
      </c>
    </row>
    <row r="1417" spans="1:22" x14ac:dyDescent="0.3">
      <c r="A1417" t="s">
        <v>148</v>
      </c>
      <c r="B1417">
        <v>1651800</v>
      </c>
      <c r="C1417" s="1">
        <v>44084</v>
      </c>
      <c r="D1417" s="2">
        <v>0.5805555555555556</v>
      </c>
      <c r="G1417" t="s">
        <v>178</v>
      </c>
      <c r="H1417" t="s">
        <v>150</v>
      </c>
      <c r="I1417" t="s">
        <v>161</v>
      </c>
      <c r="J1417" t="s">
        <v>151</v>
      </c>
      <c r="M1417">
        <v>1090</v>
      </c>
      <c r="O1417">
        <v>2.9</v>
      </c>
      <c r="P1417" t="s">
        <v>168</v>
      </c>
      <c r="Q1417" t="s">
        <v>172</v>
      </c>
      <c r="R1417" t="s">
        <v>154</v>
      </c>
      <c r="S1417">
        <v>2</v>
      </c>
      <c r="T1417" t="s">
        <v>176</v>
      </c>
      <c r="V1417" t="s">
        <v>156</v>
      </c>
    </row>
    <row r="1418" spans="1:22" x14ac:dyDescent="0.3">
      <c r="A1418" t="s">
        <v>148</v>
      </c>
      <c r="B1418">
        <v>1651800</v>
      </c>
      <c r="C1418" s="1">
        <v>44084</v>
      </c>
      <c r="D1418" s="2">
        <v>0.5805555555555556</v>
      </c>
      <c r="G1418" t="s">
        <v>178</v>
      </c>
      <c r="H1418" t="s">
        <v>150</v>
      </c>
      <c r="I1418" t="s">
        <v>161</v>
      </c>
      <c r="J1418" t="s">
        <v>151</v>
      </c>
      <c r="M1418">
        <v>50286</v>
      </c>
      <c r="O1418">
        <v>14.4</v>
      </c>
      <c r="R1418" t="s">
        <v>154</v>
      </c>
      <c r="S1418">
        <v>0.17</v>
      </c>
      <c r="T1418" t="s">
        <v>165</v>
      </c>
      <c r="V1418" t="s">
        <v>230</v>
      </c>
    </row>
    <row r="1419" spans="1:22" x14ac:dyDescent="0.3">
      <c r="A1419" t="s">
        <v>148</v>
      </c>
      <c r="B1419">
        <v>1651800</v>
      </c>
      <c r="C1419" s="1">
        <v>44092</v>
      </c>
      <c r="D1419" s="2">
        <v>0.4055555555555555</v>
      </c>
      <c r="G1419" t="s">
        <v>178</v>
      </c>
      <c r="H1419" t="s">
        <v>150</v>
      </c>
      <c r="I1419" t="s">
        <v>161</v>
      </c>
      <c r="J1419" t="s">
        <v>151</v>
      </c>
      <c r="M1419">
        <v>1040</v>
      </c>
      <c r="O1419">
        <v>2.8</v>
      </c>
      <c r="Q1419" t="s">
        <v>172</v>
      </c>
      <c r="R1419" t="s">
        <v>154</v>
      </c>
      <c r="S1419">
        <v>0.4</v>
      </c>
      <c r="T1419" t="s">
        <v>176</v>
      </c>
      <c r="V1419" t="s">
        <v>156</v>
      </c>
    </row>
    <row r="1420" spans="1:22" x14ac:dyDescent="0.3">
      <c r="A1420" t="s">
        <v>148</v>
      </c>
      <c r="B1420">
        <v>1651800</v>
      </c>
      <c r="C1420" s="1">
        <v>44092</v>
      </c>
      <c r="D1420" s="2">
        <v>0.4055555555555555</v>
      </c>
      <c r="G1420" t="s">
        <v>178</v>
      </c>
      <c r="H1420" t="s">
        <v>150</v>
      </c>
      <c r="I1420" t="s">
        <v>161</v>
      </c>
      <c r="J1420" t="s">
        <v>151</v>
      </c>
      <c r="M1420">
        <v>1049</v>
      </c>
      <c r="O1420">
        <v>0.19900000000000001</v>
      </c>
      <c r="Q1420" t="s">
        <v>170</v>
      </c>
      <c r="R1420" t="s">
        <v>154</v>
      </c>
      <c r="S1420">
        <v>0.02</v>
      </c>
      <c r="T1420" t="s">
        <v>176</v>
      </c>
      <c r="V1420" t="s">
        <v>156</v>
      </c>
    </row>
    <row r="1421" spans="1:22" x14ac:dyDescent="0.3">
      <c r="A1421" t="s">
        <v>148</v>
      </c>
      <c r="B1421">
        <v>1651800</v>
      </c>
      <c r="C1421" s="1">
        <v>44092</v>
      </c>
      <c r="D1421" s="2">
        <v>0.4055555555555555</v>
      </c>
      <c r="G1421" t="s">
        <v>178</v>
      </c>
      <c r="H1421" t="s">
        <v>150</v>
      </c>
      <c r="I1421" t="s">
        <v>161</v>
      </c>
      <c r="J1421" t="s">
        <v>151</v>
      </c>
      <c r="M1421">
        <v>1090</v>
      </c>
      <c r="O1421">
        <v>3.5</v>
      </c>
      <c r="P1421" t="s">
        <v>168</v>
      </c>
      <c r="Q1421" t="s">
        <v>172</v>
      </c>
      <c r="R1421" t="s">
        <v>154</v>
      </c>
      <c r="S1421">
        <v>2</v>
      </c>
      <c r="T1421" t="s">
        <v>176</v>
      </c>
      <c r="V1421" t="s">
        <v>156</v>
      </c>
    </row>
    <row r="1422" spans="1:22" x14ac:dyDescent="0.3">
      <c r="A1422" t="s">
        <v>148</v>
      </c>
      <c r="B1422">
        <v>1651800</v>
      </c>
      <c r="C1422" s="1">
        <v>44092</v>
      </c>
      <c r="D1422" s="2">
        <v>0.4055555555555555</v>
      </c>
      <c r="G1422" t="s">
        <v>178</v>
      </c>
      <c r="H1422" t="s">
        <v>150</v>
      </c>
      <c r="I1422" t="s">
        <v>161</v>
      </c>
      <c r="J1422" t="s">
        <v>151</v>
      </c>
      <c r="M1422">
        <v>50286</v>
      </c>
      <c r="O1422">
        <v>2.5299999999999998</v>
      </c>
      <c r="R1422" t="s">
        <v>164</v>
      </c>
      <c r="S1422">
        <v>0.17</v>
      </c>
      <c r="T1422" t="s">
        <v>165</v>
      </c>
      <c r="V1422" t="s">
        <v>230</v>
      </c>
    </row>
    <row r="1423" spans="1:22" x14ac:dyDescent="0.3">
      <c r="A1423" t="s">
        <v>148</v>
      </c>
      <c r="B1423">
        <v>1651800</v>
      </c>
      <c r="C1423" s="1">
        <v>44109</v>
      </c>
      <c r="D1423" s="2">
        <v>0.53055555555555556</v>
      </c>
      <c r="G1423" t="s">
        <v>178</v>
      </c>
      <c r="H1423" t="s">
        <v>150</v>
      </c>
      <c r="I1423" t="s">
        <v>161</v>
      </c>
      <c r="J1423" t="s">
        <v>151</v>
      </c>
      <c r="M1423">
        <v>1040</v>
      </c>
      <c r="O1423">
        <v>0.98</v>
      </c>
      <c r="Q1423" t="s">
        <v>172</v>
      </c>
      <c r="R1423" t="s">
        <v>154</v>
      </c>
      <c r="S1423">
        <v>0.4</v>
      </c>
      <c r="T1423" t="s">
        <v>176</v>
      </c>
      <c r="V1423" t="s">
        <v>156</v>
      </c>
    </row>
    <row r="1424" spans="1:22" x14ac:dyDescent="0.3">
      <c r="A1424" t="s">
        <v>148</v>
      </c>
      <c r="B1424">
        <v>1651800</v>
      </c>
      <c r="C1424" s="1">
        <v>44109</v>
      </c>
      <c r="D1424" s="2">
        <v>0.53055555555555556</v>
      </c>
      <c r="G1424" t="s">
        <v>178</v>
      </c>
      <c r="H1424" t="s">
        <v>150</v>
      </c>
      <c r="I1424" t="s">
        <v>161</v>
      </c>
      <c r="J1424" t="s">
        <v>151</v>
      </c>
      <c r="M1424">
        <v>1049</v>
      </c>
      <c r="N1424" t="s">
        <v>152</v>
      </c>
      <c r="O1424">
        <v>0.02</v>
      </c>
      <c r="Q1424" t="s">
        <v>170</v>
      </c>
      <c r="R1424" t="s">
        <v>154</v>
      </c>
      <c r="S1424">
        <v>0.02</v>
      </c>
      <c r="T1424" t="s">
        <v>176</v>
      </c>
      <c r="V1424" t="s">
        <v>156</v>
      </c>
    </row>
    <row r="1425" spans="1:22" x14ac:dyDescent="0.3">
      <c r="A1425" t="s">
        <v>148</v>
      </c>
      <c r="B1425">
        <v>1651800</v>
      </c>
      <c r="C1425" s="1">
        <v>44109</v>
      </c>
      <c r="D1425" s="2">
        <v>0.53055555555555556</v>
      </c>
      <c r="G1425" t="s">
        <v>178</v>
      </c>
      <c r="H1425" t="s">
        <v>150</v>
      </c>
      <c r="I1425" t="s">
        <v>161</v>
      </c>
      <c r="J1425" t="s">
        <v>151</v>
      </c>
      <c r="M1425">
        <v>1090</v>
      </c>
      <c r="N1425" t="s">
        <v>152</v>
      </c>
      <c r="O1425">
        <v>2</v>
      </c>
      <c r="Q1425" t="s">
        <v>172</v>
      </c>
      <c r="R1425" t="s">
        <v>154</v>
      </c>
      <c r="S1425">
        <v>2</v>
      </c>
      <c r="T1425" t="s">
        <v>176</v>
      </c>
      <c r="V1425" t="s">
        <v>156</v>
      </c>
    </row>
    <row r="1426" spans="1:22" x14ac:dyDescent="0.3">
      <c r="A1426" t="s">
        <v>148</v>
      </c>
      <c r="B1426">
        <v>1651800</v>
      </c>
      <c r="C1426" s="1">
        <v>44109</v>
      </c>
      <c r="D1426" s="2">
        <v>0.53055555555555556</v>
      </c>
      <c r="G1426" t="s">
        <v>178</v>
      </c>
      <c r="H1426" t="s">
        <v>150</v>
      </c>
      <c r="I1426" t="s">
        <v>161</v>
      </c>
      <c r="J1426" t="s">
        <v>151</v>
      </c>
      <c r="M1426">
        <v>50286</v>
      </c>
      <c r="O1426">
        <v>0.83</v>
      </c>
      <c r="R1426" t="s">
        <v>154</v>
      </c>
      <c r="S1426">
        <v>0.17</v>
      </c>
      <c r="T1426" t="s">
        <v>165</v>
      </c>
      <c r="V1426" t="s">
        <v>230</v>
      </c>
    </row>
    <row r="1427" spans="1:22" x14ac:dyDescent="0.3">
      <c r="A1427" t="s">
        <v>148</v>
      </c>
      <c r="B1427">
        <v>1651800</v>
      </c>
      <c r="C1427" s="1">
        <v>44116</v>
      </c>
      <c r="D1427" s="2">
        <v>0.39861111111111108</v>
      </c>
      <c r="G1427" t="s">
        <v>178</v>
      </c>
      <c r="H1427" t="s">
        <v>150</v>
      </c>
      <c r="I1427" t="s">
        <v>161</v>
      </c>
      <c r="J1427" t="s">
        <v>151</v>
      </c>
      <c r="M1427">
        <v>1040</v>
      </c>
      <c r="O1427">
        <v>4.0999999999999996</v>
      </c>
      <c r="Q1427" t="s">
        <v>172</v>
      </c>
      <c r="R1427" t="s">
        <v>154</v>
      </c>
      <c r="S1427">
        <v>0.4</v>
      </c>
      <c r="T1427" t="s">
        <v>176</v>
      </c>
      <c r="V1427" t="s">
        <v>156</v>
      </c>
    </row>
    <row r="1428" spans="1:22" x14ac:dyDescent="0.3">
      <c r="A1428" t="s">
        <v>148</v>
      </c>
      <c r="B1428">
        <v>1651800</v>
      </c>
      <c r="C1428" s="1">
        <v>44116</v>
      </c>
      <c r="D1428" s="2">
        <v>0.39861111111111108</v>
      </c>
      <c r="G1428" t="s">
        <v>178</v>
      </c>
      <c r="H1428" t="s">
        <v>150</v>
      </c>
      <c r="I1428" t="s">
        <v>161</v>
      </c>
      <c r="J1428" t="s">
        <v>151</v>
      </c>
      <c r="M1428">
        <v>1049</v>
      </c>
      <c r="O1428">
        <v>0.45200000000000001</v>
      </c>
      <c r="Q1428" t="s">
        <v>170</v>
      </c>
      <c r="R1428" t="s">
        <v>154</v>
      </c>
      <c r="S1428">
        <v>0.02</v>
      </c>
      <c r="T1428" t="s">
        <v>176</v>
      </c>
      <c r="V1428" t="s">
        <v>156</v>
      </c>
    </row>
    <row r="1429" spans="1:22" x14ac:dyDescent="0.3">
      <c r="A1429" t="s">
        <v>148</v>
      </c>
      <c r="B1429">
        <v>1651800</v>
      </c>
      <c r="C1429" s="1">
        <v>44116</v>
      </c>
      <c r="D1429" s="2">
        <v>0.39861111111111108</v>
      </c>
      <c r="G1429" t="s">
        <v>178</v>
      </c>
      <c r="H1429" t="s">
        <v>150</v>
      </c>
      <c r="I1429" t="s">
        <v>161</v>
      </c>
      <c r="J1429" t="s">
        <v>151</v>
      </c>
      <c r="M1429">
        <v>1090</v>
      </c>
      <c r="O1429">
        <v>4.4000000000000004</v>
      </c>
      <c r="Q1429" t="s">
        <v>172</v>
      </c>
      <c r="R1429" t="s">
        <v>154</v>
      </c>
      <c r="S1429">
        <v>2</v>
      </c>
      <c r="T1429" t="s">
        <v>176</v>
      </c>
      <c r="V1429" t="s">
        <v>156</v>
      </c>
    </row>
    <row r="1430" spans="1:22" x14ac:dyDescent="0.3">
      <c r="A1430" t="s">
        <v>148</v>
      </c>
      <c r="B1430">
        <v>1651800</v>
      </c>
      <c r="C1430" s="1">
        <v>44116</v>
      </c>
      <c r="D1430" s="2">
        <v>0.39861111111111108</v>
      </c>
      <c r="G1430" t="s">
        <v>178</v>
      </c>
      <c r="H1430" t="s">
        <v>150</v>
      </c>
      <c r="I1430" t="s">
        <v>161</v>
      </c>
      <c r="J1430" t="s">
        <v>151</v>
      </c>
      <c r="M1430">
        <v>50286</v>
      </c>
      <c r="O1430">
        <v>9.17</v>
      </c>
      <c r="R1430" t="s">
        <v>154</v>
      </c>
      <c r="S1430">
        <v>0.17</v>
      </c>
      <c r="T1430" t="s">
        <v>165</v>
      </c>
      <c r="V1430" t="s">
        <v>230</v>
      </c>
    </row>
    <row r="1431" spans="1:22" x14ac:dyDescent="0.3">
      <c r="A1431" t="s">
        <v>148</v>
      </c>
      <c r="B1431">
        <v>1651800</v>
      </c>
      <c r="C1431" s="1">
        <v>44144</v>
      </c>
      <c r="D1431" s="2">
        <v>0.44166666666666665</v>
      </c>
      <c r="G1431" t="s">
        <v>149</v>
      </c>
      <c r="H1431" t="s">
        <v>150</v>
      </c>
      <c r="I1431" t="s">
        <v>161</v>
      </c>
      <c r="J1431" t="s">
        <v>151</v>
      </c>
      <c r="M1431">
        <v>1040</v>
      </c>
      <c r="O1431">
        <v>1.1000000000000001</v>
      </c>
      <c r="Q1431" t="s">
        <v>172</v>
      </c>
      <c r="R1431" t="s">
        <v>154</v>
      </c>
      <c r="S1431">
        <v>0.4</v>
      </c>
      <c r="T1431" t="s">
        <v>176</v>
      </c>
      <c r="V1431" t="s">
        <v>156</v>
      </c>
    </row>
    <row r="1432" spans="1:22" x14ac:dyDescent="0.3">
      <c r="A1432" t="s">
        <v>148</v>
      </c>
      <c r="B1432">
        <v>1651800</v>
      </c>
      <c r="C1432" s="1">
        <v>44144</v>
      </c>
      <c r="D1432" s="2">
        <v>0.44166666666666665</v>
      </c>
      <c r="G1432" t="s">
        <v>149</v>
      </c>
      <c r="H1432" t="s">
        <v>150</v>
      </c>
      <c r="I1432" t="s">
        <v>161</v>
      </c>
      <c r="J1432" t="s">
        <v>151</v>
      </c>
      <c r="M1432">
        <v>1049</v>
      </c>
      <c r="N1432" t="s">
        <v>152</v>
      </c>
      <c r="O1432">
        <v>0.02</v>
      </c>
      <c r="Q1432" t="s">
        <v>170</v>
      </c>
      <c r="R1432" t="s">
        <v>154</v>
      </c>
      <c r="S1432">
        <v>0.02</v>
      </c>
      <c r="T1432" t="s">
        <v>176</v>
      </c>
      <c r="V1432" t="s">
        <v>156</v>
      </c>
    </row>
    <row r="1433" spans="1:22" x14ac:dyDescent="0.3">
      <c r="A1433" t="s">
        <v>148</v>
      </c>
      <c r="B1433">
        <v>1651800</v>
      </c>
      <c r="C1433" s="1">
        <v>44144</v>
      </c>
      <c r="D1433" s="2">
        <v>0.44166666666666665</v>
      </c>
      <c r="G1433" t="s">
        <v>149</v>
      </c>
      <c r="H1433" t="s">
        <v>150</v>
      </c>
      <c r="I1433" t="s">
        <v>161</v>
      </c>
      <c r="J1433" t="s">
        <v>151</v>
      </c>
      <c r="M1433">
        <v>1090</v>
      </c>
      <c r="O1433">
        <v>4.3</v>
      </c>
      <c r="Q1433" t="s">
        <v>172</v>
      </c>
      <c r="R1433" t="s">
        <v>154</v>
      </c>
      <c r="S1433">
        <v>2</v>
      </c>
      <c r="T1433" t="s">
        <v>176</v>
      </c>
      <c r="V1433" t="s">
        <v>156</v>
      </c>
    </row>
    <row r="1434" spans="1:22" x14ac:dyDescent="0.3">
      <c r="A1434" t="s">
        <v>148</v>
      </c>
      <c r="B1434">
        <v>1651800</v>
      </c>
      <c r="C1434" s="1">
        <v>44144</v>
      </c>
      <c r="D1434" s="2">
        <v>0.44166666666666665</v>
      </c>
      <c r="G1434" t="s">
        <v>149</v>
      </c>
      <c r="H1434" t="s">
        <v>150</v>
      </c>
      <c r="I1434" t="s">
        <v>161</v>
      </c>
      <c r="J1434" t="s">
        <v>151</v>
      </c>
      <c r="M1434">
        <v>50286</v>
      </c>
      <c r="O1434">
        <v>1.18</v>
      </c>
      <c r="R1434" t="s">
        <v>154</v>
      </c>
      <c r="S1434">
        <v>0.17</v>
      </c>
      <c r="T1434" t="s">
        <v>165</v>
      </c>
      <c r="V1434" t="s">
        <v>230</v>
      </c>
    </row>
    <row r="1435" spans="1:22" x14ac:dyDescent="0.3">
      <c r="A1435" t="s">
        <v>148</v>
      </c>
      <c r="B1435">
        <v>1651800</v>
      </c>
      <c r="C1435" s="1">
        <v>44147</v>
      </c>
      <c r="D1435" s="2">
        <v>0.41666666666666669</v>
      </c>
      <c r="G1435" t="s">
        <v>149</v>
      </c>
      <c r="H1435" t="s">
        <v>150</v>
      </c>
      <c r="I1435" t="s">
        <v>161</v>
      </c>
      <c r="J1435" t="s">
        <v>151</v>
      </c>
      <c r="M1435">
        <v>1040</v>
      </c>
      <c r="O1435">
        <v>5.4</v>
      </c>
      <c r="Q1435" t="s">
        <v>172</v>
      </c>
      <c r="R1435" t="s">
        <v>154</v>
      </c>
      <c r="S1435">
        <v>0.4</v>
      </c>
      <c r="T1435" t="s">
        <v>176</v>
      </c>
      <c r="V1435" t="s">
        <v>156</v>
      </c>
    </row>
    <row r="1436" spans="1:22" x14ac:dyDescent="0.3">
      <c r="A1436" t="s">
        <v>148</v>
      </c>
      <c r="B1436">
        <v>1651800</v>
      </c>
      <c r="C1436" s="1">
        <v>44147</v>
      </c>
      <c r="D1436" s="2">
        <v>0.41666666666666669</v>
      </c>
      <c r="G1436" t="s">
        <v>149</v>
      </c>
      <c r="H1436" t="s">
        <v>150</v>
      </c>
      <c r="I1436" t="s">
        <v>161</v>
      </c>
      <c r="J1436" t="s">
        <v>151</v>
      </c>
      <c r="M1436">
        <v>1049</v>
      </c>
      <c r="O1436">
        <v>1.19</v>
      </c>
      <c r="Q1436" t="s">
        <v>170</v>
      </c>
      <c r="R1436" t="s">
        <v>154</v>
      </c>
      <c r="S1436">
        <v>0.02</v>
      </c>
      <c r="T1436" t="s">
        <v>176</v>
      </c>
      <c r="V1436" t="s">
        <v>156</v>
      </c>
    </row>
    <row r="1437" spans="1:22" x14ac:dyDescent="0.3">
      <c r="A1437" t="s">
        <v>148</v>
      </c>
      <c r="B1437">
        <v>1651800</v>
      </c>
      <c r="C1437" s="1">
        <v>44147</v>
      </c>
      <c r="D1437" s="2">
        <v>0.41666666666666669</v>
      </c>
      <c r="G1437" t="s">
        <v>149</v>
      </c>
      <c r="H1437" t="s">
        <v>150</v>
      </c>
      <c r="I1437" t="s">
        <v>161</v>
      </c>
      <c r="J1437" t="s">
        <v>151</v>
      </c>
      <c r="M1437">
        <v>1090</v>
      </c>
      <c r="O1437">
        <v>10.8</v>
      </c>
      <c r="Q1437" t="s">
        <v>172</v>
      </c>
      <c r="R1437" t="s">
        <v>154</v>
      </c>
      <c r="S1437">
        <v>2</v>
      </c>
      <c r="T1437" t="s">
        <v>176</v>
      </c>
      <c r="V1437" t="s">
        <v>156</v>
      </c>
    </row>
    <row r="1438" spans="1:22" x14ac:dyDescent="0.3">
      <c r="A1438" t="s">
        <v>148</v>
      </c>
      <c r="B1438">
        <v>1651800</v>
      </c>
      <c r="C1438" s="1">
        <v>44147</v>
      </c>
      <c r="D1438" s="2">
        <v>0.41666666666666669</v>
      </c>
      <c r="G1438" t="s">
        <v>149</v>
      </c>
      <c r="H1438" t="s">
        <v>150</v>
      </c>
      <c r="I1438" t="s">
        <v>161</v>
      </c>
      <c r="J1438" t="s">
        <v>151</v>
      </c>
      <c r="M1438">
        <v>50286</v>
      </c>
      <c r="O1438">
        <v>14.4</v>
      </c>
      <c r="R1438" t="s">
        <v>154</v>
      </c>
      <c r="S1438">
        <v>0.17</v>
      </c>
      <c r="T1438" t="s">
        <v>165</v>
      </c>
      <c r="V1438" t="s">
        <v>230</v>
      </c>
    </row>
    <row r="1439" spans="1:22" x14ac:dyDescent="0.3">
      <c r="A1439" t="s">
        <v>148</v>
      </c>
      <c r="B1439">
        <v>1651800</v>
      </c>
      <c r="C1439" s="1">
        <v>44175</v>
      </c>
      <c r="D1439" s="2">
        <v>0.4236111111111111</v>
      </c>
      <c r="G1439" t="s">
        <v>149</v>
      </c>
      <c r="H1439" t="s">
        <v>150</v>
      </c>
      <c r="I1439" t="s">
        <v>161</v>
      </c>
      <c r="J1439" t="s">
        <v>151</v>
      </c>
      <c r="M1439">
        <v>1040</v>
      </c>
      <c r="O1439">
        <v>1.3</v>
      </c>
      <c r="Q1439" t="s">
        <v>172</v>
      </c>
      <c r="R1439" t="s">
        <v>154</v>
      </c>
      <c r="S1439">
        <v>0.4</v>
      </c>
      <c r="T1439" t="s">
        <v>176</v>
      </c>
      <c r="V1439" t="s">
        <v>156</v>
      </c>
    </row>
    <row r="1440" spans="1:22" x14ac:dyDescent="0.3">
      <c r="A1440" t="s">
        <v>148</v>
      </c>
      <c r="B1440">
        <v>1651800</v>
      </c>
      <c r="C1440" s="1">
        <v>44175</v>
      </c>
      <c r="D1440" s="2">
        <v>0.4236111111111111</v>
      </c>
      <c r="G1440" t="s">
        <v>149</v>
      </c>
      <c r="H1440" t="s">
        <v>150</v>
      </c>
      <c r="I1440" t="s">
        <v>161</v>
      </c>
      <c r="J1440" t="s">
        <v>151</v>
      </c>
      <c r="M1440">
        <v>1049</v>
      </c>
      <c r="N1440" t="s">
        <v>152</v>
      </c>
      <c r="O1440">
        <v>0.02</v>
      </c>
      <c r="Q1440" t="s">
        <v>170</v>
      </c>
      <c r="R1440" t="s">
        <v>154</v>
      </c>
      <c r="S1440">
        <v>0.02</v>
      </c>
      <c r="T1440" t="s">
        <v>176</v>
      </c>
      <c r="V1440" t="s">
        <v>156</v>
      </c>
    </row>
    <row r="1441" spans="1:22" x14ac:dyDescent="0.3">
      <c r="A1441" t="s">
        <v>148</v>
      </c>
      <c r="B1441">
        <v>1651800</v>
      </c>
      <c r="C1441" s="1">
        <v>44175</v>
      </c>
      <c r="D1441" s="2">
        <v>0.4236111111111111</v>
      </c>
      <c r="G1441" t="s">
        <v>149</v>
      </c>
      <c r="H1441" t="s">
        <v>150</v>
      </c>
      <c r="I1441" t="s">
        <v>161</v>
      </c>
      <c r="J1441" t="s">
        <v>151</v>
      </c>
      <c r="M1441">
        <v>1090</v>
      </c>
      <c r="O1441">
        <v>7.9</v>
      </c>
      <c r="Q1441" t="s">
        <v>172</v>
      </c>
      <c r="R1441" t="s">
        <v>154</v>
      </c>
      <c r="S1441">
        <v>2</v>
      </c>
      <c r="T1441" t="s">
        <v>176</v>
      </c>
      <c r="V1441" t="s">
        <v>156</v>
      </c>
    </row>
    <row r="1442" spans="1:22" x14ac:dyDescent="0.3">
      <c r="A1442" t="s">
        <v>148</v>
      </c>
      <c r="B1442">
        <v>1651800</v>
      </c>
      <c r="C1442" s="1">
        <v>44175</v>
      </c>
      <c r="D1442" s="2">
        <v>0.4236111111111111</v>
      </c>
      <c r="G1442" t="s">
        <v>149</v>
      </c>
      <c r="H1442" t="s">
        <v>150</v>
      </c>
      <c r="I1442" t="s">
        <v>161</v>
      </c>
      <c r="J1442" t="s">
        <v>151</v>
      </c>
      <c r="M1442">
        <v>50286</v>
      </c>
      <c r="O1442">
        <v>1.05</v>
      </c>
      <c r="R1442" t="s">
        <v>154</v>
      </c>
      <c r="S1442">
        <v>0.17</v>
      </c>
      <c r="T1442" t="s">
        <v>165</v>
      </c>
      <c r="V1442" t="s">
        <v>230</v>
      </c>
    </row>
    <row r="1443" spans="1:22" x14ac:dyDescent="0.3">
      <c r="A1443" t="s">
        <v>148</v>
      </c>
      <c r="B1443">
        <v>1651800</v>
      </c>
      <c r="C1443" s="1">
        <v>44179</v>
      </c>
      <c r="D1443" s="2">
        <v>0.47500000000000003</v>
      </c>
      <c r="G1443" t="s">
        <v>149</v>
      </c>
      <c r="H1443" t="s">
        <v>150</v>
      </c>
      <c r="I1443" t="s">
        <v>161</v>
      </c>
      <c r="J1443" t="s">
        <v>151</v>
      </c>
      <c r="M1443">
        <v>1040</v>
      </c>
      <c r="O1443">
        <v>2.6</v>
      </c>
      <c r="Q1443" t="s">
        <v>172</v>
      </c>
      <c r="R1443" t="s">
        <v>154</v>
      </c>
      <c r="S1443">
        <v>0.4</v>
      </c>
      <c r="T1443" t="s">
        <v>176</v>
      </c>
      <c r="V1443" t="s">
        <v>156</v>
      </c>
    </row>
    <row r="1444" spans="1:22" x14ac:dyDescent="0.3">
      <c r="A1444" t="s">
        <v>148</v>
      </c>
      <c r="B1444">
        <v>1651800</v>
      </c>
      <c r="C1444" s="1">
        <v>44179</v>
      </c>
      <c r="D1444" s="2">
        <v>0.47500000000000003</v>
      </c>
      <c r="G1444" t="s">
        <v>149</v>
      </c>
      <c r="H1444" t="s">
        <v>150</v>
      </c>
      <c r="I1444" t="s">
        <v>161</v>
      </c>
      <c r="J1444" t="s">
        <v>151</v>
      </c>
      <c r="M1444">
        <v>1049</v>
      </c>
      <c r="O1444">
        <v>0.39600000000000002</v>
      </c>
      <c r="Q1444" t="s">
        <v>170</v>
      </c>
      <c r="R1444" t="s">
        <v>154</v>
      </c>
      <c r="S1444">
        <v>0.02</v>
      </c>
      <c r="T1444" t="s">
        <v>176</v>
      </c>
      <c r="V1444" t="s">
        <v>156</v>
      </c>
    </row>
    <row r="1445" spans="1:22" x14ac:dyDescent="0.3">
      <c r="A1445" t="s">
        <v>148</v>
      </c>
      <c r="B1445">
        <v>1651800</v>
      </c>
      <c r="C1445" s="1">
        <v>44179</v>
      </c>
      <c r="D1445" s="2">
        <v>0.47500000000000003</v>
      </c>
      <c r="G1445" t="s">
        <v>149</v>
      </c>
      <c r="H1445" t="s">
        <v>150</v>
      </c>
      <c r="I1445" t="s">
        <v>161</v>
      </c>
      <c r="J1445" t="s">
        <v>151</v>
      </c>
      <c r="M1445">
        <v>1090</v>
      </c>
      <c r="O1445">
        <v>7.6</v>
      </c>
      <c r="Q1445" t="s">
        <v>172</v>
      </c>
      <c r="R1445" t="s">
        <v>154</v>
      </c>
      <c r="S1445">
        <v>2</v>
      </c>
      <c r="T1445" t="s">
        <v>176</v>
      </c>
      <c r="V1445" t="s">
        <v>156</v>
      </c>
    </row>
    <row r="1446" spans="1:22" x14ac:dyDescent="0.3">
      <c r="A1446" t="s">
        <v>148</v>
      </c>
      <c r="B1446">
        <v>1651800</v>
      </c>
      <c r="C1446" s="1">
        <v>44179</v>
      </c>
      <c r="D1446" s="2">
        <v>0.47500000000000003</v>
      </c>
      <c r="G1446" t="s">
        <v>149</v>
      </c>
      <c r="H1446" t="s">
        <v>150</v>
      </c>
      <c r="I1446" t="s">
        <v>161</v>
      </c>
      <c r="J1446" t="s">
        <v>151</v>
      </c>
      <c r="M1446">
        <v>50286</v>
      </c>
      <c r="O1446">
        <v>13.3</v>
      </c>
      <c r="R1446" t="s">
        <v>154</v>
      </c>
      <c r="S1446">
        <v>0.17</v>
      </c>
      <c r="T1446" t="s">
        <v>165</v>
      </c>
      <c r="V1446" t="s">
        <v>230</v>
      </c>
    </row>
    <row r="1447" spans="1:22" x14ac:dyDescent="0.3">
      <c r="A1447" t="s">
        <v>148</v>
      </c>
      <c r="B1447">
        <v>1651800</v>
      </c>
      <c r="C1447" s="1">
        <v>44221</v>
      </c>
      <c r="D1447" s="2">
        <v>0.46527777777777773</v>
      </c>
      <c r="G1447" t="s">
        <v>149</v>
      </c>
      <c r="H1447" t="s">
        <v>150</v>
      </c>
      <c r="I1447" t="s">
        <v>161</v>
      </c>
      <c r="J1447" t="s">
        <v>151</v>
      </c>
      <c r="M1447">
        <v>1040</v>
      </c>
      <c r="O1447">
        <v>0.8</v>
      </c>
      <c r="Q1447" t="s">
        <v>172</v>
      </c>
      <c r="R1447" t="s">
        <v>154</v>
      </c>
      <c r="S1447">
        <v>0.4</v>
      </c>
      <c r="T1447" t="s">
        <v>176</v>
      </c>
      <c r="V1447" t="s">
        <v>156</v>
      </c>
    </row>
    <row r="1448" spans="1:22" x14ac:dyDescent="0.3">
      <c r="A1448" t="s">
        <v>148</v>
      </c>
      <c r="B1448">
        <v>1651800</v>
      </c>
      <c r="C1448" s="1">
        <v>44221</v>
      </c>
      <c r="D1448" s="2">
        <v>0.46527777777777773</v>
      </c>
      <c r="G1448" t="s">
        <v>149</v>
      </c>
      <c r="H1448" t="s">
        <v>150</v>
      </c>
      <c r="I1448" t="s">
        <v>161</v>
      </c>
      <c r="J1448" t="s">
        <v>151</v>
      </c>
      <c r="M1448">
        <v>1049</v>
      </c>
      <c r="N1448" t="s">
        <v>152</v>
      </c>
      <c r="O1448">
        <v>0.02</v>
      </c>
      <c r="Q1448" t="s">
        <v>170</v>
      </c>
      <c r="R1448" t="s">
        <v>154</v>
      </c>
      <c r="S1448">
        <v>0.02</v>
      </c>
      <c r="T1448" t="s">
        <v>176</v>
      </c>
      <c r="V1448" t="s">
        <v>156</v>
      </c>
    </row>
    <row r="1449" spans="1:22" x14ac:dyDescent="0.3">
      <c r="A1449" t="s">
        <v>148</v>
      </c>
      <c r="B1449">
        <v>1651800</v>
      </c>
      <c r="C1449" s="1">
        <v>44221</v>
      </c>
      <c r="D1449" s="2">
        <v>0.46527777777777773</v>
      </c>
      <c r="G1449" t="s">
        <v>149</v>
      </c>
      <c r="H1449" t="s">
        <v>150</v>
      </c>
      <c r="I1449" t="s">
        <v>161</v>
      </c>
      <c r="J1449" t="s">
        <v>151</v>
      </c>
      <c r="M1449">
        <v>1090</v>
      </c>
      <c r="O1449">
        <v>6.9</v>
      </c>
      <c r="Q1449" t="s">
        <v>172</v>
      </c>
      <c r="R1449" t="s">
        <v>154</v>
      </c>
      <c r="S1449">
        <v>2</v>
      </c>
      <c r="T1449" t="s">
        <v>176</v>
      </c>
      <c r="V1449" t="s">
        <v>156</v>
      </c>
    </row>
    <row r="1450" spans="1:22" x14ac:dyDescent="0.3">
      <c r="A1450" t="s">
        <v>148</v>
      </c>
      <c r="B1450">
        <v>1651800</v>
      </c>
      <c r="C1450" s="1">
        <v>44221</v>
      </c>
      <c r="D1450" s="2">
        <v>0.46527777777777773</v>
      </c>
      <c r="G1450" t="s">
        <v>149</v>
      </c>
      <c r="H1450" t="s">
        <v>150</v>
      </c>
      <c r="I1450" t="s">
        <v>161</v>
      </c>
      <c r="J1450" t="s">
        <v>151</v>
      </c>
      <c r="M1450">
        <v>50286</v>
      </c>
      <c r="O1450">
        <v>0.96</v>
      </c>
      <c r="R1450" t="s">
        <v>154</v>
      </c>
      <c r="S1450">
        <v>0.17</v>
      </c>
      <c r="T1450" t="s">
        <v>165</v>
      </c>
      <c r="V1450" t="s">
        <v>230</v>
      </c>
    </row>
    <row r="1451" spans="1:22" x14ac:dyDescent="0.3">
      <c r="A1451" t="s">
        <v>148</v>
      </c>
      <c r="B1451">
        <v>1651800</v>
      </c>
      <c r="C1451" s="1">
        <v>44236</v>
      </c>
      <c r="D1451" s="2">
        <v>0.44444444444444442</v>
      </c>
      <c r="G1451" t="s">
        <v>149</v>
      </c>
      <c r="H1451" t="s">
        <v>150</v>
      </c>
      <c r="I1451" t="s">
        <v>161</v>
      </c>
      <c r="J1451" t="s">
        <v>151</v>
      </c>
      <c r="M1451">
        <v>1040</v>
      </c>
      <c r="O1451">
        <v>1.1000000000000001</v>
      </c>
      <c r="Q1451" t="s">
        <v>172</v>
      </c>
      <c r="R1451" t="s">
        <v>154</v>
      </c>
      <c r="S1451">
        <v>0.4</v>
      </c>
      <c r="T1451" t="s">
        <v>176</v>
      </c>
      <c r="V1451" t="s">
        <v>156</v>
      </c>
    </row>
    <row r="1452" spans="1:22" x14ac:dyDescent="0.3">
      <c r="A1452" t="s">
        <v>148</v>
      </c>
      <c r="B1452">
        <v>1651800</v>
      </c>
      <c r="C1452" s="1">
        <v>44236</v>
      </c>
      <c r="D1452" s="2">
        <v>0.44444444444444442</v>
      </c>
      <c r="G1452" t="s">
        <v>149</v>
      </c>
      <c r="H1452" t="s">
        <v>150</v>
      </c>
      <c r="I1452" t="s">
        <v>161</v>
      </c>
      <c r="J1452" t="s">
        <v>151</v>
      </c>
      <c r="M1452">
        <v>1049</v>
      </c>
      <c r="N1452" t="s">
        <v>152</v>
      </c>
      <c r="O1452">
        <v>0.02</v>
      </c>
      <c r="Q1452" t="s">
        <v>170</v>
      </c>
      <c r="R1452" t="s">
        <v>154</v>
      </c>
      <c r="S1452">
        <v>0.02</v>
      </c>
      <c r="T1452" t="s">
        <v>176</v>
      </c>
      <c r="V1452" t="s">
        <v>156</v>
      </c>
    </row>
    <row r="1453" spans="1:22" x14ac:dyDescent="0.3">
      <c r="A1453" t="s">
        <v>148</v>
      </c>
      <c r="B1453">
        <v>1651800</v>
      </c>
      <c r="C1453" s="1">
        <v>44236</v>
      </c>
      <c r="D1453" s="2">
        <v>0.44444444444444442</v>
      </c>
      <c r="G1453" t="s">
        <v>149</v>
      </c>
      <c r="H1453" t="s">
        <v>150</v>
      </c>
      <c r="I1453" t="s">
        <v>161</v>
      </c>
      <c r="J1453" t="s">
        <v>151</v>
      </c>
      <c r="M1453">
        <v>1090</v>
      </c>
      <c r="O1453">
        <v>8.1999999999999993</v>
      </c>
      <c r="Q1453" t="s">
        <v>172</v>
      </c>
      <c r="R1453" t="s">
        <v>154</v>
      </c>
      <c r="S1453">
        <v>2</v>
      </c>
      <c r="T1453" t="s">
        <v>176</v>
      </c>
      <c r="V1453" t="s">
        <v>156</v>
      </c>
    </row>
    <row r="1454" spans="1:22" x14ac:dyDescent="0.3">
      <c r="A1454" t="s">
        <v>148</v>
      </c>
      <c r="B1454">
        <v>1651800</v>
      </c>
      <c r="C1454" s="1">
        <v>44236</v>
      </c>
      <c r="D1454" s="2">
        <v>0.44444444444444442</v>
      </c>
      <c r="G1454" t="s">
        <v>149</v>
      </c>
      <c r="H1454" t="s">
        <v>150</v>
      </c>
      <c r="I1454" t="s">
        <v>161</v>
      </c>
      <c r="J1454" t="s">
        <v>151</v>
      </c>
      <c r="M1454">
        <v>50286</v>
      </c>
      <c r="O1454">
        <v>1.42</v>
      </c>
      <c r="R1454" t="s">
        <v>154</v>
      </c>
      <c r="S1454">
        <v>0.17</v>
      </c>
      <c r="T1454" t="s">
        <v>165</v>
      </c>
      <c r="V1454" t="s">
        <v>230</v>
      </c>
    </row>
    <row r="1455" spans="1:22" x14ac:dyDescent="0.3">
      <c r="A1455" t="s">
        <v>148</v>
      </c>
      <c r="B1455">
        <v>1651800</v>
      </c>
      <c r="C1455" s="1">
        <v>44263</v>
      </c>
      <c r="D1455" s="2">
        <v>0.5</v>
      </c>
      <c r="G1455" t="s">
        <v>149</v>
      </c>
      <c r="H1455" t="s">
        <v>150</v>
      </c>
      <c r="I1455" t="s">
        <v>161</v>
      </c>
      <c r="J1455" t="s">
        <v>151</v>
      </c>
      <c r="M1455">
        <v>1040</v>
      </c>
      <c r="O1455">
        <v>1.4</v>
      </c>
      <c r="Q1455" t="s">
        <v>172</v>
      </c>
      <c r="R1455" t="s">
        <v>154</v>
      </c>
      <c r="S1455">
        <v>0.4</v>
      </c>
      <c r="T1455" t="s">
        <v>176</v>
      </c>
      <c r="V1455" t="s">
        <v>156</v>
      </c>
    </row>
    <row r="1456" spans="1:22" x14ac:dyDescent="0.3">
      <c r="A1456" t="s">
        <v>148</v>
      </c>
      <c r="B1456">
        <v>1651800</v>
      </c>
      <c r="C1456" s="1">
        <v>44263</v>
      </c>
      <c r="D1456" s="2">
        <v>0.5</v>
      </c>
      <c r="G1456" t="s">
        <v>149</v>
      </c>
      <c r="H1456" t="s">
        <v>150</v>
      </c>
      <c r="I1456" t="s">
        <v>161</v>
      </c>
      <c r="J1456" t="s">
        <v>151</v>
      </c>
      <c r="M1456">
        <v>1049</v>
      </c>
      <c r="N1456" t="s">
        <v>152</v>
      </c>
      <c r="O1456">
        <v>0.02</v>
      </c>
      <c r="Q1456" t="s">
        <v>170</v>
      </c>
      <c r="R1456" t="s">
        <v>154</v>
      </c>
      <c r="S1456">
        <v>0.02</v>
      </c>
      <c r="T1456" t="s">
        <v>176</v>
      </c>
      <c r="V1456" t="s">
        <v>156</v>
      </c>
    </row>
    <row r="1457" spans="1:22" x14ac:dyDescent="0.3">
      <c r="A1457" t="s">
        <v>148</v>
      </c>
      <c r="B1457">
        <v>1651800</v>
      </c>
      <c r="C1457" s="1">
        <v>44263</v>
      </c>
      <c r="D1457" s="2">
        <v>0.5</v>
      </c>
      <c r="G1457" t="s">
        <v>149</v>
      </c>
      <c r="H1457" t="s">
        <v>150</v>
      </c>
      <c r="I1457" t="s">
        <v>161</v>
      </c>
      <c r="J1457" t="s">
        <v>151</v>
      </c>
      <c r="M1457">
        <v>1090</v>
      </c>
      <c r="O1457">
        <v>16</v>
      </c>
      <c r="Q1457" t="s">
        <v>172</v>
      </c>
      <c r="R1457" t="s">
        <v>154</v>
      </c>
      <c r="S1457">
        <v>2</v>
      </c>
      <c r="T1457" t="s">
        <v>176</v>
      </c>
      <c r="V1457" t="s">
        <v>156</v>
      </c>
    </row>
    <row r="1458" spans="1:22" x14ac:dyDescent="0.3">
      <c r="A1458" t="s">
        <v>148</v>
      </c>
      <c r="B1458">
        <v>1651800</v>
      </c>
      <c r="C1458" s="1">
        <v>44263</v>
      </c>
      <c r="D1458" s="2">
        <v>0.5</v>
      </c>
      <c r="G1458" t="s">
        <v>149</v>
      </c>
      <c r="H1458" t="s">
        <v>150</v>
      </c>
      <c r="I1458" t="s">
        <v>161</v>
      </c>
      <c r="J1458" t="s">
        <v>151</v>
      </c>
      <c r="M1458">
        <v>50286</v>
      </c>
      <c r="O1458">
        <v>1.66</v>
      </c>
      <c r="R1458" t="s">
        <v>154</v>
      </c>
      <c r="S1458">
        <v>0.17</v>
      </c>
      <c r="T1458" t="s">
        <v>165</v>
      </c>
      <c r="V1458" t="s">
        <v>230</v>
      </c>
    </row>
    <row r="1459" spans="1:22" x14ac:dyDescent="0.3">
      <c r="A1459" t="s">
        <v>148</v>
      </c>
      <c r="B1459">
        <v>1651800</v>
      </c>
      <c r="C1459" s="1">
        <v>44273</v>
      </c>
      <c r="D1459" s="2">
        <v>0.46527777777777773</v>
      </c>
      <c r="G1459" t="s">
        <v>178</v>
      </c>
      <c r="H1459" t="s">
        <v>150</v>
      </c>
      <c r="I1459" t="s">
        <v>148</v>
      </c>
      <c r="J1459" t="s">
        <v>151</v>
      </c>
      <c r="M1459">
        <v>1040</v>
      </c>
      <c r="O1459">
        <v>7.8</v>
      </c>
      <c r="Q1459" t="s">
        <v>172</v>
      </c>
      <c r="R1459" t="s">
        <v>154</v>
      </c>
      <c r="S1459">
        <v>0.4</v>
      </c>
      <c r="T1459" t="s">
        <v>176</v>
      </c>
      <c r="V1459" t="s">
        <v>156</v>
      </c>
    </row>
    <row r="1460" spans="1:22" x14ac:dyDescent="0.3">
      <c r="A1460" t="s">
        <v>148</v>
      </c>
      <c r="B1460">
        <v>1651800</v>
      </c>
      <c r="C1460" s="1">
        <v>44273</v>
      </c>
      <c r="D1460" s="2">
        <v>0.46527777777777773</v>
      </c>
      <c r="G1460" t="s">
        <v>178</v>
      </c>
      <c r="H1460" t="s">
        <v>150</v>
      </c>
      <c r="I1460" t="s">
        <v>148</v>
      </c>
      <c r="J1460" t="s">
        <v>151</v>
      </c>
      <c r="M1460">
        <v>1049</v>
      </c>
      <c r="O1460">
        <v>0.315</v>
      </c>
      <c r="Q1460" t="s">
        <v>170</v>
      </c>
      <c r="R1460" t="s">
        <v>154</v>
      </c>
      <c r="S1460">
        <v>0.02</v>
      </c>
      <c r="T1460" t="s">
        <v>176</v>
      </c>
      <c r="V1460" t="s">
        <v>156</v>
      </c>
    </row>
    <row r="1461" spans="1:22" x14ac:dyDescent="0.3">
      <c r="A1461" t="s">
        <v>148</v>
      </c>
      <c r="B1461">
        <v>1651800</v>
      </c>
      <c r="C1461" s="1">
        <v>44273</v>
      </c>
      <c r="D1461" s="2">
        <v>0.46527777777777773</v>
      </c>
      <c r="G1461" t="s">
        <v>178</v>
      </c>
      <c r="H1461" t="s">
        <v>150</v>
      </c>
      <c r="I1461" t="s">
        <v>148</v>
      </c>
      <c r="J1461" t="s">
        <v>151</v>
      </c>
      <c r="M1461">
        <v>1090</v>
      </c>
      <c r="O1461">
        <v>19.600000000000001</v>
      </c>
      <c r="Q1461" t="s">
        <v>172</v>
      </c>
      <c r="R1461" t="s">
        <v>154</v>
      </c>
      <c r="S1461">
        <v>2</v>
      </c>
      <c r="T1461" t="s">
        <v>176</v>
      </c>
      <c r="V1461" t="s">
        <v>156</v>
      </c>
    </row>
    <row r="1462" spans="1:22" x14ac:dyDescent="0.3">
      <c r="A1462" t="s">
        <v>148</v>
      </c>
      <c r="B1462">
        <v>1651800</v>
      </c>
      <c r="C1462" s="1">
        <v>44273</v>
      </c>
      <c r="D1462" s="2">
        <v>0.46527777777777773</v>
      </c>
      <c r="G1462" t="s">
        <v>178</v>
      </c>
      <c r="H1462" t="s">
        <v>150</v>
      </c>
      <c r="I1462" t="s">
        <v>148</v>
      </c>
      <c r="J1462" t="s">
        <v>151</v>
      </c>
      <c r="M1462">
        <v>50286</v>
      </c>
      <c r="O1462">
        <v>8.4600000000000009</v>
      </c>
      <c r="R1462" t="s">
        <v>154</v>
      </c>
      <c r="S1462">
        <v>0.17</v>
      </c>
      <c r="T1462" t="s">
        <v>165</v>
      </c>
      <c r="V1462" t="s">
        <v>230</v>
      </c>
    </row>
    <row r="1463" spans="1:22" x14ac:dyDescent="0.3">
      <c r="A1463" t="s">
        <v>148</v>
      </c>
      <c r="B1463">
        <v>1651800</v>
      </c>
      <c r="C1463" s="1">
        <v>44286</v>
      </c>
      <c r="D1463" s="2">
        <v>0.625</v>
      </c>
      <c r="G1463" t="s">
        <v>178</v>
      </c>
      <c r="H1463" t="s">
        <v>150</v>
      </c>
      <c r="I1463" t="s">
        <v>148</v>
      </c>
      <c r="J1463" t="s">
        <v>151</v>
      </c>
      <c r="M1463">
        <v>1040</v>
      </c>
      <c r="O1463">
        <v>3.4</v>
      </c>
      <c r="Q1463" t="s">
        <v>172</v>
      </c>
      <c r="R1463" t="s">
        <v>154</v>
      </c>
      <c r="S1463">
        <v>0.4</v>
      </c>
      <c r="T1463" t="s">
        <v>176</v>
      </c>
      <c r="V1463" t="s">
        <v>156</v>
      </c>
    </row>
    <row r="1464" spans="1:22" x14ac:dyDescent="0.3">
      <c r="A1464" t="s">
        <v>148</v>
      </c>
      <c r="B1464">
        <v>1651800</v>
      </c>
      <c r="C1464" s="1">
        <v>44286</v>
      </c>
      <c r="D1464" s="2">
        <v>0.625</v>
      </c>
      <c r="G1464" t="s">
        <v>178</v>
      </c>
      <c r="H1464" t="s">
        <v>150</v>
      </c>
      <c r="I1464" t="s">
        <v>148</v>
      </c>
      <c r="J1464" t="s">
        <v>151</v>
      </c>
      <c r="M1464">
        <v>1049</v>
      </c>
      <c r="O1464">
        <v>0.58699999999999997</v>
      </c>
      <c r="Q1464" t="s">
        <v>170</v>
      </c>
      <c r="R1464" t="s">
        <v>154</v>
      </c>
      <c r="S1464">
        <v>0.02</v>
      </c>
      <c r="T1464" t="s">
        <v>176</v>
      </c>
      <c r="V1464" t="s">
        <v>156</v>
      </c>
    </row>
    <row r="1465" spans="1:22" x14ac:dyDescent="0.3">
      <c r="A1465" t="s">
        <v>148</v>
      </c>
      <c r="B1465">
        <v>1651800</v>
      </c>
      <c r="C1465" s="1">
        <v>44286</v>
      </c>
      <c r="D1465" s="2">
        <v>0.625</v>
      </c>
      <c r="G1465" t="s">
        <v>178</v>
      </c>
      <c r="H1465" t="s">
        <v>150</v>
      </c>
      <c r="I1465" t="s">
        <v>148</v>
      </c>
      <c r="J1465" t="s">
        <v>151</v>
      </c>
      <c r="M1465">
        <v>1090</v>
      </c>
      <c r="O1465">
        <v>6.3</v>
      </c>
      <c r="Q1465" t="s">
        <v>172</v>
      </c>
      <c r="R1465" t="s">
        <v>154</v>
      </c>
      <c r="S1465">
        <v>2</v>
      </c>
      <c r="T1465" t="s">
        <v>176</v>
      </c>
      <c r="V1465" t="s">
        <v>156</v>
      </c>
    </row>
    <row r="1466" spans="1:22" x14ac:dyDescent="0.3">
      <c r="A1466" t="s">
        <v>148</v>
      </c>
      <c r="B1466">
        <v>1651800</v>
      </c>
      <c r="C1466" s="1">
        <v>44286</v>
      </c>
      <c r="D1466" s="2">
        <v>0.625</v>
      </c>
      <c r="G1466" t="s">
        <v>178</v>
      </c>
      <c r="H1466" t="s">
        <v>150</v>
      </c>
      <c r="I1466" t="s">
        <v>148</v>
      </c>
      <c r="J1466" t="s">
        <v>151</v>
      </c>
      <c r="M1466">
        <v>50286</v>
      </c>
      <c r="O1466">
        <v>41.2</v>
      </c>
      <c r="R1466" t="s">
        <v>154</v>
      </c>
      <c r="S1466">
        <v>0.17</v>
      </c>
      <c r="T1466" t="s">
        <v>165</v>
      </c>
      <c r="V1466" t="s">
        <v>230</v>
      </c>
    </row>
    <row r="1467" spans="1:22" x14ac:dyDescent="0.3">
      <c r="A1467" t="s">
        <v>148</v>
      </c>
      <c r="B1467">
        <v>1651800</v>
      </c>
      <c r="C1467" s="1">
        <v>44292</v>
      </c>
      <c r="D1467" s="2">
        <v>0.41666666666666669</v>
      </c>
      <c r="G1467" t="s">
        <v>178</v>
      </c>
      <c r="H1467" t="s">
        <v>150</v>
      </c>
      <c r="I1467" t="s">
        <v>148</v>
      </c>
      <c r="J1467" t="s">
        <v>151</v>
      </c>
      <c r="M1467">
        <v>1040</v>
      </c>
      <c r="O1467">
        <v>2.1</v>
      </c>
      <c r="Q1467" t="s">
        <v>172</v>
      </c>
      <c r="R1467" t="s">
        <v>154</v>
      </c>
      <c r="S1467">
        <v>0.4</v>
      </c>
      <c r="T1467" t="s">
        <v>176</v>
      </c>
      <c r="V1467" t="s">
        <v>156</v>
      </c>
    </row>
    <row r="1468" spans="1:22" x14ac:dyDescent="0.3">
      <c r="A1468" t="s">
        <v>148</v>
      </c>
      <c r="B1468">
        <v>1651800</v>
      </c>
      <c r="C1468" s="1">
        <v>44292</v>
      </c>
      <c r="D1468" s="2">
        <v>0.41666666666666669</v>
      </c>
      <c r="G1468" t="s">
        <v>178</v>
      </c>
      <c r="H1468" t="s">
        <v>150</v>
      </c>
      <c r="I1468" t="s">
        <v>148</v>
      </c>
      <c r="J1468" t="s">
        <v>151</v>
      </c>
      <c r="M1468">
        <v>1049</v>
      </c>
      <c r="O1468">
        <v>0.46100000000000002</v>
      </c>
      <c r="Q1468" t="s">
        <v>170</v>
      </c>
      <c r="R1468" t="s">
        <v>154</v>
      </c>
      <c r="S1468">
        <v>0.02</v>
      </c>
      <c r="T1468" t="s">
        <v>176</v>
      </c>
      <c r="V1468" t="s">
        <v>156</v>
      </c>
    </row>
    <row r="1469" spans="1:22" x14ac:dyDescent="0.3">
      <c r="A1469" t="s">
        <v>148</v>
      </c>
      <c r="B1469">
        <v>1651800</v>
      </c>
      <c r="C1469" s="1">
        <v>44292</v>
      </c>
      <c r="D1469" s="2">
        <v>0.41666666666666669</v>
      </c>
      <c r="G1469" t="s">
        <v>178</v>
      </c>
      <c r="H1469" t="s">
        <v>150</v>
      </c>
      <c r="I1469" t="s">
        <v>148</v>
      </c>
      <c r="J1469" t="s">
        <v>151</v>
      </c>
      <c r="M1469">
        <v>1090</v>
      </c>
      <c r="O1469">
        <v>16.2</v>
      </c>
      <c r="Q1469" t="s">
        <v>172</v>
      </c>
      <c r="R1469" t="s">
        <v>154</v>
      </c>
      <c r="S1469">
        <v>2</v>
      </c>
      <c r="T1469" t="s">
        <v>176</v>
      </c>
      <c r="V1469" t="s">
        <v>156</v>
      </c>
    </row>
    <row r="1470" spans="1:22" x14ac:dyDescent="0.3">
      <c r="A1470" t="s">
        <v>148</v>
      </c>
      <c r="B1470">
        <v>1651800</v>
      </c>
      <c r="C1470" s="1">
        <v>44292</v>
      </c>
      <c r="D1470" s="2">
        <v>0.41666666666666669</v>
      </c>
      <c r="G1470" t="s">
        <v>178</v>
      </c>
      <c r="H1470" t="s">
        <v>150</v>
      </c>
      <c r="I1470" t="s">
        <v>148</v>
      </c>
      <c r="J1470" t="s">
        <v>151</v>
      </c>
      <c r="M1470">
        <v>50286</v>
      </c>
      <c r="O1470">
        <v>1.58</v>
      </c>
      <c r="R1470" t="s">
        <v>154</v>
      </c>
      <c r="S1470">
        <v>0.17</v>
      </c>
      <c r="T1470" t="s">
        <v>165</v>
      </c>
      <c r="V1470" t="s">
        <v>230</v>
      </c>
    </row>
    <row r="1471" spans="1:22" x14ac:dyDescent="0.3">
      <c r="A1471" t="s">
        <v>148</v>
      </c>
      <c r="B1471">
        <v>1651800</v>
      </c>
      <c r="C1471" s="1">
        <v>44321</v>
      </c>
      <c r="D1471" s="2">
        <v>0.43055555555555558</v>
      </c>
      <c r="G1471" t="s">
        <v>178</v>
      </c>
      <c r="H1471" t="s">
        <v>150</v>
      </c>
      <c r="I1471" t="s">
        <v>148</v>
      </c>
      <c r="J1471" t="s">
        <v>151</v>
      </c>
      <c r="M1471">
        <v>1040</v>
      </c>
      <c r="O1471">
        <v>5</v>
      </c>
      <c r="Q1471" t="s">
        <v>172</v>
      </c>
      <c r="R1471" t="s">
        <v>154</v>
      </c>
      <c r="S1471">
        <v>0.4</v>
      </c>
      <c r="T1471" t="s">
        <v>176</v>
      </c>
      <c r="V1471" t="s">
        <v>156</v>
      </c>
    </row>
    <row r="1472" spans="1:22" x14ac:dyDescent="0.3">
      <c r="A1472" t="s">
        <v>148</v>
      </c>
      <c r="B1472">
        <v>1651800</v>
      </c>
      <c r="C1472" s="1">
        <v>44321</v>
      </c>
      <c r="D1472" s="2">
        <v>0.43055555555555558</v>
      </c>
      <c r="G1472" t="s">
        <v>178</v>
      </c>
      <c r="H1472" t="s">
        <v>150</v>
      </c>
      <c r="I1472" t="s">
        <v>148</v>
      </c>
      <c r="J1472" t="s">
        <v>151</v>
      </c>
      <c r="M1472">
        <v>1049</v>
      </c>
      <c r="O1472">
        <v>0.34100000000000003</v>
      </c>
      <c r="Q1472" t="s">
        <v>170</v>
      </c>
      <c r="R1472" t="s">
        <v>154</v>
      </c>
      <c r="S1472">
        <v>0.02</v>
      </c>
      <c r="T1472" t="s">
        <v>176</v>
      </c>
      <c r="V1472" t="s">
        <v>156</v>
      </c>
    </row>
    <row r="1473" spans="1:22" x14ac:dyDescent="0.3">
      <c r="A1473" t="s">
        <v>148</v>
      </c>
      <c r="B1473">
        <v>1651800</v>
      </c>
      <c r="C1473" s="1">
        <v>44321</v>
      </c>
      <c r="D1473" s="2">
        <v>0.43055555555555558</v>
      </c>
      <c r="G1473" t="s">
        <v>178</v>
      </c>
      <c r="H1473" t="s">
        <v>150</v>
      </c>
      <c r="I1473" t="s">
        <v>148</v>
      </c>
      <c r="J1473" t="s">
        <v>151</v>
      </c>
      <c r="M1473">
        <v>1090</v>
      </c>
      <c r="O1473">
        <v>8.1999999999999993</v>
      </c>
      <c r="Q1473" t="s">
        <v>172</v>
      </c>
      <c r="R1473" t="s">
        <v>154</v>
      </c>
      <c r="S1473">
        <v>2</v>
      </c>
      <c r="T1473" t="s">
        <v>176</v>
      </c>
      <c r="V1473" t="s">
        <v>156</v>
      </c>
    </row>
    <row r="1474" spans="1:22" x14ac:dyDescent="0.3">
      <c r="A1474" t="s">
        <v>148</v>
      </c>
      <c r="B1474">
        <v>1651800</v>
      </c>
      <c r="C1474" s="1">
        <v>44321</v>
      </c>
      <c r="D1474" s="2">
        <v>0.43055555555555558</v>
      </c>
      <c r="G1474" t="s">
        <v>178</v>
      </c>
      <c r="H1474" t="s">
        <v>150</v>
      </c>
      <c r="I1474" t="s">
        <v>148</v>
      </c>
      <c r="J1474" t="s">
        <v>151</v>
      </c>
      <c r="M1474">
        <v>50286</v>
      </c>
      <c r="O1474">
        <v>4.2300000000000004</v>
      </c>
      <c r="R1474" t="s">
        <v>154</v>
      </c>
      <c r="S1474">
        <v>0.17</v>
      </c>
      <c r="T1474" t="s">
        <v>165</v>
      </c>
      <c r="V1474" t="s">
        <v>230</v>
      </c>
    </row>
    <row r="1475" spans="1:22" x14ac:dyDescent="0.3">
      <c r="A1475" t="s">
        <v>148</v>
      </c>
      <c r="B1475">
        <v>1651800</v>
      </c>
      <c r="C1475" s="1">
        <v>44349</v>
      </c>
      <c r="D1475" s="2">
        <v>0.47916666666666669</v>
      </c>
      <c r="G1475" t="s">
        <v>178</v>
      </c>
      <c r="H1475" t="s">
        <v>150</v>
      </c>
      <c r="I1475" t="s">
        <v>148</v>
      </c>
      <c r="J1475" t="s">
        <v>151</v>
      </c>
      <c r="M1475">
        <v>1040</v>
      </c>
      <c r="O1475">
        <v>1.7</v>
      </c>
      <c r="Q1475" t="s">
        <v>172</v>
      </c>
      <c r="R1475" t="s">
        <v>154</v>
      </c>
      <c r="S1475">
        <v>0.4</v>
      </c>
      <c r="T1475" t="s">
        <v>176</v>
      </c>
      <c r="V1475" t="s">
        <v>156</v>
      </c>
    </row>
    <row r="1476" spans="1:22" x14ac:dyDescent="0.3">
      <c r="A1476" t="s">
        <v>148</v>
      </c>
      <c r="B1476">
        <v>1651800</v>
      </c>
      <c r="C1476" s="1">
        <v>44349</v>
      </c>
      <c r="D1476" s="2">
        <v>0.47916666666666669</v>
      </c>
      <c r="G1476" t="s">
        <v>178</v>
      </c>
      <c r="H1476" t="s">
        <v>150</v>
      </c>
      <c r="I1476" t="s">
        <v>148</v>
      </c>
      <c r="J1476" t="s">
        <v>151</v>
      </c>
      <c r="M1476">
        <v>1049</v>
      </c>
      <c r="O1476">
        <v>0.02</v>
      </c>
      <c r="P1476" t="s">
        <v>168</v>
      </c>
      <c r="Q1476" t="s">
        <v>170</v>
      </c>
      <c r="R1476" t="s">
        <v>154</v>
      </c>
      <c r="S1476">
        <v>0.02</v>
      </c>
      <c r="T1476" t="s">
        <v>176</v>
      </c>
      <c r="V1476" t="s">
        <v>156</v>
      </c>
    </row>
    <row r="1477" spans="1:22" x14ac:dyDescent="0.3">
      <c r="A1477" t="s">
        <v>148</v>
      </c>
      <c r="B1477">
        <v>1651800</v>
      </c>
      <c r="C1477" s="1">
        <v>44349</v>
      </c>
      <c r="D1477" s="2">
        <v>0.47916666666666669</v>
      </c>
      <c r="G1477" t="s">
        <v>178</v>
      </c>
      <c r="H1477" t="s">
        <v>150</v>
      </c>
      <c r="I1477" t="s">
        <v>148</v>
      </c>
      <c r="J1477" t="s">
        <v>151</v>
      </c>
      <c r="M1477">
        <v>1090</v>
      </c>
      <c r="O1477">
        <v>3.6</v>
      </c>
      <c r="P1477" t="s">
        <v>168</v>
      </c>
      <c r="Q1477" t="s">
        <v>172</v>
      </c>
      <c r="R1477" t="s">
        <v>154</v>
      </c>
      <c r="S1477">
        <v>2</v>
      </c>
      <c r="T1477" t="s">
        <v>176</v>
      </c>
      <c r="V1477" t="s">
        <v>156</v>
      </c>
    </row>
    <row r="1478" spans="1:22" x14ac:dyDescent="0.3">
      <c r="A1478" t="s">
        <v>148</v>
      </c>
      <c r="B1478">
        <v>1651800</v>
      </c>
      <c r="C1478" s="1">
        <v>44349</v>
      </c>
      <c r="D1478" s="2">
        <v>0.47916666666666669</v>
      </c>
      <c r="G1478" t="s">
        <v>178</v>
      </c>
      <c r="H1478" t="s">
        <v>150</v>
      </c>
      <c r="I1478" t="s">
        <v>148</v>
      </c>
      <c r="J1478" t="s">
        <v>151</v>
      </c>
      <c r="M1478">
        <v>50286</v>
      </c>
      <c r="O1478">
        <v>0.97</v>
      </c>
      <c r="R1478" t="s">
        <v>154</v>
      </c>
      <c r="S1478">
        <v>0.17</v>
      </c>
      <c r="T1478" t="s">
        <v>165</v>
      </c>
      <c r="V1478" t="s">
        <v>230</v>
      </c>
    </row>
    <row r="1479" spans="1:22" x14ac:dyDescent="0.3">
      <c r="A1479" t="s">
        <v>148</v>
      </c>
      <c r="B1479">
        <v>1651800</v>
      </c>
      <c r="C1479" s="1">
        <v>44358</v>
      </c>
      <c r="D1479" s="2">
        <v>0.37083333333333335</v>
      </c>
      <c r="G1479" t="s">
        <v>178</v>
      </c>
      <c r="H1479" t="s">
        <v>150</v>
      </c>
      <c r="I1479" t="s">
        <v>148</v>
      </c>
      <c r="J1479" t="s">
        <v>151</v>
      </c>
      <c r="M1479">
        <v>1040</v>
      </c>
      <c r="O1479">
        <v>5.2</v>
      </c>
      <c r="Q1479" t="s">
        <v>172</v>
      </c>
      <c r="R1479" t="s">
        <v>154</v>
      </c>
      <c r="S1479">
        <v>0.4</v>
      </c>
      <c r="T1479" t="s">
        <v>176</v>
      </c>
      <c r="V1479" t="s">
        <v>156</v>
      </c>
    </row>
    <row r="1480" spans="1:22" x14ac:dyDescent="0.3">
      <c r="A1480" t="s">
        <v>148</v>
      </c>
      <c r="B1480">
        <v>1651800</v>
      </c>
      <c r="C1480" s="1">
        <v>44358</v>
      </c>
      <c r="D1480" s="2">
        <v>0.37083333333333335</v>
      </c>
      <c r="G1480" t="s">
        <v>178</v>
      </c>
      <c r="H1480" t="s">
        <v>150</v>
      </c>
      <c r="I1480" t="s">
        <v>148</v>
      </c>
      <c r="J1480" t="s">
        <v>151</v>
      </c>
      <c r="M1480">
        <v>1049</v>
      </c>
      <c r="O1480">
        <v>0.60799999999999998</v>
      </c>
      <c r="Q1480" t="s">
        <v>170</v>
      </c>
      <c r="R1480" t="s">
        <v>154</v>
      </c>
      <c r="S1480">
        <v>0.02</v>
      </c>
      <c r="T1480" t="s">
        <v>176</v>
      </c>
      <c r="V1480" t="s">
        <v>156</v>
      </c>
    </row>
    <row r="1481" spans="1:22" x14ac:dyDescent="0.3">
      <c r="A1481" t="s">
        <v>148</v>
      </c>
      <c r="B1481">
        <v>1651800</v>
      </c>
      <c r="C1481" s="1">
        <v>44358</v>
      </c>
      <c r="D1481" s="2">
        <v>0.37083333333333335</v>
      </c>
      <c r="G1481" t="s">
        <v>178</v>
      </c>
      <c r="H1481" t="s">
        <v>150</v>
      </c>
      <c r="I1481" t="s">
        <v>148</v>
      </c>
      <c r="J1481" t="s">
        <v>151</v>
      </c>
      <c r="M1481">
        <v>1090</v>
      </c>
      <c r="O1481">
        <v>5.4</v>
      </c>
      <c r="Q1481" t="s">
        <v>172</v>
      </c>
      <c r="R1481" t="s">
        <v>154</v>
      </c>
      <c r="S1481">
        <v>2</v>
      </c>
      <c r="T1481" t="s">
        <v>176</v>
      </c>
      <c r="V1481" t="s">
        <v>156</v>
      </c>
    </row>
    <row r="1482" spans="1:22" x14ac:dyDescent="0.3">
      <c r="A1482" t="s">
        <v>148</v>
      </c>
      <c r="B1482">
        <v>1651800</v>
      </c>
      <c r="C1482" s="1">
        <v>44358</v>
      </c>
      <c r="D1482" s="2">
        <v>0.37083333333333335</v>
      </c>
      <c r="G1482" t="s">
        <v>178</v>
      </c>
      <c r="H1482" t="s">
        <v>150</v>
      </c>
      <c r="I1482" t="s">
        <v>148</v>
      </c>
      <c r="J1482" t="s">
        <v>151</v>
      </c>
      <c r="M1482">
        <v>50286</v>
      </c>
      <c r="O1482">
        <v>24.7</v>
      </c>
      <c r="R1482" t="s">
        <v>154</v>
      </c>
      <c r="S1482">
        <v>0.17</v>
      </c>
      <c r="T1482" t="s">
        <v>165</v>
      </c>
      <c r="V1482" t="s">
        <v>230</v>
      </c>
    </row>
    <row r="1483" spans="1:22" x14ac:dyDescent="0.3">
      <c r="A1483" t="s">
        <v>148</v>
      </c>
      <c r="B1483">
        <v>1651800</v>
      </c>
      <c r="C1483" s="1">
        <v>44369</v>
      </c>
      <c r="D1483" s="2">
        <v>0.58333333333333337</v>
      </c>
      <c r="G1483" t="s">
        <v>178</v>
      </c>
      <c r="H1483" t="s">
        <v>150</v>
      </c>
      <c r="I1483" t="s">
        <v>148</v>
      </c>
      <c r="J1483" t="s">
        <v>151</v>
      </c>
      <c r="M1483">
        <v>1040</v>
      </c>
      <c r="O1483">
        <v>4.0999999999999996</v>
      </c>
      <c r="Q1483" t="s">
        <v>172</v>
      </c>
      <c r="R1483" t="s">
        <v>154</v>
      </c>
      <c r="S1483">
        <v>0.4</v>
      </c>
      <c r="T1483" t="s">
        <v>176</v>
      </c>
      <c r="V1483" t="s">
        <v>156</v>
      </c>
    </row>
    <row r="1484" spans="1:22" x14ac:dyDescent="0.3">
      <c r="A1484" t="s">
        <v>148</v>
      </c>
      <c r="B1484">
        <v>1651800</v>
      </c>
      <c r="C1484" s="1">
        <v>44369</v>
      </c>
      <c r="D1484" s="2">
        <v>0.58333333333333337</v>
      </c>
      <c r="G1484" t="s">
        <v>178</v>
      </c>
      <c r="H1484" t="s">
        <v>150</v>
      </c>
      <c r="I1484" t="s">
        <v>148</v>
      </c>
      <c r="J1484" t="s">
        <v>151</v>
      </c>
      <c r="M1484">
        <v>1049</v>
      </c>
      <c r="O1484">
        <v>0.39</v>
      </c>
      <c r="Q1484" t="s">
        <v>170</v>
      </c>
      <c r="R1484" t="s">
        <v>154</v>
      </c>
      <c r="S1484">
        <v>0.02</v>
      </c>
      <c r="T1484" t="s">
        <v>176</v>
      </c>
      <c r="V1484" t="s">
        <v>156</v>
      </c>
    </row>
    <row r="1485" spans="1:22" x14ac:dyDescent="0.3">
      <c r="A1485" t="s">
        <v>148</v>
      </c>
      <c r="B1485">
        <v>1651800</v>
      </c>
      <c r="C1485" s="1">
        <v>44369</v>
      </c>
      <c r="D1485" s="2">
        <v>0.58333333333333337</v>
      </c>
      <c r="G1485" t="s">
        <v>178</v>
      </c>
      <c r="H1485" t="s">
        <v>150</v>
      </c>
      <c r="I1485" t="s">
        <v>148</v>
      </c>
      <c r="J1485" t="s">
        <v>151</v>
      </c>
      <c r="M1485">
        <v>1090</v>
      </c>
      <c r="O1485">
        <v>6.8</v>
      </c>
      <c r="Q1485" t="s">
        <v>172</v>
      </c>
      <c r="R1485" t="s">
        <v>154</v>
      </c>
      <c r="S1485">
        <v>2</v>
      </c>
      <c r="T1485" t="s">
        <v>176</v>
      </c>
      <c r="V1485" t="s">
        <v>156</v>
      </c>
    </row>
    <row r="1486" spans="1:22" x14ac:dyDescent="0.3">
      <c r="A1486" t="s">
        <v>148</v>
      </c>
      <c r="B1486">
        <v>1651800</v>
      </c>
      <c r="C1486" s="1">
        <v>44369</v>
      </c>
      <c r="D1486" s="2">
        <v>0.58333333333333337</v>
      </c>
      <c r="G1486" t="s">
        <v>178</v>
      </c>
      <c r="H1486" t="s">
        <v>150</v>
      </c>
      <c r="I1486" t="s">
        <v>148</v>
      </c>
      <c r="J1486" t="s">
        <v>151</v>
      </c>
      <c r="M1486">
        <v>50286</v>
      </c>
      <c r="O1486">
        <v>13.9</v>
      </c>
      <c r="R1486" t="s">
        <v>154</v>
      </c>
      <c r="S1486">
        <v>0.17</v>
      </c>
      <c r="T1486" t="s">
        <v>165</v>
      </c>
      <c r="V1486" t="s">
        <v>230</v>
      </c>
    </row>
    <row r="1487" spans="1:22" x14ac:dyDescent="0.3">
      <c r="A1487" t="s">
        <v>148</v>
      </c>
      <c r="B1487">
        <v>1651800</v>
      </c>
      <c r="C1487" s="1">
        <v>44378</v>
      </c>
      <c r="D1487" s="2">
        <v>0.42638888888888887</v>
      </c>
      <c r="G1487" t="s">
        <v>178</v>
      </c>
      <c r="H1487" t="s">
        <v>150</v>
      </c>
      <c r="I1487" t="s">
        <v>148</v>
      </c>
      <c r="J1487" t="s">
        <v>151</v>
      </c>
      <c r="M1487">
        <v>1040</v>
      </c>
      <c r="O1487">
        <v>5.3</v>
      </c>
      <c r="Q1487" t="s">
        <v>172</v>
      </c>
      <c r="R1487" t="s">
        <v>154</v>
      </c>
      <c r="S1487">
        <v>0.4</v>
      </c>
      <c r="T1487" t="s">
        <v>176</v>
      </c>
      <c r="V1487" t="s">
        <v>156</v>
      </c>
    </row>
    <row r="1488" spans="1:22" x14ac:dyDescent="0.3">
      <c r="A1488" t="s">
        <v>148</v>
      </c>
      <c r="B1488">
        <v>1651800</v>
      </c>
      <c r="C1488" s="1">
        <v>44378</v>
      </c>
      <c r="D1488" s="2">
        <v>0.42638888888888887</v>
      </c>
      <c r="G1488" t="s">
        <v>178</v>
      </c>
      <c r="H1488" t="s">
        <v>150</v>
      </c>
      <c r="I1488" t="s">
        <v>148</v>
      </c>
      <c r="J1488" t="s">
        <v>151</v>
      </c>
      <c r="M1488">
        <v>1049</v>
      </c>
      <c r="O1488">
        <v>0.24199999999999999</v>
      </c>
      <c r="Q1488" t="s">
        <v>170</v>
      </c>
      <c r="R1488" t="s">
        <v>154</v>
      </c>
      <c r="S1488">
        <v>0.02</v>
      </c>
      <c r="T1488" t="s">
        <v>176</v>
      </c>
      <c r="V1488" t="s">
        <v>156</v>
      </c>
    </row>
    <row r="1489" spans="1:22" x14ac:dyDescent="0.3">
      <c r="A1489" t="s">
        <v>148</v>
      </c>
      <c r="B1489">
        <v>1651800</v>
      </c>
      <c r="C1489" s="1">
        <v>44378</v>
      </c>
      <c r="D1489" s="2">
        <v>0.42638888888888887</v>
      </c>
      <c r="G1489" t="s">
        <v>178</v>
      </c>
      <c r="H1489" t="s">
        <v>150</v>
      </c>
      <c r="I1489" t="s">
        <v>148</v>
      </c>
      <c r="J1489" t="s">
        <v>151</v>
      </c>
      <c r="M1489">
        <v>1090</v>
      </c>
      <c r="O1489">
        <v>11</v>
      </c>
      <c r="Q1489" t="s">
        <v>172</v>
      </c>
      <c r="R1489" t="s">
        <v>154</v>
      </c>
      <c r="S1489">
        <v>2</v>
      </c>
      <c r="T1489" t="s">
        <v>176</v>
      </c>
      <c r="V1489" t="s">
        <v>156</v>
      </c>
    </row>
    <row r="1490" spans="1:22" x14ac:dyDescent="0.3">
      <c r="A1490" t="s">
        <v>148</v>
      </c>
      <c r="B1490">
        <v>1651800</v>
      </c>
      <c r="C1490" s="1">
        <v>44378</v>
      </c>
      <c r="D1490" s="2">
        <v>0.42638888888888887</v>
      </c>
      <c r="G1490" t="s">
        <v>178</v>
      </c>
      <c r="H1490" t="s">
        <v>150</v>
      </c>
      <c r="I1490" t="s">
        <v>148</v>
      </c>
      <c r="J1490" t="s">
        <v>151</v>
      </c>
      <c r="M1490">
        <v>50286</v>
      </c>
      <c r="O1490">
        <v>6.13</v>
      </c>
      <c r="R1490" t="s">
        <v>154</v>
      </c>
      <c r="S1490">
        <v>0.17</v>
      </c>
      <c r="T1490" t="s">
        <v>165</v>
      </c>
      <c r="V1490" t="s">
        <v>230</v>
      </c>
    </row>
    <row r="1491" spans="1:22" x14ac:dyDescent="0.3">
      <c r="A1491" t="s">
        <v>148</v>
      </c>
      <c r="B1491">
        <v>1651800</v>
      </c>
      <c r="C1491" s="1">
        <v>44410</v>
      </c>
      <c r="D1491" s="2">
        <v>0.40416666666666662</v>
      </c>
      <c r="G1491" t="s">
        <v>178</v>
      </c>
      <c r="H1491" t="s">
        <v>150</v>
      </c>
      <c r="I1491" t="s">
        <v>148</v>
      </c>
      <c r="J1491" t="s">
        <v>151</v>
      </c>
      <c r="M1491">
        <v>1040</v>
      </c>
      <c r="O1491">
        <v>3</v>
      </c>
      <c r="Q1491" t="s">
        <v>172</v>
      </c>
      <c r="R1491" t="s">
        <v>154</v>
      </c>
      <c r="S1491">
        <v>0.4</v>
      </c>
      <c r="T1491" t="s">
        <v>176</v>
      </c>
      <c r="V1491" t="s">
        <v>156</v>
      </c>
    </row>
    <row r="1492" spans="1:22" x14ac:dyDescent="0.3">
      <c r="A1492" t="s">
        <v>148</v>
      </c>
      <c r="B1492">
        <v>1651800</v>
      </c>
      <c r="C1492" s="1">
        <v>44410</v>
      </c>
      <c r="D1492" s="2">
        <v>0.40416666666666662</v>
      </c>
      <c r="G1492" t="s">
        <v>178</v>
      </c>
      <c r="H1492" t="s">
        <v>150</v>
      </c>
      <c r="I1492" t="s">
        <v>148</v>
      </c>
      <c r="J1492" t="s">
        <v>151</v>
      </c>
      <c r="M1492">
        <v>1049</v>
      </c>
      <c r="O1492">
        <v>0.158</v>
      </c>
      <c r="Q1492" t="s">
        <v>170</v>
      </c>
      <c r="R1492" t="s">
        <v>154</v>
      </c>
      <c r="S1492">
        <v>0.02</v>
      </c>
      <c r="T1492" t="s">
        <v>176</v>
      </c>
      <c r="V1492" t="s">
        <v>156</v>
      </c>
    </row>
    <row r="1493" spans="1:22" x14ac:dyDescent="0.3">
      <c r="A1493" t="s">
        <v>148</v>
      </c>
      <c r="B1493">
        <v>1651800</v>
      </c>
      <c r="C1493" s="1">
        <v>44410</v>
      </c>
      <c r="D1493" s="2">
        <v>0.40416666666666662</v>
      </c>
      <c r="G1493" t="s">
        <v>178</v>
      </c>
      <c r="H1493" t="s">
        <v>150</v>
      </c>
      <c r="I1493" t="s">
        <v>148</v>
      </c>
      <c r="J1493" t="s">
        <v>151</v>
      </c>
      <c r="M1493">
        <v>1090</v>
      </c>
      <c r="O1493">
        <v>4.4000000000000004</v>
      </c>
      <c r="Q1493" t="s">
        <v>172</v>
      </c>
      <c r="R1493" t="s">
        <v>154</v>
      </c>
      <c r="S1493">
        <v>2</v>
      </c>
      <c r="T1493" t="s">
        <v>176</v>
      </c>
      <c r="V1493" t="s">
        <v>156</v>
      </c>
    </row>
    <row r="1494" spans="1:22" x14ac:dyDescent="0.3">
      <c r="A1494" t="s">
        <v>148</v>
      </c>
      <c r="B1494">
        <v>1651800</v>
      </c>
      <c r="C1494" s="1">
        <v>44410</v>
      </c>
      <c r="D1494" s="2">
        <v>0.40416666666666662</v>
      </c>
      <c r="G1494" t="s">
        <v>178</v>
      </c>
      <c r="H1494" t="s">
        <v>150</v>
      </c>
      <c r="I1494" t="s">
        <v>148</v>
      </c>
      <c r="J1494" t="s">
        <v>151</v>
      </c>
      <c r="M1494">
        <v>50286</v>
      </c>
      <c r="O1494">
        <v>2.08</v>
      </c>
      <c r="R1494" t="s">
        <v>154</v>
      </c>
      <c r="S1494">
        <v>0.17</v>
      </c>
      <c r="T1494" t="s">
        <v>165</v>
      </c>
      <c r="V1494" t="s">
        <v>230</v>
      </c>
    </row>
    <row r="1495" spans="1:22" x14ac:dyDescent="0.3">
      <c r="A1495" t="s">
        <v>148</v>
      </c>
      <c r="B1495">
        <v>1651800</v>
      </c>
      <c r="C1495" s="1">
        <v>44425</v>
      </c>
      <c r="D1495" s="2">
        <v>0.33749999999999997</v>
      </c>
      <c r="G1495" t="s">
        <v>178</v>
      </c>
      <c r="H1495" t="s">
        <v>150</v>
      </c>
      <c r="I1495" t="s">
        <v>148</v>
      </c>
      <c r="J1495" t="s">
        <v>151</v>
      </c>
      <c r="M1495">
        <v>1040</v>
      </c>
      <c r="O1495">
        <v>3.1</v>
      </c>
      <c r="Q1495" t="s">
        <v>172</v>
      </c>
      <c r="R1495" t="s">
        <v>154</v>
      </c>
      <c r="S1495">
        <v>0.4</v>
      </c>
      <c r="T1495" t="s">
        <v>176</v>
      </c>
      <c r="V1495" t="s">
        <v>156</v>
      </c>
    </row>
    <row r="1496" spans="1:22" x14ac:dyDescent="0.3">
      <c r="A1496" t="s">
        <v>148</v>
      </c>
      <c r="B1496">
        <v>1651800</v>
      </c>
      <c r="C1496" s="1">
        <v>44425</v>
      </c>
      <c r="D1496" s="2">
        <v>0.33749999999999997</v>
      </c>
      <c r="G1496" t="s">
        <v>178</v>
      </c>
      <c r="H1496" t="s">
        <v>150</v>
      </c>
      <c r="I1496" t="s">
        <v>148</v>
      </c>
      <c r="J1496" t="s">
        <v>151</v>
      </c>
      <c r="M1496">
        <v>1049</v>
      </c>
      <c r="O1496">
        <v>0.27600000000000002</v>
      </c>
      <c r="Q1496" t="s">
        <v>170</v>
      </c>
      <c r="R1496" t="s">
        <v>154</v>
      </c>
      <c r="S1496">
        <v>0.02</v>
      </c>
      <c r="T1496" t="s">
        <v>176</v>
      </c>
      <c r="V1496" t="s">
        <v>156</v>
      </c>
    </row>
    <row r="1497" spans="1:22" x14ac:dyDescent="0.3">
      <c r="A1497" t="s">
        <v>148</v>
      </c>
      <c r="B1497">
        <v>1651800</v>
      </c>
      <c r="C1497" s="1">
        <v>44425</v>
      </c>
      <c r="D1497" s="2">
        <v>0.33749999999999997</v>
      </c>
      <c r="G1497" t="s">
        <v>178</v>
      </c>
      <c r="H1497" t="s">
        <v>150</v>
      </c>
      <c r="I1497" t="s">
        <v>148</v>
      </c>
      <c r="J1497" t="s">
        <v>151</v>
      </c>
      <c r="M1497">
        <v>1090</v>
      </c>
      <c r="O1497">
        <v>2.5</v>
      </c>
      <c r="P1497" t="s">
        <v>168</v>
      </c>
      <c r="Q1497" t="s">
        <v>172</v>
      </c>
      <c r="R1497" t="s">
        <v>154</v>
      </c>
      <c r="S1497">
        <v>2</v>
      </c>
      <c r="T1497" t="s">
        <v>176</v>
      </c>
      <c r="V1497" t="s">
        <v>156</v>
      </c>
    </row>
    <row r="1498" spans="1:22" x14ac:dyDescent="0.3">
      <c r="A1498" t="s">
        <v>148</v>
      </c>
      <c r="B1498">
        <v>1651800</v>
      </c>
      <c r="C1498" s="1">
        <v>44425</v>
      </c>
      <c r="D1498" s="2">
        <v>0.33749999999999997</v>
      </c>
      <c r="G1498" t="s">
        <v>178</v>
      </c>
      <c r="H1498" t="s">
        <v>150</v>
      </c>
      <c r="I1498" t="s">
        <v>148</v>
      </c>
      <c r="J1498" t="s">
        <v>151</v>
      </c>
      <c r="M1498">
        <v>50286</v>
      </c>
      <c r="O1498">
        <v>7.98</v>
      </c>
      <c r="R1498" t="s">
        <v>164</v>
      </c>
      <c r="S1498">
        <v>0.17</v>
      </c>
      <c r="T1498" t="s">
        <v>165</v>
      </c>
      <c r="V1498" t="s">
        <v>230</v>
      </c>
    </row>
    <row r="1499" spans="1:22" x14ac:dyDescent="0.3">
      <c r="A1499" t="s">
        <v>148</v>
      </c>
      <c r="B1499">
        <v>1651800</v>
      </c>
      <c r="C1499" s="1">
        <v>44428</v>
      </c>
      <c r="D1499" s="2">
        <v>0.34722222222222227</v>
      </c>
      <c r="G1499" t="s">
        <v>178</v>
      </c>
      <c r="H1499" t="s">
        <v>150</v>
      </c>
      <c r="I1499" t="s">
        <v>148</v>
      </c>
      <c r="J1499" t="s">
        <v>151</v>
      </c>
      <c r="M1499">
        <v>1040</v>
      </c>
      <c r="O1499">
        <v>2.6</v>
      </c>
      <c r="Q1499" t="s">
        <v>172</v>
      </c>
      <c r="R1499" t="s">
        <v>154</v>
      </c>
      <c r="S1499">
        <v>0.4</v>
      </c>
      <c r="T1499" t="s">
        <v>176</v>
      </c>
      <c r="V1499" t="s">
        <v>156</v>
      </c>
    </row>
    <row r="1500" spans="1:22" x14ac:dyDescent="0.3">
      <c r="A1500" t="s">
        <v>148</v>
      </c>
      <c r="B1500">
        <v>1651800</v>
      </c>
      <c r="C1500" s="1">
        <v>44428</v>
      </c>
      <c r="D1500" s="2">
        <v>0.34722222222222227</v>
      </c>
      <c r="G1500" t="s">
        <v>178</v>
      </c>
      <c r="H1500" t="s">
        <v>150</v>
      </c>
      <c r="I1500" t="s">
        <v>148</v>
      </c>
      <c r="J1500" t="s">
        <v>151</v>
      </c>
      <c r="M1500">
        <v>1049</v>
      </c>
      <c r="O1500">
        <v>0.93300000000000005</v>
      </c>
      <c r="Q1500" t="s">
        <v>170</v>
      </c>
      <c r="R1500" t="s">
        <v>154</v>
      </c>
      <c r="S1500">
        <v>0.02</v>
      </c>
      <c r="T1500" t="s">
        <v>176</v>
      </c>
      <c r="V1500" t="s">
        <v>156</v>
      </c>
    </row>
    <row r="1501" spans="1:22" x14ac:dyDescent="0.3">
      <c r="A1501" t="s">
        <v>148</v>
      </c>
      <c r="B1501">
        <v>1651800</v>
      </c>
      <c r="C1501" s="1">
        <v>44428</v>
      </c>
      <c r="D1501" s="2">
        <v>0.34722222222222227</v>
      </c>
      <c r="G1501" t="s">
        <v>178</v>
      </c>
      <c r="H1501" t="s">
        <v>150</v>
      </c>
      <c r="I1501" t="s">
        <v>148</v>
      </c>
      <c r="J1501" t="s">
        <v>151</v>
      </c>
      <c r="M1501">
        <v>1090</v>
      </c>
      <c r="O1501">
        <v>3.6</v>
      </c>
      <c r="P1501" t="s">
        <v>168</v>
      </c>
      <c r="Q1501" t="s">
        <v>172</v>
      </c>
      <c r="R1501" t="s">
        <v>154</v>
      </c>
      <c r="S1501">
        <v>2</v>
      </c>
      <c r="T1501" t="s">
        <v>176</v>
      </c>
      <c r="V1501" t="s">
        <v>156</v>
      </c>
    </row>
    <row r="1502" spans="1:22" x14ac:dyDescent="0.3">
      <c r="A1502" t="s">
        <v>148</v>
      </c>
      <c r="B1502">
        <v>1651800</v>
      </c>
      <c r="C1502" s="1">
        <v>44428</v>
      </c>
      <c r="D1502" s="2">
        <v>0.34722222222222227</v>
      </c>
      <c r="G1502" t="s">
        <v>178</v>
      </c>
      <c r="H1502" t="s">
        <v>150</v>
      </c>
      <c r="I1502" t="s">
        <v>148</v>
      </c>
      <c r="J1502" t="s">
        <v>151</v>
      </c>
      <c r="M1502">
        <v>50286</v>
      </c>
      <c r="O1502">
        <v>8.59</v>
      </c>
      <c r="R1502" t="s">
        <v>154</v>
      </c>
      <c r="S1502">
        <v>0.17</v>
      </c>
      <c r="T1502" t="s">
        <v>165</v>
      </c>
      <c r="V1502" t="s">
        <v>230</v>
      </c>
    </row>
    <row r="1503" spans="1:22" x14ac:dyDescent="0.3">
      <c r="A1503" t="s">
        <v>148</v>
      </c>
      <c r="B1503">
        <v>1651800</v>
      </c>
      <c r="C1503" s="1">
        <v>44440</v>
      </c>
      <c r="D1503" s="2">
        <v>0.4236111111111111</v>
      </c>
      <c r="G1503" t="s">
        <v>178</v>
      </c>
      <c r="H1503" t="s">
        <v>150</v>
      </c>
      <c r="I1503" t="s">
        <v>148</v>
      </c>
      <c r="J1503" t="s">
        <v>151</v>
      </c>
      <c r="M1503">
        <v>1040</v>
      </c>
      <c r="O1503">
        <v>4.3</v>
      </c>
      <c r="Q1503" t="s">
        <v>172</v>
      </c>
      <c r="R1503" t="s">
        <v>154</v>
      </c>
      <c r="S1503">
        <v>0.4</v>
      </c>
      <c r="T1503" t="s">
        <v>176</v>
      </c>
      <c r="V1503" t="s">
        <v>156</v>
      </c>
    </row>
    <row r="1504" spans="1:22" x14ac:dyDescent="0.3">
      <c r="A1504" t="s">
        <v>148</v>
      </c>
      <c r="B1504">
        <v>1651800</v>
      </c>
      <c r="C1504" s="1">
        <v>44440</v>
      </c>
      <c r="D1504" s="2">
        <v>0.4236111111111111</v>
      </c>
      <c r="G1504" t="s">
        <v>178</v>
      </c>
      <c r="H1504" t="s">
        <v>150</v>
      </c>
      <c r="I1504" t="s">
        <v>148</v>
      </c>
      <c r="J1504" t="s">
        <v>151</v>
      </c>
      <c r="M1504">
        <v>1049</v>
      </c>
      <c r="O1504">
        <v>0.54600000000000004</v>
      </c>
      <c r="Q1504" t="s">
        <v>170</v>
      </c>
      <c r="R1504" t="s">
        <v>154</v>
      </c>
      <c r="S1504">
        <v>0.02</v>
      </c>
      <c r="T1504" t="s">
        <v>176</v>
      </c>
      <c r="V1504" t="s">
        <v>156</v>
      </c>
    </row>
    <row r="1505" spans="1:22" x14ac:dyDescent="0.3">
      <c r="A1505" t="s">
        <v>148</v>
      </c>
      <c r="B1505">
        <v>1651800</v>
      </c>
      <c r="C1505" s="1">
        <v>44440</v>
      </c>
      <c r="D1505" s="2">
        <v>0.4236111111111111</v>
      </c>
      <c r="G1505" t="s">
        <v>178</v>
      </c>
      <c r="H1505" t="s">
        <v>150</v>
      </c>
      <c r="I1505" t="s">
        <v>148</v>
      </c>
      <c r="J1505" t="s">
        <v>151</v>
      </c>
      <c r="M1505">
        <v>1090</v>
      </c>
      <c r="O1505">
        <v>8.4</v>
      </c>
      <c r="Q1505" t="s">
        <v>172</v>
      </c>
      <c r="R1505" t="s">
        <v>154</v>
      </c>
      <c r="S1505">
        <v>2</v>
      </c>
      <c r="T1505" t="s">
        <v>176</v>
      </c>
      <c r="V1505" t="s">
        <v>156</v>
      </c>
    </row>
    <row r="1506" spans="1:22" x14ac:dyDescent="0.3">
      <c r="A1506" t="s">
        <v>148</v>
      </c>
      <c r="B1506">
        <v>1651800</v>
      </c>
      <c r="C1506" s="1">
        <v>44440</v>
      </c>
      <c r="D1506" s="2">
        <v>0.4236111111111111</v>
      </c>
      <c r="G1506" t="s">
        <v>178</v>
      </c>
      <c r="H1506" t="s">
        <v>150</v>
      </c>
      <c r="I1506" t="s">
        <v>148</v>
      </c>
      <c r="J1506" t="s">
        <v>151</v>
      </c>
      <c r="M1506">
        <v>50286</v>
      </c>
      <c r="O1506">
        <v>6.15</v>
      </c>
      <c r="R1506" t="s">
        <v>154</v>
      </c>
      <c r="S1506">
        <v>0.17</v>
      </c>
      <c r="T1506" t="s">
        <v>165</v>
      </c>
      <c r="V1506" t="s">
        <v>230</v>
      </c>
    </row>
    <row r="1507" spans="1:22" x14ac:dyDescent="0.3">
      <c r="A1507" t="s">
        <v>148</v>
      </c>
      <c r="B1507">
        <v>1651800</v>
      </c>
      <c r="C1507" s="1">
        <v>44462</v>
      </c>
      <c r="D1507" s="2">
        <v>0.36388888888888887</v>
      </c>
      <c r="G1507" t="s">
        <v>178</v>
      </c>
      <c r="H1507" t="s">
        <v>150</v>
      </c>
      <c r="I1507" t="s">
        <v>148</v>
      </c>
      <c r="J1507" t="s">
        <v>151</v>
      </c>
      <c r="M1507">
        <v>1040</v>
      </c>
      <c r="O1507">
        <v>2.8</v>
      </c>
      <c r="Q1507" t="s">
        <v>172</v>
      </c>
      <c r="R1507" t="s">
        <v>154</v>
      </c>
      <c r="S1507">
        <v>0.4</v>
      </c>
      <c r="T1507" t="s">
        <v>176</v>
      </c>
      <c r="V1507" t="s">
        <v>156</v>
      </c>
    </row>
    <row r="1508" spans="1:22" x14ac:dyDescent="0.3">
      <c r="A1508" t="s">
        <v>148</v>
      </c>
      <c r="B1508">
        <v>1651800</v>
      </c>
      <c r="C1508" s="1">
        <v>44462</v>
      </c>
      <c r="D1508" s="2">
        <v>0.36388888888888887</v>
      </c>
      <c r="G1508" t="s">
        <v>178</v>
      </c>
      <c r="H1508" t="s">
        <v>150</v>
      </c>
      <c r="I1508" t="s">
        <v>148</v>
      </c>
      <c r="J1508" t="s">
        <v>151</v>
      </c>
      <c r="M1508">
        <v>1049</v>
      </c>
      <c r="O1508">
        <v>0.55300000000000005</v>
      </c>
      <c r="Q1508" t="s">
        <v>170</v>
      </c>
      <c r="R1508" t="s">
        <v>154</v>
      </c>
      <c r="S1508">
        <v>0.02</v>
      </c>
      <c r="T1508" t="s">
        <v>176</v>
      </c>
      <c r="V1508" t="s">
        <v>156</v>
      </c>
    </row>
    <row r="1509" spans="1:22" x14ac:dyDescent="0.3">
      <c r="A1509" t="s">
        <v>148</v>
      </c>
      <c r="B1509">
        <v>1651800</v>
      </c>
      <c r="C1509" s="1">
        <v>44462</v>
      </c>
      <c r="D1509" s="2">
        <v>0.36388888888888887</v>
      </c>
      <c r="G1509" t="s">
        <v>178</v>
      </c>
      <c r="H1509" t="s">
        <v>150</v>
      </c>
      <c r="I1509" t="s">
        <v>148</v>
      </c>
      <c r="J1509" t="s">
        <v>151</v>
      </c>
      <c r="M1509">
        <v>1090</v>
      </c>
      <c r="O1509">
        <v>4.0999999999999996</v>
      </c>
      <c r="Q1509" t="s">
        <v>172</v>
      </c>
      <c r="R1509" t="s">
        <v>154</v>
      </c>
      <c r="S1509">
        <v>2</v>
      </c>
      <c r="T1509" t="s">
        <v>176</v>
      </c>
      <c r="V1509" t="s">
        <v>156</v>
      </c>
    </row>
    <row r="1510" spans="1:22" x14ac:dyDescent="0.3">
      <c r="A1510" t="s">
        <v>148</v>
      </c>
      <c r="B1510">
        <v>1651800</v>
      </c>
      <c r="C1510" s="1">
        <v>44462</v>
      </c>
      <c r="D1510" s="2">
        <v>0.36388888888888887</v>
      </c>
      <c r="G1510" t="s">
        <v>178</v>
      </c>
      <c r="H1510" t="s">
        <v>150</v>
      </c>
      <c r="I1510" t="s">
        <v>148</v>
      </c>
      <c r="J1510" t="s">
        <v>151</v>
      </c>
      <c r="M1510">
        <v>50286</v>
      </c>
      <c r="O1510">
        <v>31.8</v>
      </c>
      <c r="R1510" t="s">
        <v>154</v>
      </c>
      <c r="S1510">
        <v>0.17</v>
      </c>
      <c r="T1510" t="s">
        <v>165</v>
      </c>
      <c r="V1510" t="s">
        <v>230</v>
      </c>
    </row>
    <row r="1511" spans="1:22" x14ac:dyDescent="0.3">
      <c r="A1511" t="s">
        <v>148</v>
      </c>
      <c r="B1511">
        <v>1651800</v>
      </c>
      <c r="C1511" s="1">
        <v>44473</v>
      </c>
      <c r="D1511" s="2">
        <v>0.50277777777777777</v>
      </c>
      <c r="G1511" t="s">
        <v>178</v>
      </c>
      <c r="H1511" t="s">
        <v>150</v>
      </c>
      <c r="I1511" t="s">
        <v>148</v>
      </c>
      <c r="J1511" t="s">
        <v>151</v>
      </c>
      <c r="M1511">
        <v>1040</v>
      </c>
      <c r="O1511">
        <v>2.2000000000000002</v>
      </c>
      <c r="Q1511" t="s">
        <v>172</v>
      </c>
      <c r="R1511" t="s">
        <v>154</v>
      </c>
      <c r="S1511">
        <v>0.4</v>
      </c>
      <c r="T1511" t="s">
        <v>176</v>
      </c>
      <c r="V1511" t="s">
        <v>156</v>
      </c>
    </row>
    <row r="1512" spans="1:22" x14ac:dyDescent="0.3">
      <c r="A1512" t="s">
        <v>148</v>
      </c>
      <c r="B1512">
        <v>1651800</v>
      </c>
      <c r="C1512" s="1">
        <v>44473</v>
      </c>
      <c r="D1512" s="2">
        <v>0.50277777777777777</v>
      </c>
      <c r="G1512" t="s">
        <v>178</v>
      </c>
      <c r="H1512" t="s">
        <v>150</v>
      </c>
      <c r="I1512" t="s">
        <v>148</v>
      </c>
      <c r="J1512" t="s">
        <v>151</v>
      </c>
      <c r="M1512">
        <v>1049</v>
      </c>
      <c r="O1512">
        <v>2.7E-2</v>
      </c>
      <c r="P1512" t="s">
        <v>168</v>
      </c>
      <c r="Q1512" t="s">
        <v>170</v>
      </c>
      <c r="R1512" t="s">
        <v>154</v>
      </c>
      <c r="S1512">
        <v>0.02</v>
      </c>
      <c r="T1512" t="s">
        <v>176</v>
      </c>
      <c r="V1512" t="s">
        <v>156</v>
      </c>
    </row>
    <row r="1513" spans="1:22" x14ac:dyDescent="0.3">
      <c r="A1513" t="s">
        <v>148</v>
      </c>
      <c r="B1513">
        <v>1651800</v>
      </c>
      <c r="C1513" s="1">
        <v>44473</v>
      </c>
      <c r="D1513" s="2">
        <v>0.50277777777777777</v>
      </c>
      <c r="G1513" t="s">
        <v>178</v>
      </c>
      <c r="H1513" t="s">
        <v>150</v>
      </c>
      <c r="I1513" t="s">
        <v>148</v>
      </c>
      <c r="J1513" t="s">
        <v>151</v>
      </c>
      <c r="M1513">
        <v>1090</v>
      </c>
      <c r="O1513">
        <v>2.1</v>
      </c>
      <c r="P1513" t="s">
        <v>168</v>
      </c>
      <c r="Q1513" t="s">
        <v>172</v>
      </c>
      <c r="R1513" t="s">
        <v>154</v>
      </c>
      <c r="S1513">
        <v>2</v>
      </c>
      <c r="T1513" t="s">
        <v>176</v>
      </c>
      <c r="V1513" t="s">
        <v>156</v>
      </c>
    </row>
    <row r="1514" spans="1:22" x14ac:dyDescent="0.3">
      <c r="A1514" t="s">
        <v>148</v>
      </c>
      <c r="B1514">
        <v>1651800</v>
      </c>
      <c r="C1514" s="1">
        <v>44473</v>
      </c>
      <c r="D1514" s="2">
        <v>0.50277777777777777</v>
      </c>
      <c r="G1514" t="s">
        <v>178</v>
      </c>
      <c r="H1514" t="s">
        <v>150</v>
      </c>
      <c r="I1514" t="s">
        <v>148</v>
      </c>
      <c r="J1514" t="s">
        <v>151</v>
      </c>
      <c r="M1514">
        <v>50286</v>
      </c>
      <c r="O1514">
        <v>0.62</v>
      </c>
      <c r="R1514" t="s">
        <v>154</v>
      </c>
      <c r="S1514">
        <v>0.17</v>
      </c>
      <c r="T1514" t="s">
        <v>165</v>
      </c>
      <c r="V1514" t="s">
        <v>230</v>
      </c>
    </row>
    <row r="1515" spans="1:22" x14ac:dyDescent="0.3">
      <c r="A1515" t="s">
        <v>148</v>
      </c>
      <c r="B1515">
        <v>1651800</v>
      </c>
      <c r="C1515" s="1">
        <v>44498</v>
      </c>
      <c r="D1515" s="2">
        <v>0.51666666666666672</v>
      </c>
      <c r="G1515" t="s">
        <v>178</v>
      </c>
      <c r="H1515" t="s">
        <v>150</v>
      </c>
      <c r="I1515" t="s">
        <v>148</v>
      </c>
      <c r="J1515" t="s">
        <v>151</v>
      </c>
      <c r="M1515">
        <v>1040</v>
      </c>
      <c r="O1515">
        <v>5.9</v>
      </c>
      <c r="Q1515" t="s">
        <v>172</v>
      </c>
      <c r="R1515" t="s">
        <v>154</v>
      </c>
      <c r="S1515">
        <v>0.4</v>
      </c>
      <c r="T1515" t="s">
        <v>176</v>
      </c>
      <c r="V1515" t="s">
        <v>156</v>
      </c>
    </row>
    <row r="1516" spans="1:22" x14ac:dyDescent="0.3">
      <c r="A1516" t="s">
        <v>148</v>
      </c>
      <c r="B1516">
        <v>1651800</v>
      </c>
      <c r="C1516" s="1">
        <v>44498</v>
      </c>
      <c r="D1516" s="2">
        <v>0.51666666666666672</v>
      </c>
      <c r="G1516" t="s">
        <v>178</v>
      </c>
      <c r="H1516" t="s">
        <v>150</v>
      </c>
      <c r="I1516" t="s">
        <v>148</v>
      </c>
      <c r="J1516" t="s">
        <v>151</v>
      </c>
      <c r="M1516">
        <v>1049</v>
      </c>
      <c r="O1516">
        <v>0.94</v>
      </c>
      <c r="Q1516" t="s">
        <v>170</v>
      </c>
      <c r="R1516" t="s">
        <v>154</v>
      </c>
      <c r="S1516">
        <v>0.02</v>
      </c>
      <c r="T1516" t="s">
        <v>176</v>
      </c>
      <c r="V1516" t="s">
        <v>156</v>
      </c>
    </row>
    <row r="1517" spans="1:22" x14ac:dyDescent="0.3">
      <c r="A1517" t="s">
        <v>148</v>
      </c>
      <c r="B1517">
        <v>1651800</v>
      </c>
      <c r="C1517" s="1">
        <v>44498</v>
      </c>
      <c r="D1517" s="2">
        <v>0.51666666666666672</v>
      </c>
      <c r="G1517" t="s">
        <v>178</v>
      </c>
      <c r="H1517" t="s">
        <v>150</v>
      </c>
      <c r="I1517" t="s">
        <v>148</v>
      </c>
      <c r="J1517" t="s">
        <v>151</v>
      </c>
      <c r="M1517">
        <v>1090</v>
      </c>
      <c r="O1517">
        <v>14.4</v>
      </c>
      <c r="Q1517" t="s">
        <v>172</v>
      </c>
      <c r="R1517" t="s">
        <v>154</v>
      </c>
      <c r="S1517">
        <v>2</v>
      </c>
      <c r="T1517" t="s">
        <v>176</v>
      </c>
      <c r="V1517" t="s">
        <v>156</v>
      </c>
    </row>
    <row r="1518" spans="1:22" x14ac:dyDescent="0.3">
      <c r="A1518" t="s">
        <v>148</v>
      </c>
      <c r="B1518">
        <v>1651800</v>
      </c>
      <c r="C1518" s="1">
        <v>44498</v>
      </c>
      <c r="D1518" s="2">
        <v>0.51666666666666672</v>
      </c>
      <c r="G1518" t="s">
        <v>178</v>
      </c>
      <c r="H1518" t="s">
        <v>150</v>
      </c>
      <c r="I1518" t="s">
        <v>148</v>
      </c>
      <c r="J1518" t="s">
        <v>151</v>
      </c>
      <c r="M1518">
        <v>50286</v>
      </c>
      <c r="O1518">
        <v>6.61</v>
      </c>
      <c r="R1518" t="s">
        <v>164</v>
      </c>
      <c r="S1518">
        <v>0.17</v>
      </c>
      <c r="T1518" t="s">
        <v>165</v>
      </c>
      <c r="V1518" t="s">
        <v>230</v>
      </c>
    </row>
    <row r="1519" spans="1:22" x14ac:dyDescent="0.3">
      <c r="A1519" t="s">
        <v>148</v>
      </c>
      <c r="B1519">
        <v>1651800</v>
      </c>
      <c r="C1519" s="1">
        <v>44503</v>
      </c>
      <c r="D1519" s="2">
        <v>0.44444444444444442</v>
      </c>
      <c r="G1519" t="s">
        <v>178</v>
      </c>
      <c r="H1519" t="s">
        <v>150</v>
      </c>
      <c r="I1519" t="s">
        <v>148</v>
      </c>
      <c r="J1519" t="s">
        <v>151</v>
      </c>
      <c r="M1519">
        <v>1040</v>
      </c>
      <c r="O1519">
        <v>3</v>
      </c>
      <c r="Q1519" t="s">
        <v>172</v>
      </c>
      <c r="R1519" t="s">
        <v>154</v>
      </c>
      <c r="S1519">
        <v>0.4</v>
      </c>
      <c r="T1519" t="s">
        <v>176</v>
      </c>
      <c r="V1519" t="s">
        <v>156</v>
      </c>
    </row>
    <row r="1520" spans="1:22" x14ac:dyDescent="0.3">
      <c r="A1520" t="s">
        <v>148</v>
      </c>
      <c r="B1520">
        <v>1651800</v>
      </c>
      <c r="C1520" s="1">
        <v>44503</v>
      </c>
      <c r="D1520" s="2">
        <v>0.44444444444444442</v>
      </c>
      <c r="G1520" t="s">
        <v>178</v>
      </c>
      <c r="H1520" t="s">
        <v>150</v>
      </c>
      <c r="I1520" t="s">
        <v>148</v>
      </c>
      <c r="J1520" t="s">
        <v>151</v>
      </c>
      <c r="M1520">
        <v>1049</v>
      </c>
      <c r="O1520">
        <v>0.09</v>
      </c>
      <c r="Q1520" t="s">
        <v>170</v>
      </c>
      <c r="R1520" t="s">
        <v>154</v>
      </c>
      <c r="S1520">
        <v>0.02</v>
      </c>
      <c r="T1520" t="s">
        <v>176</v>
      </c>
      <c r="V1520" t="s">
        <v>156</v>
      </c>
    </row>
    <row r="1521" spans="1:22" x14ac:dyDescent="0.3">
      <c r="A1521" t="s">
        <v>148</v>
      </c>
      <c r="B1521">
        <v>1651800</v>
      </c>
      <c r="C1521" s="1">
        <v>44503</v>
      </c>
      <c r="D1521" s="2">
        <v>0.44444444444444442</v>
      </c>
      <c r="G1521" t="s">
        <v>178</v>
      </c>
      <c r="H1521" t="s">
        <v>150</v>
      </c>
      <c r="I1521" t="s">
        <v>148</v>
      </c>
      <c r="J1521" t="s">
        <v>151</v>
      </c>
      <c r="M1521">
        <v>1090</v>
      </c>
      <c r="O1521">
        <v>9</v>
      </c>
      <c r="Q1521" t="s">
        <v>172</v>
      </c>
      <c r="R1521" t="s">
        <v>154</v>
      </c>
      <c r="S1521">
        <v>2</v>
      </c>
      <c r="T1521" t="s">
        <v>176</v>
      </c>
      <c r="V1521" t="s">
        <v>156</v>
      </c>
    </row>
    <row r="1522" spans="1:22" x14ac:dyDescent="0.3">
      <c r="A1522" t="s">
        <v>148</v>
      </c>
      <c r="B1522">
        <v>1651800</v>
      </c>
      <c r="C1522" s="1">
        <v>44503</v>
      </c>
      <c r="D1522" s="2">
        <v>0.44444444444444442</v>
      </c>
      <c r="G1522" t="s">
        <v>178</v>
      </c>
      <c r="H1522" t="s">
        <v>150</v>
      </c>
      <c r="I1522" t="s">
        <v>148</v>
      </c>
      <c r="J1522" t="s">
        <v>151</v>
      </c>
      <c r="M1522">
        <v>50286</v>
      </c>
      <c r="O1522">
        <v>2.58</v>
      </c>
      <c r="R1522" t="s">
        <v>164</v>
      </c>
      <c r="S1522">
        <v>0.17</v>
      </c>
      <c r="T1522" t="s">
        <v>165</v>
      </c>
      <c r="V1522" t="s">
        <v>230</v>
      </c>
    </row>
    <row r="1523" spans="1:22" x14ac:dyDescent="0.3">
      <c r="A1523" t="s">
        <v>148</v>
      </c>
      <c r="B1523">
        <v>1651800</v>
      </c>
      <c r="C1523" s="1">
        <v>44536</v>
      </c>
      <c r="D1523" s="2">
        <v>0.40277777777777773</v>
      </c>
      <c r="G1523" t="s">
        <v>178</v>
      </c>
      <c r="H1523" t="s">
        <v>150</v>
      </c>
      <c r="I1523" t="s">
        <v>148</v>
      </c>
      <c r="J1523" t="s">
        <v>151</v>
      </c>
      <c r="M1523">
        <v>1040</v>
      </c>
      <c r="O1523">
        <v>2.5</v>
      </c>
      <c r="Q1523" t="s">
        <v>172</v>
      </c>
      <c r="R1523" t="s">
        <v>154</v>
      </c>
      <c r="S1523">
        <v>0.4</v>
      </c>
      <c r="T1523" t="s">
        <v>176</v>
      </c>
      <c r="V1523" t="s">
        <v>156</v>
      </c>
    </row>
    <row r="1524" spans="1:22" x14ac:dyDescent="0.3">
      <c r="A1524" t="s">
        <v>148</v>
      </c>
      <c r="B1524">
        <v>1651800</v>
      </c>
      <c r="C1524" s="1">
        <v>44536</v>
      </c>
      <c r="D1524" s="2">
        <v>0.40277777777777773</v>
      </c>
      <c r="G1524" t="s">
        <v>178</v>
      </c>
      <c r="H1524" t="s">
        <v>150</v>
      </c>
      <c r="I1524" t="s">
        <v>148</v>
      </c>
      <c r="J1524" t="s">
        <v>151</v>
      </c>
      <c r="M1524">
        <v>1049</v>
      </c>
      <c r="O1524">
        <v>7.0999999999999994E-2</v>
      </c>
      <c r="Q1524" t="s">
        <v>170</v>
      </c>
      <c r="R1524" t="s">
        <v>154</v>
      </c>
      <c r="S1524">
        <v>0.02</v>
      </c>
      <c r="T1524" t="s">
        <v>176</v>
      </c>
      <c r="V1524" t="s">
        <v>156</v>
      </c>
    </row>
    <row r="1525" spans="1:22" x14ac:dyDescent="0.3">
      <c r="A1525" t="s">
        <v>148</v>
      </c>
      <c r="B1525">
        <v>1651800</v>
      </c>
      <c r="C1525" s="1">
        <v>44536</v>
      </c>
      <c r="D1525" s="2">
        <v>0.40277777777777773</v>
      </c>
      <c r="G1525" t="s">
        <v>178</v>
      </c>
      <c r="H1525" t="s">
        <v>150</v>
      </c>
      <c r="I1525" t="s">
        <v>148</v>
      </c>
      <c r="J1525" t="s">
        <v>151</v>
      </c>
      <c r="M1525">
        <v>1090</v>
      </c>
      <c r="O1525">
        <v>10.8</v>
      </c>
      <c r="Q1525" t="s">
        <v>172</v>
      </c>
      <c r="R1525" t="s">
        <v>154</v>
      </c>
      <c r="S1525">
        <v>2</v>
      </c>
      <c r="T1525" t="s">
        <v>176</v>
      </c>
      <c r="V1525" t="s">
        <v>156</v>
      </c>
    </row>
    <row r="1526" spans="1:22" x14ac:dyDescent="0.3">
      <c r="A1526" t="s">
        <v>148</v>
      </c>
      <c r="B1526">
        <v>1651800</v>
      </c>
      <c r="C1526" s="1">
        <v>44536</v>
      </c>
      <c r="D1526" s="2">
        <v>0.40277777777777773</v>
      </c>
      <c r="G1526" t="s">
        <v>178</v>
      </c>
      <c r="H1526" t="s">
        <v>150</v>
      </c>
      <c r="I1526" t="s">
        <v>148</v>
      </c>
      <c r="J1526" t="s">
        <v>151</v>
      </c>
      <c r="M1526">
        <v>50286</v>
      </c>
      <c r="O1526">
        <v>1.19</v>
      </c>
      <c r="R1526" t="s">
        <v>164</v>
      </c>
      <c r="S1526">
        <v>0.17</v>
      </c>
      <c r="T1526" t="s">
        <v>165</v>
      </c>
      <c r="V1526" t="s">
        <v>230</v>
      </c>
    </row>
    <row r="1527" spans="1:22" x14ac:dyDescent="0.3">
      <c r="A1527" t="s">
        <v>148</v>
      </c>
      <c r="B1527">
        <v>1651800</v>
      </c>
      <c r="C1527" s="1">
        <v>44565</v>
      </c>
      <c r="D1527" s="2">
        <v>0.41250000000000003</v>
      </c>
      <c r="G1527" t="s">
        <v>178</v>
      </c>
      <c r="H1527" t="s">
        <v>150</v>
      </c>
      <c r="I1527" t="s">
        <v>148</v>
      </c>
      <c r="J1527" t="s">
        <v>151</v>
      </c>
      <c r="M1527">
        <v>1040</v>
      </c>
      <c r="O1527">
        <v>5.0999999999999996</v>
      </c>
      <c r="P1527" t="s">
        <v>174</v>
      </c>
      <c r="Q1527" t="s">
        <v>172</v>
      </c>
      <c r="R1527" t="s">
        <v>164</v>
      </c>
      <c r="S1527">
        <v>0.4</v>
      </c>
      <c r="T1527" t="s">
        <v>176</v>
      </c>
      <c r="V1527" t="s">
        <v>156</v>
      </c>
    </row>
    <row r="1528" spans="1:22" x14ac:dyDescent="0.3">
      <c r="A1528" t="s">
        <v>148</v>
      </c>
      <c r="B1528">
        <v>1651800</v>
      </c>
      <c r="C1528" s="1">
        <v>44565</v>
      </c>
      <c r="D1528" s="2">
        <v>0.41250000000000003</v>
      </c>
      <c r="G1528" t="s">
        <v>178</v>
      </c>
      <c r="H1528" t="s">
        <v>150</v>
      </c>
      <c r="I1528" t="s">
        <v>148</v>
      </c>
      <c r="J1528" t="s">
        <v>151</v>
      </c>
      <c r="M1528">
        <v>1049</v>
      </c>
      <c r="O1528">
        <v>0.45600000000000002</v>
      </c>
      <c r="P1528" t="s">
        <v>174</v>
      </c>
      <c r="Q1528" t="s">
        <v>170</v>
      </c>
      <c r="R1528" t="s">
        <v>164</v>
      </c>
      <c r="S1528">
        <v>0.02</v>
      </c>
      <c r="T1528" t="s">
        <v>176</v>
      </c>
      <c r="V1528" t="s">
        <v>156</v>
      </c>
    </row>
    <row r="1529" spans="1:22" x14ac:dyDescent="0.3">
      <c r="A1529" t="s">
        <v>148</v>
      </c>
      <c r="B1529">
        <v>1651800</v>
      </c>
      <c r="C1529" s="1">
        <v>44565</v>
      </c>
      <c r="D1529" s="2">
        <v>0.41250000000000003</v>
      </c>
      <c r="G1529" t="s">
        <v>178</v>
      </c>
      <c r="H1529" t="s">
        <v>150</v>
      </c>
      <c r="I1529" t="s">
        <v>148</v>
      </c>
      <c r="J1529" t="s">
        <v>151</v>
      </c>
      <c r="M1529">
        <v>1090</v>
      </c>
      <c r="O1529">
        <v>17.899999999999999</v>
      </c>
      <c r="P1529" t="s">
        <v>174</v>
      </c>
      <c r="Q1529" t="s">
        <v>172</v>
      </c>
      <c r="R1529" t="s">
        <v>164</v>
      </c>
      <c r="S1529">
        <v>2</v>
      </c>
      <c r="T1529" t="s">
        <v>176</v>
      </c>
      <c r="V1529" t="s">
        <v>156</v>
      </c>
    </row>
    <row r="1530" spans="1:22" x14ac:dyDescent="0.3">
      <c r="A1530" t="s">
        <v>148</v>
      </c>
      <c r="B1530">
        <v>1651800</v>
      </c>
      <c r="C1530" s="1">
        <v>44565</v>
      </c>
      <c r="D1530" s="2">
        <v>0.41250000000000003</v>
      </c>
      <c r="G1530" t="s">
        <v>178</v>
      </c>
      <c r="H1530" t="s">
        <v>150</v>
      </c>
      <c r="I1530" t="s">
        <v>148</v>
      </c>
      <c r="J1530" t="s">
        <v>151</v>
      </c>
      <c r="M1530">
        <v>50286</v>
      </c>
      <c r="O1530">
        <v>2.57</v>
      </c>
      <c r="R1530" t="s">
        <v>164</v>
      </c>
      <c r="S1530">
        <v>0.17</v>
      </c>
      <c r="T1530" t="s">
        <v>165</v>
      </c>
      <c r="V1530" t="s">
        <v>230</v>
      </c>
    </row>
    <row r="1531" spans="1:22" x14ac:dyDescent="0.3">
      <c r="A1531" t="s">
        <v>148</v>
      </c>
      <c r="B1531">
        <v>1651800</v>
      </c>
      <c r="C1531" s="1">
        <v>44596</v>
      </c>
      <c r="D1531" s="2">
        <v>0.41250000000000003</v>
      </c>
      <c r="G1531" t="s">
        <v>178</v>
      </c>
      <c r="H1531" t="s">
        <v>150</v>
      </c>
      <c r="I1531" t="s">
        <v>148</v>
      </c>
      <c r="J1531" t="s">
        <v>151</v>
      </c>
      <c r="M1531">
        <v>1040</v>
      </c>
      <c r="O1531">
        <v>4.7</v>
      </c>
      <c r="Q1531" t="s">
        <v>172</v>
      </c>
      <c r="R1531" t="s">
        <v>164</v>
      </c>
      <c r="S1531">
        <v>0.4</v>
      </c>
      <c r="T1531" t="s">
        <v>176</v>
      </c>
      <c r="V1531" t="s">
        <v>156</v>
      </c>
    </row>
    <row r="1532" spans="1:22" x14ac:dyDescent="0.3">
      <c r="A1532" t="s">
        <v>148</v>
      </c>
      <c r="B1532">
        <v>1651800</v>
      </c>
      <c r="C1532" s="1">
        <v>44596</v>
      </c>
      <c r="D1532" s="2">
        <v>0.41250000000000003</v>
      </c>
      <c r="G1532" t="s">
        <v>178</v>
      </c>
      <c r="H1532" t="s">
        <v>150</v>
      </c>
      <c r="I1532" t="s">
        <v>148</v>
      </c>
      <c r="J1532" t="s">
        <v>151</v>
      </c>
      <c r="M1532">
        <v>1049</v>
      </c>
      <c r="O1532">
        <v>0.74399999999999999</v>
      </c>
      <c r="Q1532" t="s">
        <v>170</v>
      </c>
      <c r="R1532" t="s">
        <v>164</v>
      </c>
      <c r="S1532">
        <v>0.02</v>
      </c>
      <c r="T1532" t="s">
        <v>176</v>
      </c>
      <c r="V1532" t="s">
        <v>156</v>
      </c>
    </row>
    <row r="1533" spans="1:22" x14ac:dyDescent="0.3">
      <c r="A1533" t="s">
        <v>148</v>
      </c>
      <c r="B1533">
        <v>1651800</v>
      </c>
      <c r="C1533" s="1">
        <v>44596</v>
      </c>
      <c r="D1533" s="2">
        <v>0.41250000000000003</v>
      </c>
      <c r="G1533" t="s">
        <v>178</v>
      </c>
      <c r="H1533" t="s">
        <v>150</v>
      </c>
      <c r="I1533" t="s">
        <v>148</v>
      </c>
      <c r="J1533" t="s">
        <v>151</v>
      </c>
      <c r="M1533">
        <v>1090</v>
      </c>
      <c r="O1533">
        <v>5.4</v>
      </c>
      <c r="Q1533" t="s">
        <v>172</v>
      </c>
      <c r="R1533" t="s">
        <v>164</v>
      </c>
      <c r="S1533">
        <v>2</v>
      </c>
      <c r="T1533" t="s">
        <v>176</v>
      </c>
      <c r="V1533" t="s">
        <v>156</v>
      </c>
    </row>
    <row r="1534" spans="1:22" x14ac:dyDescent="0.3">
      <c r="A1534" t="s">
        <v>148</v>
      </c>
      <c r="B1534">
        <v>1651800</v>
      </c>
      <c r="C1534" s="1">
        <v>44596</v>
      </c>
      <c r="D1534" s="2">
        <v>0.41250000000000003</v>
      </c>
      <c r="G1534" t="s">
        <v>178</v>
      </c>
      <c r="H1534" t="s">
        <v>150</v>
      </c>
      <c r="I1534" t="s">
        <v>148</v>
      </c>
      <c r="J1534" t="s">
        <v>151</v>
      </c>
      <c r="M1534">
        <v>50286</v>
      </c>
      <c r="O1534">
        <v>41.9</v>
      </c>
      <c r="R1534" t="s">
        <v>164</v>
      </c>
      <c r="S1534">
        <v>0.17</v>
      </c>
      <c r="T1534" t="s">
        <v>165</v>
      </c>
      <c r="V1534" t="s">
        <v>230</v>
      </c>
    </row>
    <row r="1535" spans="1:22" x14ac:dyDescent="0.3">
      <c r="A1535" t="s">
        <v>148</v>
      </c>
      <c r="B1535">
        <v>1651800</v>
      </c>
      <c r="C1535" s="1">
        <v>44602</v>
      </c>
      <c r="D1535" s="2">
        <v>0.44027777777777777</v>
      </c>
      <c r="G1535" t="s">
        <v>178</v>
      </c>
      <c r="H1535" t="s">
        <v>150</v>
      </c>
      <c r="I1535" t="s">
        <v>148</v>
      </c>
      <c r="J1535" t="s">
        <v>151</v>
      </c>
      <c r="M1535">
        <v>1040</v>
      </c>
      <c r="O1535">
        <v>2.8</v>
      </c>
      <c r="Q1535" t="s">
        <v>172</v>
      </c>
      <c r="R1535" t="s">
        <v>164</v>
      </c>
      <c r="S1535">
        <v>0.4</v>
      </c>
      <c r="T1535" t="s">
        <v>176</v>
      </c>
      <c r="V1535" t="s">
        <v>156</v>
      </c>
    </row>
    <row r="1536" spans="1:22" x14ac:dyDescent="0.3">
      <c r="A1536" t="s">
        <v>148</v>
      </c>
      <c r="B1536">
        <v>1651800</v>
      </c>
      <c r="C1536" s="1">
        <v>44602</v>
      </c>
      <c r="D1536" s="2">
        <v>0.44027777777777777</v>
      </c>
      <c r="G1536" t="s">
        <v>178</v>
      </c>
      <c r="H1536" t="s">
        <v>150</v>
      </c>
      <c r="I1536" t="s">
        <v>148</v>
      </c>
      <c r="J1536" t="s">
        <v>151</v>
      </c>
      <c r="M1536">
        <v>1049</v>
      </c>
      <c r="O1536">
        <v>3.1E-2</v>
      </c>
      <c r="P1536" t="s">
        <v>168</v>
      </c>
      <c r="Q1536" t="s">
        <v>170</v>
      </c>
      <c r="R1536" t="s">
        <v>164</v>
      </c>
      <c r="S1536">
        <v>0.02</v>
      </c>
      <c r="T1536" t="s">
        <v>176</v>
      </c>
      <c r="V1536" t="s">
        <v>156</v>
      </c>
    </row>
    <row r="1537" spans="1:22" x14ac:dyDescent="0.3">
      <c r="A1537" t="s">
        <v>148</v>
      </c>
      <c r="B1537">
        <v>1651800</v>
      </c>
      <c r="C1537" s="1">
        <v>44602</v>
      </c>
      <c r="D1537" s="2">
        <v>0.44027777777777777</v>
      </c>
      <c r="G1537" t="s">
        <v>178</v>
      </c>
      <c r="H1537" t="s">
        <v>150</v>
      </c>
      <c r="I1537" t="s">
        <v>148</v>
      </c>
      <c r="J1537" t="s">
        <v>151</v>
      </c>
      <c r="M1537">
        <v>1090</v>
      </c>
      <c r="O1537">
        <v>21.5</v>
      </c>
      <c r="Q1537" t="s">
        <v>172</v>
      </c>
      <c r="R1537" t="s">
        <v>164</v>
      </c>
      <c r="S1537">
        <v>2</v>
      </c>
      <c r="T1537" t="s">
        <v>176</v>
      </c>
      <c r="V1537" t="s">
        <v>156</v>
      </c>
    </row>
    <row r="1538" spans="1:22" x14ac:dyDescent="0.3">
      <c r="A1538" t="s">
        <v>148</v>
      </c>
      <c r="B1538">
        <v>1651800</v>
      </c>
      <c r="C1538" s="1">
        <v>44602</v>
      </c>
      <c r="D1538" s="2">
        <v>0.44027777777777777</v>
      </c>
      <c r="G1538" t="s">
        <v>178</v>
      </c>
      <c r="H1538" t="s">
        <v>150</v>
      </c>
      <c r="I1538" t="s">
        <v>148</v>
      </c>
      <c r="J1538" t="s">
        <v>151</v>
      </c>
      <c r="M1538">
        <v>50286</v>
      </c>
      <c r="O1538">
        <v>1.46</v>
      </c>
      <c r="R1538" t="s">
        <v>164</v>
      </c>
      <c r="S1538">
        <v>0.17</v>
      </c>
      <c r="T1538" t="s">
        <v>165</v>
      </c>
      <c r="V1538" t="s">
        <v>230</v>
      </c>
    </row>
    <row r="1539" spans="1:22" x14ac:dyDescent="0.3">
      <c r="A1539" t="s">
        <v>148</v>
      </c>
      <c r="B1539">
        <v>1651800</v>
      </c>
      <c r="C1539" s="1">
        <v>44627</v>
      </c>
      <c r="D1539" s="2">
        <v>0.42638888888888887</v>
      </c>
      <c r="G1539" t="s">
        <v>178</v>
      </c>
      <c r="H1539" t="s">
        <v>150</v>
      </c>
      <c r="I1539" t="s">
        <v>148</v>
      </c>
      <c r="J1539" t="s">
        <v>151</v>
      </c>
      <c r="M1539">
        <v>1040</v>
      </c>
      <c r="O1539">
        <v>3.3</v>
      </c>
      <c r="Q1539" t="s">
        <v>172</v>
      </c>
      <c r="R1539" t="s">
        <v>164</v>
      </c>
      <c r="S1539">
        <v>0.4</v>
      </c>
      <c r="T1539" t="s">
        <v>176</v>
      </c>
      <c r="V1539" t="s">
        <v>156</v>
      </c>
    </row>
    <row r="1540" spans="1:22" x14ac:dyDescent="0.3">
      <c r="A1540" t="s">
        <v>148</v>
      </c>
      <c r="B1540">
        <v>1651800</v>
      </c>
      <c r="C1540" s="1">
        <v>44627</v>
      </c>
      <c r="D1540" s="2">
        <v>0.42638888888888887</v>
      </c>
      <c r="G1540" t="s">
        <v>178</v>
      </c>
      <c r="H1540" t="s">
        <v>150</v>
      </c>
      <c r="I1540" t="s">
        <v>148</v>
      </c>
      <c r="J1540" t="s">
        <v>151</v>
      </c>
      <c r="M1540">
        <v>1049</v>
      </c>
      <c r="O1540">
        <v>0.13</v>
      </c>
      <c r="Q1540" t="s">
        <v>170</v>
      </c>
      <c r="R1540" t="s">
        <v>164</v>
      </c>
      <c r="S1540">
        <v>0.02</v>
      </c>
      <c r="T1540" t="s">
        <v>176</v>
      </c>
      <c r="V1540" t="s">
        <v>156</v>
      </c>
    </row>
    <row r="1541" spans="1:22" x14ac:dyDescent="0.3">
      <c r="A1541" t="s">
        <v>148</v>
      </c>
      <c r="B1541">
        <v>1651800</v>
      </c>
      <c r="C1541" s="1">
        <v>44627</v>
      </c>
      <c r="D1541" s="2">
        <v>0.42638888888888887</v>
      </c>
      <c r="G1541" t="s">
        <v>178</v>
      </c>
      <c r="H1541" t="s">
        <v>150</v>
      </c>
      <c r="I1541" t="s">
        <v>148</v>
      </c>
      <c r="J1541" t="s">
        <v>151</v>
      </c>
      <c r="M1541">
        <v>1090</v>
      </c>
      <c r="O1541">
        <v>17.2</v>
      </c>
      <c r="Q1541" t="s">
        <v>172</v>
      </c>
      <c r="R1541" t="s">
        <v>164</v>
      </c>
      <c r="S1541">
        <v>2</v>
      </c>
      <c r="T1541" t="s">
        <v>176</v>
      </c>
      <c r="V1541" t="s">
        <v>156</v>
      </c>
    </row>
    <row r="1542" spans="1:22" x14ac:dyDescent="0.3">
      <c r="A1542" t="s">
        <v>148</v>
      </c>
      <c r="B1542">
        <v>1651800</v>
      </c>
      <c r="C1542" s="1">
        <v>44627</v>
      </c>
      <c r="D1542" s="2">
        <v>0.42638888888888887</v>
      </c>
      <c r="G1542" t="s">
        <v>178</v>
      </c>
      <c r="H1542" t="s">
        <v>150</v>
      </c>
      <c r="I1542" t="s">
        <v>148</v>
      </c>
      <c r="J1542" t="s">
        <v>151</v>
      </c>
      <c r="M1542">
        <v>50286</v>
      </c>
      <c r="O1542">
        <v>1.8</v>
      </c>
      <c r="R1542" t="s">
        <v>164</v>
      </c>
      <c r="S1542">
        <v>0.17</v>
      </c>
      <c r="T1542" t="s">
        <v>165</v>
      </c>
      <c r="V1542" t="s">
        <v>230</v>
      </c>
    </row>
    <row r="1543" spans="1:22" x14ac:dyDescent="0.3">
      <c r="A1543" t="s">
        <v>148</v>
      </c>
      <c r="B1543">
        <v>1651800</v>
      </c>
      <c r="C1543" s="1">
        <v>44629</v>
      </c>
      <c r="D1543" s="2">
        <v>0.34722222222222227</v>
      </c>
      <c r="G1543" t="s">
        <v>178</v>
      </c>
      <c r="H1543" t="s">
        <v>150</v>
      </c>
      <c r="I1543" t="s">
        <v>148</v>
      </c>
      <c r="J1543" t="s">
        <v>151</v>
      </c>
      <c r="M1543">
        <v>1040</v>
      </c>
      <c r="O1543">
        <v>3.3</v>
      </c>
      <c r="Q1543" t="s">
        <v>172</v>
      </c>
      <c r="R1543" t="s">
        <v>164</v>
      </c>
      <c r="S1543">
        <v>0.4</v>
      </c>
      <c r="T1543" t="s">
        <v>176</v>
      </c>
      <c r="V1543" t="s">
        <v>156</v>
      </c>
    </row>
    <row r="1544" spans="1:22" x14ac:dyDescent="0.3">
      <c r="A1544" t="s">
        <v>148</v>
      </c>
      <c r="B1544">
        <v>1651800</v>
      </c>
      <c r="C1544" s="1">
        <v>44629</v>
      </c>
      <c r="D1544" s="2">
        <v>0.34722222222222227</v>
      </c>
      <c r="G1544" t="s">
        <v>178</v>
      </c>
      <c r="H1544" t="s">
        <v>150</v>
      </c>
      <c r="I1544" t="s">
        <v>148</v>
      </c>
      <c r="J1544" t="s">
        <v>151</v>
      </c>
      <c r="M1544">
        <v>1049</v>
      </c>
      <c r="O1544">
        <v>0.27800000000000002</v>
      </c>
      <c r="Q1544" t="s">
        <v>170</v>
      </c>
      <c r="R1544" t="s">
        <v>164</v>
      </c>
      <c r="S1544">
        <v>0.02</v>
      </c>
      <c r="T1544" t="s">
        <v>176</v>
      </c>
      <c r="V1544" t="s">
        <v>156</v>
      </c>
    </row>
    <row r="1545" spans="1:22" x14ac:dyDescent="0.3">
      <c r="A1545" t="s">
        <v>148</v>
      </c>
      <c r="B1545">
        <v>1651800</v>
      </c>
      <c r="C1545" s="1">
        <v>44629</v>
      </c>
      <c r="D1545" s="2">
        <v>0.34722222222222227</v>
      </c>
      <c r="G1545" t="s">
        <v>178</v>
      </c>
      <c r="H1545" t="s">
        <v>150</v>
      </c>
      <c r="I1545" t="s">
        <v>148</v>
      </c>
      <c r="J1545" t="s">
        <v>151</v>
      </c>
      <c r="M1545">
        <v>1090</v>
      </c>
      <c r="O1545">
        <v>9.6999999999999993</v>
      </c>
      <c r="Q1545" t="s">
        <v>172</v>
      </c>
      <c r="R1545" t="s">
        <v>164</v>
      </c>
      <c r="S1545">
        <v>2</v>
      </c>
      <c r="T1545" t="s">
        <v>176</v>
      </c>
      <c r="V1545" t="s">
        <v>156</v>
      </c>
    </row>
    <row r="1546" spans="1:22" x14ac:dyDescent="0.3">
      <c r="A1546" t="s">
        <v>148</v>
      </c>
      <c r="B1546">
        <v>1651800</v>
      </c>
      <c r="C1546" s="1">
        <v>44629</v>
      </c>
      <c r="D1546" s="2">
        <v>0.34722222222222227</v>
      </c>
      <c r="G1546" t="s">
        <v>178</v>
      </c>
      <c r="H1546" t="s">
        <v>150</v>
      </c>
      <c r="I1546" t="s">
        <v>148</v>
      </c>
      <c r="J1546" t="s">
        <v>151</v>
      </c>
      <c r="M1546">
        <v>50286</v>
      </c>
      <c r="O1546">
        <v>14.4</v>
      </c>
      <c r="R1546" t="s">
        <v>164</v>
      </c>
      <c r="S1546">
        <v>0.17</v>
      </c>
      <c r="T1546" t="s">
        <v>165</v>
      </c>
      <c r="V1546" t="s">
        <v>230</v>
      </c>
    </row>
    <row r="1547" spans="1:22" x14ac:dyDescent="0.3">
      <c r="A1547" t="s">
        <v>148</v>
      </c>
      <c r="B1547">
        <v>1651800</v>
      </c>
      <c r="C1547" s="1">
        <v>44637</v>
      </c>
      <c r="D1547" s="2">
        <v>0.64861111111111114</v>
      </c>
      <c r="G1547" t="s">
        <v>178</v>
      </c>
      <c r="H1547" t="s">
        <v>150</v>
      </c>
      <c r="I1547" t="s">
        <v>148</v>
      </c>
      <c r="J1547" t="s">
        <v>151</v>
      </c>
      <c r="M1547">
        <v>1040</v>
      </c>
      <c r="O1547">
        <v>4</v>
      </c>
      <c r="Q1547" t="s">
        <v>172</v>
      </c>
      <c r="R1547" t="s">
        <v>164</v>
      </c>
      <c r="S1547">
        <v>0.4</v>
      </c>
      <c r="T1547" t="s">
        <v>176</v>
      </c>
      <c r="V1547" t="s">
        <v>156</v>
      </c>
    </row>
    <row r="1548" spans="1:22" x14ac:dyDescent="0.3">
      <c r="A1548" t="s">
        <v>148</v>
      </c>
      <c r="B1548">
        <v>1651800</v>
      </c>
      <c r="C1548" s="1">
        <v>44637</v>
      </c>
      <c r="D1548" s="2">
        <v>0.64861111111111114</v>
      </c>
      <c r="G1548" t="s">
        <v>178</v>
      </c>
      <c r="H1548" t="s">
        <v>150</v>
      </c>
      <c r="I1548" t="s">
        <v>148</v>
      </c>
      <c r="J1548" t="s">
        <v>151</v>
      </c>
      <c r="M1548">
        <v>1049</v>
      </c>
      <c r="O1548">
        <v>0.78300000000000003</v>
      </c>
      <c r="Q1548" t="s">
        <v>170</v>
      </c>
      <c r="R1548" t="s">
        <v>164</v>
      </c>
      <c r="S1548">
        <v>0.02</v>
      </c>
      <c r="T1548" t="s">
        <v>176</v>
      </c>
      <c r="V1548" t="s">
        <v>156</v>
      </c>
    </row>
    <row r="1549" spans="1:22" x14ac:dyDescent="0.3">
      <c r="A1549" t="s">
        <v>148</v>
      </c>
      <c r="B1549">
        <v>1651800</v>
      </c>
      <c r="C1549" s="1">
        <v>44637</v>
      </c>
      <c r="D1549" s="2">
        <v>0.64861111111111114</v>
      </c>
      <c r="G1549" t="s">
        <v>178</v>
      </c>
      <c r="H1549" t="s">
        <v>150</v>
      </c>
      <c r="I1549" t="s">
        <v>148</v>
      </c>
      <c r="J1549" t="s">
        <v>151</v>
      </c>
      <c r="M1549">
        <v>1090</v>
      </c>
      <c r="O1549">
        <v>7.7</v>
      </c>
      <c r="Q1549" t="s">
        <v>172</v>
      </c>
      <c r="R1549" t="s">
        <v>164</v>
      </c>
      <c r="S1549">
        <v>2</v>
      </c>
      <c r="T1549" t="s">
        <v>176</v>
      </c>
      <c r="V1549" t="s">
        <v>156</v>
      </c>
    </row>
    <row r="1550" spans="1:22" x14ac:dyDescent="0.3">
      <c r="A1550" t="s">
        <v>148</v>
      </c>
      <c r="B1550">
        <v>1651800</v>
      </c>
      <c r="C1550" s="1">
        <v>44637</v>
      </c>
      <c r="D1550" s="2">
        <v>0.64861111111111114</v>
      </c>
      <c r="G1550" t="s">
        <v>178</v>
      </c>
      <c r="H1550" t="s">
        <v>150</v>
      </c>
      <c r="I1550" t="s">
        <v>148</v>
      </c>
      <c r="J1550" t="s">
        <v>151</v>
      </c>
      <c r="M1550">
        <v>50286</v>
      </c>
      <c r="O1550">
        <v>28.8</v>
      </c>
      <c r="R1550" t="s">
        <v>164</v>
      </c>
      <c r="S1550">
        <v>0.17</v>
      </c>
      <c r="T1550" t="s">
        <v>165</v>
      </c>
      <c r="V1550" t="s">
        <v>230</v>
      </c>
    </row>
    <row r="1551" spans="1:22" x14ac:dyDescent="0.3">
      <c r="A1551" t="s">
        <v>148</v>
      </c>
      <c r="B1551">
        <v>1651800</v>
      </c>
      <c r="C1551" s="1">
        <v>44656</v>
      </c>
      <c r="D1551" s="2">
        <v>0.4055555555555555</v>
      </c>
      <c r="G1551" t="s">
        <v>178</v>
      </c>
      <c r="H1551" t="s">
        <v>150</v>
      </c>
      <c r="I1551" t="s">
        <v>148</v>
      </c>
      <c r="J1551" t="s">
        <v>151</v>
      </c>
      <c r="M1551">
        <v>1040</v>
      </c>
      <c r="O1551">
        <v>2.2000000000000002</v>
      </c>
      <c r="Q1551" t="s">
        <v>172</v>
      </c>
      <c r="R1551" t="s">
        <v>164</v>
      </c>
      <c r="S1551">
        <v>0.4</v>
      </c>
      <c r="T1551" t="s">
        <v>176</v>
      </c>
      <c r="V1551" t="s">
        <v>156</v>
      </c>
    </row>
    <row r="1552" spans="1:22" x14ac:dyDescent="0.3">
      <c r="A1552" t="s">
        <v>148</v>
      </c>
      <c r="B1552">
        <v>1651800</v>
      </c>
      <c r="C1552" s="1">
        <v>44656</v>
      </c>
      <c r="D1552" s="2">
        <v>0.4055555555555555</v>
      </c>
      <c r="G1552" t="s">
        <v>178</v>
      </c>
      <c r="H1552" t="s">
        <v>150</v>
      </c>
      <c r="I1552" t="s">
        <v>148</v>
      </c>
      <c r="J1552" t="s">
        <v>151</v>
      </c>
      <c r="M1552">
        <v>1049</v>
      </c>
      <c r="O1552">
        <v>2.3E-2</v>
      </c>
      <c r="P1552" t="s">
        <v>168</v>
      </c>
      <c r="Q1552" t="s">
        <v>170</v>
      </c>
      <c r="R1552" t="s">
        <v>164</v>
      </c>
      <c r="S1552">
        <v>0.02</v>
      </c>
      <c r="T1552" t="s">
        <v>176</v>
      </c>
      <c r="V1552" t="s">
        <v>156</v>
      </c>
    </row>
    <row r="1553" spans="1:22" x14ac:dyDescent="0.3">
      <c r="A1553" t="s">
        <v>148</v>
      </c>
      <c r="B1553">
        <v>1651800</v>
      </c>
      <c r="C1553" s="1">
        <v>44656</v>
      </c>
      <c r="D1553" s="2">
        <v>0.4055555555555555</v>
      </c>
      <c r="G1553" t="s">
        <v>178</v>
      </c>
      <c r="H1553" t="s">
        <v>150</v>
      </c>
      <c r="I1553" t="s">
        <v>148</v>
      </c>
      <c r="J1553" t="s">
        <v>151</v>
      </c>
      <c r="M1553">
        <v>1090</v>
      </c>
      <c r="O1553">
        <v>6.7</v>
      </c>
      <c r="Q1553" t="s">
        <v>172</v>
      </c>
      <c r="R1553" t="s">
        <v>164</v>
      </c>
      <c r="S1553">
        <v>2</v>
      </c>
      <c r="T1553" t="s">
        <v>176</v>
      </c>
      <c r="V1553" t="s">
        <v>156</v>
      </c>
    </row>
    <row r="1554" spans="1:22" x14ac:dyDescent="0.3">
      <c r="A1554" t="s">
        <v>148</v>
      </c>
      <c r="B1554">
        <v>1651800</v>
      </c>
      <c r="C1554" s="1">
        <v>44656</v>
      </c>
      <c r="D1554" s="2">
        <v>0.4055555555555555</v>
      </c>
      <c r="G1554" t="s">
        <v>178</v>
      </c>
      <c r="H1554" t="s">
        <v>150</v>
      </c>
      <c r="I1554" t="s">
        <v>148</v>
      </c>
      <c r="J1554" t="s">
        <v>151</v>
      </c>
      <c r="M1554">
        <v>50286</v>
      </c>
      <c r="O1554">
        <v>1.25</v>
      </c>
      <c r="R1554" t="s">
        <v>164</v>
      </c>
      <c r="S1554">
        <v>0.17</v>
      </c>
      <c r="T1554" t="s">
        <v>165</v>
      </c>
      <c r="V1554" t="s">
        <v>230</v>
      </c>
    </row>
    <row r="1555" spans="1:22" x14ac:dyDescent="0.3">
      <c r="A1555" t="s">
        <v>148</v>
      </c>
      <c r="B1555">
        <v>1651800</v>
      </c>
      <c r="C1555" s="1">
        <v>44657</v>
      </c>
      <c r="D1555" s="2">
        <v>0.3430555555555555</v>
      </c>
      <c r="G1555" t="s">
        <v>178</v>
      </c>
      <c r="H1555" t="s">
        <v>150</v>
      </c>
      <c r="I1555" t="s">
        <v>148</v>
      </c>
      <c r="J1555" t="s">
        <v>151</v>
      </c>
      <c r="M1555">
        <v>1040</v>
      </c>
      <c r="O1555">
        <v>5.9</v>
      </c>
      <c r="Q1555" t="s">
        <v>172</v>
      </c>
      <c r="R1555" t="s">
        <v>164</v>
      </c>
      <c r="S1555">
        <v>0.4</v>
      </c>
      <c r="T1555" t="s">
        <v>176</v>
      </c>
      <c r="V1555" t="s">
        <v>156</v>
      </c>
    </row>
    <row r="1556" spans="1:22" x14ac:dyDescent="0.3">
      <c r="A1556" t="s">
        <v>148</v>
      </c>
      <c r="B1556">
        <v>1651800</v>
      </c>
      <c r="C1556" s="1">
        <v>44657</v>
      </c>
      <c r="D1556" s="2">
        <v>0.3430555555555555</v>
      </c>
      <c r="G1556" t="s">
        <v>178</v>
      </c>
      <c r="H1556" t="s">
        <v>150</v>
      </c>
      <c r="I1556" t="s">
        <v>148</v>
      </c>
      <c r="J1556" t="s">
        <v>151</v>
      </c>
      <c r="M1556">
        <v>1049</v>
      </c>
      <c r="O1556">
        <v>0.99199999999999999</v>
      </c>
      <c r="Q1556" t="s">
        <v>170</v>
      </c>
      <c r="R1556" t="s">
        <v>164</v>
      </c>
      <c r="S1556">
        <v>0.02</v>
      </c>
      <c r="T1556" t="s">
        <v>176</v>
      </c>
      <c r="V1556" t="s">
        <v>156</v>
      </c>
    </row>
    <row r="1557" spans="1:22" x14ac:dyDescent="0.3">
      <c r="A1557" t="s">
        <v>148</v>
      </c>
      <c r="B1557">
        <v>1651800</v>
      </c>
      <c r="C1557" s="1">
        <v>44657</v>
      </c>
      <c r="D1557" s="2">
        <v>0.3430555555555555</v>
      </c>
      <c r="G1557" t="s">
        <v>178</v>
      </c>
      <c r="H1557" t="s">
        <v>150</v>
      </c>
      <c r="I1557" t="s">
        <v>148</v>
      </c>
      <c r="J1557" t="s">
        <v>151</v>
      </c>
      <c r="M1557">
        <v>1090</v>
      </c>
      <c r="O1557">
        <v>8.6</v>
      </c>
      <c r="Q1557" t="s">
        <v>172</v>
      </c>
      <c r="R1557" t="s">
        <v>164</v>
      </c>
      <c r="S1557">
        <v>2</v>
      </c>
      <c r="T1557" t="s">
        <v>176</v>
      </c>
      <c r="V1557" t="s">
        <v>156</v>
      </c>
    </row>
    <row r="1558" spans="1:22" x14ac:dyDescent="0.3">
      <c r="A1558" t="s">
        <v>148</v>
      </c>
      <c r="B1558">
        <v>1651800</v>
      </c>
      <c r="C1558" s="1">
        <v>44657</v>
      </c>
      <c r="D1558" s="2">
        <v>0.3430555555555555</v>
      </c>
      <c r="G1558" t="s">
        <v>178</v>
      </c>
      <c r="H1558" t="s">
        <v>150</v>
      </c>
      <c r="I1558" t="s">
        <v>148</v>
      </c>
      <c r="J1558" t="s">
        <v>151</v>
      </c>
      <c r="M1558">
        <v>50286</v>
      </c>
      <c r="O1558">
        <v>16.2</v>
      </c>
      <c r="R1558" t="s">
        <v>164</v>
      </c>
      <c r="S1558">
        <v>0.17</v>
      </c>
      <c r="T1558" t="s">
        <v>165</v>
      </c>
      <c r="V1558" t="s">
        <v>230</v>
      </c>
    </row>
    <row r="1559" spans="1:22" x14ac:dyDescent="0.3">
      <c r="A1559" t="s">
        <v>148</v>
      </c>
      <c r="B1559">
        <v>1651800</v>
      </c>
      <c r="C1559" s="1">
        <v>44658</v>
      </c>
      <c r="D1559" s="2">
        <v>0.47916666666666669</v>
      </c>
      <c r="G1559" t="s">
        <v>178</v>
      </c>
      <c r="H1559" t="s">
        <v>150</v>
      </c>
      <c r="I1559" t="s">
        <v>148</v>
      </c>
      <c r="J1559" t="s">
        <v>151</v>
      </c>
      <c r="M1559">
        <v>1040</v>
      </c>
      <c r="O1559">
        <v>8.3000000000000007</v>
      </c>
      <c r="P1559" t="s">
        <v>180</v>
      </c>
      <c r="Q1559" t="s">
        <v>172</v>
      </c>
      <c r="R1559" t="s">
        <v>164</v>
      </c>
      <c r="S1559">
        <v>0.4</v>
      </c>
      <c r="T1559" t="s">
        <v>176</v>
      </c>
      <c r="V1559" t="s">
        <v>156</v>
      </c>
    </row>
    <row r="1560" spans="1:22" x14ac:dyDescent="0.3">
      <c r="A1560" t="s">
        <v>148</v>
      </c>
      <c r="B1560">
        <v>1651800</v>
      </c>
      <c r="C1560" s="1">
        <v>44658</v>
      </c>
      <c r="D1560" s="2">
        <v>0.47916666666666669</v>
      </c>
      <c r="G1560" t="s">
        <v>178</v>
      </c>
      <c r="H1560" t="s">
        <v>150</v>
      </c>
      <c r="I1560" t="s">
        <v>148</v>
      </c>
      <c r="J1560" t="s">
        <v>151</v>
      </c>
      <c r="M1560">
        <v>50286</v>
      </c>
      <c r="O1560">
        <v>16.100000000000001</v>
      </c>
      <c r="R1560" t="s">
        <v>164</v>
      </c>
      <c r="S1560">
        <v>0.17</v>
      </c>
      <c r="T1560" t="s">
        <v>165</v>
      </c>
      <c r="V1560" t="s">
        <v>230</v>
      </c>
    </row>
    <row r="1561" spans="1:22" x14ac:dyDescent="0.3">
      <c r="A1561" t="s">
        <v>148</v>
      </c>
      <c r="B1561">
        <v>1651800</v>
      </c>
      <c r="C1561" s="1">
        <v>44686</v>
      </c>
      <c r="D1561" s="2">
        <v>0.42638888888888887</v>
      </c>
      <c r="G1561" t="s">
        <v>178</v>
      </c>
      <c r="H1561" t="s">
        <v>150</v>
      </c>
      <c r="I1561" t="s">
        <v>148</v>
      </c>
      <c r="J1561" t="s">
        <v>151</v>
      </c>
      <c r="M1561">
        <v>1040</v>
      </c>
      <c r="O1561">
        <v>1.8</v>
      </c>
      <c r="Q1561" t="s">
        <v>172</v>
      </c>
      <c r="R1561" t="s">
        <v>164</v>
      </c>
      <c r="S1561">
        <v>0.4</v>
      </c>
      <c r="T1561" t="s">
        <v>176</v>
      </c>
      <c r="V1561" t="s">
        <v>156</v>
      </c>
    </row>
    <row r="1562" spans="1:22" x14ac:dyDescent="0.3">
      <c r="A1562" t="s">
        <v>148</v>
      </c>
      <c r="B1562">
        <v>1651800</v>
      </c>
      <c r="C1562" s="1">
        <v>44686</v>
      </c>
      <c r="D1562" s="2">
        <v>0.42638888888888887</v>
      </c>
      <c r="G1562" t="s">
        <v>178</v>
      </c>
      <c r="H1562" t="s">
        <v>150</v>
      </c>
      <c r="I1562" t="s">
        <v>148</v>
      </c>
      <c r="J1562" t="s">
        <v>151</v>
      </c>
      <c r="M1562">
        <v>1049</v>
      </c>
      <c r="O1562">
        <v>8.5999999999999993E-2</v>
      </c>
      <c r="Q1562" t="s">
        <v>170</v>
      </c>
      <c r="R1562" t="s">
        <v>164</v>
      </c>
      <c r="S1562">
        <v>0.02</v>
      </c>
      <c r="T1562" t="s">
        <v>176</v>
      </c>
      <c r="V1562" t="s">
        <v>156</v>
      </c>
    </row>
    <row r="1563" spans="1:22" x14ac:dyDescent="0.3">
      <c r="A1563" t="s">
        <v>148</v>
      </c>
      <c r="B1563">
        <v>1651800</v>
      </c>
      <c r="C1563" s="1">
        <v>44686</v>
      </c>
      <c r="D1563" s="2">
        <v>0.42638888888888887</v>
      </c>
      <c r="G1563" t="s">
        <v>178</v>
      </c>
      <c r="H1563" t="s">
        <v>150</v>
      </c>
      <c r="I1563" t="s">
        <v>148</v>
      </c>
      <c r="J1563" t="s">
        <v>151</v>
      </c>
      <c r="M1563">
        <v>1090</v>
      </c>
      <c r="O1563">
        <v>4.8</v>
      </c>
      <c r="Q1563" t="s">
        <v>172</v>
      </c>
      <c r="R1563" t="s">
        <v>164</v>
      </c>
      <c r="S1563">
        <v>2</v>
      </c>
      <c r="T1563" t="s">
        <v>176</v>
      </c>
      <c r="V1563" t="s">
        <v>156</v>
      </c>
    </row>
    <row r="1564" spans="1:22" x14ac:dyDescent="0.3">
      <c r="A1564" t="s">
        <v>148</v>
      </c>
      <c r="B1564">
        <v>1651800</v>
      </c>
      <c r="C1564" s="1">
        <v>44686</v>
      </c>
      <c r="D1564" s="2">
        <v>0.42638888888888887</v>
      </c>
      <c r="G1564" t="s">
        <v>178</v>
      </c>
      <c r="H1564" t="s">
        <v>150</v>
      </c>
      <c r="I1564" t="s">
        <v>148</v>
      </c>
      <c r="J1564" t="s">
        <v>151</v>
      </c>
      <c r="M1564">
        <v>50286</v>
      </c>
      <c r="O1564">
        <v>1.67</v>
      </c>
      <c r="R1564" t="s">
        <v>164</v>
      </c>
      <c r="S1564">
        <v>0.17</v>
      </c>
      <c r="T1564" t="s">
        <v>165</v>
      </c>
      <c r="V1564" t="s">
        <v>230</v>
      </c>
    </row>
    <row r="1565" spans="1:22" x14ac:dyDescent="0.3">
      <c r="A1565" t="s">
        <v>148</v>
      </c>
      <c r="B1565">
        <v>1651800</v>
      </c>
      <c r="C1565" s="1">
        <v>44687</v>
      </c>
      <c r="D1565" s="2">
        <v>0.48888888888888887</v>
      </c>
      <c r="G1565" t="s">
        <v>178</v>
      </c>
      <c r="H1565" t="s">
        <v>150</v>
      </c>
      <c r="I1565" t="s">
        <v>148</v>
      </c>
      <c r="J1565" t="s">
        <v>151</v>
      </c>
      <c r="M1565">
        <v>1040</v>
      </c>
      <c r="O1565">
        <v>4.4000000000000004</v>
      </c>
      <c r="Q1565" t="s">
        <v>172</v>
      </c>
      <c r="R1565" t="s">
        <v>164</v>
      </c>
      <c r="S1565">
        <v>0.4</v>
      </c>
      <c r="T1565" t="s">
        <v>176</v>
      </c>
      <c r="V1565" t="s">
        <v>156</v>
      </c>
    </row>
    <row r="1566" spans="1:22" x14ac:dyDescent="0.3">
      <c r="A1566" t="s">
        <v>148</v>
      </c>
      <c r="B1566">
        <v>1651800</v>
      </c>
      <c r="C1566" s="1">
        <v>44687</v>
      </c>
      <c r="D1566" s="2">
        <v>0.48888888888888887</v>
      </c>
      <c r="G1566" t="s">
        <v>178</v>
      </c>
      <c r="H1566" t="s">
        <v>150</v>
      </c>
      <c r="I1566" t="s">
        <v>148</v>
      </c>
      <c r="J1566" t="s">
        <v>151</v>
      </c>
      <c r="M1566">
        <v>1049</v>
      </c>
      <c r="O1566">
        <v>0.433</v>
      </c>
      <c r="Q1566" t="s">
        <v>170</v>
      </c>
      <c r="R1566" t="s">
        <v>164</v>
      </c>
      <c r="S1566">
        <v>0.02</v>
      </c>
      <c r="T1566" t="s">
        <v>176</v>
      </c>
      <c r="V1566" t="s">
        <v>156</v>
      </c>
    </row>
    <row r="1567" spans="1:22" x14ac:dyDescent="0.3">
      <c r="A1567" t="s">
        <v>148</v>
      </c>
      <c r="B1567">
        <v>1651800</v>
      </c>
      <c r="C1567" s="1">
        <v>44687</v>
      </c>
      <c r="D1567" s="2">
        <v>0.48888888888888887</v>
      </c>
      <c r="G1567" t="s">
        <v>178</v>
      </c>
      <c r="H1567" t="s">
        <v>150</v>
      </c>
      <c r="I1567" t="s">
        <v>148</v>
      </c>
      <c r="J1567" t="s">
        <v>151</v>
      </c>
      <c r="M1567">
        <v>1090</v>
      </c>
      <c r="O1567">
        <v>10.1</v>
      </c>
      <c r="Q1567" t="s">
        <v>172</v>
      </c>
      <c r="R1567" t="s">
        <v>164</v>
      </c>
      <c r="S1567">
        <v>2</v>
      </c>
      <c r="T1567" t="s">
        <v>176</v>
      </c>
      <c r="V1567" t="s">
        <v>156</v>
      </c>
    </row>
    <row r="1568" spans="1:22" x14ac:dyDescent="0.3">
      <c r="A1568" t="s">
        <v>148</v>
      </c>
      <c r="B1568">
        <v>1651800</v>
      </c>
      <c r="C1568" s="1">
        <v>44687</v>
      </c>
      <c r="D1568" s="2">
        <v>0.48888888888888887</v>
      </c>
      <c r="G1568" t="s">
        <v>178</v>
      </c>
      <c r="H1568" t="s">
        <v>150</v>
      </c>
      <c r="I1568" t="s">
        <v>148</v>
      </c>
      <c r="J1568" t="s">
        <v>151</v>
      </c>
      <c r="M1568">
        <v>50286</v>
      </c>
      <c r="O1568">
        <v>8.6199999999999992</v>
      </c>
      <c r="R1568" t="s">
        <v>164</v>
      </c>
      <c r="S1568">
        <v>0.17</v>
      </c>
      <c r="T1568" t="s">
        <v>165</v>
      </c>
      <c r="V1568" t="s">
        <v>230</v>
      </c>
    </row>
    <row r="1569" spans="1:22" x14ac:dyDescent="0.3">
      <c r="A1569" t="s">
        <v>148</v>
      </c>
      <c r="B1569">
        <v>1651800</v>
      </c>
      <c r="C1569" s="1">
        <v>44719</v>
      </c>
      <c r="D1569" s="2">
        <v>0.42638888888888887</v>
      </c>
      <c r="G1569" t="s">
        <v>178</v>
      </c>
      <c r="H1569" t="s">
        <v>150</v>
      </c>
      <c r="I1569" t="s">
        <v>148</v>
      </c>
      <c r="J1569" t="s">
        <v>151</v>
      </c>
      <c r="M1569">
        <v>1040</v>
      </c>
      <c r="O1569">
        <v>1.9</v>
      </c>
      <c r="Q1569" t="s">
        <v>172</v>
      </c>
      <c r="R1569" t="s">
        <v>164</v>
      </c>
      <c r="S1569">
        <v>0.4</v>
      </c>
      <c r="T1569" t="s">
        <v>176</v>
      </c>
      <c r="V1569" t="s">
        <v>156</v>
      </c>
    </row>
    <row r="1570" spans="1:22" x14ac:dyDescent="0.3">
      <c r="A1570" t="s">
        <v>148</v>
      </c>
      <c r="B1570">
        <v>1651800</v>
      </c>
      <c r="C1570" s="1">
        <v>44719</v>
      </c>
      <c r="D1570" s="2">
        <v>0.42638888888888887</v>
      </c>
      <c r="G1570" t="s">
        <v>178</v>
      </c>
      <c r="H1570" t="s">
        <v>150</v>
      </c>
      <c r="I1570" t="s">
        <v>148</v>
      </c>
      <c r="J1570" t="s">
        <v>151</v>
      </c>
      <c r="M1570">
        <v>1049</v>
      </c>
      <c r="N1570" t="s">
        <v>152</v>
      </c>
      <c r="O1570">
        <v>0.02</v>
      </c>
      <c r="Q1570" t="s">
        <v>170</v>
      </c>
      <c r="R1570" t="s">
        <v>164</v>
      </c>
      <c r="S1570">
        <v>0.02</v>
      </c>
      <c r="T1570" t="s">
        <v>176</v>
      </c>
      <c r="V1570" t="s">
        <v>156</v>
      </c>
    </row>
    <row r="1571" spans="1:22" x14ac:dyDescent="0.3">
      <c r="A1571" t="s">
        <v>148</v>
      </c>
      <c r="B1571">
        <v>1651800</v>
      </c>
      <c r="C1571" s="1">
        <v>44719</v>
      </c>
      <c r="D1571" s="2">
        <v>0.42638888888888887</v>
      </c>
      <c r="G1571" t="s">
        <v>178</v>
      </c>
      <c r="H1571" t="s">
        <v>150</v>
      </c>
      <c r="I1571" t="s">
        <v>148</v>
      </c>
      <c r="J1571" t="s">
        <v>151</v>
      </c>
      <c r="M1571">
        <v>1090</v>
      </c>
      <c r="O1571">
        <v>2.6</v>
      </c>
      <c r="P1571" t="s">
        <v>168</v>
      </c>
      <c r="Q1571" t="s">
        <v>172</v>
      </c>
      <c r="R1571" t="s">
        <v>164</v>
      </c>
      <c r="S1571">
        <v>2</v>
      </c>
      <c r="T1571" t="s">
        <v>176</v>
      </c>
      <c r="V1571" t="s">
        <v>156</v>
      </c>
    </row>
    <row r="1572" spans="1:22" x14ac:dyDescent="0.3">
      <c r="A1572" t="s">
        <v>148</v>
      </c>
      <c r="B1572">
        <v>1651800</v>
      </c>
      <c r="C1572" s="1">
        <v>44751</v>
      </c>
      <c r="D1572" s="2">
        <v>0.34027777777777773</v>
      </c>
      <c r="G1572" t="s">
        <v>178</v>
      </c>
      <c r="H1572" t="s">
        <v>150</v>
      </c>
      <c r="I1572" t="s">
        <v>148</v>
      </c>
      <c r="J1572" t="s">
        <v>151</v>
      </c>
      <c r="M1572">
        <v>50286</v>
      </c>
      <c r="O1572">
        <v>8.9700000000000006</v>
      </c>
      <c r="R1572" t="s">
        <v>164</v>
      </c>
      <c r="S1572">
        <v>0.17</v>
      </c>
      <c r="T1572" t="s">
        <v>165</v>
      </c>
      <c r="V1572" t="s">
        <v>230</v>
      </c>
    </row>
    <row r="1573" spans="1:22" x14ac:dyDescent="0.3">
      <c r="A1573" t="s">
        <v>148</v>
      </c>
      <c r="B1573">
        <v>1651800</v>
      </c>
      <c r="C1573" s="1">
        <v>44756</v>
      </c>
      <c r="D1573" s="2">
        <v>0.45416666666666666</v>
      </c>
      <c r="G1573" t="s">
        <v>178</v>
      </c>
      <c r="H1573" t="s">
        <v>150</v>
      </c>
      <c r="I1573" t="s">
        <v>148</v>
      </c>
      <c r="J1573" t="s">
        <v>151</v>
      </c>
      <c r="M1573">
        <v>50286</v>
      </c>
      <c r="O1573">
        <v>1.22</v>
      </c>
      <c r="R1573" t="s">
        <v>164</v>
      </c>
      <c r="S1573">
        <v>0.17</v>
      </c>
      <c r="T1573" t="s">
        <v>165</v>
      </c>
      <c r="V1573" t="s">
        <v>230</v>
      </c>
    </row>
    <row r="1574" spans="1:22" x14ac:dyDescent="0.3">
      <c r="A1574" t="s">
        <v>148</v>
      </c>
      <c r="B1574">
        <v>1648005</v>
      </c>
      <c r="C1574" s="1">
        <v>39261</v>
      </c>
      <c r="D1574" s="2">
        <v>0.3125</v>
      </c>
      <c r="G1574" t="s">
        <v>149</v>
      </c>
      <c r="H1574" t="s">
        <v>150</v>
      </c>
      <c r="I1574" t="s">
        <v>148</v>
      </c>
      <c r="J1574" t="s">
        <v>151</v>
      </c>
      <c r="M1574">
        <v>34248</v>
      </c>
      <c r="N1574" t="s">
        <v>152</v>
      </c>
      <c r="O1574">
        <v>0.12</v>
      </c>
      <c r="Q1574" t="s">
        <v>153</v>
      </c>
      <c r="R1574" t="s">
        <v>154</v>
      </c>
      <c r="S1574">
        <v>0.12</v>
      </c>
      <c r="T1574" t="s">
        <v>155</v>
      </c>
      <c r="V1574" t="s">
        <v>156</v>
      </c>
    </row>
    <row r="1575" spans="1:22" x14ac:dyDescent="0.3">
      <c r="A1575" t="s">
        <v>148</v>
      </c>
      <c r="B1575">
        <v>1648005</v>
      </c>
      <c r="C1575" s="1">
        <v>39261</v>
      </c>
      <c r="D1575" s="2">
        <v>0.3125</v>
      </c>
      <c r="G1575" t="s">
        <v>149</v>
      </c>
      <c r="H1575" t="s">
        <v>150</v>
      </c>
      <c r="I1575" t="s">
        <v>148</v>
      </c>
      <c r="J1575" t="s">
        <v>151</v>
      </c>
      <c r="M1575">
        <v>34377</v>
      </c>
      <c r="N1575" t="s">
        <v>152</v>
      </c>
      <c r="O1575">
        <v>0.08</v>
      </c>
      <c r="Q1575" t="s">
        <v>153</v>
      </c>
      <c r="R1575" t="s">
        <v>154</v>
      </c>
      <c r="S1575">
        <v>0.08</v>
      </c>
      <c r="T1575" t="s">
        <v>159</v>
      </c>
      <c r="V1575" t="s">
        <v>156</v>
      </c>
    </row>
    <row r="1576" spans="1:22" x14ac:dyDescent="0.3">
      <c r="A1576" t="s">
        <v>148</v>
      </c>
      <c r="B1576">
        <v>1648005</v>
      </c>
      <c r="C1576" s="1">
        <v>39261</v>
      </c>
      <c r="D1576" s="2">
        <v>0.3125</v>
      </c>
      <c r="G1576" t="s">
        <v>149</v>
      </c>
      <c r="H1576" t="s">
        <v>150</v>
      </c>
      <c r="I1576" t="s">
        <v>148</v>
      </c>
      <c r="J1576" t="s">
        <v>151</v>
      </c>
      <c r="M1576">
        <v>34443</v>
      </c>
      <c r="N1576" t="s">
        <v>152</v>
      </c>
      <c r="O1576">
        <v>0.1</v>
      </c>
      <c r="Q1576" t="s">
        <v>153</v>
      </c>
      <c r="R1576" t="s">
        <v>154</v>
      </c>
      <c r="S1576">
        <v>0.1</v>
      </c>
      <c r="T1576" t="s">
        <v>155</v>
      </c>
      <c r="V1576" t="s">
        <v>156</v>
      </c>
    </row>
    <row r="1577" spans="1:22" x14ac:dyDescent="0.3">
      <c r="A1577" t="s">
        <v>148</v>
      </c>
      <c r="B1577">
        <v>1648005</v>
      </c>
      <c r="C1577" s="1">
        <v>39261</v>
      </c>
      <c r="D1577" s="2">
        <v>0.3125</v>
      </c>
      <c r="G1577" t="s">
        <v>149</v>
      </c>
      <c r="H1577" t="s">
        <v>150</v>
      </c>
      <c r="I1577" t="s">
        <v>148</v>
      </c>
      <c r="J1577" t="s">
        <v>151</v>
      </c>
      <c r="M1577">
        <v>34462</v>
      </c>
      <c r="N1577" t="s">
        <v>152</v>
      </c>
      <c r="O1577">
        <v>0.08</v>
      </c>
      <c r="Q1577" t="s">
        <v>153</v>
      </c>
      <c r="R1577" t="s">
        <v>154</v>
      </c>
      <c r="S1577">
        <v>0.08</v>
      </c>
      <c r="T1577" t="s">
        <v>159</v>
      </c>
      <c r="V1577" t="s">
        <v>156</v>
      </c>
    </row>
    <row r="1578" spans="1:22" x14ac:dyDescent="0.3">
      <c r="A1578" t="s">
        <v>148</v>
      </c>
      <c r="B1578">
        <v>1648005</v>
      </c>
      <c r="C1578" s="1">
        <v>39261</v>
      </c>
      <c r="D1578" s="2">
        <v>0.3125</v>
      </c>
      <c r="G1578" t="s">
        <v>149</v>
      </c>
      <c r="H1578" t="s">
        <v>150</v>
      </c>
      <c r="I1578" t="s">
        <v>148</v>
      </c>
      <c r="J1578" t="s">
        <v>151</v>
      </c>
      <c r="M1578">
        <v>34470</v>
      </c>
      <c r="N1578" t="s">
        <v>152</v>
      </c>
      <c r="O1578">
        <v>0.08</v>
      </c>
      <c r="Q1578" t="s">
        <v>153</v>
      </c>
      <c r="R1578" t="s">
        <v>154</v>
      </c>
      <c r="S1578">
        <v>0.08</v>
      </c>
      <c r="T1578" t="s">
        <v>155</v>
      </c>
      <c r="V1578" t="s">
        <v>156</v>
      </c>
    </row>
    <row r="1579" spans="1:22" x14ac:dyDescent="0.3">
      <c r="A1579" t="s">
        <v>148</v>
      </c>
      <c r="B1579">
        <v>1647996</v>
      </c>
      <c r="C1579" s="1">
        <v>39260</v>
      </c>
      <c r="D1579" s="2">
        <v>0.30208333333333331</v>
      </c>
      <c r="G1579" t="s">
        <v>149</v>
      </c>
      <c r="H1579" t="s">
        <v>150</v>
      </c>
      <c r="I1579" t="s">
        <v>148</v>
      </c>
      <c r="J1579" t="s">
        <v>151</v>
      </c>
      <c r="M1579">
        <v>34248</v>
      </c>
      <c r="N1579" t="s">
        <v>152</v>
      </c>
      <c r="O1579">
        <v>0.12</v>
      </c>
      <c r="Q1579" t="s">
        <v>153</v>
      </c>
      <c r="R1579" t="s">
        <v>154</v>
      </c>
      <c r="S1579">
        <v>0.12</v>
      </c>
      <c r="T1579" t="s">
        <v>155</v>
      </c>
      <c r="V1579" t="s">
        <v>156</v>
      </c>
    </row>
    <row r="1580" spans="1:22" x14ac:dyDescent="0.3">
      <c r="A1580" t="s">
        <v>148</v>
      </c>
      <c r="B1580">
        <v>1647996</v>
      </c>
      <c r="C1580" s="1">
        <v>39260</v>
      </c>
      <c r="D1580" s="2">
        <v>0.30208333333333331</v>
      </c>
      <c r="G1580" t="s">
        <v>149</v>
      </c>
      <c r="H1580" t="s">
        <v>150</v>
      </c>
      <c r="I1580" t="s">
        <v>148</v>
      </c>
      <c r="J1580" t="s">
        <v>151</v>
      </c>
      <c r="M1580">
        <v>34377</v>
      </c>
      <c r="N1580" t="s">
        <v>152</v>
      </c>
      <c r="O1580">
        <v>0.08</v>
      </c>
      <c r="Q1580" t="s">
        <v>153</v>
      </c>
      <c r="R1580" t="s">
        <v>154</v>
      </c>
      <c r="S1580">
        <v>0.08</v>
      </c>
      <c r="T1580" t="s">
        <v>159</v>
      </c>
      <c r="V1580" t="s">
        <v>156</v>
      </c>
    </row>
    <row r="1581" spans="1:22" x14ac:dyDescent="0.3">
      <c r="A1581" t="s">
        <v>148</v>
      </c>
      <c r="B1581">
        <v>1647996</v>
      </c>
      <c r="C1581" s="1">
        <v>39260</v>
      </c>
      <c r="D1581" s="2">
        <v>0.30208333333333331</v>
      </c>
      <c r="G1581" t="s">
        <v>149</v>
      </c>
      <c r="H1581" t="s">
        <v>150</v>
      </c>
      <c r="I1581" t="s">
        <v>148</v>
      </c>
      <c r="J1581" t="s">
        <v>151</v>
      </c>
      <c r="M1581">
        <v>34443</v>
      </c>
      <c r="N1581" t="s">
        <v>152</v>
      </c>
      <c r="O1581">
        <v>0.1</v>
      </c>
      <c r="Q1581" t="s">
        <v>153</v>
      </c>
      <c r="R1581" t="s">
        <v>154</v>
      </c>
      <c r="S1581">
        <v>0.1</v>
      </c>
      <c r="T1581" t="s">
        <v>155</v>
      </c>
      <c r="V1581" t="s">
        <v>156</v>
      </c>
    </row>
    <row r="1582" spans="1:22" x14ac:dyDescent="0.3">
      <c r="A1582" t="s">
        <v>148</v>
      </c>
      <c r="B1582">
        <v>1647996</v>
      </c>
      <c r="C1582" s="1">
        <v>39260</v>
      </c>
      <c r="D1582" s="2">
        <v>0.30208333333333331</v>
      </c>
      <c r="G1582" t="s">
        <v>149</v>
      </c>
      <c r="H1582" t="s">
        <v>150</v>
      </c>
      <c r="I1582" t="s">
        <v>148</v>
      </c>
      <c r="J1582" t="s">
        <v>151</v>
      </c>
      <c r="M1582">
        <v>34462</v>
      </c>
      <c r="N1582" t="s">
        <v>152</v>
      </c>
      <c r="O1582">
        <v>0.08</v>
      </c>
      <c r="Q1582" t="s">
        <v>153</v>
      </c>
      <c r="R1582" t="s">
        <v>154</v>
      </c>
      <c r="S1582">
        <v>0.08</v>
      </c>
      <c r="T1582" t="s">
        <v>159</v>
      </c>
      <c r="V1582" t="s">
        <v>156</v>
      </c>
    </row>
    <row r="1583" spans="1:22" x14ac:dyDescent="0.3">
      <c r="A1583" t="s">
        <v>148</v>
      </c>
      <c r="B1583">
        <v>1647996</v>
      </c>
      <c r="C1583" s="1">
        <v>39260</v>
      </c>
      <c r="D1583" s="2">
        <v>0.30208333333333331</v>
      </c>
      <c r="G1583" t="s">
        <v>149</v>
      </c>
      <c r="H1583" t="s">
        <v>150</v>
      </c>
      <c r="I1583" t="s">
        <v>148</v>
      </c>
      <c r="J1583" t="s">
        <v>151</v>
      </c>
      <c r="M1583">
        <v>34470</v>
      </c>
      <c r="N1583" t="s">
        <v>152</v>
      </c>
      <c r="O1583">
        <v>0.08</v>
      </c>
      <c r="Q1583" t="s">
        <v>153</v>
      </c>
      <c r="R1583" t="s">
        <v>154</v>
      </c>
      <c r="S1583">
        <v>0.08</v>
      </c>
      <c r="T1583" t="s">
        <v>155</v>
      </c>
      <c r="V1583" t="s">
        <v>156</v>
      </c>
    </row>
    <row r="1584" spans="1:22" x14ac:dyDescent="0.3">
      <c r="A1584" t="s">
        <v>148</v>
      </c>
      <c r="B1584">
        <v>1647994</v>
      </c>
      <c r="C1584" s="1">
        <v>39260</v>
      </c>
      <c r="D1584" s="2">
        <v>0.28125</v>
      </c>
      <c r="G1584" t="s">
        <v>149</v>
      </c>
      <c r="H1584" t="s">
        <v>150</v>
      </c>
      <c r="I1584" t="s">
        <v>148</v>
      </c>
      <c r="J1584" t="s">
        <v>151</v>
      </c>
      <c r="M1584">
        <v>34248</v>
      </c>
      <c r="N1584" t="s">
        <v>152</v>
      </c>
      <c r="O1584">
        <v>0.12</v>
      </c>
      <c r="Q1584" t="s">
        <v>153</v>
      </c>
      <c r="R1584" t="s">
        <v>154</v>
      </c>
      <c r="S1584">
        <v>0.12</v>
      </c>
      <c r="T1584" t="s">
        <v>155</v>
      </c>
      <c r="V1584" t="s">
        <v>156</v>
      </c>
    </row>
    <row r="1585" spans="1:22" x14ac:dyDescent="0.3">
      <c r="A1585" t="s">
        <v>148</v>
      </c>
      <c r="B1585">
        <v>1647994</v>
      </c>
      <c r="C1585" s="1">
        <v>39260</v>
      </c>
      <c r="D1585" s="2">
        <v>0.28125</v>
      </c>
      <c r="G1585" t="s">
        <v>149</v>
      </c>
      <c r="H1585" t="s">
        <v>150</v>
      </c>
      <c r="I1585" t="s">
        <v>148</v>
      </c>
      <c r="J1585" t="s">
        <v>151</v>
      </c>
      <c r="M1585">
        <v>34377</v>
      </c>
      <c r="N1585" t="s">
        <v>152</v>
      </c>
      <c r="O1585">
        <v>0.08</v>
      </c>
      <c r="Q1585" t="s">
        <v>153</v>
      </c>
      <c r="R1585" t="s">
        <v>154</v>
      </c>
      <c r="S1585">
        <v>0.08</v>
      </c>
      <c r="T1585" t="s">
        <v>159</v>
      </c>
      <c r="V1585" t="s">
        <v>156</v>
      </c>
    </row>
    <row r="1586" spans="1:22" x14ac:dyDescent="0.3">
      <c r="A1586" t="s">
        <v>148</v>
      </c>
      <c r="B1586">
        <v>1647994</v>
      </c>
      <c r="C1586" s="1">
        <v>39260</v>
      </c>
      <c r="D1586" s="2">
        <v>0.28125</v>
      </c>
      <c r="G1586" t="s">
        <v>149</v>
      </c>
      <c r="H1586" t="s">
        <v>150</v>
      </c>
      <c r="I1586" t="s">
        <v>148</v>
      </c>
      <c r="J1586" t="s">
        <v>151</v>
      </c>
      <c r="M1586">
        <v>34443</v>
      </c>
      <c r="N1586" t="s">
        <v>152</v>
      </c>
      <c r="O1586">
        <v>0.1</v>
      </c>
      <c r="Q1586" t="s">
        <v>153</v>
      </c>
      <c r="R1586" t="s">
        <v>154</v>
      </c>
      <c r="S1586">
        <v>0.1</v>
      </c>
      <c r="T1586" t="s">
        <v>155</v>
      </c>
      <c r="V1586" t="s">
        <v>156</v>
      </c>
    </row>
    <row r="1587" spans="1:22" x14ac:dyDescent="0.3">
      <c r="A1587" t="s">
        <v>148</v>
      </c>
      <c r="B1587">
        <v>1647994</v>
      </c>
      <c r="C1587" s="1">
        <v>39260</v>
      </c>
      <c r="D1587" s="2">
        <v>0.28125</v>
      </c>
      <c r="G1587" t="s">
        <v>149</v>
      </c>
      <c r="H1587" t="s">
        <v>150</v>
      </c>
      <c r="I1587" t="s">
        <v>148</v>
      </c>
      <c r="J1587" t="s">
        <v>151</v>
      </c>
      <c r="M1587">
        <v>34462</v>
      </c>
      <c r="N1587" t="s">
        <v>152</v>
      </c>
      <c r="O1587">
        <v>0.08</v>
      </c>
      <c r="Q1587" t="s">
        <v>153</v>
      </c>
      <c r="R1587" t="s">
        <v>154</v>
      </c>
      <c r="S1587">
        <v>0.08</v>
      </c>
      <c r="T1587" t="s">
        <v>159</v>
      </c>
      <c r="V1587" t="s">
        <v>156</v>
      </c>
    </row>
    <row r="1588" spans="1:22" x14ac:dyDescent="0.3">
      <c r="A1588" t="s">
        <v>148</v>
      </c>
      <c r="B1588">
        <v>1647994</v>
      </c>
      <c r="C1588" s="1">
        <v>39260</v>
      </c>
      <c r="D1588" s="2">
        <v>0.28125</v>
      </c>
      <c r="G1588" t="s">
        <v>149</v>
      </c>
      <c r="H1588" t="s">
        <v>150</v>
      </c>
      <c r="I1588" t="s">
        <v>148</v>
      </c>
      <c r="J1588" t="s">
        <v>151</v>
      </c>
      <c r="M1588">
        <v>34470</v>
      </c>
      <c r="N1588" t="s">
        <v>152</v>
      </c>
      <c r="O1588">
        <v>0.08</v>
      </c>
      <c r="Q1588" t="s">
        <v>153</v>
      </c>
      <c r="R1588" t="s">
        <v>154</v>
      </c>
      <c r="S1588">
        <v>0.08</v>
      </c>
      <c r="T1588" t="s">
        <v>155</v>
      </c>
      <c r="V1588" t="s">
        <v>156</v>
      </c>
    </row>
    <row r="1589" spans="1:22" x14ac:dyDescent="0.3">
      <c r="A1589" t="s">
        <v>148</v>
      </c>
      <c r="B1589">
        <v>1647994</v>
      </c>
      <c r="C1589" s="1">
        <v>39260</v>
      </c>
      <c r="D1589" s="2">
        <v>0.28819444444444448</v>
      </c>
      <c r="G1589" t="s">
        <v>149</v>
      </c>
      <c r="H1589" t="s">
        <v>150</v>
      </c>
      <c r="I1589" t="s">
        <v>148</v>
      </c>
      <c r="J1589" t="s">
        <v>151</v>
      </c>
      <c r="M1589">
        <v>34247</v>
      </c>
      <c r="N1589" t="s">
        <v>152</v>
      </c>
      <c r="O1589">
        <v>0.2</v>
      </c>
      <c r="Q1589" t="s">
        <v>166</v>
      </c>
      <c r="R1589" t="s">
        <v>154</v>
      </c>
      <c r="S1589">
        <v>0.2</v>
      </c>
      <c r="T1589" t="s">
        <v>159</v>
      </c>
      <c r="V1589" t="s">
        <v>156</v>
      </c>
    </row>
    <row r="1590" spans="1:22" x14ac:dyDescent="0.3">
      <c r="A1590" t="s">
        <v>148</v>
      </c>
      <c r="B1590">
        <v>1647994</v>
      </c>
      <c r="C1590" s="1">
        <v>39260</v>
      </c>
      <c r="D1590" s="2">
        <v>0.28819444444444448</v>
      </c>
      <c r="G1590" t="s">
        <v>149</v>
      </c>
      <c r="H1590" t="s">
        <v>150</v>
      </c>
      <c r="I1590" t="s">
        <v>148</v>
      </c>
      <c r="J1590" t="s">
        <v>151</v>
      </c>
      <c r="M1590">
        <v>34376</v>
      </c>
      <c r="N1590" t="s">
        <v>152</v>
      </c>
      <c r="O1590">
        <v>0.2</v>
      </c>
      <c r="Q1590" t="s">
        <v>166</v>
      </c>
      <c r="R1590" t="s">
        <v>154</v>
      </c>
      <c r="S1590">
        <v>0.2</v>
      </c>
      <c r="T1590" t="s">
        <v>159</v>
      </c>
      <c r="V1590" t="s">
        <v>156</v>
      </c>
    </row>
    <row r="1591" spans="1:22" x14ac:dyDescent="0.3">
      <c r="A1591" t="s">
        <v>148</v>
      </c>
      <c r="B1591">
        <v>1647994</v>
      </c>
      <c r="C1591" s="1">
        <v>39260</v>
      </c>
      <c r="D1591" s="2">
        <v>0.28819444444444448</v>
      </c>
      <c r="G1591" t="s">
        <v>149</v>
      </c>
      <c r="H1591" t="s">
        <v>150</v>
      </c>
      <c r="I1591" t="s">
        <v>148</v>
      </c>
      <c r="J1591" t="s">
        <v>151</v>
      </c>
      <c r="M1591">
        <v>34461</v>
      </c>
      <c r="N1591" t="s">
        <v>152</v>
      </c>
      <c r="O1591">
        <v>0.2</v>
      </c>
      <c r="Q1591" t="s">
        <v>166</v>
      </c>
      <c r="R1591" t="s">
        <v>154</v>
      </c>
      <c r="S1591">
        <v>0.2</v>
      </c>
      <c r="T1591" t="s">
        <v>159</v>
      </c>
      <c r="V1591" t="s">
        <v>156</v>
      </c>
    </row>
    <row r="1592" spans="1:22" x14ac:dyDescent="0.3">
      <c r="A1592" t="s">
        <v>148</v>
      </c>
      <c r="B1592">
        <v>1647994</v>
      </c>
      <c r="C1592" s="1">
        <v>39260</v>
      </c>
      <c r="D1592" s="2">
        <v>0.28819444444444448</v>
      </c>
      <c r="G1592" t="s">
        <v>149</v>
      </c>
      <c r="H1592" t="s">
        <v>150</v>
      </c>
      <c r="I1592" t="s">
        <v>148</v>
      </c>
      <c r="J1592" t="s">
        <v>151</v>
      </c>
      <c r="M1592">
        <v>34469</v>
      </c>
      <c r="N1592" t="s">
        <v>152</v>
      </c>
      <c r="O1592">
        <v>0.2</v>
      </c>
      <c r="Q1592" t="s">
        <v>166</v>
      </c>
      <c r="R1592" t="s">
        <v>154</v>
      </c>
      <c r="S1592">
        <v>0.2</v>
      </c>
      <c r="T1592" t="s">
        <v>159</v>
      </c>
      <c r="V1592" t="s">
        <v>156</v>
      </c>
    </row>
    <row r="1593" spans="1:22" x14ac:dyDescent="0.3">
      <c r="A1593" t="s">
        <v>148</v>
      </c>
      <c r="B1593">
        <v>1647994</v>
      </c>
      <c r="C1593" s="1">
        <v>39260</v>
      </c>
      <c r="D1593" s="2">
        <v>0.28819444444444448</v>
      </c>
      <c r="G1593" t="s">
        <v>149</v>
      </c>
      <c r="H1593" t="s">
        <v>150</v>
      </c>
      <c r="I1593" t="s">
        <v>148</v>
      </c>
      <c r="J1593" t="s">
        <v>151</v>
      </c>
      <c r="M1593">
        <v>34696</v>
      </c>
      <c r="N1593" t="s">
        <v>152</v>
      </c>
      <c r="O1593">
        <v>0.2</v>
      </c>
      <c r="P1593" t="s">
        <v>167</v>
      </c>
      <c r="Q1593" t="s">
        <v>166</v>
      </c>
      <c r="R1593" t="s">
        <v>154</v>
      </c>
      <c r="S1593">
        <v>0.2</v>
      </c>
      <c r="T1593" t="s">
        <v>159</v>
      </c>
      <c r="V1593" t="s">
        <v>156</v>
      </c>
    </row>
    <row r="1594" spans="1:22" x14ac:dyDescent="0.3">
      <c r="A1594" t="s">
        <v>148</v>
      </c>
      <c r="B1594">
        <v>1648300</v>
      </c>
      <c r="C1594" s="1">
        <v>39260</v>
      </c>
      <c r="D1594" s="2">
        <v>0.45833333333333331</v>
      </c>
      <c r="G1594" t="s">
        <v>149</v>
      </c>
      <c r="H1594" t="s">
        <v>150</v>
      </c>
      <c r="I1594" t="s">
        <v>148</v>
      </c>
      <c r="J1594" t="s">
        <v>151</v>
      </c>
      <c r="M1594">
        <v>34248</v>
      </c>
      <c r="N1594" t="s">
        <v>152</v>
      </c>
      <c r="O1594">
        <v>0.12</v>
      </c>
      <c r="Q1594" t="s">
        <v>153</v>
      </c>
      <c r="R1594" t="s">
        <v>154</v>
      </c>
      <c r="S1594">
        <v>0.12</v>
      </c>
      <c r="T1594" t="s">
        <v>155</v>
      </c>
      <c r="V1594" t="s">
        <v>156</v>
      </c>
    </row>
    <row r="1595" spans="1:22" x14ac:dyDescent="0.3">
      <c r="A1595" t="s">
        <v>148</v>
      </c>
      <c r="B1595">
        <v>1648300</v>
      </c>
      <c r="C1595" s="1">
        <v>39260</v>
      </c>
      <c r="D1595" s="2">
        <v>0.45833333333333331</v>
      </c>
      <c r="G1595" t="s">
        <v>149</v>
      </c>
      <c r="H1595" t="s">
        <v>150</v>
      </c>
      <c r="I1595" t="s">
        <v>148</v>
      </c>
      <c r="J1595" t="s">
        <v>151</v>
      </c>
      <c r="M1595">
        <v>34377</v>
      </c>
      <c r="N1595" t="s">
        <v>157</v>
      </c>
      <c r="O1595">
        <v>8.0000000000000002E-3</v>
      </c>
      <c r="P1595" t="s">
        <v>158</v>
      </c>
      <c r="Q1595" t="s">
        <v>153</v>
      </c>
      <c r="R1595" t="s">
        <v>154</v>
      </c>
      <c r="S1595">
        <v>0.08</v>
      </c>
      <c r="T1595" t="s">
        <v>159</v>
      </c>
      <c r="V1595" t="s">
        <v>156</v>
      </c>
    </row>
    <row r="1596" spans="1:22" x14ac:dyDescent="0.3">
      <c r="A1596" t="s">
        <v>148</v>
      </c>
      <c r="B1596">
        <v>1648300</v>
      </c>
      <c r="C1596" s="1">
        <v>39260</v>
      </c>
      <c r="D1596" s="2">
        <v>0.45833333333333331</v>
      </c>
      <c r="G1596" t="s">
        <v>149</v>
      </c>
      <c r="H1596" t="s">
        <v>150</v>
      </c>
      <c r="I1596" t="s">
        <v>148</v>
      </c>
      <c r="J1596" t="s">
        <v>151</v>
      </c>
      <c r="M1596">
        <v>34443</v>
      </c>
      <c r="N1596" t="s">
        <v>152</v>
      </c>
      <c r="O1596">
        <v>0.1</v>
      </c>
      <c r="Q1596" t="s">
        <v>153</v>
      </c>
      <c r="R1596" t="s">
        <v>154</v>
      </c>
      <c r="S1596">
        <v>0.1</v>
      </c>
      <c r="T1596" t="s">
        <v>155</v>
      </c>
      <c r="V1596" t="s">
        <v>156</v>
      </c>
    </row>
    <row r="1597" spans="1:22" x14ac:dyDescent="0.3">
      <c r="A1597" t="s">
        <v>148</v>
      </c>
      <c r="B1597">
        <v>1648300</v>
      </c>
      <c r="C1597" s="1">
        <v>39260</v>
      </c>
      <c r="D1597" s="2">
        <v>0.45833333333333331</v>
      </c>
      <c r="G1597" t="s">
        <v>149</v>
      </c>
      <c r="H1597" t="s">
        <v>150</v>
      </c>
      <c r="I1597" t="s">
        <v>148</v>
      </c>
      <c r="J1597" t="s">
        <v>151</v>
      </c>
      <c r="M1597">
        <v>34462</v>
      </c>
      <c r="N1597" t="s">
        <v>152</v>
      </c>
      <c r="O1597">
        <v>0.08</v>
      </c>
      <c r="Q1597" t="s">
        <v>153</v>
      </c>
      <c r="R1597" t="s">
        <v>154</v>
      </c>
      <c r="S1597">
        <v>0.08</v>
      </c>
      <c r="T1597" t="s">
        <v>159</v>
      </c>
      <c r="V1597" t="s">
        <v>156</v>
      </c>
    </row>
    <row r="1598" spans="1:22" x14ac:dyDescent="0.3">
      <c r="A1598" t="s">
        <v>148</v>
      </c>
      <c r="B1598">
        <v>1648300</v>
      </c>
      <c r="C1598" s="1">
        <v>39260</v>
      </c>
      <c r="D1598" s="2">
        <v>0.45833333333333331</v>
      </c>
      <c r="G1598" t="s">
        <v>149</v>
      </c>
      <c r="H1598" t="s">
        <v>150</v>
      </c>
      <c r="I1598" t="s">
        <v>148</v>
      </c>
      <c r="J1598" t="s">
        <v>151</v>
      </c>
      <c r="M1598">
        <v>34470</v>
      </c>
      <c r="N1598" t="s">
        <v>157</v>
      </c>
      <c r="O1598">
        <v>8.0000000000000002E-3</v>
      </c>
      <c r="P1598" t="s">
        <v>158</v>
      </c>
      <c r="Q1598" t="s">
        <v>153</v>
      </c>
      <c r="R1598" t="s">
        <v>154</v>
      </c>
      <c r="S1598">
        <v>0.08</v>
      </c>
      <c r="T1598" t="s">
        <v>155</v>
      </c>
      <c r="V1598" t="s">
        <v>156</v>
      </c>
    </row>
    <row r="1599" spans="1:22" x14ac:dyDescent="0.3">
      <c r="A1599" t="s">
        <v>148</v>
      </c>
      <c r="B1599">
        <v>164801550</v>
      </c>
      <c r="C1599" s="1">
        <v>39261</v>
      </c>
      <c r="D1599" s="2">
        <v>0.35416666666666669</v>
      </c>
      <c r="G1599" t="s">
        <v>149</v>
      </c>
      <c r="H1599" t="s">
        <v>150</v>
      </c>
      <c r="I1599" t="s">
        <v>148</v>
      </c>
      <c r="J1599" t="s">
        <v>151</v>
      </c>
      <c r="M1599">
        <v>34248</v>
      </c>
      <c r="N1599" t="s">
        <v>152</v>
      </c>
      <c r="O1599">
        <v>0.12</v>
      </c>
      <c r="Q1599" t="s">
        <v>153</v>
      </c>
      <c r="R1599" t="s">
        <v>154</v>
      </c>
      <c r="S1599">
        <v>0.12</v>
      </c>
      <c r="T1599" t="s">
        <v>155</v>
      </c>
      <c r="V1599" t="s">
        <v>156</v>
      </c>
    </row>
    <row r="1600" spans="1:22" x14ac:dyDescent="0.3">
      <c r="A1600" t="s">
        <v>148</v>
      </c>
      <c r="B1600">
        <v>164801550</v>
      </c>
      <c r="C1600" s="1">
        <v>39261</v>
      </c>
      <c r="D1600" s="2">
        <v>0.35416666666666669</v>
      </c>
      <c r="G1600" t="s">
        <v>149</v>
      </c>
      <c r="H1600" t="s">
        <v>150</v>
      </c>
      <c r="I1600" t="s">
        <v>148</v>
      </c>
      <c r="J1600" t="s">
        <v>151</v>
      </c>
      <c r="M1600">
        <v>34377</v>
      </c>
      <c r="N1600" t="s">
        <v>152</v>
      </c>
      <c r="O1600">
        <v>0.08</v>
      </c>
      <c r="Q1600" t="s">
        <v>153</v>
      </c>
      <c r="R1600" t="s">
        <v>154</v>
      </c>
      <c r="S1600">
        <v>0.08</v>
      </c>
      <c r="T1600" t="s">
        <v>159</v>
      </c>
      <c r="V1600" t="s">
        <v>156</v>
      </c>
    </row>
    <row r="1601" spans="1:22" x14ac:dyDescent="0.3">
      <c r="A1601" t="s">
        <v>148</v>
      </c>
      <c r="B1601">
        <v>164801550</v>
      </c>
      <c r="C1601" s="1">
        <v>39261</v>
      </c>
      <c r="D1601" s="2">
        <v>0.35416666666666669</v>
      </c>
      <c r="G1601" t="s">
        <v>149</v>
      </c>
      <c r="H1601" t="s">
        <v>150</v>
      </c>
      <c r="I1601" t="s">
        <v>148</v>
      </c>
      <c r="J1601" t="s">
        <v>151</v>
      </c>
      <c r="M1601">
        <v>34443</v>
      </c>
      <c r="N1601" t="s">
        <v>152</v>
      </c>
      <c r="O1601">
        <v>0.1</v>
      </c>
      <c r="Q1601" t="s">
        <v>153</v>
      </c>
      <c r="R1601" t="s">
        <v>154</v>
      </c>
      <c r="S1601">
        <v>0.1</v>
      </c>
      <c r="T1601" t="s">
        <v>155</v>
      </c>
      <c r="V1601" t="s">
        <v>156</v>
      </c>
    </row>
    <row r="1602" spans="1:22" x14ac:dyDescent="0.3">
      <c r="A1602" t="s">
        <v>148</v>
      </c>
      <c r="B1602">
        <v>164801550</v>
      </c>
      <c r="C1602" s="1">
        <v>39261</v>
      </c>
      <c r="D1602" s="2">
        <v>0.35416666666666669</v>
      </c>
      <c r="G1602" t="s">
        <v>149</v>
      </c>
      <c r="H1602" t="s">
        <v>150</v>
      </c>
      <c r="I1602" t="s">
        <v>148</v>
      </c>
      <c r="J1602" t="s">
        <v>151</v>
      </c>
      <c r="M1602">
        <v>34462</v>
      </c>
      <c r="N1602" t="s">
        <v>152</v>
      </c>
      <c r="O1602">
        <v>0.08</v>
      </c>
      <c r="Q1602" t="s">
        <v>153</v>
      </c>
      <c r="R1602" t="s">
        <v>154</v>
      </c>
      <c r="S1602">
        <v>0.08</v>
      </c>
      <c r="T1602" t="s">
        <v>159</v>
      </c>
      <c r="V1602" t="s">
        <v>156</v>
      </c>
    </row>
    <row r="1603" spans="1:22" x14ac:dyDescent="0.3">
      <c r="A1603" t="s">
        <v>148</v>
      </c>
      <c r="B1603">
        <v>164801550</v>
      </c>
      <c r="C1603" s="1">
        <v>39261</v>
      </c>
      <c r="D1603" s="2">
        <v>0.35416666666666669</v>
      </c>
      <c r="G1603" t="s">
        <v>149</v>
      </c>
      <c r="H1603" t="s">
        <v>150</v>
      </c>
      <c r="I1603" t="s">
        <v>148</v>
      </c>
      <c r="J1603" t="s">
        <v>151</v>
      </c>
      <c r="M1603">
        <v>34470</v>
      </c>
      <c r="N1603" t="s">
        <v>152</v>
      </c>
      <c r="O1603">
        <v>0.08</v>
      </c>
      <c r="Q1603" t="s">
        <v>153</v>
      </c>
      <c r="R1603" t="s">
        <v>154</v>
      </c>
      <c r="S1603">
        <v>0.08</v>
      </c>
      <c r="T1603" t="s">
        <v>155</v>
      </c>
      <c r="V1603" t="s">
        <v>156</v>
      </c>
    </row>
    <row r="1604" spans="1:22" x14ac:dyDescent="0.3">
      <c r="A1604" t="s">
        <v>148</v>
      </c>
      <c r="B1604">
        <v>1648100</v>
      </c>
      <c r="C1604" s="1">
        <v>39260</v>
      </c>
      <c r="D1604" s="2">
        <v>0.4375</v>
      </c>
      <c r="G1604" t="s">
        <v>149</v>
      </c>
      <c r="H1604" t="s">
        <v>150</v>
      </c>
      <c r="I1604" t="s">
        <v>148</v>
      </c>
      <c r="J1604" t="s">
        <v>151</v>
      </c>
      <c r="M1604">
        <v>34248</v>
      </c>
      <c r="N1604" t="s">
        <v>152</v>
      </c>
      <c r="O1604">
        <v>0.12</v>
      </c>
      <c r="Q1604" t="s">
        <v>153</v>
      </c>
      <c r="R1604" t="s">
        <v>154</v>
      </c>
      <c r="S1604">
        <v>0.12</v>
      </c>
      <c r="T1604" t="s">
        <v>155</v>
      </c>
      <c r="V1604" t="s">
        <v>156</v>
      </c>
    </row>
    <row r="1605" spans="1:22" x14ac:dyDescent="0.3">
      <c r="A1605" t="s">
        <v>148</v>
      </c>
      <c r="B1605">
        <v>1648100</v>
      </c>
      <c r="C1605" s="1">
        <v>39260</v>
      </c>
      <c r="D1605" s="2">
        <v>0.4375</v>
      </c>
      <c r="G1605" t="s">
        <v>149</v>
      </c>
      <c r="H1605" t="s">
        <v>150</v>
      </c>
      <c r="I1605" t="s">
        <v>148</v>
      </c>
      <c r="J1605" t="s">
        <v>151</v>
      </c>
      <c r="M1605">
        <v>34377</v>
      </c>
      <c r="N1605" t="s">
        <v>157</v>
      </c>
      <c r="O1605">
        <v>8.9999999999999993E-3</v>
      </c>
      <c r="P1605" t="s">
        <v>158</v>
      </c>
      <c r="Q1605" t="s">
        <v>153</v>
      </c>
      <c r="R1605" t="s">
        <v>154</v>
      </c>
      <c r="S1605">
        <v>0.08</v>
      </c>
      <c r="T1605" t="s">
        <v>159</v>
      </c>
      <c r="V1605" t="s">
        <v>156</v>
      </c>
    </row>
    <row r="1606" spans="1:22" x14ac:dyDescent="0.3">
      <c r="A1606" t="s">
        <v>148</v>
      </c>
      <c r="B1606">
        <v>1648100</v>
      </c>
      <c r="C1606" s="1">
        <v>39260</v>
      </c>
      <c r="D1606" s="2">
        <v>0.4375</v>
      </c>
      <c r="G1606" t="s">
        <v>149</v>
      </c>
      <c r="H1606" t="s">
        <v>150</v>
      </c>
      <c r="I1606" t="s">
        <v>148</v>
      </c>
      <c r="J1606" t="s">
        <v>151</v>
      </c>
      <c r="M1606">
        <v>34443</v>
      </c>
      <c r="N1606" t="s">
        <v>152</v>
      </c>
      <c r="O1606">
        <v>0.1</v>
      </c>
      <c r="Q1606" t="s">
        <v>153</v>
      </c>
      <c r="R1606" t="s">
        <v>154</v>
      </c>
      <c r="S1606">
        <v>0.1</v>
      </c>
      <c r="T1606" t="s">
        <v>155</v>
      </c>
      <c r="V1606" t="s">
        <v>156</v>
      </c>
    </row>
    <row r="1607" spans="1:22" x14ac:dyDescent="0.3">
      <c r="A1607" t="s">
        <v>148</v>
      </c>
      <c r="B1607">
        <v>1648100</v>
      </c>
      <c r="C1607" s="1">
        <v>39260</v>
      </c>
      <c r="D1607" s="2">
        <v>0.4375</v>
      </c>
      <c r="G1607" t="s">
        <v>149</v>
      </c>
      <c r="H1607" t="s">
        <v>150</v>
      </c>
      <c r="I1607" t="s">
        <v>148</v>
      </c>
      <c r="J1607" t="s">
        <v>151</v>
      </c>
      <c r="M1607">
        <v>34462</v>
      </c>
      <c r="N1607" t="s">
        <v>152</v>
      </c>
      <c r="O1607">
        <v>0.08</v>
      </c>
      <c r="Q1607" t="s">
        <v>153</v>
      </c>
      <c r="R1607" t="s">
        <v>154</v>
      </c>
      <c r="S1607">
        <v>0.08</v>
      </c>
      <c r="T1607" t="s">
        <v>159</v>
      </c>
      <c r="V1607" t="s">
        <v>156</v>
      </c>
    </row>
    <row r="1608" spans="1:22" x14ac:dyDescent="0.3">
      <c r="A1608" t="s">
        <v>148</v>
      </c>
      <c r="B1608">
        <v>1648100</v>
      </c>
      <c r="C1608" s="1">
        <v>39260</v>
      </c>
      <c r="D1608" s="2">
        <v>0.4375</v>
      </c>
      <c r="G1608" t="s">
        <v>149</v>
      </c>
      <c r="H1608" t="s">
        <v>150</v>
      </c>
      <c r="I1608" t="s">
        <v>148</v>
      </c>
      <c r="J1608" t="s">
        <v>151</v>
      </c>
      <c r="M1608">
        <v>34470</v>
      </c>
      <c r="N1608" t="s">
        <v>157</v>
      </c>
      <c r="O1608">
        <v>8.0000000000000002E-3</v>
      </c>
      <c r="P1608" t="s">
        <v>158</v>
      </c>
      <c r="Q1608" t="s">
        <v>153</v>
      </c>
      <c r="R1608" t="s">
        <v>154</v>
      </c>
      <c r="S1608">
        <v>0.08</v>
      </c>
      <c r="T1608" t="s">
        <v>155</v>
      </c>
      <c r="V1608" t="s">
        <v>156</v>
      </c>
    </row>
    <row r="1609" spans="1:22" x14ac:dyDescent="0.3">
      <c r="A1609" t="s">
        <v>148</v>
      </c>
      <c r="B1609">
        <v>1648200</v>
      </c>
      <c r="C1609" s="1">
        <v>39261</v>
      </c>
      <c r="D1609" s="2">
        <v>0.375</v>
      </c>
      <c r="G1609" t="s">
        <v>149</v>
      </c>
      <c r="H1609" t="s">
        <v>150</v>
      </c>
      <c r="I1609" t="s">
        <v>148</v>
      </c>
      <c r="J1609" t="s">
        <v>151</v>
      </c>
      <c r="M1609">
        <v>34248</v>
      </c>
      <c r="N1609" t="s">
        <v>152</v>
      </c>
      <c r="O1609">
        <v>0.12</v>
      </c>
      <c r="Q1609" t="s">
        <v>153</v>
      </c>
      <c r="R1609" t="s">
        <v>154</v>
      </c>
      <c r="S1609">
        <v>0.12</v>
      </c>
      <c r="T1609" t="s">
        <v>155</v>
      </c>
      <c r="V1609" t="s">
        <v>156</v>
      </c>
    </row>
    <row r="1610" spans="1:22" x14ac:dyDescent="0.3">
      <c r="A1610" t="s">
        <v>148</v>
      </c>
      <c r="B1610">
        <v>1648200</v>
      </c>
      <c r="C1610" s="1">
        <v>39261</v>
      </c>
      <c r="D1610" s="2">
        <v>0.375</v>
      </c>
      <c r="G1610" t="s">
        <v>149</v>
      </c>
      <c r="H1610" t="s">
        <v>150</v>
      </c>
      <c r="I1610" t="s">
        <v>148</v>
      </c>
      <c r="J1610" t="s">
        <v>151</v>
      </c>
      <c r="M1610">
        <v>34377</v>
      </c>
      <c r="N1610" t="s">
        <v>152</v>
      </c>
      <c r="O1610">
        <v>0.08</v>
      </c>
      <c r="Q1610" t="s">
        <v>153</v>
      </c>
      <c r="R1610" t="s">
        <v>154</v>
      </c>
      <c r="S1610">
        <v>0.08</v>
      </c>
      <c r="T1610" t="s">
        <v>159</v>
      </c>
      <c r="V1610" t="s">
        <v>156</v>
      </c>
    </row>
    <row r="1611" spans="1:22" x14ac:dyDescent="0.3">
      <c r="A1611" t="s">
        <v>148</v>
      </c>
      <c r="B1611">
        <v>1648200</v>
      </c>
      <c r="C1611" s="1">
        <v>39261</v>
      </c>
      <c r="D1611" s="2">
        <v>0.375</v>
      </c>
      <c r="G1611" t="s">
        <v>149</v>
      </c>
      <c r="H1611" t="s">
        <v>150</v>
      </c>
      <c r="I1611" t="s">
        <v>148</v>
      </c>
      <c r="J1611" t="s">
        <v>151</v>
      </c>
      <c r="M1611">
        <v>34443</v>
      </c>
      <c r="N1611" t="s">
        <v>152</v>
      </c>
      <c r="O1611">
        <v>0.1</v>
      </c>
      <c r="Q1611" t="s">
        <v>153</v>
      </c>
      <c r="R1611" t="s">
        <v>154</v>
      </c>
      <c r="S1611">
        <v>0.1</v>
      </c>
      <c r="T1611" t="s">
        <v>155</v>
      </c>
      <c r="V1611" t="s">
        <v>156</v>
      </c>
    </row>
    <row r="1612" spans="1:22" x14ac:dyDescent="0.3">
      <c r="A1612" t="s">
        <v>148</v>
      </c>
      <c r="B1612">
        <v>1648200</v>
      </c>
      <c r="C1612" s="1">
        <v>39261</v>
      </c>
      <c r="D1612" s="2">
        <v>0.375</v>
      </c>
      <c r="G1612" t="s">
        <v>149</v>
      </c>
      <c r="H1612" t="s">
        <v>150</v>
      </c>
      <c r="I1612" t="s">
        <v>148</v>
      </c>
      <c r="J1612" t="s">
        <v>151</v>
      </c>
      <c r="M1612">
        <v>34462</v>
      </c>
      <c r="N1612" t="s">
        <v>152</v>
      </c>
      <c r="O1612">
        <v>0.08</v>
      </c>
      <c r="Q1612" t="s">
        <v>153</v>
      </c>
      <c r="R1612" t="s">
        <v>154</v>
      </c>
      <c r="S1612">
        <v>0.08</v>
      </c>
      <c r="T1612" t="s">
        <v>159</v>
      </c>
      <c r="V1612" t="s">
        <v>156</v>
      </c>
    </row>
    <row r="1613" spans="1:22" x14ac:dyDescent="0.3">
      <c r="A1613" t="s">
        <v>148</v>
      </c>
      <c r="B1613">
        <v>1648200</v>
      </c>
      <c r="C1613" s="1">
        <v>39261</v>
      </c>
      <c r="D1613" s="2">
        <v>0.375</v>
      </c>
      <c r="G1613" t="s">
        <v>149</v>
      </c>
      <c r="H1613" t="s">
        <v>150</v>
      </c>
      <c r="I1613" t="s">
        <v>148</v>
      </c>
      <c r="J1613" t="s">
        <v>151</v>
      </c>
      <c r="M1613">
        <v>34470</v>
      </c>
      <c r="N1613" t="s">
        <v>152</v>
      </c>
      <c r="O1613">
        <v>0.08</v>
      </c>
      <c r="Q1613" t="s">
        <v>153</v>
      </c>
      <c r="R1613" t="s">
        <v>154</v>
      </c>
      <c r="S1613">
        <v>0.08</v>
      </c>
      <c r="T1613" t="s">
        <v>155</v>
      </c>
      <c r="V1613" t="s">
        <v>156</v>
      </c>
    </row>
    <row r="1614" spans="1:22" x14ac:dyDescent="0.3">
      <c r="A1614" t="s">
        <v>148</v>
      </c>
      <c r="B1614">
        <v>1648200</v>
      </c>
      <c r="C1614" s="1">
        <v>39261</v>
      </c>
      <c r="D1614" s="2">
        <v>0.38194444444444442</v>
      </c>
      <c r="G1614" t="s">
        <v>149</v>
      </c>
      <c r="H1614" t="s">
        <v>150</v>
      </c>
      <c r="I1614" t="s">
        <v>148</v>
      </c>
      <c r="J1614" t="s">
        <v>151</v>
      </c>
      <c r="M1614">
        <v>34247</v>
      </c>
      <c r="N1614" t="s">
        <v>152</v>
      </c>
      <c r="O1614">
        <v>0.2</v>
      </c>
      <c r="Q1614" t="s">
        <v>166</v>
      </c>
      <c r="R1614" t="s">
        <v>154</v>
      </c>
      <c r="S1614">
        <v>0.2</v>
      </c>
      <c r="T1614" t="s">
        <v>159</v>
      </c>
      <c r="V1614" t="s">
        <v>156</v>
      </c>
    </row>
    <row r="1615" spans="1:22" x14ac:dyDescent="0.3">
      <c r="A1615" t="s">
        <v>148</v>
      </c>
      <c r="B1615">
        <v>1648200</v>
      </c>
      <c r="C1615" s="1">
        <v>39261</v>
      </c>
      <c r="D1615" s="2">
        <v>0.38194444444444442</v>
      </c>
      <c r="G1615" t="s">
        <v>149</v>
      </c>
      <c r="H1615" t="s">
        <v>150</v>
      </c>
      <c r="I1615" t="s">
        <v>148</v>
      </c>
      <c r="J1615" t="s">
        <v>151</v>
      </c>
      <c r="M1615">
        <v>34376</v>
      </c>
      <c r="N1615" t="s">
        <v>152</v>
      </c>
      <c r="O1615">
        <v>0.2</v>
      </c>
      <c r="Q1615" t="s">
        <v>166</v>
      </c>
      <c r="R1615" t="s">
        <v>154</v>
      </c>
      <c r="S1615">
        <v>0.2</v>
      </c>
      <c r="T1615" t="s">
        <v>159</v>
      </c>
      <c r="V1615" t="s">
        <v>156</v>
      </c>
    </row>
    <row r="1616" spans="1:22" x14ac:dyDescent="0.3">
      <c r="A1616" t="s">
        <v>148</v>
      </c>
      <c r="B1616">
        <v>1648200</v>
      </c>
      <c r="C1616" s="1">
        <v>39261</v>
      </c>
      <c r="D1616" s="2">
        <v>0.38194444444444442</v>
      </c>
      <c r="G1616" t="s">
        <v>149</v>
      </c>
      <c r="H1616" t="s">
        <v>150</v>
      </c>
      <c r="I1616" t="s">
        <v>148</v>
      </c>
      <c r="J1616" t="s">
        <v>151</v>
      </c>
      <c r="M1616">
        <v>34461</v>
      </c>
      <c r="N1616" t="s">
        <v>152</v>
      </c>
      <c r="O1616">
        <v>0.2</v>
      </c>
      <c r="Q1616" t="s">
        <v>166</v>
      </c>
      <c r="R1616" t="s">
        <v>154</v>
      </c>
      <c r="S1616">
        <v>0.2</v>
      </c>
      <c r="T1616" t="s">
        <v>159</v>
      </c>
      <c r="V1616" t="s">
        <v>156</v>
      </c>
    </row>
    <row r="1617" spans="1:22" x14ac:dyDescent="0.3">
      <c r="A1617" t="s">
        <v>148</v>
      </c>
      <c r="B1617">
        <v>1648200</v>
      </c>
      <c r="C1617" s="1">
        <v>39261</v>
      </c>
      <c r="D1617" s="2">
        <v>0.38194444444444442</v>
      </c>
      <c r="G1617" t="s">
        <v>149</v>
      </c>
      <c r="H1617" t="s">
        <v>150</v>
      </c>
      <c r="I1617" t="s">
        <v>148</v>
      </c>
      <c r="J1617" t="s">
        <v>151</v>
      </c>
      <c r="M1617">
        <v>34469</v>
      </c>
      <c r="N1617" t="s">
        <v>152</v>
      </c>
      <c r="O1617">
        <v>0.2</v>
      </c>
      <c r="Q1617" t="s">
        <v>166</v>
      </c>
      <c r="R1617" t="s">
        <v>154</v>
      </c>
      <c r="S1617">
        <v>0.2</v>
      </c>
      <c r="T1617" t="s">
        <v>159</v>
      </c>
      <c r="V1617" t="s">
        <v>156</v>
      </c>
    </row>
    <row r="1618" spans="1:22" x14ac:dyDescent="0.3">
      <c r="A1618" t="s">
        <v>148</v>
      </c>
      <c r="B1618">
        <v>1648200</v>
      </c>
      <c r="C1618" s="1">
        <v>39261</v>
      </c>
      <c r="D1618" s="2">
        <v>0.38194444444444442</v>
      </c>
      <c r="G1618" t="s">
        <v>149</v>
      </c>
      <c r="H1618" t="s">
        <v>150</v>
      </c>
      <c r="I1618" t="s">
        <v>148</v>
      </c>
      <c r="J1618" t="s">
        <v>151</v>
      </c>
      <c r="M1618">
        <v>34696</v>
      </c>
      <c r="N1618" t="s">
        <v>152</v>
      </c>
      <c r="O1618">
        <v>0.2</v>
      </c>
      <c r="P1618" t="s">
        <v>167</v>
      </c>
      <c r="Q1618" t="s">
        <v>166</v>
      </c>
      <c r="R1618" t="s">
        <v>154</v>
      </c>
      <c r="S1618">
        <v>0.2</v>
      </c>
      <c r="T1618" t="s">
        <v>159</v>
      </c>
      <c r="V1618" t="s">
        <v>156</v>
      </c>
    </row>
    <row r="1619" spans="1:22" x14ac:dyDescent="0.3">
      <c r="A1619" t="s">
        <v>148</v>
      </c>
      <c r="B1619">
        <v>1648003</v>
      </c>
      <c r="C1619" s="1">
        <v>39261</v>
      </c>
      <c r="D1619" s="2">
        <v>0.29166666666666669</v>
      </c>
      <c r="G1619" t="s">
        <v>149</v>
      </c>
      <c r="H1619" t="s">
        <v>150</v>
      </c>
      <c r="I1619" t="s">
        <v>148</v>
      </c>
      <c r="J1619" t="s">
        <v>151</v>
      </c>
      <c r="M1619">
        <v>34248</v>
      </c>
      <c r="N1619" t="s">
        <v>152</v>
      </c>
      <c r="O1619">
        <v>0.12</v>
      </c>
      <c r="Q1619" t="s">
        <v>153</v>
      </c>
      <c r="R1619" t="s">
        <v>154</v>
      </c>
      <c r="S1619">
        <v>0.12</v>
      </c>
      <c r="T1619" t="s">
        <v>155</v>
      </c>
      <c r="V1619" t="s">
        <v>156</v>
      </c>
    </row>
    <row r="1620" spans="1:22" x14ac:dyDescent="0.3">
      <c r="A1620" t="s">
        <v>148</v>
      </c>
      <c r="B1620">
        <v>1648003</v>
      </c>
      <c r="C1620" s="1">
        <v>39261</v>
      </c>
      <c r="D1620" s="2">
        <v>0.29166666666666669</v>
      </c>
      <c r="G1620" t="s">
        <v>149</v>
      </c>
      <c r="H1620" t="s">
        <v>150</v>
      </c>
      <c r="I1620" t="s">
        <v>148</v>
      </c>
      <c r="J1620" t="s">
        <v>151</v>
      </c>
      <c r="M1620">
        <v>34377</v>
      </c>
      <c r="N1620" t="s">
        <v>152</v>
      </c>
      <c r="O1620">
        <v>0.08</v>
      </c>
      <c r="Q1620" t="s">
        <v>153</v>
      </c>
      <c r="R1620" t="s">
        <v>154</v>
      </c>
      <c r="S1620">
        <v>0.08</v>
      </c>
      <c r="T1620" t="s">
        <v>159</v>
      </c>
      <c r="V1620" t="s">
        <v>156</v>
      </c>
    </row>
    <row r="1621" spans="1:22" x14ac:dyDescent="0.3">
      <c r="A1621" t="s">
        <v>148</v>
      </c>
      <c r="B1621">
        <v>1648003</v>
      </c>
      <c r="C1621" s="1">
        <v>39261</v>
      </c>
      <c r="D1621" s="2">
        <v>0.29166666666666669</v>
      </c>
      <c r="G1621" t="s">
        <v>149</v>
      </c>
      <c r="H1621" t="s">
        <v>150</v>
      </c>
      <c r="I1621" t="s">
        <v>148</v>
      </c>
      <c r="J1621" t="s">
        <v>151</v>
      </c>
      <c r="M1621">
        <v>34443</v>
      </c>
      <c r="N1621" t="s">
        <v>152</v>
      </c>
      <c r="O1621">
        <v>0.1</v>
      </c>
      <c r="Q1621" t="s">
        <v>153</v>
      </c>
      <c r="R1621" t="s">
        <v>154</v>
      </c>
      <c r="S1621">
        <v>0.1</v>
      </c>
      <c r="T1621" t="s">
        <v>155</v>
      </c>
      <c r="V1621" t="s">
        <v>156</v>
      </c>
    </row>
    <row r="1622" spans="1:22" x14ac:dyDescent="0.3">
      <c r="A1622" t="s">
        <v>148</v>
      </c>
      <c r="B1622">
        <v>1648003</v>
      </c>
      <c r="C1622" s="1">
        <v>39261</v>
      </c>
      <c r="D1622" s="2">
        <v>0.29166666666666669</v>
      </c>
      <c r="G1622" t="s">
        <v>149</v>
      </c>
      <c r="H1622" t="s">
        <v>150</v>
      </c>
      <c r="I1622" t="s">
        <v>148</v>
      </c>
      <c r="J1622" t="s">
        <v>151</v>
      </c>
      <c r="M1622">
        <v>34462</v>
      </c>
      <c r="N1622" t="s">
        <v>152</v>
      </c>
      <c r="O1622">
        <v>0.08</v>
      </c>
      <c r="Q1622" t="s">
        <v>153</v>
      </c>
      <c r="R1622" t="s">
        <v>154</v>
      </c>
      <c r="S1622">
        <v>0.08</v>
      </c>
      <c r="T1622" t="s">
        <v>159</v>
      </c>
      <c r="V1622" t="s">
        <v>156</v>
      </c>
    </row>
    <row r="1623" spans="1:22" x14ac:dyDescent="0.3">
      <c r="A1623" t="s">
        <v>148</v>
      </c>
      <c r="B1623">
        <v>1648003</v>
      </c>
      <c r="C1623" s="1">
        <v>39261</v>
      </c>
      <c r="D1623" s="2">
        <v>0.29166666666666669</v>
      </c>
      <c r="G1623" t="s">
        <v>149</v>
      </c>
      <c r="H1623" t="s">
        <v>150</v>
      </c>
      <c r="I1623" t="s">
        <v>148</v>
      </c>
      <c r="J1623" t="s">
        <v>151</v>
      </c>
      <c r="M1623">
        <v>34470</v>
      </c>
      <c r="N1623" t="s">
        <v>152</v>
      </c>
      <c r="O1623">
        <v>0.08</v>
      </c>
      <c r="Q1623" t="s">
        <v>153</v>
      </c>
      <c r="R1623" t="s">
        <v>154</v>
      </c>
      <c r="S1623">
        <v>0.08</v>
      </c>
      <c r="T1623" t="s">
        <v>155</v>
      </c>
      <c r="V1623" t="s">
        <v>156</v>
      </c>
    </row>
    <row r="1624" spans="1:22" x14ac:dyDescent="0.3">
      <c r="A1624" t="s">
        <v>148</v>
      </c>
      <c r="B1624">
        <v>1648002</v>
      </c>
      <c r="C1624" s="1">
        <v>39261</v>
      </c>
      <c r="D1624" s="2">
        <v>0.28125</v>
      </c>
      <c r="G1624" t="s">
        <v>149</v>
      </c>
      <c r="H1624" t="s">
        <v>150</v>
      </c>
      <c r="I1624" t="s">
        <v>148</v>
      </c>
      <c r="J1624" t="s">
        <v>151</v>
      </c>
      <c r="M1624">
        <v>34248</v>
      </c>
      <c r="N1624" t="s">
        <v>152</v>
      </c>
      <c r="O1624">
        <v>0.12</v>
      </c>
      <c r="Q1624" t="s">
        <v>153</v>
      </c>
      <c r="R1624" t="s">
        <v>154</v>
      </c>
      <c r="S1624">
        <v>0.12</v>
      </c>
      <c r="T1624" t="s">
        <v>155</v>
      </c>
      <c r="V1624" t="s">
        <v>156</v>
      </c>
    </row>
    <row r="1625" spans="1:22" x14ac:dyDescent="0.3">
      <c r="A1625" t="s">
        <v>148</v>
      </c>
      <c r="B1625">
        <v>1648002</v>
      </c>
      <c r="C1625" s="1">
        <v>39261</v>
      </c>
      <c r="D1625" s="2">
        <v>0.28125</v>
      </c>
      <c r="G1625" t="s">
        <v>149</v>
      </c>
      <c r="H1625" t="s">
        <v>150</v>
      </c>
      <c r="I1625" t="s">
        <v>148</v>
      </c>
      <c r="J1625" t="s">
        <v>151</v>
      </c>
      <c r="M1625">
        <v>34377</v>
      </c>
      <c r="N1625" t="s">
        <v>152</v>
      </c>
      <c r="O1625">
        <v>0.08</v>
      </c>
      <c r="Q1625" t="s">
        <v>153</v>
      </c>
      <c r="R1625" t="s">
        <v>154</v>
      </c>
      <c r="S1625">
        <v>0.08</v>
      </c>
      <c r="T1625" t="s">
        <v>159</v>
      </c>
      <c r="V1625" t="s">
        <v>156</v>
      </c>
    </row>
    <row r="1626" spans="1:22" x14ac:dyDescent="0.3">
      <c r="A1626" t="s">
        <v>148</v>
      </c>
      <c r="B1626">
        <v>1648002</v>
      </c>
      <c r="C1626" s="1">
        <v>39261</v>
      </c>
      <c r="D1626" s="2">
        <v>0.28125</v>
      </c>
      <c r="G1626" t="s">
        <v>149</v>
      </c>
      <c r="H1626" t="s">
        <v>150</v>
      </c>
      <c r="I1626" t="s">
        <v>148</v>
      </c>
      <c r="J1626" t="s">
        <v>151</v>
      </c>
      <c r="M1626">
        <v>34443</v>
      </c>
      <c r="N1626" t="s">
        <v>152</v>
      </c>
      <c r="O1626">
        <v>0.1</v>
      </c>
      <c r="Q1626" t="s">
        <v>153</v>
      </c>
      <c r="R1626" t="s">
        <v>154</v>
      </c>
      <c r="S1626">
        <v>0.1</v>
      </c>
      <c r="T1626" t="s">
        <v>155</v>
      </c>
      <c r="V1626" t="s">
        <v>156</v>
      </c>
    </row>
    <row r="1627" spans="1:22" x14ac:dyDescent="0.3">
      <c r="A1627" t="s">
        <v>148</v>
      </c>
      <c r="B1627">
        <v>1648002</v>
      </c>
      <c r="C1627" s="1">
        <v>39261</v>
      </c>
      <c r="D1627" s="2">
        <v>0.28125</v>
      </c>
      <c r="G1627" t="s">
        <v>149</v>
      </c>
      <c r="H1627" t="s">
        <v>150</v>
      </c>
      <c r="I1627" t="s">
        <v>148</v>
      </c>
      <c r="J1627" t="s">
        <v>151</v>
      </c>
      <c r="M1627">
        <v>34462</v>
      </c>
      <c r="N1627" t="s">
        <v>152</v>
      </c>
      <c r="O1627">
        <v>0.08</v>
      </c>
      <c r="Q1627" t="s">
        <v>153</v>
      </c>
      <c r="R1627" t="s">
        <v>154</v>
      </c>
      <c r="S1627">
        <v>0.08</v>
      </c>
      <c r="T1627" t="s">
        <v>159</v>
      </c>
      <c r="V1627" t="s">
        <v>156</v>
      </c>
    </row>
    <row r="1628" spans="1:22" x14ac:dyDescent="0.3">
      <c r="A1628" t="s">
        <v>148</v>
      </c>
      <c r="B1628">
        <v>1648002</v>
      </c>
      <c r="C1628" s="1">
        <v>39261</v>
      </c>
      <c r="D1628" s="2">
        <v>0.28125</v>
      </c>
      <c r="G1628" t="s">
        <v>149</v>
      </c>
      <c r="H1628" t="s">
        <v>150</v>
      </c>
      <c r="I1628" t="s">
        <v>148</v>
      </c>
      <c r="J1628" t="s">
        <v>151</v>
      </c>
      <c r="M1628">
        <v>34470</v>
      </c>
      <c r="N1628" t="s">
        <v>152</v>
      </c>
      <c r="O1628">
        <v>0.08</v>
      </c>
      <c r="Q1628" t="s">
        <v>153</v>
      </c>
      <c r="R1628" t="s">
        <v>154</v>
      </c>
      <c r="S1628">
        <v>0.08</v>
      </c>
      <c r="T1628" t="s">
        <v>155</v>
      </c>
      <c r="V1628" t="s">
        <v>156</v>
      </c>
    </row>
    <row r="1629" spans="1:22" x14ac:dyDescent="0.3">
      <c r="A1629" t="s">
        <v>148</v>
      </c>
      <c r="B1629">
        <v>164801540</v>
      </c>
      <c r="C1629" s="1">
        <v>39261</v>
      </c>
      <c r="D1629" s="2">
        <v>0.34375</v>
      </c>
      <c r="G1629" t="s">
        <v>149</v>
      </c>
      <c r="H1629" t="s">
        <v>150</v>
      </c>
      <c r="I1629" t="s">
        <v>148</v>
      </c>
      <c r="J1629" t="s">
        <v>151</v>
      </c>
      <c r="M1629">
        <v>34248</v>
      </c>
      <c r="N1629" t="s">
        <v>152</v>
      </c>
      <c r="O1629">
        <v>0.12</v>
      </c>
      <c r="Q1629" t="s">
        <v>153</v>
      </c>
      <c r="R1629" t="s">
        <v>154</v>
      </c>
      <c r="S1629">
        <v>0.12</v>
      </c>
      <c r="T1629" t="s">
        <v>155</v>
      </c>
      <c r="V1629" t="s">
        <v>156</v>
      </c>
    </row>
    <row r="1630" spans="1:22" x14ac:dyDescent="0.3">
      <c r="A1630" t="s">
        <v>148</v>
      </c>
      <c r="B1630">
        <v>164801540</v>
      </c>
      <c r="C1630" s="1">
        <v>39261</v>
      </c>
      <c r="D1630" s="2">
        <v>0.34375</v>
      </c>
      <c r="G1630" t="s">
        <v>149</v>
      </c>
      <c r="H1630" t="s">
        <v>150</v>
      </c>
      <c r="I1630" t="s">
        <v>148</v>
      </c>
      <c r="J1630" t="s">
        <v>151</v>
      </c>
      <c r="M1630">
        <v>34377</v>
      </c>
      <c r="N1630" t="s">
        <v>152</v>
      </c>
      <c r="O1630">
        <v>0.08</v>
      </c>
      <c r="Q1630" t="s">
        <v>153</v>
      </c>
      <c r="R1630" t="s">
        <v>154</v>
      </c>
      <c r="S1630">
        <v>0.08</v>
      </c>
      <c r="T1630" t="s">
        <v>159</v>
      </c>
      <c r="V1630" t="s">
        <v>156</v>
      </c>
    </row>
    <row r="1631" spans="1:22" x14ac:dyDescent="0.3">
      <c r="A1631" t="s">
        <v>148</v>
      </c>
      <c r="B1631">
        <v>164801540</v>
      </c>
      <c r="C1631" s="1">
        <v>39261</v>
      </c>
      <c r="D1631" s="2">
        <v>0.34375</v>
      </c>
      <c r="G1631" t="s">
        <v>149</v>
      </c>
      <c r="H1631" t="s">
        <v>150</v>
      </c>
      <c r="I1631" t="s">
        <v>148</v>
      </c>
      <c r="J1631" t="s">
        <v>151</v>
      </c>
      <c r="M1631">
        <v>34443</v>
      </c>
      <c r="N1631" t="s">
        <v>152</v>
      </c>
      <c r="O1631">
        <v>0.1</v>
      </c>
      <c r="Q1631" t="s">
        <v>153</v>
      </c>
      <c r="R1631" t="s">
        <v>154</v>
      </c>
      <c r="S1631">
        <v>0.1</v>
      </c>
      <c r="T1631" t="s">
        <v>155</v>
      </c>
      <c r="V1631" t="s">
        <v>156</v>
      </c>
    </row>
    <row r="1632" spans="1:22" x14ac:dyDescent="0.3">
      <c r="A1632" t="s">
        <v>148</v>
      </c>
      <c r="B1632">
        <v>164801540</v>
      </c>
      <c r="C1632" s="1">
        <v>39261</v>
      </c>
      <c r="D1632" s="2">
        <v>0.34375</v>
      </c>
      <c r="G1632" t="s">
        <v>149</v>
      </c>
      <c r="H1632" t="s">
        <v>150</v>
      </c>
      <c r="I1632" t="s">
        <v>148</v>
      </c>
      <c r="J1632" t="s">
        <v>151</v>
      </c>
      <c r="M1632">
        <v>34462</v>
      </c>
      <c r="N1632" t="s">
        <v>152</v>
      </c>
      <c r="O1632">
        <v>0.08</v>
      </c>
      <c r="Q1632" t="s">
        <v>153</v>
      </c>
      <c r="R1632" t="s">
        <v>154</v>
      </c>
      <c r="S1632">
        <v>0.08</v>
      </c>
      <c r="T1632" t="s">
        <v>159</v>
      </c>
      <c r="V1632" t="s">
        <v>156</v>
      </c>
    </row>
    <row r="1633" spans="1:22" x14ac:dyDescent="0.3">
      <c r="A1633" t="s">
        <v>148</v>
      </c>
      <c r="B1633">
        <v>164801540</v>
      </c>
      <c r="C1633" s="1">
        <v>39261</v>
      </c>
      <c r="D1633" s="2">
        <v>0.34375</v>
      </c>
      <c r="G1633" t="s">
        <v>149</v>
      </c>
      <c r="H1633" t="s">
        <v>150</v>
      </c>
      <c r="I1633" t="s">
        <v>148</v>
      </c>
      <c r="J1633" t="s">
        <v>151</v>
      </c>
      <c r="M1633">
        <v>34470</v>
      </c>
      <c r="N1633" t="s">
        <v>152</v>
      </c>
      <c r="O1633">
        <v>0.08</v>
      </c>
      <c r="Q1633" t="s">
        <v>153</v>
      </c>
      <c r="R1633" t="s">
        <v>154</v>
      </c>
      <c r="S1633">
        <v>0.08</v>
      </c>
      <c r="T1633" t="s">
        <v>155</v>
      </c>
      <c r="V1633" t="s">
        <v>156</v>
      </c>
    </row>
    <row r="1634" spans="1:22" x14ac:dyDescent="0.3">
      <c r="A1634" t="s">
        <v>148</v>
      </c>
      <c r="B1634">
        <v>164800550</v>
      </c>
      <c r="C1634" s="1">
        <v>39261</v>
      </c>
      <c r="D1634" s="2">
        <v>0.33333333333333331</v>
      </c>
      <c r="G1634" t="s">
        <v>149</v>
      </c>
      <c r="H1634" t="s">
        <v>150</v>
      </c>
      <c r="I1634" t="s">
        <v>148</v>
      </c>
      <c r="J1634" t="s">
        <v>151</v>
      </c>
      <c r="M1634">
        <v>34248</v>
      </c>
      <c r="N1634" t="s">
        <v>152</v>
      </c>
      <c r="O1634">
        <v>0.12</v>
      </c>
      <c r="Q1634" t="s">
        <v>153</v>
      </c>
      <c r="R1634" t="s">
        <v>154</v>
      </c>
      <c r="S1634">
        <v>0.12</v>
      </c>
      <c r="T1634" t="s">
        <v>155</v>
      </c>
      <c r="V1634" t="s">
        <v>156</v>
      </c>
    </row>
    <row r="1635" spans="1:22" x14ac:dyDescent="0.3">
      <c r="A1635" t="s">
        <v>148</v>
      </c>
      <c r="B1635">
        <v>164800550</v>
      </c>
      <c r="C1635" s="1">
        <v>39261</v>
      </c>
      <c r="D1635" s="2">
        <v>0.33333333333333331</v>
      </c>
      <c r="G1635" t="s">
        <v>149</v>
      </c>
      <c r="H1635" t="s">
        <v>150</v>
      </c>
      <c r="I1635" t="s">
        <v>148</v>
      </c>
      <c r="J1635" t="s">
        <v>151</v>
      </c>
      <c r="M1635">
        <v>34377</v>
      </c>
      <c r="N1635" t="s">
        <v>157</v>
      </c>
      <c r="O1635">
        <v>1.4999999999999999E-2</v>
      </c>
      <c r="P1635" t="s">
        <v>158</v>
      </c>
      <c r="Q1635" t="s">
        <v>153</v>
      </c>
      <c r="R1635" t="s">
        <v>154</v>
      </c>
      <c r="S1635">
        <v>0.08</v>
      </c>
      <c r="T1635" t="s">
        <v>159</v>
      </c>
      <c r="V1635" t="s">
        <v>156</v>
      </c>
    </row>
    <row r="1636" spans="1:22" x14ac:dyDescent="0.3">
      <c r="A1636" t="s">
        <v>148</v>
      </c>
      <c r="B1636">
        <v>164800550</v>
      </c>
      <c r="C1636" s="1">
        <v>39261</v>
      </c>
      <c r="D1636" s="2">
        <v>0.33333333333333331</v>
      </c>
      <c r="G1636" t="s">
        <v>149</v>
      </c>
      <c r="H1636" t="s">
        <v>150</v>
      </c>
      <c r="I1636" t="s">
        <v>148</v>
      </c>
      <c r="J1636" t="s">
        <v>151</v>
      </c>
      <c r="M1636">
        <v>34443</v>
      </c>
      <c r="N1636" t="s">
        <v>152</v>
      </c>
      <c r="O1636">
        <v>0.1</v>
      </c>
      <c r="Q1636" t="s">
        <v>153</v>
      </c>
      <c r="R1636" t="s">
        <v>154</v>
      </c>
      <c r="S1636">
        <v>0.1</v>
      </c>
      <c r="T1636" t="s">
        <v>155</v>
      </c>
      <c r="V1636" t="s">
        <v>156</v>
      </c>
    </row>
    <row r="1637" spans="1:22" x14ac:dyDescent="0.3">
      <c r="A1637" t="s">
        <v>148</v>
      </c>
      <c r="B1637">
        <v>164800550</v>
      </c>
      <c r="C1637" s="1">
        <v>39261</v>
      </c>
      <c r="D1637" s="2">
        <v>0.33333333333333331</v>
      </c>
      <c r="G1637" t="s">
        <v>149</v>
      </c>
      <c r="H1637" t="s">
        <v>150</v>
      </c>
      <c r="I1637" t="s">
        <v>148</v>
      </c>
      <c r="J1637" t="s">
        <v>151</v>
      </c>
      <c r="M1637">
        <v>34462</v>
      </c>
      <c r="N1637" t="s">
        <v>157</v>
      </c>
      <c r="O1637">
        <v>2.5000000000000001E-2</v>
      </c>
      <c r="P1637" t="s">
        <v>158</v>
      </c>
      <c r="Q1637" t="s">
        <v>153</v>
      </c>
      <c r="R1637" t="s">
        <v>154</v>
      </c>
      <c r="S1637">
        <v>0.08</v>
      </c>
      <c r="T1637" t="s">
        <v>159</v>
      </c>
      <c r="V1637" t="s">
        <v>156</v>
      </c>
    </row>
    <row r="1638" spans="1:22" x14ac:dyDescent="0.3">
      <c r="A1638" t="s">
        <v>148</v>
      </c>
      <c r="B1638">
        <v>164800550</v>
      </c>
      <c r="C1638" s="1">
        <v>39261</v>
      </c>
      <c r="D1638" s="2">
        <v>0.33333333333333331</v>
      </c>
      <c r="G1638" t="s">
        <v>149</v>
      </c>
      <c r="H1638" t="s">
        <v>150</v>
      </c>
      <c r="I1638" t="s">
        <v>148</v>
      </c>
      <c r="J1638" t="s">
        <v>151</v>
      </c>
      <c r="M1638">
        <v>34470</v>
      </c>
      <c r="N1638" t="s">
        <v>157</v>
      </c>
      <c r="O1638">
        <v>8.9999999999999993E-3</v>
      </c>
      <c r="P1638" t="s">
        <v>158</v>
      </c>
      <c r="Q1638" t="s">
        <v>153</v>
      </c>
      <c r="R1638" t="s">
        <v>154</v>
      </c>
      <c r="S1638">
        <v>0.08</v>
      </c>
      <c r="T1638" t="s">
        <v>155</v>
      </c>
      <c r="V1638" t="s">
        <v>156</v>
      </c>
    </row>
    <row r="1639" spans="1:22" x14ac:dyDescent="0.3">
      <c r="A1639" t="s">
        <v>148</v>
      </c>
      <c r="B1639">
        <v>164799789</v>
      </c>
      <c r="C1639" s="1">
        <v>39260</v>
      </c>
      <c r="D1639" s="2">
        <v>0.34375</v>
      </c>
      <c r="G1639" t="s">
        <v>149</v>
      </c>
      <c r="H1639" t="s">
        <v>150</v>
      </c>
      <c r="I1639" t="s">
        <v>148</v>
      </c>
      <c r="J1639" t="s">
        <v>151</v>
      </c>
      <c r="M1639">
        <v>34248</v>
      </c>
      <c r="N1639" t="s">
        <v>152</v>
      </c>
      <c r="O1639">
        <v>0.12</v>
      </c>
      <c r="Q1639" t="s">
        <v>153</v>
      </c>
      <c r="R1639" t="s">
        <v>154</v>
      </c>
      <c r="S1639">
        <v>0.12</v>
      </c>
      <c r="T1639" t="s">
        <v>155</v>
      </c>
      <c r="V1639" t="s">
        <v>156</v>
      </c>
    </row>
    <row r="1640" spans="1:22" x14ac:dyDescent="0.3">
      <c r="A1640" t="s">
        <v>148</v>
      </c>
      <c r="B1640">
        <v>164799789</v>
      </c>
      <c r="C1640" s="1">
        <v>39260</v>
      </c>
      <c r="D1640" s="2">
        <v>0.34375</v>
      </c>
      <c r="G1640" t="s">
        <v>149</v>
      </c>
      <c r="H1640" t="s">
        <v>150</v>
      </c>
      <c r="I1640" t="s">
        <v>148</v>
      </c>
      <c r="J1640" t="s">
        <v>151</v>
      </c>
      <c r="M1640">
        <v>34377</v>
      </c>
      <c r="N1640" t="s">
        <v>157</v>
      </c>
      <c r="O1640">
        <v>1.0999999999999999E-2</v>
      </c>
      <c r="P1640" t="s">
        <v>158</v>
      </c>
      <c r="Q1640" t="s">
        <v>153</v>
      </c>
      <c r="R1640" t="s">
        <v>154</v>
      </c>
      <c r="S1640">
        <v>0.08</v>
      </c>
      <c r="T1640" t="s">
        <v>159</v>
      </c>
      <c r="V1640" t="s">
        <v>156</v>
      </c>
    </row>
    <row r="1641" spans="1:22" x14ac:dyDescent="0.3">
      <c r="A1641" t="s">
        <v>148</v>
      </c>
      <c r="B1641">
        <v>164799789</v>
      </c>
      <c r="C1641" s="1">
        <v>39260</v>
      </c>
      <c r="D1641" s="2">
        <v>0.34375</v>
      </c>
      <c r="G1641" t="s">
        <v>149</v>
      </c>
      <c r="H1641" t="s">
        <v>150</v>
      </c>
      <c r="I1641" t="s">
        <v>148</v>
      </c>
      <c r="J1641" t="s">
        <v>151</v>
      </c>
      <c r="M1641">
        <v>34443</v>
      </c>
      <c r="N1641" t="s">
        <v>152</v>
      </c>
      <c r="O1641">
        <v>0.1</v>
      </c>
      <c r="Q1641" t="s">
        <v>153</v>
      </c>
      <c r="R1641" t="s">
        <v>154</v>
      </c>
      <c r="S1641">
        <v>0.1</v>
      </c>
      <c r="T1641" t="s">
        <v>155</v>
      </c>
      <c r="V1641" t="s">
        <v>156</v>
      </c>
    </row>
    <row r="1642" spans="1:22" x14ac:dyDescent="0.3">
      <c r="A1642" t="s">
        <v>148</v>
      </c>
      <c r="B1642">
        <v>164799789</v>
      </c>
      <c r="C1642" s="1">
        <v>39260</v>
      </c>
      <c r="D1642" s="2">
        <v>0.34375</v>
      </c>
      <c r="G1642" t="s">
        <v>149</v>
      </c>
      <c r="H1642" t="s">
        <v>150</v>
      </c>
      <c r="I1642" t="s">
        <v>148</v>
      </c>
      <c r="J1642" t="s">
        <v>151</v>
      </c>
      <c r="M1642">
        <v>34462</v>
      </c>
      <c r="N1642" t="s">
        <v>152</v>
      </c>
      <c r="O1642">
        <v>0.08</v>
      </c>
      <c r="Q1642" t="s">
        <v>153</v>
      </c>
      <c r="R1642" t="s">
        <v>154</v>
      </c>
      <c r="S1642">
        <v>0.08</v>
      </c>
      <c r="T1642" t="s">
        <v>159</v>
      </c>
      <c r="V1642" t="s">
        <v>156</v>
      </c>
    </row>
    <row r="1643" spans="1:22" x14ac:dyDescent="0.3">
      <c r="A1643" t="s">
        <v>148</v>
      </c>
      <c r="B1643">
        <v>164799789</v>
      </c>
      <c r="C1643" s="1">
        <v>39260</v>
      </c>
      <c r="D1643" s="2">
        <v>0.34375</v>
      </c>
      <c r="G1643" t="s">
        <v>149</v>
      </c>
      <c r="H1643" t="s">
        <v>150</v>
      </c>
      <c r="I1643" t="s">
        <v>148</v>
      </c>
      <c r="J1643" t="s">
        <v>151</v>
      </c>
      <c r="M1643">
        <v>34470</v>
      </c>
      <c r="N1643" t="s">
        <v>157</v>
      </c>
      <c r="O1643">
        <v>0.01</v>
      </c>
      <c r="P1643" t="s">
        <v>158</v>
      </c>
      <c r="Q1643" t="s">
        <v>153</v>
      </c>
      <c r="R1643" t="s">
        <v>154</v>
      </c>
      <c r="S1643">
        <v>0.08</v>
      </c>
      <c r="T1643" t="s">
        <v>155</v>
      </c>
      <c r="V1643" t="s">
        <v>156</v>
      </c>
    </row>
    <row r="1644" spans="1:22" x14ac:dyDescent="0.3">
      <c r="A1644" t="s">
        <v>148</v>
      </c>
      <c r="B1644">
        <v>164799789</v>
      </c>
      <c r="C1644" s="1">
        <v>39260</v>
      </c>
      <c r="D1644" s="2">
        <v>0.35069444444444442</v>
      </c>
      <c r="G1644" t="s">
        <v>149</v>
      </c>
      <c r="H1644" t="s">
        <v>150</v>
      </c>
      <c r="I1644" t="s">
        <v>148</v>
      </c>
      <c r="J1644" t="s">
        <v>151</v>
      </c>
      <c r="M1644">
        <v>34247</v>
      </c>
      <c r="N1644" t="s">
        <v>152</v>
      </c>
      <c r="O1644">
        <v>0.2</v>
      </c>
      <c r="Q1644" t="s">
        <v>166</v>
      </c>
      <c r="R1644" t="s">
        <v>154</v>
      </c>
      <c r="S1644">
        <v>0.2</v>
      </c>
      <c r="T1644" t="s">
        <v>159</v>
      </c>
      <c r="V1644" t="s">
        <v>156</v>
      </c>
    </row>
    <row r="1645" spans="1:22" x14ac:dyDescent="0.3">
      <c r="A1645" t="s">
        <v>148</v>
      </c>
      <c r="B1645">
        <v>164799789</v>
      </c>
      <c r="C1645" s="1">
        <v>39260</v>
      </c>
      <c r="D1645" s="2">
        <v>0.35069444444444442</v>
      </c>
      <c r="G1645" t="s">
        <v>149</v>
      </c>
      <c r="H1645" t="s">
        <v>150</v>
      </c>
      <c r="I1645" t="s">
        <v>148</v>
      </c>
      <c r="J1645" t="s">
        <v>151</v>
      </c>
      <c r="M1645">
        <v>34376</v>
      </c>
      <c r="N1645" t="s">
        <v>152</v>
      </c>
      <c r="O1645">
        <v>0.2</v>
      </c>
      <c r="Q1645" t="s">
        <v>166</v>
      </c>
      <c r="R1645" t="s">
        <v>154</v>
      </c>
      <c r="S1645">
        <v>0.2</v>
      </c>
      <c r="T1645" t="s">
        <v>159</v>
      </c>
      <c r="V1645" t="s">
        <v>156</v>
      </c>
    </row>
    <row r="1646" spans="1:22" x14ac:dyDescent="0.3">
      <c r="A1646" t="s">
        <v>148</v>
      </c>
      <c r="B1646">
        <v>164799789</v>
      </c>
      <c r="C1646" s="1">
        <v>39260</v>
      </c>
      <c r="D1646" s="2">
        <v>0.35069444444444442</v>
      </c>
      <c r="G1646" t="s">
        <v>149</v>
      </c>
      <c r="H1646" t="s">
        <v>150</v>
      </c>
      <c r="I1646" t="s">
        <v>148</v>
      </c>
      <c r="J1646" t="s">
        <v>151</v>
      </c>
      <c r="M1646">
        <v>34461</v>
      </c>
      <c r="N1646" t="s">
        <v>152</v>
      </c>
      <c r="O1646">
        <v>0.2</v>
      </c>
      <c r="Q1646" t="s">
        <v>166</v>
      </c>
      <c r="R1646" t="s">
        <v>154</v>
      </c>
      <c r="S1646">
        <v>0.2</v>
      </c>
      <c r="T1646" t="s">
        <v>159</v>
      </c>
      <c r="V1646" t="s">
        <v>156</v>
      </c>
    </row>
    <row r="1647" spans="1:22" x14ac:dyDescent="0.3">
      <c r="A1647" t="s">
        <v>148</v>
      </c>
      <c r="B1647">
        <v>164799789</v>
      </c>
      <c r="C1647" s="1">
        <v>39260</v>
      </c>
      <c r="D1647" s="2">
        <v>0.35069444444444442</v>
      </c>
      <c r="G1647" t="s">
        <v>149</v>
      </c>
      <c r="H1647" t="s">
        <v>150</v>
      </c>
      <c r="I1647" t="s">
        <v>148</v>
      </c>
      <c r="J1647" t="s">
        <v>151</v>
      </c>
      <c r="M1647">
        <v>34469</v>
      </c>
      <c r="N1647" t="s">
        <v>152</v>
      </c>
      <c r="O1647">
        <v>0.2</v>
      </c>
      <c r="Q1647" t="s">
        <v>166</v>
      </c>
      <c r="R1647" t="s">
        <v>154</v>
      </c>
      <c r="S1647">
        <v>0.2</v>
      </c>
      <c r="T1647" t="s">
        <v>159</v>
      </c>
      <c r="V1647" t="s">
        <v>156</v>
      </c>
    </row>
    <row r="1648" spans="1:22" x14ac:dyDescent="0.3">
      <c r="A1648" t="s">
        <v>148</v>
      </c>
      <c r="B1648">
        <v>164799789</v>
      </c>
      <c r="C1648" s="1">
        <v>39260</v>
      </c>
      <c r="D1648" s="2">
        <v>0.35069444444444442</v>
      </c>
      <c r="G1648" t="s">
        <v>149</v>
      </c>
      <c r="H1648" t="s">
        <v>150</v>
      </c>
      <c r="I1648" t="s">
        <v>148</v>
      </c>
      <c r="J1648" t="s">
        <v>151</v>
      </c>
      <c r="M1648">
        <v>34696</v>
      </c>
      <c r="N1648" t="s">
        <v>152</v>
      </c>
      <c r="O1648">
        <v>0.2</v>
      </c>
      <c r="P1648" t="s">
        <v>167</v>
      </c>
      <c r="Q1648" t="s">
        <v>166</v>
      </c>
      <c r="R1648" t="s">
        <v>154</v>
      </c>
      <c r="S1648">
        <v>0.2</v>
      </c>
      <c r="T1648" t="s">
        <v>159</v>
      </c>
      <c r="V1648" t="s">
        <v>156</v>
      </c>
    </row>
    <row r="1649" spans="1:22" x14ac:dyDescent="0.3">
      <c r="A1649" t="s">
        <v>148</v>
      </c>
      <c r="B1649">
        <v>1648011</v>
      </c>
      <c r="C1649" s="1">
        <v>39260</v>
      </c>
      <c r="D1649" s="2">
        <v>0.40625</v>
      </c>
      <c r="G1649" t="s">
        <v>149</v>
      </c>
      <c r="H1649" t="s">
        <v>150</v>
      </c>
      <c r="I1649" t="s">
        <v>148</v>
      </c>
      <c r="J1649" t="s">
        <v>151</v>
      </c>
      <c r="M1649">
        <v>34248</v>
      </c>
      <c r="N1649" t="s">
        <v>152</v>
      </c>
      <c r="O1649">
        <v>0.12</v>
      </c>
      <c r="Q1649" t="s">
        <v>153</v>
      </c>
      <c r="R1649" t="s">
        <v>154</v>
      </c>
      <c r="S1649">
        <v>0.12</v>
      </c>
      <c r="T1649" t="s">
        <v>155</v>
      </c>
      <c r="V1649" t="s">
        <v>156</v>
      </c>
    </row>
    <row r="1650" spans="1:22" x14ac:dyDescent="0.3">
      <c r="A1650" t="s">
        <v>148</v>
      </c>
      <c r="B1650">
        <v>1648011</v>
      </c>
      <c r="C1650" s="1">
        <v>39260</v>
      </c>
      <c r="D1650" s="2">
        <v>0.40625</v>
      </c>
      <c r="G1650" t="s">
        <v>149</v>
      </c>
      <c r="H1650" t="s">
        <v>150</v>
      </c>
      <c r="I1650" t="s">
        <v>148</v>
      </c>
      <c r="J1650" t="s">
        <v>151</v>
      </c>
      <c r="M1650">
        <v>34377</v>
      </c>
      <c r="N1650" t="s">
        <v>152</v>
      </c>
      <c r="O1650">
        <v>0.08</v>
      </c>
      <c r="Q1650" t="s">
        <v>153</v>
      </c>
      <c r="R1650" t="s">
        <v>154</v>
      </c>
      <c r="S1650">
        <v>0.08</v>
      </c>
      <c r="T1650" t="s">
        <v>159</v>
      </c>
      <c r="V1650" t="s">
        <v>156</v>
      </c>
    </row>
    <row r="1651" spans="1:22" x14ac:dyDescent="0.3">
      <c r="A1651" t="s">
        <v>148</v>
      </c>
      <c r="B1651">
        <v>1648011</v>
      </c>
      <c r="C1651" s="1">
        <v>39260</v>
      </c>
      <c r="D1651" s="2">
        <v>0.40625</v>
      </c>
      <c r="G1651" t="s">
        <v>149</v>
      </c>
      <c r="H1651" t="s">
        <v>150</v>
      </c>
      <c r="I1651" t="s">
        <v>148</v>
      </c>
      <c r="J1651" t="s">
        <v>151</v>
      </c>
      <c r="M1651">
        <v>34443</v>
      </c>
      <c r="N1651" t="s">
        <v>152</v>
      </c>
      <c r="O1651">
        <v>0.1</v>
      </c>
      <c r="Q1651" t="s">
        <v>153</v>
      </c>
      <c r="R1651" t="s">
        <v>154</v>
      </c>
      <c r="S1651">
        <v>0.1</v>
      </c>
      <c r="T1651" t="s">
        <v>155</v>
      </c>
      <c r="V1651" t="s">
        <v>156</v>
      </c>
    </row>
    <row r="1652" spans="1:22" x14ac:dyDescent="0.3">
      <c r="A1652" t="s">
        <v>148</v>
      </c>
      <c r="B1652">
        <v>1648011</v>
      </c>
      <c r="C1652" s="1">
        <v>39260</v>
      </c>
      <c r="D1652" s="2">
        <v>0.40625</v>
      </c>
      <c r="G1652" t="s">
        <v>149</v>
      </c>
      <c r="H1652" t="s">
        <v>150</v>
      </c>
      <c r="I1652" t="s">
        <v>148</v>
      </c>
      <c r="J1652" t="s">
        <v>151</v>
      </c>
      <c r="M1652">
        <v>34462</v>
      </c>
      <c r="N1652" t="s">
        <v>152</v>
      </c>
      <c r="O1652">
        <v>0.08</v>
      </c>
      <c r="Q1652" t="s">
        <v>153</v>
      </c>
      <c r="R1652" t="s">
        <v>154</v>
      </c>
      <c r="S1652">
        <v>0.08</v>
      </c>
      <c r="T1652" t="s">
        <v>159</v>
      </c>
      <c r="V1652" t="s">
        <v>156</v>
      </c>
    </row>
    <row r="1653" spans="1:22" x14ac:dyDescent="0.3">
      <c r="A1653" t="s">
        <v>148</v>
      </c>
      <c r="B1653">
        <v>1648011</v>
      </c>
      <c r="C1653" s="1">
        <v>39260</v>
      </c>
      <c r="D1653" s="2">
        <v>0.40625</v>
      </c>
      <c r="G1653" t="s">
        <v>149</v>
      </c>
      <c r="H1653" t="s">
        <v>150</v>
      </c>
      <c r="I1653" t="s">
        <v>148</v>
      </c>
      <c r="J1653" t="s">
        <v>151</v>
      </c>
      <c r="M1653">
        <v>34470</v>
      </c>
      <c r="N1653" t="s">
        <v>157</v>
      </c>
      <c r="O1653">
        <v>8.9999999999999993E-3</v>
      </c>
      <c r="P1653" t="s">
        <v>158</v>
      </c>
      <c r="Q1653" t="s">
        <v>153</v>
      </c>
      <c r="R1653" t="s">
        <v>154</v>
      </c>
      <c r="S1653">
        <v>0.08</v>
      </c>
      <c r="T1653" t="s">
        <v>155</v>
      </c>
      <c r="V1653" t="s">
        <v>156</v>
      </c>
    </row>
    <row r="1654" spans="1:22" x14ac:dyDescent="0.3">
      <c r="A1654" t="s">
        <v>148</v>
      </c>
      <c r="B1654">
        <v>1648011</v>
      </c>
      <c r="C1654" s="1">
        <v>39260</v>
      </c>
      <c r="D1654" s="2">
        <v>0.41319444444444442</v>
      </c>
      <c r="G1654" t="s">
        <v>149</v>
      </c>
      <c r="H1654" t="s">
        <v>150</v>
      </c>
      <c r="I1654" t="s">
        <v>148</v>
      </c>
      <c r="J1654" t="s">
        <v>151</v>
      </c>
      <c r="M1654">
        <v>34247</v>
      </c>
      <c r="N1654" t="s">
        <v>152</v>
      </c>
      <c r="O1654">
        <v>0.2</v>
      </c>
      <c r="Q1654" t="s">
        <v>166</v>
      </c>
      <c r="R1654" t="s">
        <v>154</v>
      </c>
      <c r="S1654">
        <v>0.2</v>
      </c>
      <c r="T1654" t="s">
        <v>159</v>
      </c>
      <c r="V1654" t="s">
        <v>156</v>
      </c>
    </row>
    <row r="1655" spans="1:22" x14ac:dyDescent="0.3">
      <c r="A1655" t="s">
        <v>148</v>
      </c>
      <c r="B1655">
        <v>1648011</v>
      </c>
      <c r="C1655" s="1">
        <v>39260</v>
      </c>
      <c r="D1655" s="2">
        <v>0.41319444444444442</v>
      </c>
      <c r="G1655" t="s">
        <v>149</v>
      </c>
      <c r="H1655" t="s">
        <v>150</v>
      </c>
      <c r="I1655" t="s">
        <v>148</v>
      </c>
      <c r="J1655" t="s">
        <v>151</v>
      </c>
      <c r="M1655">
        <v>34376</v>
      </c>
      <c r="N1655" t="s">
        <v>152</v>
      </c>
      <c r="O1655">
        <v>0.2</v>
      </c>
      <c r="Q1655" t="s">
        <v>166</v>
      </c>
      <c r="R1655" t="s">
        <v>154</v>
      </c>
      <c r="S1655">
        <v>0.2</v>
      </c>
      <c r="T1655" t="s">
        <v>159</v>
      </c>
      <c r="V1655" t="s">
        <v>156</v>
      </c>
    </row>
    <row r="1656" spans="1:22" x14ac:dyDescent="0.3">
      <c r="A1656" t="s">
        <v>148</v>
      </c>
      <c r="B1656">
        <v>1648011</v>
      </c>
      <c r="C1656" s="1">
        <v>39260</v>
      </c>
      <c r="D1656" s="2">
        <v>0.41319444444444442</v>
      </c>
      <c r="G1656" t="s">
        <v>149</v>
      </c>
      <c r="H1656" t="s">
        <v>150</v>
      </c>
      <c r="I1656" t="s">
        <v>148</v>
      </c>
      <c r="J1656" t="s">
        <v>151</v>
      </c>
      <c r="M1656">
        <v>34461</v>
      </c>
      <c r="N1656" t="s">
        <v>152</v>
      </c>
      <c r="O1656">
        <v>0.2</v>
      </c>
      <c r="Q1656" t="s">
        <v>166</v>
      </c>
      <c r="R1656" t="s">
        <v>154</v>
      </c>
      <c r="S1656">
        <v>0.2</v>
      </c>
      <c r="T1656" t="s">
        <v>159</v>
      </c>
      <c r="V1656" t="s">
        <v>156</v>
      </c>
    </row>
    <row r="1657" spans="1:22" x14ac:dyDescent="0.3">
      <c r="A1657" t="s">
        <v>148</v>
      </c>
      <c r="B1657">
        <v>1648011</v>
      </c>
      <c r="C1657" s="1">
        <v>39260</v>
      </c>
      <c r="D1657" s="2">
        <v>0.41319444444444442</v>
      </c>
      <c r="G1657" t="s">
        <v>149</v>
      </c>
      <c r="H1657" t="s">
        <v>150</v>
      </c>
      <c r="I1657" t="s">
        <v>148</v>
      </c>
      <c r="J1657" t="s">
        <v>151</v>
      </c>
      <c r="M1657">
        <v>34469</v>
      </c>
      <c r="N1657" t="s">
        <v>152</v>
      </c>
      <c r="O1657">
        <v>0.2</v>
      </c>
      <c r="Q1657" t="s">
        <v>166</v>
      </c>
      <c r="R1657" t="s">
        <v>154</v>
      </c>
      <c r="S1657">
        <v>0.2</v>
      </c>
      <c r="T1657" t="s">
        <v>159</v>
      </c>
      <c r="V1657" t="s">
        <v>156</v>
      </c>
    </row>
    <row r="1658" spans="1:22" x14ac:dyDescent="0.3">
      <c r="A1658" t="s">
        <v>148</v>
      </c>
      <c r="B1658">
        <v>1648011</v>
      </c>
      <c r="C1658" s="1">
        <v>39260</v>
      </c>
      <c r="D1658" s="2">
        <v>0.41319444444444442</v>
      </c>
      <c r="G1658" t="s">
        <v>149</v>
      </c>
      <c r="H1658" t="s">
        <v>150</v>
      </c>
      <c r="I1658" t="s">
        <v>148</v>
      </c>
      <c r="J1658" t="s">
        <v>151</v>
      </c>
      <c r="M1658">
        <v>34696</v>
      </c>
      <c r="N1658" t="s">
        <v>152</v>
      </c>
      <c r="O1658">
        <v>0.2</v>
      </c>
      <c r="P1658" t="s">
        <v>167</v>
      </c>
      <c r="Q1658" t="s">
        <v>166</v>
      </c>
      <c r="R1658" t="s">
        <v>154</v>
      </c>
      <c r="S1658">
        <v>0.2</v>
      </c>
      <c r="T1658" t="s">
        <v>159</v>
      </c>
      <c r="V1658" t="s">
        <v>156</v>
      </c>
    </row>
    <row r="1659" spans="1:22" x14ac:dyDescent="0.3">
      <c r="A1659" t="s">
        <v>148</v>
      </c>
      <c r="B1659">
        <v>164799790</v>
      </c>
      <c r="C1659" s="1">
        <v>39260</v>
      </c>
      <c r="D1659" s="2">
        <v>0.35416666666666669</v>
      </c>
      <c r="G1659" t="s">
        <v>149</v>
      </c>
      <c r="H1659" t="s">
        <v>150</v>
      </c>
      <c r="I1659" t="s">
        <v>148</v>
      </c>
      <c r="J1659" t="s">
        <v>151</v>
      </c>
      <c r="M1659">
        <v>34248</v>
      </c>
      <c r="N1659" t="s">
        <v>152</v>
      </c>
      <c r="O1659">
        <v>0.12</v>
      </c>
      <c r="Q1659" t="s">
        <v>153</v>
      </c>
      <c r="R1659" t="s">
        <v>154</v>
      </c>
      <c r="S1659">
        <v>0.12</v>
      </c>
      <c r="T1659" t="s">
        <v>155</v>
      </c>
      <c r="V1659" t="s">
        <v>156</v>
      </c>
    </row>
    <row r="1660" spans="1:22" x14ac:dyDescent="0.3">
      <c r="A1660" t="s">
        <v>148</v>
      </c>
      <c r="B1660">
        <v>164799790</v>
      </c>
      <c r="C1660" s="1">
        <v>39260</v>
      </c>
      <c r="D1660" s="2">
        <v>0.35416666666666669</v>
      </c>
      <c r="G1660" t="s">
        <v>149</v>
      </c>
      <c r="H1660" t="s">
        <v>150</v>
      </c>
      <c r="I1660" t="s">
        <v>148</v>
      </c>
      <c r="J1660" t="s">
        <v>151</v>
      </c>
      <c r="M1660">
        <v>34377</v>
      </c>
      <c r="N1660" t="s">
        <v>157</v>
      </c>
      <c r="O1660">
        <v>1.0999999999999999E-2</v>
      </c>
      <c r="P1660" t="s">
        <v>158</v>
      </c>
      <c r="Q1660" t="s">
        <v>153</v>
      </c>
      <c r="R1660" t="s">
        <v>154</v>
      </c>
      <c r="S1660">
        <v>0.08</v>
      </c>
      <c r="T1660" t="s">
        <v>159</v>
      </c>
      <c r="V1660" t="s">
        <v>156</v>
      </c>
    </row>
    <row r="1661" spans="1:22" x14ac:dyDescent="0.3">
      <c r="A1661" t="s">
        <v>148</v>
      </c>
      <c r="B1661">
        <v>164799790</v>
      </c>
      <c r="C1661" s="1">
        <v>39260</v>
      </c>
      <c r="D1661" s="2">
        <v>0.35416666666666669</v>
      </c>
      <c r="G1661" t="s">
        <v>149</v>
      </c>
      <c r="H1661" t="s">
        <v>150</v>
      </c>
      <c r="I1661" t="s">
        <v>148</v>
      </c>
      <c r="J1661" t="s">
        <v>151</v>
      </c>
      <c r="M1661">
        <v>34443</v>
      </c>
      <c r="N1661" t="s">
        <v>152</v>
      </c>
      <c r="O1661">
        <v>0.1</v>
      </c>
      <c r="Q1661" t="s">
        <v>153</v>
      </c>
      <c r="R1661" t="s">
        <v>154</v>
      </c>
      <c r="S1661">
        <v>0.1</v>
      </c>
      <c r="T1661" t="s">
        <v>155</v>
      </c>
      <c r="V1661" t="s">
        <v>156</v>
      </c>
    </row>
    <row r="1662" spans="1:22" x14ac:dyDescent="0.3">
      <c r="A1662" t="s">
        <v>148</v>
      </c>
      <c r="B1662">
        <v>164799790</v>
      </c>
      <c r="C1662" s="1">
        <v>39260</v>
      </c>
      <c r="D1662" s="2">
        <v>0.35416666666666669</v>
      </c>
      <c r="G1662" t="s">
        <v>149</v>
      </c>
      <c r="H1662" t="s">
        <v>150</v>
      </c>
      <c r="I1662" t="s">
        <v>148</v>
      </c>
      <c r="J1662" t="s">
        <v>151</v>
      </c>
      <c r="M1662">
        <v>34462</v>
      </c>
      <c r="N1662" t="s">
        <v>152</v>
      </c>
      <c r="O1662">
        <v>0.08</v>
      </c>
      <c r="Q1662" t="s">
        <v>153</v>
      </c>
      <c r="R1662" t="s">
        <v>154</v>
      </c>
      <c r="S1662">
        <v>0.08</v>
      </c>
      <c r="T1662" t="s">
        <v>159</v>
      </c>
      <c r="V1662" t="s">
        <v>156</v>
      </c>
    </row>
    <row r="1663" spans="1:22" x14ac:dyDescent="0.3">
      <c r="A1663" t="s">
        <v>148</v>
      </c>
      <c r="B1663">
        <v>164799790</v>
      </c>
      <c r="C1663" s="1">
        <v>39260</v>
      </c>
      <c r="D1663" s="2">
        <v>0.35416666666666669</v>
      </c>
      <c r="G1663" t="s">
        <v>149</v>
      </c>
      <c r="H1663" t="s">
        <v>150</v>
      </c>
      <c r="I1663" t="s">
        <v>148</v>
      </c>
      <c r="J1663" t="s">
        <v>151</v>
      </c>
      <c r="M1663">
        <v>34470</v>
      </c>
      <c r="N1663" t="s">
        <v>157</v>
      </c>
      <c r="O1663">
        <v>1.4999999999999999E-2</v>
      </c>
      <c r="P1663" t="s">
        <v>158</v>
      </c>
      <c r="Q1663" t="s">
        <v>153</v>
      </c>
      <c r="R1663" t="s">
        <v>154</v>
      </c>
      <c r="S1663">
        <v>0.08</v>
      </c>
      <c r="T1663" t="s">
        <v>155</v>
      </c>
      <c r="V1663" t="s">
        <v>156</v>
      </c>
    </row>
    <row r="1664" spans="1:22" x14ac:dyDescent="0.3">
      <c r="A1664" t="s">
        <v>148</v>
      </c>
      <c r="B1664">
        <v>1648001</v>
      </c>
      <c r="C1664" s="1">
        <v>39260</v>
      </c>
      <c r="D1664" s="2">
        <v>0.36458333333333331</v>
      </c>
      <c r="G1664" t="s">
        <v>149</v>
      </c>
      <c r="H1664" t="s">
        <v>150</v>
      </c>
      <c r="I1664" t="s">
        <v>148</v>
      </c>
      <c r="J1664" t="s">
        <v>151</v>
      </c>
      <c r="M1664">
        <v>34248</v>
      </c>
      <c r="N1664" t="s">
        <v>152</v>
      </c>
      <c r="O1664">
        <v>0.12</v>
      </c>
      <c r="Q1664" t="s">
        <v>153</v>
      </c>
      <c r="R1664" t="s">
        <v>154</v>
      </c>
      <c r="S1664">
        <v>0.12</v>
      </c>
      <c r="T1664" t="s">
        <v>155</v>
      </c>
      <c r="V1664" t="s">
        <v>156</v>
      </c>
    </row>
    <row r="1665" spans="1:22" x14ac:dyDescent="0.3">
      <c r="A1665" t="s">
        <v>148</v>
      </c>
      <c r="B1665">
        <v>1648001</v>
      </c>
      <c r="C1665" s="1">
        <v>39260</v>
      </c>
      <c r="D1665" s="2">
        <v>0.36458333333333331</v>
      </c>
      <c r="G1665" t="s">
        <v>149</v>
      </c>
      <c r="H1665" t="s">
        <v>150</v>
      </c>
      <c r="I1665" t="s">
        <v>148</v>
      </c>
      <c r="J1665" t="s">
        <v>151</v>
      </c>
      <c r="M1665">
        <v>34377</v>
      </c>
      <c r="N1665" t="s">
        <v>152</v>
      </c>
      <c r="O1665">
        <v>0.08</v>
      </c>
      <c r="Q1665" t="s">
        <v>153</v>
      </c>
      <c r="R1665" t="s">
        <v>154</v>
      </c>
      <c r="S1665">
        <v>0.08</v>
      </c>
      <c r="T1665" t="s">
        <v>159</v>
      </c>
      <c r="V1665" t="s">
        <v>156</v>
      </c>
    </row>
    <row r="1666" spans="1:22" x14ac:dyDescent="0.3">
      <c r="A1666" t="s">
        <v>148</v>
      </c>
      <c r="B1666">
        <v>1648001</v>
      </c>
      <c r="C1666" s="1">
        <v>39260</v>
      </c>
      <c r="D1666" s="2">
        <v>0.36458333333333331</v>
      </c>
      <c r="G1666" t="s">
        <v>149</v>
      </c>
      <c r="H1666" t="s">
        <v>150</v>
      </c>
      <c r="I1666" t="s">
        <v>148</v>
      </c>
      <c r="J1666" t="s">
        <v>151</v>
      </c>
      <c r="M1666">
        <v>34443</v>
      </c>
      <c r="N1666" t="s">
        <v>152</v>
      </c>
      <c r="O1666">
        <v>0.1</v>
      </c>
      <c r="Q1666" t="s">
        <v>153</v>
      </c>
      <c r="R1666" t="s">
        <v>154</v>
      </c>
      <c r="S1666">
        <v>0.1</v>
      </c>
      <c r="T1666" t="s">
        <v>155</v>
      </c>
      <c r="V1666" t="s">
        <v>156</v>
      </c>
    </row>
    <row r="1667" spans="1:22" x14ac:dyDescent="0.3">
      <c r="A1667" t="s">
        <v>148</v>
      </c>
      <c r="B1667">
        <v>1648001</v>
      </c>
      <c r="C1667" s="1">
        <v>39260</v>
      </c>
      <c r="D1667" s="2">
        <v>0.36458333333333331</v>
      </c>
      <c r="G1667" t="s">
        <v>149</v>
      </c>
      <c r="H1667" t="s">
        <v>150</v>
      </c>
      <c r="I1667" t="s">
        <v>148</v>
      </c>
      <c r="J1667" t="s">
        <v>151</v>
      </c>
      <c r="M1667">
        <v>34462</v>
      </c>
      <c r="N1667" t="s">
        <v>152</v>
      </c>
      <c r="O1667">
        <v>0.08</v>
      </c>
      <c r="Q1667" t="s">
        <v>153</v>
      </c>
      <c r="R1667" t="s">
        <v>154</v>
      </c>
      <c r="S1667">
        <v>0.08</v>
      </c>
      <c r="T1667" t="s">
        <v>159</v>
      </c>
      <c r="V1667" t="s">
        <v>156</v>
      </c>
    </row>
    <row r="1668" spans="1:22" x14ac:dyDescent="0.3">
      <c r="A1668" t="s">
        <v>148</v>
      </c>
      <c r="B1668">
        <v>1648001</v>
      </c>
      <c r="C1668" s="1">
        <v>39260</v>
      </c>
      <c r="D1668" s="2">
        <v>0.36458333333333331</v>
      </c>
      <c r="G1668" t="s">
        <v>149</v>
      </c>
      <c r="H1668" t="s">
        <v>150</v>
      </c>
      <c r="I1668" t="s">
        <v>148</v>
      </c>
      <c r="J1668" t="s">
        <v>151</v>
      </c>
      <c r="M1668">
        <v>34470</v>
      </c>
      <c r="N1668" t="s">
        <v>152</v>
      </c>
      <c r="O1668">
        <v>0.08</v>
      </c>
      <c r="Q1668" t="s">
        <v>153</v>
      </c>
      <c r="R1668" t="s">
        <v>154</v>
      </c>
      <c r="S1668">
        <v>0.08</v>
      </c>
      <c r="T1668" t="s">
        <v>155</v>
      </c>
      <c r="V1668" t="s">
        <v>156</v>
      </c>
    </row>
    <row r="1669" spans="1:22" x14ac:dyDescent="0.3">
      <c r="A1669" t="s">
        <v>148</v>
      </c>
      <c r="B1669">
        <v>1648001</v>
      </c>
      <c r="C1669" s="1">
        <v>39260</v>
      </c>
      <c r="D1669" s="2">
        <v>0.37152777777777773</v>
      </c>
      <c r="G1669" t="s">
        <v>149</v>
      </c>
      <c r="H1669" t="s">
        <v>150</v>
      </c>
      <c r="I1669" t="s">
        <v>148</v>
      </c>
      <c r="J1669" t="s">
        <v>151</v>
      </c>
      <c r="M1669">
        <v>34247</v>
      </c>
      <c r="N1669" t="s">
        <v>152</v>
      </c>
      <c r="O1669">
        <v>0.2</v>
      </c>
      <c r="Q1669" t="s">
        <v>166</v>
      </c>
      <c r="R1669" t="s">
        <v>154</v>
      </c>
      <c r="S1669">
        <v>0.2</v>
      </c>
      <c r="T1669" t="s">
        <v>159</v>
      </c>
      <c r="V1669" t="s">
        <v>156</v>
      </c>
    </row>
    <row r="1670" spans="1:22" x14ac:dyDescent="0.3">
      <c r="A1670" t="s">
        <v>148</v>
      </c>
      <c r="B1670">
        <v>1648001</v>
      </c>
      <c r="C1670" s="1">
        <v>39260</v>
      </c>
      <c r="D1670" s="2">
        <v>0.37152777777777773</v>
      </c>
      <c r="G1670" t="s">
        <v>149</v>
      </c>
      <c r="H1670" t="s">
        <v>150</v>
      </c>
      <c r="I1670" t="s">
        <v>148</v>
      </c>
      <c r="J1670" t="s">
        <v>151</v>
      </c>
      <c r="M1670">
        <v>34376</v>
      </c>
      <c r="N1670" t="s">
        <v>152</v>
      </c>
      <c r="O1670">
        <v>0.2</v>
      </c>
      <c r="Q1670" t="s">
        <v>166</v>
      </c>
      <c r="R1670" t="s">
        <v>154</v>
      </c>
      <c r="S1670">
        <v>0.2</v>
      </c>
      <c r="T1670" t="s">
        <v>159</v>
      </c>
      <c r="V1670" t="s">
        <v>156</v>
      </c>
    </row>
    <row r="1671" spans="1:22" x14ac:dyDescent="0.3">
      <c r="A1671" t="s">
        <v>148</v>
      </c>
      <c r="B1671">
        <v>1648001</v>
      </c>
      <c r="C1671" s="1">
        <v>39260</v>
      </c>
      <c r="D1671" s="2">
        <v>0.37152777777777773</v>
      </c>
      <c r="G1671" t="s">
        <v>149</v>
      </c>
      <c r="H1671" t="s">
        <v>150</v>
      </c>
      <c r="I1671" t="s">
        <v>148</v>
      </c>
      <c r="J1671" t="s">
        <v>151</v>
      </c>
      <c r="M1671">
        <v>34461</v>
      </c>
      <c r="N1671" t="s">
        <v>152</v>
      </c>
      <c r="O1671">
        <v>0.2</v>
      </c>
      <c r="Q1671" t="s">
        <v>166</v>
      </c>
      <c r="R1671" t="s">
        <v>154</v>
      </c>
      <c r="S1671">
        <v>0.2</v>
      </c>
      <c r="T1671" t="s">
        <v>159</v>
      </c>
      <c r="V1671" t="s">
        <v>156</v>
      </c>
    </row>
    <row r="1672" spans="1:22" x14ac:dyDescent="0.3">
      <c r="A1672" t="s">
        <v>148</v>
      </c>
      <c r="B1672">
        <v>1648001</v>
      </c>
      <c r="C1672" s="1">
        <v>39260</v>
      </c>
      <c r="D1672" s="2">
        <v>0.37152777777777773</v>
      </c>
      <c r="G1672" t="s">
        <v>149</v>
      </c>
      <c r="H1672" t="s">
        <v>150</v>
      </c>
      <c r="I1672" t="s">
        <v>148</v>
      </c>
      <c r="J1672" t="s">
        <v>151</v>
      </c>
      <c r="M1672">
        <v>34469</v>
      </c>
      <c r="N1672" t="s">
        <v>152</v>
      </c>
      <c r="O1672">
        <v>0.2</v>
      </c>
      <c r="Q1672" t="s">
        <v>166</v>
      </c>
      <c r="R1672" t="s">
        <v>154</v>
      </c>
      <c r="S1672">
        <v>0.2</v>
      </c>
      <c r="T1672" t="s">
        <v>159</v>
      </c>
      <c r="V1672" t="s">
        <v>156</v>
      </c>
    </row>
    <row r="1673" spans="1:22" x14ac:dyDescent="0.3">
      <c r="A1673" t="s">
        <v>148</v>
      </c>
      <c r="B1673">
        <v>1648001</v>
      </c>
      <c r="C1673" s="1">
        <v>39260</v>
      </c>
      <c r="D1673" s="2">
        <v>0.37152777777777773</v>
      </c>
      <c r="G1673" t="s">
        <v>149</v>
      </c>
      <c r="H1673" t="s">
        <v>150</v>
      </c>
      <c r="I1673" t="s">
        <v>148</v>
      </c>
      <c r="J1673" t="s">
        <v>151</v>
      </c>
      <c r="M1673">
        <v>34696</v>
      </c>
      <c r="N1673" t="s">
        <v>152</v>
      </c>
      <c r="O1673">
        <v>0.2</v>
      </c>
      <c r="P1673" t="s">
        <v>167</v>
      </c>
      <c r="Q1673" t="s">
        <v>166</v>
      </c>
      <c r="R1673" t="s">
        <v>154</v>
      </c>
      <c r="S1673">
        <v>0.2</v>
      </c>
      <c r="T1673" t="s">
        <v>159</v>
      </c>
      <c r="V1673" t="s">
        <v>156</v>
      </c>
    </row>
    <row r="1674" spans="1:22" x14ac:dyDescent="0.3">
      <c r="A1674" t="s">
        <v>148</v>
      </c>
      <c r="B1674">
        <v>1649010</v>
      </c>
      <c r="C1674" s="1">
        <v>39260</v>
      </c>
      <c r="D1674" s="2">
        <v>0.52083333333333337</v>
      </c>
      <c r="G1674" t="s">
        <v>149</v>
      </c>
      <c r="H1674" t="s">
        <v>150</v>
      </c>
      <c r="I1674" t="s">
        <v>148</v>
      </c>
      <c r="J1674" t="s">
        <v>151</v>
      </c>
      <c r="M1674">
        <v>34248</v>
      </c>
      <c r="N1674" t="s">
        <v>152</v>
      </c>
      <c r="O1674">
        <v>0.12</v>
      </c>
      <c r="Q1674" t="s">
        <v>153</v>
      </c>
      <c r="R1674" t="s">
        <v>154</v>
      </c>
      <c r="S1674">
        <v>0.12</v>
      </c>
      <c r="T1674" t="s">
        <v>155</v>
      </c>
      <c r="V1674" t="s">
        <v>156</v>
      </c>
    </row>
    <row r="1675" spans="1:22" x14ac:dyDescent="0.3">
      <c r="A1675" t="s">
        <v>148</v>
      </c>
      <c r="B1675">
        <v>1649010</v>
      </c>
      <c r="C1675" s="1">
        <v>39260</v>
      </c>
      <c r="D1675" s="2">
        <v>0.52083333333333337</v>
      </c>
      <c r="G1675" t="s">
        <v>149</v>
      </c>
      <c r="H1675" t="s">
        <v>150</v>
      </c>
      <c r="I1675" t="s">
        <v>148</v>
      </c>
      <c r="J1675" t="s">
        <v>151</v>
      </c>
      <c r="M1675">
        <v>34377</v>
      </c>
      <c r="N1675" t="s">
        <v>152</v>
      </c>
      <c r="O1675">
        <v>0.08</v>
      </c>
      <c r="Q1675" t="s">
        <v>153</v>
      </c>
      <c r="R1675" t="s">
        <v>154</v>
      </c>
      <c r="S1675">
        <v>0.08</v>
      </c>
      <c r="T1675" t="s">
        <v>159</v>
      </c>
      <c r="V1675" t="s">
        <v>156</v>
      </c>
    </row>
    <row r="1676" spans="1:22" x14ac:dyDescent="0.3">
      <c r="A1676" t="s">
        <v>148</v>
      </c>
      <c r="B1676">
        <v>1649010</v>
      </c>
      <c r="C1676" s="1">
        <v>39260</v>
      </c>
      <c r="D1676" s="2">
        <v>0.52083333333333337</v>
      </c>
      <c r="G1676" t="s">
        <v>149</v>
      </c>
      <c r="H1676" t="s">
        <v>150</v>
      </c>
      <c r="I1676" t="s">
        <v>148</v>
      </c>
      <c r="J1676" t="s">
        <v>151</v>
      </c>
      <c r="M1676">
        <v>34443</v>
      </c>
      <c r="N1676" t="s">
        <v>152</v>
      </c>
      <c r="O1676">
        <v>0.1</v>
      </c>
      <c r="Q1676" t="s">
        <v>153</v>
      </c>
      <c r="R1676" t="s">
        <v>154</v>
      </c>
      <c r="S1676">
        <v>0.1</v>
      </c>
      <c r="T1676" t="s">
        <v>155</v>
      </c>
      <c r="V1676" t="s">
        <v>156</v>
      </c>
    </row>
    <row r="1677" spans="1:22" x14ac:dyDescent="0.3">
      <c r="A1677" t="s">
        <v>148</v>
      </c>
      <c r="B1677">
        <v>1649010</v>
      </c>
      <c r="C1677" s="1">
        <v>39260</v>
      </c>
      <c r="D1677" s="2">
        <v>0.52083333333333337</v>
      </c>
      <c r="G1677" t="s">
        <v>149</v>
      </c>
      <c r="H1677" t="s">
        <v>150</v>
      </c>
      <c r="I1677" t="s">
        <v>148</v>
      </c>
      <c r="J1677" t="s">
        <v>151</v>
      </c>
      <c r="M1677">
        <v>34462</v>
      </c>
      <c r="N1677" t="s">
        <v>152</v>
      </c>
      <c r="O1677">
        <v>0.08</v>
      </c>
      <c r="Q1677" t="s">
        <v>153</v>
      </c>
      <c r="R1677" t="s">
        <v>154</v>
      </c>
      <c r="S1677">
        <v>0.08</v>
      </c>
      <c r="T1677" t="s">
        <v>159</v>
      </c>
      <c r="V1677" t="s">
        <v>156</v>
      </c>
    </row>
    <row r="1678" spans="1:22" x14ac:dyDescent="0.3">
      <c r="A1678" t="s">
        <v>148</v>
      </c>
      <c r="B1678">
        <v>1649010</v>
      </c>
      <c r="C1678" s="1">
        <v>39260</v>
      </c>
      <c r="D1678" s="2">
        <v>0.52083333333333337</v>
      </c>
      <c r="G1678" t="s">
        <v>149</v>
      </c>
      <c r="H1678" t="s">
        <v>150</v>
      </c>
      <c r="I1678" t="s">
        <v>148</v>
      </c>
      <c r="J1678" t="s">
        <v>151</v>
      </c>
      <c r="M1678">
        <v>34470</v>
      </c>
      <c r="N1678" t="s">
        <v>152</v>
      </c>
      <c r="O1678">
        <v>0.08</v>
      </c>
      <c r="Q1678" t="s">
        <v>153</v>
      </c>
      <c r="R1678" t="s">
        <v>154</v>
      </c>
      <c r="S1678">
        <v>0.08</v>
      </c>
      <c r="T1678" t="s">
        <v>155</v>
      </c>
      <c r="V1678" t="s">
        <v>156</v>
      </c>
    </row>
    <row r="1679" spans="1:22" x14ac:dyDescent="0.3">
      <c r="A1679" t="s">
        <v>148</v>
      </c>
      <c r="B1679">
        <v>1649010</v>
      </c>
      <c r="C1679" s="1">
        <v>39260</v>
      </c>
      <c r="D1679" s="2">
        <v>0.52777777777777779</v>
      </c>
      <c r="G1679" t="s">
        <v>149</v>
      </c>
      <c r="H1679" t="s">
        <v>150</v>
      </c>
      <c r="I1679" t="s">
        <v>148</v>
      </c>
      <c r="J1679" t="s">
        <v>151</v>
      </c>
      <c r="M1679">
        <v>34247</v>
      </c>
      <c r="N1679" t="s">
        <v>152</v>
      </c>
      <c r="O1679">
        <v>0.2</v>
      </c>
      <c r="Q1679" t="s">
        <v>166</v>
      </c>
      <c r="R1679" t="s">
        <v>154</v>
      </c>
      <c r="S1679">
        <v>0.2</v>
      </c>
      <c r="T1679" t="s">
        <v>159</v>
      </c>
      <c r="V1679" t="s">
        <v>156</v>
      </c>
    </row>
    <row r="1680" spans="1:22" x14ac:dyDescent="0.3">
      <c r="A1680" t="s">
        <v>148</v>
      </c>
      <c r="B1680">
        <v>1649010</v>
      </c>
      <c r="C1680" s="1">
        <v>39260</v>
      </c>
      <c r="D1680" s="2">
        <v>0.52777777777777779</v>
      </c>
      <c r="G1680" t="s">
        <v>149</v>
      </c>
      <c r="H1680" t="s">
        <v>150</v>
      </c>
      <c r="I1680" t="s">
        <v>148</v>
      </c>
      <c r="J1680" t="s">
        <v>151</v>
      </c>
      <c r="M1680">
        <v>34376</v>
      </c>
      <c r="N1680" t="s">
        <v>152</v>
      </c>
      <c r="O1680">
        <v>0.2</v>
      </c>
      <c r="Q1680" t="s">
        <v>166</v>
      </c>
      <c r="R1680" t="s">
        <v>154</v>
      </c>
      <c r="S1680">
        <v>0.2</v>
      </c>
      <c r="T1680" t="s">
        <v>159</v>
      </c>
      <c r="V1680" t="s">
        <v>156</v>
      </c>
    </row>
    <row r="1681" spans="1:22" x14ac:dyDescent="0.3">
      <c r="A1681" t="s">
        <v>148</v>
      </c>
      <c r="B1681">
        <v>1649010</v>
      </c>
      <c r="C1681" s="1">
        <v>39260</v>
      </c>
      <c r="D1681" s="2">
        <v>0.52777777777777779</v>
      </c>
      <c r="G1681" t="s">
        <v>149</v>
      </c>
      <c r="H1681" t="s">
        <v>150</v>
      </c>
      <c r="I1681" t="s">
        <v>148</v>
      </c>
      <c r="J1681" t="s">
        <v>151</v>
      </c>
      <c r="M1681">
        <v>34461</v>
      </c>
      <c r="N1681" t="s">
        <v>152</v>
      </c>
      <c r="O1681">
        <v>0.2</v>
      </c>
      <c r="Q1681" t="s">
        <v>166</v>
      </c>
      <c r="R1681" t="s">
        <v>154</v>
      </c>
      <c r="S1681">
        <v>0.2</v>
      </c>
      <c r="T1681" t="s">
        <v>159</v>
      </c>
      <c r="V1681" t="s">
        <v>156</v>
      </c>
    </row>
    <row r="1682" spans="1:22" x14ac:dyDescent="0.3">
      <c r="A1682" t="s">
        <v>148</v>
      </c>
      <c r="B1682">
        <v>1649010</v>
      </c>
      <c r="C1682" s="1">
        <v>39260</v>
      </c>
      <c r="D1682" s="2">
        <v>0.52777777777777779</v>
      </c>
      <c r="G1682" t="s">
        <v>149</v>
      </c>
      <c r="H1682" t="s">
        <v>150</v>
      </c>
      <c r="I1682" t="s">
        <v>148</v>
      </c>
      <c r="J1682" t="s">
        <v>151</v>
      </c>
      <c r="M1682">
        <v>34469</v>
      </c>
      <c r="N1682" t="s">
        <v>152</v>
      </c>
      <c r="O1682">
        <v>0.2</v>
      </c>
      <c r="Q1682" t="s">
        <v>166</v>
      </c>
      <c r="R1682" t="s">
        <v>154</v>
      </c>
      <c r="S1682">
        <v>0.2</v>
      </c>
      <c r="T1682" t="s">
        <v>159</v>
      </c>
      <c r="V1682" t="s">
        <v>156</v>
      </c>
    </row>
    <row r="1683" spans="1:22" x14ac:dyDescent="0.3">
      <c r="A1683" t="s">
        <v>148</v>
      </c>
      <c r="B1683">
        <v>1649010</v>
      </c>
      <c r="C1683" s="1">
        <v>39260</v>
      </c>
      <c r="D1683" s="2">
        <v>0.52777777777777779</v>
      </c>
      <c r="G1683" t="s">
        <v>149</v>
      </c>
      <c r="H1683" t="s">
        <v>150</v>
      </c>
      <c r="I1683" t="s">
        <v>148</v>
      </c>
      <c r="J1683" t="s">
        <v>151</v>
      </c>
      <c r="M1683">
        <v>34696</v>
      </c>
      <c r="N1683" t="s">
        <v>152</v>
      </c>
      <c r="O1683">
        <v>0.2</v>
      </c>
      <c r="P1683" t="s">
        <v>167</v>
      </c>
      <c r="Q1683" t="s">
        <v>166</v>
      </c>
      <c r="R1683" t="s">
        <v>154</v>
      </c>
      <c r="S1683">
        <v>0.2</v>
      </c>
      <c r="T1683" t="s">
        <v>159</v>
      </c>
      <c r="V1683" t="s">
        <v>156</v>
      </c>
    </row>
    <row r="1684" spans="1:22" x14ac:dyDescent="0.3">
      <c r="A1684" t="s">
        <v>148</v>
      </c>
      <c r="B1684">
        <v>1648450</v>
      </c>
      <c r="C1684" s="1">
        <v>39260</v>
      </c>
      <c r="D1684" s="2">
        <v>0.46875</v>
      </c>
      <c r="G1684" t="s">
        <v>149</v>
      </c>
      <c r="H1684" t="s">
        <v>150</v>
      </c>
      <c r="I1684" t="s">
        <v>148</v>
      </c>
      <c r="J1684" t="s">
        <v>151</v>
      </c>
      <c r="M1684">
        <v>34248</v>
      </c>
      <c r="N1684" t="s">
        <v>152</v>
      </c>
      <c r="O1684">
        <v>0.12</v>
      </c>
      <c r="Q1684" t="s">
        <v>153</v>
      </c>
      <c r="R1684" t="s">
        <v>154</v>
      </c>
      <c r="S1684">
        <v>0.12</v>
      </c>
      <c r="T1684" t="s">
        <v>155</v>
      </c>
      <c r="V1684" t="s">
        <v>156</v>
      </c>
    </row>
    <row r="1685" spans="1:22" x14ac:dyDescent="0.3">
      <c r="A1685" t="s">
        <v>148</v>
      </c>
      <c r="B1685">
        <v>1648450</v>
      </c>
      <c r="C1685" s="1">
        <v>39260</v>
      </c>
      <c r="D1685" s="2">
        <v>0.46875</v>
      </c>
      <c r="G1685" t="s">
        <v>149</v>
      </c>
      <c r="H1685" t="s">
        <v>150</v>
      </c>
      <c r="I1685" t="s">
        <v>148</v>
      </c>
      <c r="J1685" t="s">
        <v>151</v>
      </c>
      <c r="M1685">
        <v>34377</v>
      </c>
      <c r="N1685" t="s">
        <v>152</v>
      </c>
      <c r="O1685">
        <v>0.08</v>
      </c>
      <c r="Q1685" t="s">
        <v>153</v>
      </c>
      <c r="R1685" t="s">
        <v>154</v>
      </c>
      <c r="S1685">
        <v>0.08</v>
      </c>
      <c r="T1685" t="s">
        <v>159</v>
      </c>
      <c r="V1685" t="s">
        <v>156</v>
      </c>
    </row>
    <row r="1686" spans="1:22" x14ac:dyDescent="0.3">
      <c r="A1686" t="s">
        <v>148</v>
      </c>
      <c r="B1686">
        <v>1648450</v>
      </c>
      <c r="C1686" s="1">
        <v>39260</v>
      </c>
      <c r="D1686" s="2">
        <v>0.46875</v>
      </c>
      <c r="G1686" t="s">
        <v>149</v>
      </c>
      <c r="H1686" t="s">
        <v>150</v>
      </c>
      <c r="I1686" t="s">
        <v>148</v>
      </c>
      <c r="J1686" t="s">
        <v>151</v>
      </c>
      <c r="M1686">
        <v>34443</v>
      </c>
      <c r="N1686" t="s">
        <v>152</v>
      </c>
      <c r="O1686">
        <v>0.1</v>
      </c>
      <c r="Q1686" t="s">
        <v>153</v>
      </c>
      <c r="R1686" t="s">
        <v>154</v>
      </c>
      <c r="S1686">
        <v>0.1</v>
      </c>
      <c r="T1686" t="s">
        <v>155</v>
      </c>
      <c r="V1686" t="s">
        <v>156</v>
      </c>
    </row>
    <row r="1687" spans="1:22" x14ac:dyDescent="0.3">
      <c r="A1687" t="s">
        <v>148</v>
      </c>
      <c r="B1687">
        <v>1648450</v>
      </c>
      <c r="C1687" s="1">
        <v>39260</v>
      </c>
      <c r="D1687" s="2">
        <v>0.46875</v>
      </c>
      <c r="G1687" t="s">
        <v>149</v>
      </c>
      <c r="H1687" t="s">
        <v>150</v>
      </c>
      <c r="I1687" t="s">
        <v>148</v>
      </c>
      <c r="J1687" t="s">
        <v>151</v>
      </c>
      <c r="M1687">
        <v>34462</v>
      </c>
      <c r="N1687" t="s">
        <v>152</v>
      </c>
      <c r="O1687">
        <v>0.08</v>
      </c>
      <c r="Q1687" t="s">
        <v>153</v>
      </c>
      <c r="R1687" t="s">
        <v>154</v>
      </c>
      <c r="S1687">
        <v>0.08</v>
      </c>
      <c r="T1687" t="s">
        <v>159</v>
      </c>
      <c r="V1687" t="s">
        <v>156</v>
      </c>
    </row>
    <row r="1688" spans="1:22" x14ac:dyDescent="0.3">
      <c r="A1688" t="s">
        <v>148</v>
      </c>
      <c r="B1688">
        <v>1648450</v>
      </c>
      <c r="C1688" s="1">
        <v>39260</v>
      </c>
      <c r="D1688" s="2">
        <v>0.46875</v>
      </c>
      <c r="G1688" t="s">
        <v>149</v>
      </c>
      <c r="H1688" t="s">
        <v>150</v>
      </c>
      <c r="I1688" t="s">
        <v>148</v>
      </c>
      <c r="J1688" t="s">
        <v>151</v>
      </c>
      <c r="M1688">
        <v>34470</v>
      </c>
      <c r="N1688" t="s">
        <v>152</v>
      </c>
      <c r="O1688">
        <v>0.08</v>
      </c>
      <c r="Q1688" t="s">
        <v>153</v>
      </c>
      <c r="R1688" t="s">
        <v>154</v>
      </c>
      <c r="S1688">
        <v>0.08</v>
      </c>
      <c r="T1688" t="s">
        <v>155</v>
      </c>
      <c r="V1688" t="s">
        <v>156</v>
      </c>
    </row>
    <row r="1689" spans="1:22" x14ac:dyDescent="0.3">
      <c r="A1689" t="s">
        <v>148</v>
      </c>
      <c r="B1689">
        <v>1648500</v>
      </c>
      <c r="C1689" s="1">
        <v>39260</v>
      </c>
      <c r="D1689" s="2">
        <v>0.47916666666666669</v>
      </c>
      <c r="G1689" t="s">
        <v>149</v>
      </c>
      <c r="H1689" t="s">
        <v>150</v>
      </c>
      <c r="I1689" t="s">
        <v>148</v>
      </c>
      <c r="J1689" t="s">
        <v>151</v>
      </c>
      <c r="M1689">
        <v>34248</v>
      </c>
      <c r="N1689" t="s">
        <v>152</v>
      </c>
      <c r="O1689">
        <v>0.12</v>
      </c>
      <c r="Q1689" t="s">
        <v>153</v>
      </c>
      <c r="R1689" t="s">
        <v>154</v>
      </c>
      <c r="S1689">
        <v>0.12</v>
      </c>
      <c r="T1689" t="s">
        <v>155</v>
      </c>
      <c r="V1689" t="s">
        <v>156</v>
      </c>
    </row>
    <row r="1690" spans="1:22" x14ac:dyDescent="0.3">
      <c r="A1690" t="s">
        <v>148</v>
      </c>
      <c r="B1690">
        <v>1648500</v>
      </c>
      <c r="C1690" s="1">
        <v>39260</v>
      </c>
      <c r="D1690" s="2">
        <v>0.47916666666666669</v>
      </c>
      <c r="G1690" t="s">
        <v>149</v>
      </c>
      <c r="H1690" t="s">
        <v>150</v>
      </c>
      <c r="I1690" t="s">
        <v>148</v>
      </c>
      <c r="J1690" t="s">
        <v>151</v>
      </c>
      <c r="M1690">
        <v>34377</v>
      </c>
      <c r="N1690" t="s">
        <v>157</v>
      </c>
      <c r="O1690">
        <v>8.0000000000000002E-3</v>
      </c>
      <c r="P1690" t="s">
        <v>158</v>
      </c>
      <c r="Q1690" t="s">
        <v>153</v>
      </c>
      <c r="R1690" t="s">
        <v>154</v>
      </c>
      <c r="S1690">
        <v>0.08</v>
      </c>
      <c r="T1690" t="s">
        <v>159</v>
      </c>
      <c r="V1690" t="s">
        <v>156</v>
      </c>
    </row>
    <row r="1691" spans="1:22" x14ac:dyDescent="0.3">
      <c r="A1691" t="s">
        <v>148</v>
      </c>
      <c r="B1691">
        <v>1648500</v>
      </c>
      <c r="C1691" s="1">
        <v>39260</v>
      </c>
      <c r="D1691" s="2">
        <v>0.47916666666666669</v>
      </c>
      <c r="G1691" t="s">
        <v>149</v>
      </c>
      <c r="H1691" t="s">
        <v>150</v>
      </c>
      <c r="I1691" t="s">
        <v>148</v>
      </c>
      <c r="J1691" t="s">
        <v>151</v>
      </c>
      <c r="M1691">
        <v>34443</v>
      </c>
      <c r="N1691" t="s">
        <v>152</v>
      </c>
      <c r="O1691">
        <v>0.1</v>
      </c>
      <c r="Q1691" t="s">
        <v>153</v>
      </c>
      <c r="R1691" t="s">
        <v>154</v>
      </c>
      <c r="S1691">
        <v>0.1</v>
      </c>
      <c r="T1691" t="s">
        <v>155</v>
      </c>
      <c r="V1691" t="s">
        <v>156</v>
      </c>
    </row>
    <row r="1692" spans="1:22" x14ac:dyDescent="0.3">
      <c r="A1692" t="s">
        <v>148</v>
      </c>
      <c r="B1692">
        <v>1648500</v>
      </c>
      <c r="C1692" s="1">
        <v>39260</v>
      </c>
      <c r="D1692" s="2">
        <v>0.47916666666666669</v>
      </c>
      <c r="G1692" t="s">
        <v>149</v>
      </c>
      <c r="H1692" t="s">
        <v>150</v>
      </c>
      <c r="I1692" t="s">
        <v>148</v>
      </c>
      <c r="J1692" t="s">
        <v>151</v>
      </c>
      <c r="M1692">
        <v>34462</v>
      </c>
      <c r="N1692" t="s">
        <v>152</v>
      </c>
      <c r="O1692">
        <v>0.08</v>
      </c>
      <c r="Q1692" t="s">
        <v>153</v>
      </c>
      <c r="R1692" t="s">
        <v>154</v>
      </c>
      <c r="S1692">
        <v>0.08</v>
      </c>
      <c r="T1692" t="s">
        <v>159</v>
      </c>
      <c r="V1692" t="s">
        <v>156</v>
      </c>
    </row>
    <row r="1693" spans="1:22" x14ac:dyDescent="0.3">
      <c r="A1693" t="s">
        <v>148</v>
      </c>
      <c r="B1693">
        <v>1648500</v>
      </c>
      <c r="C1693" s="1">
        <v>39260</v>
      </c>
      <c r="D1693" s="2">
        <v>0.47916666666666669</v>
      </c>
      <c r="G1693" t="s">
        <v>149</v>
      </c>
      <c r="H1693" t="s">
        <v>150</v>
      </c>
      <c r="I1693" t="s">
        <v>148</v>
      </c>
      <c r="J1693" t="s">
        <v>151</v>
      </c>
      <c r="M1693">
        <v>34470</v>
      </c>
      <c r="N1693" t="s">
        <v>157</v>
      </c>
      <c r="O1693">
        <v>8.0000000000000002E-3</v>
      </c>
      <c r="P1693" t="s">
        <v>158</v>
      </c>
      <c r="Q1693" t="s">
        <v>153</v>
      </c>
      <c r="R1693" t="s">
        <v>154</v>
      </c>
      <c r="S1693">
        <v>0.08</v>
      </c>
      <c r="T1693" t="s">
        <v>155</v>
      </c>
      <c r="V1693" t="s">
        <v>156</v>
      </c>
    </row>
    <row r="1694" spans="1:22" x14ac:dyDescent="0.3">
      <c r="A1694" t="s">
        <v>148</v>
      </c>
      <c r="B1694">
        <v>1648390</v>
      </c>
      <c r="C1694" s="1">
        <v>39260</v>
      </c>
      <c r="D1694" s="2">
        <v>0.55208333333333337</v>
      </c>
      <c r="G1694" t="s">
        <v>149</v>
      </c>
      <c r="H1694" t="s">
        <v>150</v>
      </c>
      <c r="I1694" t="s">
        <v>148</v>
      </c>
      <c r="J1694" t="s">
        <v>151</v>
      </c>
      <c r="M1694">
        <v>34248</v>
      </c>
      <c r="N1694" t="s">
        <v>152</v>
      </c>
      <c r="O1694">
        <v>0.12</v>
      </c>
      <c r="Q1694" t="s">
        <v>153</v>
      </c>
      <c r="R1694" t="s">
        <v>154</v>
      </c>
      <c r="S1694">
        <v>0.12</v>
      </c>
      <c r="T1694" t="s">
        <v>155</v>
      </c>
      <c r="V1694" t="s">
        <v>156</v>
      </c>
    </row>
    <row r="1695" spans="1:22" x14ac:dyDescent="0.3">
      <c r="A1695" t="s">
        <v>148</v>
      </c>
      <c r="B1695">
        <v>1648390</v>
      </c>
      <c r="C1695" s="1">
        <v>39260</v>
      </c>
      <c r="D1695" s="2">
        <v>0.55208333333333337</v>
      </c>
      <c r="G1695" t="s">
        <v>149</v>
      </c>
      <c r="H1695" t="s">
        <v>150</v>
      </c>
      <c r="I1695" t="s">
        <v>148</v>
      </c>
      <c r="J1695" t="s">
        <v>151</v>
      </c>
      <c r="M1695">
        <v>34377</v>
      </c>
      <c r="N1695" t="s">
        <v>152</v>
      </c>
      <c r="O1695">
        <v>0.08</v>
      </c>
      <c r="Q1695" t="s">
        <v>153</v>
      </c>
      <c r="R1695" t="s">
        <v>154</v>
      </c>
      <c r="S1695">
        <v>0.08</v>
      </c>
      <c r="T1695" t="s">
        <v>159</v>
      </c>
      <c r="V1695" t="s">
        <v>156</v>
      </c>
    </row>
    <row r="1696" spans="1:22" x14ac:dyDescent="0.3">
      <c r="A1696" t="s">
        <v>148</v>
      </c>
      <c r="B1696">
        <v>1648390</v>
      </c>
      <c r="C1696" s="1">
        <v>39260</v>
      </c>
      <c r="D1696" s="2">
        <v>0.55208333333333337</v>
      </c>
      <c r="G1696" t="s">
        <v>149</v>
      </c>
      <c r="H1696" t="s">
        <v>150</v>
      </c>
      <c r="I1696" t="s">
        <v>148</v>
      </c>
      <c r="J1696" t="s">
        <v>151</v>
      </c>
      <c r="M1696">
        <v>34443</v>
      </c>
      <c r="N1696" t="s">
        <v>152</v>
      </c>
      <c r="O1696">
        <v>0.1</v>
      </c>
      <c r="Q1696" t="s">
        <v>153</v>
      </c>
      <c r="R1696" t="s">
        <v>154</v>
      </c>
      <c r="S1696">
        <v>0.1</v>
      </c>
      <c r="T1696" t="s">
        <v>155</v>
      </c>
      <c r="V1696" t="s">
        <v>156</v>
      </c>
    </row>
    <row r="1697" spans="1:22" x14ac:dyDescent="0.3">
      <c r="A1697" t="s">
        <v>148</v>
      </c>
      <c r="B1697">
        <v>1648390</v>
      </c>
      <c r="C1697" s="1">
        <v>39260</v>
      </c>
      <c r="D1697" s="2">
        <v>0.55208333333333337</v>
      </c>
      <c r="G1697" t="s">
        <v>149</v>
      </c>
      <c r="H1697" t="s">
        <v>150</v>
      </c>
      <c r="I1697" t="s">
        <v>148</v>
      </c>
      <c r="J1697" t="s">
        <v>151</v>
      </c>
      <c r="M1697">
        <v>34462</v>
      </c>
      <c r="N1697" t="s">
        <v>152</v>
      </c>
      <c r="O1697">
        <v>0.08</v>
      </c>
      <c r="Q1697" t="s">
        <v>153</v>
      </c>
      <c r="R1697" t="s">
        <v>154</v>
      </c>
      <c r="S1697">
        <v>0.08</v>
      </c>
      <c r="T1697" t="s">
        <v>159</v>
      </c>
      <c r="V1697" t="s">
        <v>156</v>
      </c>
    </row>
    <row r="1698" spans="1:22" x14ac:dyDescent="0.3">
      <c r="A1698" t="s">
        <v>148</v>
      </c>
      <c r="B1698">
        <v>1648390</v>
      </c>
      <c r="C1698" s="1">
        <v>39260</v>
      </c>
      <c r="D1698" s="2">
        <v>0.55208333333333337</v>
      </c>
      <c r="G1698" t="s">
        <v>149</v>
      </c>
      <c r="H1698" t="s">
        <v>150</v>
      </c>
      <c r="I1698" t="s">
        <v>148</v>
      </c>
      <c r="J1698" t="s">
        <v>151</v>
      </c>
      <c r="M1698">
        <v>34470</v>
      </c>
      <c r="N1698" t="s">
        <v>152</v>
      </c>
      <c r="O1698">
        <v>0.08</v>
      </c>
      <c r="Q1698" t="s">
        <v>153</v>
      </c>
      <c r="R1698" t="s">
        <v>154</v>
      </c>
      <c r="S1698">
        <v>0.08</v>
      </c>
      <c r="T1698" t="s">
        <v>155</v>
      </c>
      <c r="V1698" t="s">
        <v>156</v>
      </c>
    </row>
    <row r="1699" spans="1:22" x14ac:dyDescent="0.3">
      <c r="A1699" t="s">
        <v>148</v>
      </c>
      <c r="B1699">
        <v>1649003</v>
      </c>
      <c r="C1699" s="1">
        <v>39260</v>
      </c>
      <c r="D1699" s="2">
        <v>0.5</v>
      </c>
      <c r="G1699" t="s">
        <v>149</v>
      </c>
      <c r="H1699" t="s">
        <v>150</v>
      </c>
      <c r="I1699" t="s">
        <v>148</v>
      </c>
      <c r="J1699" t="s">
        <v>151</v>
      </c>
      <c r="M1699">
        <v>34248</v>
      </c>
      <c r="N1699" t="s">
        <v>152</v>
      </c>
      <c r="O1699">
        <v>0.12</v>
      </c>
      <c r="Q1699" t="s">
        <v>153</v>
      </c>
      <c r="R1699" t="s">
        <v>154</v>
      </c>
      <c r="S1699">
        <v>0.12</v>
      </c>
      <c r="T1699" t="s">
        <v>155</v>
      </c>
      <c r="V1699" t="s">
        <v>156</v>
      </c>
    </row>
    <row r="1700" spans="1:22" x14ac:dyDescent="0.3">
      <c r="A1700" t="s">
        <v>148</v>
      </c>
      <c r="B1700">
        <v>1649003</v>
      </c>
      <c r="C1700" s="1">
        <v>39260</v>
      </c>
      <c r="D1700" s="2">
        <v>0.5</v>
      </c>
      <c r="G1700" t="s">
        <v>149</v>
      </c>
      <c r="H1700" t="s">
        <v>150</v>
      </c>
      <c r="I1700" t="s">
        <v>148</v>
      </c>
      <c r="J1700" t="s">
        <v>151</v>
      </c>
      <c r="M1700">
        <v>34377</v>
      </c>
      <c r="N1700" t="s">
        <v>152</v>
      </c>
      <c r="O1700">
        <v>0.08</v>
      </c>
      <c r="Q1700" t="s">
        <v>153</v>
      </c>
      <c r="R1700" t="s">
        <v>154</v>
      </c>
      <c r="S1700">
        <v>0.08</v>
      </c>
      <c r="T1700" t="s">
        <v>159</v>
      </c>
      <c r="V1700" t="s">
        <v>156</v>
      </c>
    </row>
    <row r="1701" spans="1:22" x14ac:dyDescent="0.3">
      <c r="A1701" t="s">
        <v>148</v>
      </c>
      <c r="B1701">
        <v>1649003</v>
      </c>
      <c r="C1701" s="1">
        <v>39260</v>
      </c>
      <c r="D1701" s="2">
        <v>0.5</v>
      </c>
      <c r="G1701" t="s">
        <v>149</v>
      </c>
      <c r="H1701" t="s">
        <v>150</v>
      </c>
      <c r="I1701" t="s">
        <v>148</v>
      </c>
      <c r="J1701" t="s">
        <v>151</v>
      </c>
      <c r="M1701">
        <v>34443</v>
      </c>
      <c r="N1701" t="s">
        <v>152</v>
      </c>
      <c r="O1701">
        <v>0.1</v>
      </c>
      <c r="Q1701" t="s">
        <v>153</v>
      </c>
      <c r="R1701" t="s">
        <v>154</v>
      </c>
      <c r="S1701">
        <v>0.1</v>
      </c>
      <c r="T1701" t="s">
        <v>155</v>
      </c>
      <c r="V1701" t="s">
        <v>156</v>
      </c>
    </row>
    <row r="1702" spans="1:22" x14ac:dyDescent="0.3">
      <c r="A1702" t="s">
        <v>148</v>
      </c>
      <c r="B1702">
        <v>1649003</v>
      </c>
      <c r="C1702" s="1">
        <v>39260</v>
      </c>
      <c r="D1702" s="2">
        <v>0.5</v>
      </c>
      <c r="G1702" t="s">
        <v>149</v>
      </c>
      <c r="H1702" t="s">
        <v>150</v>
      </c>
      <c r="I1702" t="s">
        <v>148</v>
      </c>
      <c r="J1702" t="s">
        <v>151</v>
      </c>
      <c r="M1702">
        <v>34462</v>
      </c>
      <c r="N1702" t="s">
        <v>157</v>
      </c>
      <c r="O1702">
        <v>5.3999999999999999E-2</v>
      </c>
      <c r="P1702" t="s">
        <v>158</v>
      </c>
      <c r="Q1702" t="s">
        <v>153</v>
      </c>
      <c r="R1702" t="s">
        <v>154</v>
      </c>
      <c r="S1702">
        <v>0.08</v>
      </c>
      <c r="T1702" t="s">
        <v>159</v>
      </c>
      <c r="V1702" t="s">
        <v>156</v>
      </c>
    </row>
    <row r="1703" spans="1:22" x14ac:dyDescent="0.3">
      <c r="A1703" t="s">
        <v>148</v>
      </c>
      <c r="B1703">
        <v>1649003</v>
      </c>
      <c r="C1703" s="1">
        <v>39260</v>
      </c>
      <c r="D1703" s="2">
        <v>0.5</v>
      </c>
      <c r="G1703" t="s">
        <v>149</v>
      </c>
      <c r="H1703" t="s">
        <v>150</v>
      </c>
      <c r="I1703" t="s">
        <v>148</v>
      </c>
      <c r="J1703" t="s">
        <v>151</v>
      </c>
      <c r="M1703">
        <v>34470</v>
      </c>
      <c r="N1703" t="s">
        <v>152</v>
      </c>
      <c r="O1703">
        <v>0.08</v>
      </c>
      <c r="Q1703" t="s">
        <v>153</v>
      </c>
      <c r="R1703" t="s">
        <v>154</v>
      </c>
      <c r="S1703">
        <v>0.08</v>
      </c>
      <c r="T1703" t="s">
        <v>155</v>
      </c>
      <c r="V1703" t="s">
        <v>156</v>
      </c>
    </row>
    <row r="1704" spans="1:22" x14ac:dyDescent="0.3">
      <c r="A1704" t="s">
        <v>148</v>
      </c>
      <c r="B1704">
        <v>1651770</v>
      </c>
      <c r="C1704" s="1">
        <v>41723</v>
      </c>
      <c r="D1704" s="2">
        <v>0.5</v>
      </c>
      <c r="G1704" t="s">
        <v>149</v>
      </c>
      <c r="H1704" t="s">
        <v>150</v>
      </c>
      <c r="I1704" t="s">
        <v>148</v>
      </c>
      <c r="J1704" t="s">
        <v>151</v>
      </c>
      <c r="M1704">
        <v>1040</v>
      </c>
      <c r="O1704">
        <v>11.4</v>
      </c>
      <c r="P1704" t="s">
        <v>174</v>
      </c>
      <c r="Q1704" t="s">
        <v>172</v>
      </c>
      <c r="R1704" t="s">
        <v>154</v>
      </c>
      <c r="S1704">
        <v>0.8</v>
      </c>
      <c r="T1704" t="s">
        <v>171</v>
      </c>
      <c r="V1704" t="s">
        <v>156</v>
      </c>
    </row>
    <row r="1705" spans="1:22" x14ac:dyDescent="0.3">
      <c r="A1705" t="s">
        <v>148</v>
      </c>
      <c r="B1705">
        <v>1651770</v>
      </c>
      <c r="C1705" s="1">
        <v>41723</v>
      </c>
      <c r="D1705" s="2">
        <v>0.5</v>
      </c>
      <c r="G1705" t="s">
        <v>149</v>
      </c>
      <c r="H1705" t="s">
        <v>150</v>
      </c>
      <c r="I1705" t="s">
        <v>148</v>
      </c>
      <c r="J1705" t="s">
        <v>151</v>
      </c>
      <c r="M1705">
        <v>1049</v>
      </c>
      <c r="O1705">
        <v>0.877</v>
      </c>
      <c r="P1705" t="s">
        <v>174</v>
      </c>
      <c r="Q1705" t="s">
        <v>170</v>
      </c>
      <c r="R1705" t="s">
        <v>154</v>
      </c>
      <c r="S1705">
        <v>0.04</v>
      </c>
      <c r="T1705" t="s">
        <v>171</v>
      </c>
      <c r="V1705" t="s">
        <v>156</v>
      </c>
    </row>
    <row r="1706" spans="1:22" x14ac:dyDescent="0.3">
      <c r="A1706" t="s">
        <v>148</v>
      </c>
      <c r="B1706">
        <v>1651770</v>
      </c>
      <c r="C1706" s="1">
        <v>41723</v>
      </c>
      <c r="D1706" s="2">
        <v>0.5</v>
      </c>
      <c r="G1706" t="s">
        <v>149</v>
      </c>
      <c r="H1706" t="s">
        <v>150</v>
      </c>
      <c r="I1706" t="s">
        <v>148</v>
      </c>
      <c r="J1706" t="s">
        <v>151</v>
      </c>
      <c r="M1706">
        <v>1090</v>
      </c>
      <c r="O1706">
        <v>33.9</v>
      </c>
      <c r="P1706" t="s">
        <v>174</v>
      </c>
      <c r="Q1706" t="s">
        <v>172</v>
      </c>
      <c r="R1706" t="s">
        <v>154</v>
      </c>
      <c r="S1706">
        <v>2</v>
      </c>
      <c r="T1706" t="s">
        <v>171</v>
      </c>
      <c r="V1706" t="s">
        <v>156</v>
      </c>
    </row>
    <row r="1707" spans="1:22" x14ac:dyDescent="0.3">
      <c r="A1707" t="s">
        <v>148</v>
      </c>
      <c r="B1707">
        <v>1651770</v>
      </c>
      <c r="C1707" s="1">
        <v>41725</v>
      </c>
      <c r="D1707" s="2">
        <v>0.52083333333333337</v>
      </c>
      <c r="G1707" t="s">
        <v>149</v>
      </c>
      <c r="H1707" t="s">
        <v>150</v>
      </c>
      <c r="I1707" t="s">
        <v>148</v>
      </c>
      <c r="J1707" t="s">
        <v>151</v>
      </c>
      <c r="M1707">
        <v>1040</v>
      </c>
      <c r="O1707">
        <v>1.5</v>
      </c>
      <c r="P1707" t="s">
        <v>168</v>
      </c>
      <c r="Q1707" t="s">
        <v>172</v>
      </c>
      <c r="R1707" t="s">
        <v>154</v>
      </c>
      <c r="S1707">
        <v>0.8</v>
      </c>
      <c r="T1707" t="s">
        <v>171</v>
      </c>
      <c r="V1707" t="s">
        <v>156</v>
      </c>
    </row>
    <row r="1708" spans="1:22" x14ac:dyDescent="0.3">
      <c r="A1708" t="s">
        <v>148</v>
      </c>
      <c r="B1708">
        <v>1651770</v>
      </c>
      <c r="C1708" s="1">
        <v>41725</v>
      </c>
      <c r="D1708" s="2">
        <v>0.52083333333333337</v>
      </c>
      <c r="G1708" t="s">
        <v>149</v>
      </c>
      <c r="H1708" t="s">
        <v>150</v>
      </c>
      <c r="I1708" t="s">
        <v>148</v>
      </c>
      <c r="J1708" t="s">
        <v>151</v>
      </c>
      <c r="M1708">
        <v>1049</v>
      </c>
      <c r="O1708">
        <v>9.6000000000000002E-2</v>
      </c>
      <c r="Q1708" t="s">
        <v>170</v>
      </c>
      <c r="R1708" t="s">
        <v>154</v>
      </c>
      <c r="S1708">
        <v>0.04</v>
      </c>
      <c r="T1708" t="s">
        <v>171</v>
      </c>
      <c r="V1708" t="s">
        <v>156</v>
      </c>
    </row>
    <row r="1709" spans="1:22" x14ac:dyDescent="0.3">
      <c r="A1709" t="s">
        <v>148</v>
      </c>
      <c r="B1709">
        <v>1651770</v>
      </c>
      <c r="C1709" s="1">
        <v>41725</v>
      </c>
      <c r="D1709" s="2">
        <v>0.52083333333333337</v>
      </c>
      <c r="G1709" t="s">
        <v>149</v>
      </c>
      <c r="H1709" t="s">
        <v>150</v>
      </c>
      <c r="I1709" t="s">
        <v>148</v>
      </c>
      <c r="J1709" t="s">
        <v>151</v>
      </c>
      <c r="M1709">
        <v>1090</v>
      </c>
      <c r="O1709">
        <v>7.3</v>
      </c>
      <c r="Q1709" t="s">
        <v>172</v>
      </c>
      <c r="R1709" t="s">
        <v>154</v>
      </c>
      <c r="S1709">
        <v>2</v>
      </c>
      <c r="T1709" t="s">
        <v>171</v>
      </c>
      <c r="V1709" t="s">
        <v>156</v>
      </c>
    </row>
    <row r="1710" spans="1:22" x14ac:dyDescent="0.3">
      <c r="A1710" t="s">
        <v>148</v>
      </c>
      <c r="B1710">
        <v>1651770</v>
      </c>
      <c r="C1710" s="1">
        <v>41727</v>
      </c>
      <c r="D1710" s="2">
        <v>0.5625</v>
      </c>
      <c r="G1710" t="s">
        <v>149</v>
      </c>
      <c r="H1710" t="s">
        <v>150</v>
      </c>
      <c r="I1710" t="s">
        <v>161</v>
      </c>
      <c r="J1710" t="s">
        <v>151</v>
      </c>
      <c r="M1710">
        <v>1040</v>
      </c>
      <c r="O1710">
        <v>5.2</v>
      </c>
      <c r="P1710" t="s">
        <v>174</v>
      </c>
      <c r="Q1710" t="s">
        <v>172</v>
      </c>
      <c r="R1710" t="s">
        <v>154</v>
      </c>
      <c r="S1710">
        <v>0.8</v>
      </c>
      <c r="T1710" t="s">
        <v>171</v>
      </c>
      <c r="V1710" t="s">
        <v>156</v>
      </c>
    </row>
    <row r="1711" spans="1:22" x14ac:dyDescent="0.3">
      <c r="A1711" t="s">
        <v>148</v>
      </c>
      <c r="B1711">
        <v>1651770</v>
      </c>
      <c r="C1711" s="1">
        <v>41727</v>
      </c>
      <c r="D1711" s="2">
        <v>0.5625</v>
      </c>
      <c r="G1711" t="s">
        <v>149</v>
      </c>
      <c r="H1711" t="s">
        <v>150</v>
      </c>
      <c r="I1711" t="s">
        <v>161</v>
      </c>
      <c r="J1711" t="s">
        <v>151</v>
      </c>
      <c r="M1711">
        <v>1049</v>
      </c>
      <c r="O1711">
        <v>0.77300000000000002</v>
      </c>
      <c r="P1711" t="s">
        <v>174</v>
      </c>
      <c r="Q1711" t="s">
        <v>170</v>
      </c>
      <c r="R1711" t="s">
        <v>154</v>
      </c>
      <c r="S1711">
        <v>0.04</v>
      </c>
      <c r="T1711" t="s">
        <v>171</v>
      </c>
      <c r="V1711" t="s">
        <v>156</v>
      </c>
    </row>
    <row r="1712" spans="1:22" x14ac:dyDescent="0.3">
      <c r="A1712" t="s">
        <v>148</v>
      </c>
      <c r="B1712">
        <v>1651770</v>
      </c>
      <c r="C1712" s="1">
        <v>41727</v>
      </c>
      <c r="D1712" s="2">
        <v>0.5625</v>
      </c>
      <c r="G1712" t="s">
        <v>149</v>
      </c>
      <c r="H1712" t="s">
        <v>150</v>
      </c>
      <c r="I1712" t="s">
        <v>161</v>
      </c>
      <c r="J1712" t="s">
        <v>151</v>
      </c>
      <c r="M1712">
        <v>1090</v>
      </c>
      <c r="O1712">
        <v>23.6</v>
      </c>
      <c r="P1712" t="s">
        <v>174</v>
      </c>
      <c r="Q1712" t="s">
        <v>172</v>
      </c>
      <c r="R1712" t="s">
        <v>154</v>
      </c>
      <c r="S1712">
        <v>2</v>
      </c>
      <c r="T1712" t="s">
        <v>171</v>
      </c>
      <c r="V1712" t="s">
        <v>156</v>
      </c>
    </row>
    <row r="1713" spans="1:22" x14ac:dyDescent="0.3">
      <c r="A1713" t="s">
        <v>148</v>
      </c>
      <c r="B1713">
        <v>1651770</v>
      </c>
      <c r="C1713" s="1">
        <v>41728</v>
      </c>
      <c r="D1713" s="2">
        <v>0.38541666666666669</v>
      </c>
      <c r="G1713" t="s">
        <v>149</v>
      </c>
      <c r="H1713" t="s">
        <v>150</v>
      </c>
      <c r="I1713" t="s">
        <v>161</v>
      </c>
      <c r="J1713" t="s">
        <v>151</v>
      </c>
      <c r="M1713">
        <v>1040</v>
      </c>
      <c r="O1713">
        <v>3.2</v>
      </c>
      <c r="Q1713" t="s">
        <v>172</v>
      </c>
      <c r="R1713" t="s">
        <v>154</v>
      </c>
      <c r="S1713">
        <v>0.8</v>
      </c>
      <c r="T1713" t="s">
        <v>171</v>
      </c>
      <c r="V1713" t="s">
        <v>156</v>
      </c>
    </row>
    <row r="1714" spans="1:22" x14ac:dyDescent="0.3">
      <c r="A1714" t="s">
        <v>148</v>
      </c>
      <c r="B1714">
        <v>1651770</v>
      </c>
      <c r="C1714" s="1">
        <v>41728</v>
      </c>
      <c r="D1714" s="2">
        <v>0.38541666666666669</v>
      </c>
      <c r="G1714" t="s">
        <v>149</v>
      </c>
      <c r="H1714" t="s">
        <v>150</v>
      </c>
      <c r="I1714" t="s">
        <v>161</v>
      </c>
      <c r="J1714" t="s">
        <v>151</v>
      </c>
      <c r="M1714">
        <v>1049</v>
      </c>
      <c r="O1714">
        <v>0.70299999999999996</v>
      </c>
      <c r="Q1714" t="s">
        <v>170</v>
      </c>
      <c r="R1714" t="s">
        <v>154</v>
      </c>
      <c r="S1714">
        <v>0.04</v>
      </c>
      <c r="T1714" t="s">
        <v>171</v>
      </c>
      <c r="V1714" t="s">
        <v>156</v>
      </c>
    </row>
    <row r="1715" spans="1:22" x14ac:dyDescent="0.3">
      <c r="A1715" t="s">
        <v>148</v>
      </c>
      <c r="B1715">
        <v>1651770</v>
      </c>
      <c r="C1715" s="1">
        <v>41728</v>
      </c>
      <c r="D1715" s="2">
        <v>0.38541666666666669</v>
      </c>
      <c r="G1715" t="s">
        <v>149</v>
      </c>
      <c r="H1715" t="s">
        <v>150</v>
      </c>
      <c r="I1715" t="s">
        <v>161</v>
      </c>
      <c r="J1715" t="s">
        <v>151</v>
      </c>
      <c r="M1715">
        <v>1090</v>
      </c>
      <c r="O1715">
        <v>11.1</v>
      </c>
      <c r="Q1715" t="s">
        <v>172</v>
      </c>
      <c r="R1715" t="s">
        <v>154</v>
      </c>
      <c r="S1715">
        <v>2</v>
      </c>
      <c r="T1715" t="s">
        <v>171</v>
      </c>
      <c r="V1715" t="s">
        <v>156</v>
      </c>
    </row>
    <row r="1716" spans="1:22" x14ac:dyDescent="0.3">
      <c r="A1716" t="s">
        <v>148</v>
      </c>
      <c r="B1716">
        <v>1651770</v>
      </c>
      <c r="C1716" s="1">
        <v>41736</v>
      </c>
      <c r="D1716" s="2">
        <v>0.4375</v>
      </c>
      <c r="G1716" t="s">
        <v>149</v>
      </c>
      <c r="H1716" t="s">
        <v>150</v>
      </c>
      <c r="I1716" t="s">
        <v>148</v>
      </c>
      <c r="J1716" t="s">
        <v>151</v>
      </c>
      <c r="M1716">
        <v>1040</v>
      </c>
      <c r="O1716">
        <v>10.1</v>
      </c>
      <c r="Q1716" t="s">
        <v>172</v>
      </c>
      <c r="R1716" t="s">
        <v>154</v>
      </c>
      <c r="S1716">
        <v>0.8</v>
      </c>
      <c r="T1716" t="s">
        <v>171</v>
      </c>
      <c r="V1716" t="s">
        <v>156</v>
      </c>
    </row>
    <row r="1717" spans="1:22" x14ac:dyDescent="0.3">
      <c r="A1717" t="s">
        <v>148</v>
      </c>
      <c r="B1717">
        <v>1651770</v>
      </c>
      <c r="C1717" s="1">
        <v>41736</v>
      </c>
      <c r="D1717" s="2">
        <v>0.4375</v>
      </c>
      <c r="G1717" t="s">
        <v>149</v>
      </c>
      <c r="H1717" t="s">
        <v>150</v>
      </c>
      <c r="I1717" t="s">
        <v>148</v>
      </c>
      <c r="J1717" t="s">
        <v>151</v>
      </c>
      <c r="M1717">
        <v>1049</v>
      </c>
      <c r="O1717">
        <v>0.85199999999999998</v>
      </c>
      <c r="Q1717" t="s">
        <v>170</v>
      </c>
      <c r="R1717" t="s">
        <v>154</v>
      </c>
      <c r="S1717">
        <v>0.04</v>
      </c>
      <c r="T1717" t="s">
        <v>171</v>
      </c>
      <c r="V1717" t="s">
        <v>156</v>
      </c>
    </row>
    <row r="1718" spans="1:22" x14ac:dyDescent="0.3">
      <c r="A1718" t="s">
        <v>148</v>
      </c>
      <c r="B1718">
        <v>1651770</v>
      </c>
      <c r="C1718" s="1">
        <v>41736</v>
      </c>
      <c r="D1718" s="2">
        <v>0.4375</v>
      </c>
      <c r="G1718" t="s">
        <v>149</v>
      </c>
      <c r="H1718" t="s">
        <v>150</v>
      </c>
      <c r="I1718" t="s">
        <v>148</v>
      </c>
      <c r="J1718" t="s">
        <v>151</v>
      </c>
      <c r="M1718">
        <v>1090</v>
      </c>
      <c r="O1718">
        <v>27.1</v>
      </c>
      <c r="Q1718" t="s">
        <v>172</v>
      </c>
      <c r="R1718" t="s">
        <v>154</v>
      </c>
      <c r="S1718">
        <v>2</v>
      </c>
      <c r="T1718" t="s">
        <v>171</v>
      </c>
      <c r="V1718" t="s">
        <v>156</v>
      </c>
    </row>
    <row r="1719" spans="1:22" x14ac:dyDescent="0.3">
      <c r="A1719" t="s">
        <v>148</v>
      </c>
      <c r="B1719">
        <v>1651770</v>
      </c>
      <c r="C1719" s="1">
        <v>41758</v>
      </c>
      <c r="D1719" s="2">
        <v>0.45833333333333331</v>
      </c>
      <c r="G1719" t="s">
        <v>149</v>
      </c>
      <c r="H1719" t="s">
        <v>150</v>
      </c>
      <c r="I1719" t="s">
        <v>148</v>
      </c>
      <c r="J1719" t="s">
        <v>151</v>
      </c>
      <c r="M1719">
        <v>1040</v>
      </c>
      <c r="O1719">
        <v>8.8000000000000007</v>
      </c>
      <c r="Q1719" t="s">
        <v>172</v>
      </c>
      <c r="R1719" t="s">
        <v>154</v>
      </c>
      <c r="S1719">
        <v>0.8</v>
      </c>
      <c r="T1719" t="s">
        <v>171</v>
      </c>
      <c r="V1719" t="s">
        <v>156</v>
      </c>
    </row>
    <row r="1720" spans="1:22" x14ac:dyDescent="0.3">
      <c r="A1720" t="s">
        <v>148</v>
      </c>
      <c r="B1720">
        <v>1651770</v>
      </c>
      <c r="C1720" s="1">
        <v>41758</v>
      </c>
      <c r="D1720" s="2">
        <v>0.45833333333333331</v>
      </c>
      <c r="G1720" t="s">
        <v>149</v>
      </c>
      <c r="H1720" t="s">
        <v>150</v>
      </c>
      <c r="I1720" t="s">
        <v>148</v>
      </c>
      <c r="J1720" t="s">
        <v>151</v>
      </c>
      <c r="M1720">
        <v>1049</v>
      </c>
      <c r="O1720">
        <v>1.29</v>
      </c>
      <c r="Q1720" t="s">
        <v>170</v>
      </c>
      <c r="R1720" t="s">
        <v>154</v>
      </c>
      <c r="S1720">
        <v>0.04</v>
      </c>
      <c r="T1720" t="s">
        <v>171</v>
      </c>
      <c r="V1720" t="s">
        <v>156</v>
      </c>
    </row>
    <row r="1721" spans="1:22" x14ac:dyDescent="0.3">
      <c r="A1721" t="s">
        <v>148</v>
      </c>
      <c r="B1721">
        <v>1651770</v>
      </c>
      <c r="C1721" s="1">
        <v>41758</v>
      </c>
      <c r="D1721" s="2">
        <v>0.45833333333333331</v>
      </c>
      <c r="G1721" t="s">
        <v>149</v>
      </c>
      <c r="H1721" t="s">
        <v>150</v>
      </c>
      <c r="I1721" t="s">
        <v>148</v>
      </c>
      <c r="J1721" t="s">
        <v>151</v>
      </c>
      <c r="M1721">
        <v>1090</v>
      </c>
      <c r="O1721">
        <v>20.5</v>
      </c>
      <c r="Q1721" t="s">
        <v>172</v>
      </c>
      <c r="R1721" t="s">
        <v>154</v>
      </c>
      <c r="S1721">
        <v>2</v>
      </c>
      <c r="T1721" t="s">
        <v>171</v>
      </c>
      <c r="V1721" t="s">
        <v>156</v>
      </c>
    </row>
    <row r="1722" spans="1:22" x14ac:dyDescent="0.3">
      <c r="A1722" t="s">
        <v>148</v>
      </c>
      <c r="B1722">
        <v>1651770</v>
      </c>
      <c r="C1722" s="1">
        <v>41787</v>
      </c>
      <c r="D1722" s="2">
        <v>0.45833333333333331</v>
      </c>
      <c r="G1722" t="s">
        <v>149</v>
      </c>
      <c r="H1722" t="s">
        <v>150</v>
      </c>
      <c r="I1722" t="s">
        <v>161</v>
      </c>
      <c r="J1722" t="s">
        <v>151</v>
      </c>
      <c r="M1722">
        <v>1040</v>
      </c>
      <c r="O1722">
        <v>3.9</v>
      </c>
      <c r="Q1722" t="s">
        <v>172</v>
      </c>
      <c r="R1722" t="s">
        <v>154</v>
      </c>
      <c r="S1722">
        <v>0.8</v>
      </c>
      <c r="T1722" t="s">
        <v>171</v>
      </c>
      <c r="V1722" t="s">
        <v>156</v>
      </c>
    </row>
    <row r="1723" spans="1:22" x14ac:dyDescent="0.3">
      <c r="A1723" t="s">
        <v>148</v>
      </c>
      <c r="B1723">
        <v>1651770</v>
      </c>
      <c r="C1723" s="1">
        <v>41787</v>
      </c>
      <c r="D1723" s="2">
        <v>0.45833333333333331</v>
      </c>
      <c r="G1723" t="s">
        <v>149</v>
      </c>
      <c r="H1723" t="s">
        <v>150</v>
      </c>
      <c r="I1723" t="s">
        <v>161</v>
      </c>
      <c r="J1723" t="s">
        <v>151</v>
      </c>
      <c r="M1723">
        <v>1049</v>
      </c>
      <c r="O1723">
        <v>0.13700000000000001</v>
      </c>
      <c r="Q1723" t="s">
        <v>170</v>
      </c>
      <c r="R1723" t="s">
        <v>154</v>
      </c>
      <c r="S1723">
        <v>0.04</v>
      </c>
      <c r="T1723" t="s">
        <v>171</v>
      </c>
      <c r="V1723" t="s">
        <v>156</v>
      </c>
    </row>
    <row r="1724" spans="1:22" x14ac:dyDescent="0.3">
      <c r="A1724" t="s">
        <v>148</v>
      </c>
      <c r="B1724">
        <v>1651770</v>
      </c>
      <c r="C1724" s="1">
        <v>41787</v>
      </c>
      <c r="D1724" s="2">
        <v>0.45833333333333331</v>
      </c>
      <c r="G1724" t="s">
        <v>149</v>
      </c>
      <c r="H1724" t="s">
        <v>150</v>
      </c>
      <c r="I1724" t="s">
        <v>161</v>
      </c>
      <c r="J1724" t="s">
        <v>151</v>
      </c>
      <c r="M1724">
        <v>1090</v>
      </c>
      <c r="O1724">
        <v>10.9</v>
      </c>
      <c r="Q1724" t="s">
        <v>172</v>
      </c>
      <c r="R1724" t="s">
        <v>154</v>
      </c>
      <c r="S1724">
        <v>2</v>
      </c>
      <c r="T1724" t="s">
        <v>171</v>
      </c>
      <c r="V1724" t="s">
        <v>156</v>
      </c>
    </row>
    <row r="1725" spans="1:22" x14ac:dyDescent="0.3">
      <c r="A1725" t="s">
        <v>148</v>
      </c>
      <c r="B1725">
        <v>1651770</v>
      </c>
      <c r="C1725" s="1">
        <v>41814</v>
      </c>
      <c r="D1725" s="2">
        <v>0.5</v>
      </c>
      <c r="G1725" t="s">
        <v>149</v>
      </c>
      <c r="H1725" t="s">
        <v>150</v>
      </c>
      <c r="I1725" t="s">
        <v>161</v>
      </c>
      <c r="J1725" t="s">
        <v>151</v>
      </c>
      <c r="M1725">
        <v>1040</v>
      </c>
      <c r="O1725">
        <v>3.2</v>
      </c>
      <c r="P1725" t="s">
        <v>174</v>
      </c>
      <c r="Q1725" t="s">
        <v>172</v>
      </c>
      <c r="R1725" t="s">
        <v>154</v>
      </c>
      <c r="S1725">
        <v>0.8</v>
      </c>
      <c r="T1725" t="s">
        <v>171</v>
      </c>
      <c r="V1725" t="s">
        <v>156</v>
      </c>
    </row>
    <row r="1726" spans="1:22" x14ac:dyDescent="0.3">
      <c r="A1726" t="s">
        <v>148</v>
      </c>
      <c r="B1726">
        <v>1651770</v>
      </c>
      <c r="C1726" s="1">
        <v>41814</v>
      </c>
      <c r="D1726" s="2">
        <v>0.5</v>
      </c>
      <c r="G1726" t="s">
        <v>149</v>
      </c>
      <c r="H1726" t="s">
        <v>150</v>
      </c>
      <c r="I1726" t="s">
        <v>161</v>
      </c>
      <c r="J1726" t="s">
        <v>151</v>
      </c>
      <c r="M1726">
        <v>1049</v>
      </c>
      <c r="O1726">
        <v>0.25900000000000001</v>
      </c>
      <c r="P1726" t="s">
        <v>174</v>
      </c>
      <c r="Q1726" t="s">
        <v>170</v>
      </c>
      <c r="R1726" t="s">
        <v>154</v>
      </c>
      <c r="S1726">
        <v>0.04</v>
      </c>
      <c r="T1726" t="s">
        <v>171</v>
      </c>
      <c r="V1726" t="s">
        <v>156</v>
      </c>
    </row>
    <row r="1727" spans="1:22" x14ac:dyDescent="0.3">
      <c r="A1727" t="s">
        <v>148</v>
      </c>
      <c r="B1727">
        <v>1651770</v>
      </c>
      <c r="C1727" s="1">
        <v>41814</v>
      </c>
      <c r="D1727" s="2">
        <v>0.5</v>
      </c>
      <c r="G1727" t="s">
        <v>149</v>
      </c>
      <c r="H1727" t="s">
        <v>150</v>
      </c>
      <c r="I1727" t="s">
        <v>161</v>
      </c>
      <c r="J1727" t="s">
        <v>151</v>
      </c>
      <c r="M1727">
        <v>1090</v>
      </c>
      <c r="O1727">
        <v>9.4</v>
      </c>
      <c r="P1727" t="s">
        <v>174</v>
      </c>
      <c r="Q1727" t="s">
        <v>172</v>
      </c>
      <c r="R1727" t="s">
        <v>154</v>
      </c>
      <c r="S1727">
        <v>2</v>
      </c>
      <c r="T1727" t="s">
        <v>171</v>
      </c>
      <c r="V1727" t="s">
        <v>156</v>
      </c>
    </row>
    <row r="1728" spans="1:22" x14ac:dyDescent="0.3">
      <c r="A1728" t="s">
        <v>148</v>
      </c>
      <c r="B1728">
        <v>1651770</v>
      </c>
      <c r="C1728" s="1">
        <v>41849</v>
      </c>
      <c r="D1728" s="2">
        <v>0.5625</v>
      </c>
      <c r="G1728" t="s">
        <v>149</v>
      </c>
      <c r="H1728" t="s">
        <v>150</v>
      </c>
      <c r="I1728" t="s">
        <v>161</v>
      </c>
      <c r="J1728" t="s">
        <v>151</v>
      </c>
      <c r="M1728">
        <v>1040</v>
      </c>
      <c r="O1728">
        <v>1.2</v>
      </c>
      <c r="P1728" t="s">
        <v>168</v>
      </c>
      <c r="Q1728" t="s">
        <v>172</v>
      </c>
      <c r="R1728" t="s">
        <v>154</v>
      </c>
      <c r="S1728">
        <v>0.8</v>
      </c>
      <c r="T1728" t="s">
        <v>171</v>
      </c>
      <c r="V1728" t="s">
        <v>156</v>
      </c>
    </row>
    <row r="1729" spans="1:22" x14ac:dyDescent="0.3">
      <c r="A1729" t="s">
        <v>148</v>
      </c>
      <c r="B1729">
        <v>1651770</v>
      </c>
      <c r="C1729" s="1">
        <v>41849</v>
      </c>
      <c r="D1729" s="2">
        <v>0.5625</v>
      </c>
      <c r="G1729" t="s">
        <v>149</v>
      </c>
      <c r="H1729" t="s">
        <v>150</v>
      </c>
      <c r="I1729" t="s">
        <v>161</v>
      </c>
      <c r="J1729" t="s">
        <v>151</v>
      </c>
      <c r="M1729">
        <v>1049</v>
      </c>
      <c r="O1729">
        <v>5.0999999999999997E-2</v>
      </c>
      <c r="P1729" t="s">
        <v>168</v>
      </c>
      <c r="Q1729" t="s">
        <v>170</v>
      </c>
      <c r="R1729" t="s">
        <v>154</v>
      </c>
      <c r="S1729">
        <v>0.04</v>
      </c>
      <c r="T1729" t="s">
        <v>171</v>
      </c>
      <c r="V1729" t="s">
        <v>156</v>
      </c>
    </row>
    <row r="1730" spans="1:22" x14ac:dyDescent="0.3">
      <c r="A1730" t="s">
        <v>148</v>
      </c>
      <c r="B1730">
        <v>1651770</v>
      </c>
      <c r="C1730" s="1">
        <v>41849</v>
      </c>
      <c r="D1730" s="2">
        <v>0.5625</v>
      </c>
      <c r="G1730" t="s">
        <v>149</v>
      </c>
      <c r="H1730" t="s">
        <v>150</v>
      </c>
      <c r="I1730" t="s">
        <v>161</v>
      </c>
      <c r="J1730" t="s">
        <v>151</v>
      </c>
      <c r="M1730">
        <v>1090</v>
      </c>
      <c r="N1730" t="s">
        <v>152</v>
      </c>
      <c r="O1730">
        <v>2</v>
      </c>
      <c r="Q1730" t="s">
        <v>172</v>
      </c>
      <c r="R1730" t="s">
        <v>154</v>
      </c>
      <c r="S1730">
        <v>2</v>
      </c>
      <c r="T1730" t="s">
        <v>171</v>
      </c>
      <c r="V1730" t="s">
        <v>156</v>
      </c>
    </row>
    <row r="1731" spans="1:22" x14ac:dyDescent="0.3">
      <c r="A1731" t="s">
        <v>148</v>
      </c>
      <c r="B1731">
        <v>1651770</v>
      </c>
      <c r="C1731" s="1">
        <v>41863</v>
      </c>
      <c r="D1731" s="2">
        <v>0.44861111111111113</v>
      </c>
      <c r="G1731" t="s">
        <v>149</v>
      </c>
      <c r="H1731" t="s">
        <v>150</v>
      </c>
      <c r="I1731" t="s">
        <v>161</v>
      </c>
      <c r="J1731" t="s">
        <v>151</v>
      </c>
      <c r="M1731">
        <v>1040</v>
      </c>
      <c r="O1731">
        <v>4.5</v>
      </c>
      <c r="Q1731" t="s">
        <v>172</v>
      </c>
      <c r="R1731" t="s">
        <v>154</v>
      </c>
      <c r="S1731">
        <v>0.8</v>
      </c>
      <c r="T1731" t="s">
        <v>171</v>
      </c>
      <c r="V1731" t="s">
        <v>156</v>
      </c>
    </row>
    <row r="1732" spans="1:22" x14ac:dyDescent="0.3">
      <c r="A1732" t="s">
        <v>148</v>
      </c>
      <c r="B1732">
        <v>1651770</v>
      </c>
      <c r="C1732" s="1">
        <v>41863</v>
      </c>
      <c r="D1732" s="2">
        <v>0.44861111111111113</v>
      </c>
      <c r="G1732" t="s">
        <v>149</v>
      </c>
      <c r="H1732" t="s">
        <v>150</v>
      </c>
      <c r="I1732" t="s">
        <v>161</v>
      </c>
      <c r="J1732" t="s">
        <v>151</v>
      </c>
      <c r="M1732">
        <v>1049</v>
      </c>
      <c r="O1732">
        <v>0.89100000000000001</v>
      </c>
      <c r="Q1732" t="s">
        <v>170</v>
      </c>
      <c r="R1732" t="s">
        <v>154</v>
      </c>
      <c r="S1732">
        <v>0.04</v>
      </c>
      <c r="T1732" t="s">
        <v>171</v>
      </c>
      <c r="V1732" t="s">
        <v>156</v>
      </c>
    </row>
    <row r="1733" spans="1:22" x14ac:dyDescent="0.3">
      <c r="A1733" t="s">
        <v>148</v>
      </c>
      <c r="B1733">
        <v>1651770</v>
      </c>
      <c r="C1733" s="1">
        <v>41863</v>
      </c>
      <c r="D1733" s="2">
        <v>0.44861111111111113</v>
      </c>
      <c r="G1733" t="s">
        <v>149</v>
      </c>
      <c r="H1733" t="s">
        <v>150</v>
      </c>
      <c r="I1733" t="s">
        <v>161</v>
      </c>
      <c r="J1733" t="s">
        <v>151</v>
      </c>
      <c r="M1733">
        <v>1090</v>
      </c>
      <c r="O1733">
        <v>9.1</v>
      </c>
      <c r="Q1733" t="s">
        <v>172</v>
      </c>
      <c r="R1733" t="s">
        <v>154</v>
      </c>
      <c r="S1733">
        <v>2</v>
      </c>
      <c r="T1733" t="s">
        <v>171</v>
      </c>
      <c r="V1733" t="s">
        <v>156</v>
      </c>
    </row>
    <row r="1734" spans="1:22" x14ac:dyDescent="0.3">
      <c r="A1734" t="s">
        <v>148</v>
      </c>
      <c r="B1734">
        <v>1651770</v>
      </c>
      <c r="C1734" s="1">
        <v>41877</v>
      </c>
      <c r="D1734" s="2">
        <v>0.52083333333333337</v>
      </c>
      <c r="G1734" t="s">
        <v>149</v>
      </c>
      <c r="H1734" t="s">
        <v>150</v>
      </c>
      <c r="I1734" t="s">
        <v>161</v>
      </c>
      <c r="J1734" t="s">
        <v>151</v>
      </c>
      <c r="M1734">
        <v>1040</v>
      </c>
      <c r="O1734">
        <v>1.8</v>
      </c>
      <c r="Q1734" t="s">
        <v>172</v>
      </c>
      <c r="R1734" t="s">
        <v>154</v>
      </c>
      <c r="S1734">
        <v>0.8</v>
      </c>
      <c r="T1734" t="s">
        <v>171</v>
      </c>
      <c r="V1734" t="s">
        <v>156</v>
      </c>
    </row>
    <row r="1735" spans="1:22" x14ac:dyDescent="0.3">
      <c r="A1735" t="s">
        <v>148</v>
      </c>
      <c r="B1735">
        <v>1651770</v>
      </c>
      <c r="C1735" s="1">
        <v>41877</v>
      </c>
      <c r="D1735" s="2">
        <v>0.52083333333333337</v>
      </c>
      <c r="G1735" t="s">
        <v>149</v>
      </c>
      <c r="H1735" t="s">
        <v>150</v>
      </c>
      <c r="I1735" t="s">
        <v>161</v>
      </c>
      <c r="J1735" t="s">
        <v>151</v>
      </c>
      <c r="M1735">
        <v>1049</v>
      </c>
      <c r="O1735">
        <v>7.1999999999999995E-2</v>
      </c>
      <c r="P1735" t="s">
        <v>168</v>
      </c>
      <c r="Q1735" t="s">
        <v>170</v>
      </c>
      <c r="R1735" t="s">
        <v>154</v>
      </c>
      <c r="S1735">
        <v>0.04</v>
      </c>
      <c r="T1735" t="s">
        <v>171</v>
      </c>
      <c r="V1735" t="s">
        <v>156</v>
      </c>
    </row>
    <row r="1736" spans="1:22" x14ac:dyDescent="0.3">
      <c r="A1736" t="s">
        <v>148</v>
      </c>
      <c r="B1736">
        <v>1651770</v>
      </c>
      <c r="C1736" s="1">
        <v>41877</v>
      </c>
      <c r="D1736" s="2">
        <v>0.52083333333333337</v>
      </c>
      <c r="G1736" t="s">
        <v>149</v>
      </c>
      <c r="H1736" t="s">
        <v>150</v>
      </c>
      <c r="I1736" t="s">
        <v>161</v>
      </c>
      <c r="J1736" t="s">
        <v>151</v>
      </c>
      <c r="M1736">
        <v>1090</v>
      </c>
      <c r="O1736">
        <v>3.6</v>
      </c>
      <c r="P1736" t="s">
        <v>168</v>
      </c>
      <c r="Q1736" t="s">
        <v>172</v>
      </c>
      <c r="R1736" t="s">
        <v>154</v>
      </c>
      <c r="S1736">
        <v>2</v>
      </c>
      <c r="T1736" t="s">
        <v>171</v>
      </c>
      <c r="V1736" t="s">
        <v>156</v>
      </c>
    </row>
    <row r="1737" spans="1:22" x14ac:dyDescent="0.3">
      <c r="A1737" t="s">
        <v>148</v>
      </c>
      <c r="B1737">
        <v>1651770</v>
      </c>
      <c r="C1737" s="1">
        <v>41906</v>
      </c>
      <c r="D1737" s="2">
        <v>0.49027777777777781</v>
      </c>
      <c r="G1737" t="s">
        <v>149</v>
      </c>
      <c r="H1737" t="s">
        <v>150</v>
      </c>
      <c r="I1737" t="s">
        <v>161</v>
      </c>
      <c r="J1737" t="s">
        <v>151</v>
      </c>
      <c r="M1737">
        <v>1040</v>
      </c>
      <c r="O1737">
        <v>2.6</v>
      </c>
      <c r="Q1737" t="s">
        <v>172</v>
      </c>
      <c r="R1737" t="s">
        <v>154</v>
      </c>
      <c r="S1737">
        <v>0.8</v>
      </c>
      <c r="T1737" t="s">
        <v>171</v>
      </c>
      <c r="V1737" t="s">
        <v>156</v>
      </c>
    </row>
    <row r="1738" spans="1:22" x14ac:dyDescent="0.3">
      <c r="A1738" t="s">
        <v>148</v>
      </c>
      <c r="B1738">
        <v>1651770</v>
      </c>
      <c r="C1738" s="1">
        <v>41906</v>
      </c>
      <c r="D1738" s="2">
        <v>0.49027777777777781</v>
      </c>
      <c r="G1738" t="s">
        <v>149</v>
      </c>
      <c r="H1738" t="s">
        <v>150</v>
      </c>
      <c r="I1738" t="s">
        <v>161</v>
      </c>
      <c r="J1738" t="s">
        <v>151</v>
      </c>
      <c r="M1738">
        <v>1049</v>
      </c>
      <c r="O1738">
        <v>7.5999999999999998E-2</v>
      </c>
      <c r="P1738" t="s">
        <v>168</v>
      </c>
      <c r="Q1738" t="s">
        <v>170</v>
      </c>
      <c r="R1738" t="s">
        <v>154</v>
      </c>
      <c r="S1738">
        <v>0.04</v>
      </c>
      <c r="T1738" t="s">
        <v>171</v>
      </c>
      <c r="V1738" t="s">
        <v>156</v>
      </c>
    </row>
    <row r="1739" spans="1:22" x14ac:dyDescent="0.3">
      <c r="A1739" t="s">
        <v>148</v>
      </c>
      <c r="B1739">
        <v>1651770</v>
      </c>
      <c r="C1739" s="1">
        <v>41906</v>
      </c>
      <c r="D1739" s="2">
        <v>0.49027777777777781</v>
      </c>
      <c r="G1739" t="s">
        <v>149</v>
      </c>
      <c r="H1739" t="s">
        <v>150</v>
      </c>
      <c r="I1739" t="s">
        <v>161</v>
      </c>
      <c r="J1739" t="s">
        <v>151</v>
      </c>
      <c r="M1739">
        <v>1090</v>
      </c>
      <c r="O1739">
        <v>7.1</v>
      </c>
      <c r="Q1739" t="s">
        <v>172</v>
      </c>
      <c r="R1739" t="s">
        <v>154</v>
      </c>
      <c r="S1739">
        <v>2</v>
      </c>
      <c r="T1739" t="s">
        <v>171</v>
      </c>
      <c r="V1739" t="s">
        <v>156</v>
      </c>
    </row>
    <row r="1740" spans="1:22" x14ac:dyDescent="0.3">
      <c r="A1740" t="s">
        <v>148</v>
      </c>
      <c r="B1740">
        <v>1651770</v>
      </c>
      <c r="C1740" s="1">
        <v>41927</v>
      </c>
      <c r="D1740" s="2">
        <v>0.51111111111111118</v>
      </c>
      <c r="G1740" t="s">
        <v>149</v>
      </c>
      <c r="H1740" t="s">
        <v>150</v>
      </c>
      <c r="I1740" t="s">
        <v>161</v>
      </c>
      <c r="J1740" t="s">
        <v>151</v>
      </c>
      <c r="M1740">
        <v>1040</v>
      </c>
      <c r="O1740">
        <v>4.5</v>
      </c>
      <c r="Q1740" t="s">
        <v>172</v>
      </c>
      <c r="R1740" t="s">
        <v>154</v>
      </c>
      <c r="S1740">
        <v>0.8</v>
      </c>
      <c r="T1740" t="s">
        <v>173</v>
      </c>
      <c r="V1740" t="s">
        <v>156</v>
      </c>
    </row>
    <row r="1741" spans="1:22" x14ac:dyDescent="0.3">
      <c r="A1741" t="s">
        <v>148</v>
      </c>
      <c r="B1741">
        <v>1651770</v>
      </c>
      <c r="C1741" s="1">
        <v>41927</v>
      </c>
      <c r="D1741" s="2">
        <v>0.51111111111111118</v>
      </c>
      <c r="G1741" t="s">
        <v>149</v>
      </c>
      <c r="H1741" t="s">
        <v>150</v>
      </c>
      <c r="I1741" t="s">
        <v>161</v>
      </c>
      <c r="J1741" t="s">
        <v>151</v>
      </c>
      <c r="M1741">
        <v>1049</v>
      </c>
      <c r="O1741">
        <v>1.01</v>
      </c>
      <c r="Q1741" t="s">
        <v>170</v>
      </c>
      <c r="R1741" t="s">
        <v>154</v>
      </c>
      <c r="S1741">
        <v>0.04</v>
      </c>
      <c r="T1741" t="s">
        <v>173</v>
      </c>
      <c r="V1741" t="s">
        <v>156</v>
      </c>
    </row>
    <row r="1742" spans="1:22" x14ac:dyDescent="0.3">
      <c r="A1742" t="s">
        <v>148</v>
      </c>
      <c r="B1742">
        <v>1651770</v>
      </c>
      <c r="C1742" s="1">
        <v>41927</v>
      </c>
      <c r="D1742" s="2">
        <v>0.51111111111111118</v>
      </c>
      <c r="G1742" t="s">
        <v>149</v>
      </c>
      <c r="H1742" t="s">
        <v>150</v>
      </c>
      <c r="I1742" t="s">
        <v>161</v>
      </c>
      <c r="J1742" t="s">
        <v>151</v>
      </c>
      <c r="M1742">
        <v>1090</v>
      </c>
      <c r="O1742">
        <v>9.3000000000000007</v>
      </c>
      <c r="Q1742" t="s">
        <v>172</v>
      </c>
      <c r="R1742" t="s">
        <v>154</v>
      </c>
      <c r="S1742">
        <v>2</v>
      </c>
      <c r="T1742" t="s">
        <v>173</v>
      </c>
      <c r="V1742" t="s">
        <v>156</v>
      </c>
    </row>
    <row r="1743" spans="1:22" x14ac:dyDescent="0.3">
      <c r="A1743" t="s">
        <v>148</v>
      </c>
      <c r="B1743">
        <v>1651770</v>
      </c>
      <c r="C1743" s="1">
        <v>41934</v>
      </c>
      <c r="D1743" s="2">
        <v>0.41666666666666669</v>
      </c>
      <c r="G1743" t="s">
        <v>149</v>
      </c>
      <c r="H1743" t="s">
        <v>150</v>
      </c>
      <c r="I1743" t="s">
        <v>161</v>
      </c>
      <c r="J1743" t="s">
        <v>151</v>
      </c>
      <c r="M1743">
        <v>1040</v>
      </c>
      <c r="O1743">
        <v>4.9000000000000004</v>
      </c>
      <c r="Q1743" t="s">
        <v>172</v>
      </c>
      <c r="R1743" t="s">
        <v>154</v>
      </c>
      <c r="S1743">
        <v>0.8</v>
      </c>
      <c r="T1743" t="s">
        <v>173</v>
      </c>
      <c r="V1743" t="s">
        <v>156</v>
      </c>
    </row>
    <row r="1744" spans="1:22" x14ac:dyDescent="0.3">
      <c r="A1744" t="s">
        <v>148</v>
      </c>
      <c r="B1744">
        <v>1651770</v>
      </c>
      <c r="C1744" s="1">
        <v>41934</v>
      </c>
      <c r="D1744" s="2">
        <v>0.41666666666666669</v>
      </c>
      <c r="G1744" t="s">
        <v>149</v>
      </c>
      <c r="H1744" t="s">
        <v>150</v>
      </c>
      <c r="I1744" t="s">
        <v>161</v>
      </c>
      <c r="J1744" t="s">
        <v>151</v>
      </c>
      <c r="M1744">
        <v>1049</v>
      </c>
      <c r="O1744">
        <v>0.84099999999999997</v>
      </c>
      <c r="Q1744" t="s">
        <v>170</v>
      </c>
      <c r="R1744" t="s">
        <v>154</v>
      </c>
      <c r="S1744">
        <v>0.04</v>
      </c>
      <c r="T1744" t="s">
        <v>173</v>
      </c>
      <c r="V1744" t="s">
        <v>156</v>
      </c>
    </row>
    <row r="1745" spans="1:22" x14ac:dyDescent="0.3">
      <c r="A1745" t="s">
        <v>148</v>
      </c>
      <c r="B1745">
        <v>1651770</v>
      </c>
      <c r="C1745" s="1">
        <v>41934</v>
      </c>
      <c r="D1745" s="2">
        <v>0.41666666666666669</v>
      </c>
      <c r="G1745" t="s">
        <v>149</v>
      </c>
      <c r="H1745" t="s">
        <v>150</v>
      </c>
      <c r="I1745" t="s">
        <v>161</v>
      </c>
      <c r="J1745" t="s">
        <v>151</v>
      </c>
      <c r="M1745">
        <v>1090</v>
      </c>
      <c r="O1745">
        <v>13.3</v>
      </c>
      <c r="Q1745" t="s">
        <v>172</v>
      </c>
      <c r="R1745" t="s">
        <v>154</v>
      </c>
      <c r="S1745">
        <v>2</v>
      </c>
      <c r="T1745" t="s">
        <v>173</v>
      </c>
      <c r="V1745" t="s">
        <v>156</v>
      </c>
    </row>
    <row r="1746" spans="1:22" x14ac:dyDescent="0.3">
      <c r="A1746" t="s">
        <v>148</v>
      </c>
      <c r="B1746">
        <v>1651770</v>
      </c>
      <c r="C1746" s="1">
        <v>41947</v>
      </c>
      <c r="D1746" s="2">
        <v>0.52083333333333337</v>
      </c>
      <c r="G1746" t="s">
        <v>149</v>
      </c>
      <c r="H1746" t="s">
        <v>150</v>
      </c>
      <c r="I1746" t="s">
        <v>161</v>
      </c>
      <c r="J1746" t="s">
        <v>151</v>
      </c>
      <c r="M1746">
        <v>1040</v>
      </c>
      <c r="O1746">
        <v>2.9</v>
      </c>
      <c r="Q1746" t="s">
        <v>172</v>
      </c>
      <c r="R1746" t="s">
        <v>154</v>
      </c>
      <c r="S1746">
        <v>0.8</v>
      </c>
      <c r="T1746" t="s">
        <v>173</v>
      </c>
      <c r="V1746" t="s">
        <v>156</v>
      </c>
    </row>
    <row r="1747" spans="1:22" x14ac:dyDescent="0.3">
      <c r="A1747" t="s">
        <v>148</v>
      </c>
      <c r="B1747">
        <v>1651770</v>
      </c>
      <c r="C1747" s="1">
        <v>41947</v>
      </c>
      <c r="D1747" s="2">
        <v>0.52083333333333337</v>
      </c>
      <c r="G1747" t="s">
        <v>149</v>
      </c>
      <c r="H1747" t="s">
        <v>150</v>
      </c>
      <c r="I1747" t="s">
        <v>161</v>
      </c>
      <c r="J1747" t="s">
        <v>151</v>
      </c>
      <c r="M1747">
        <v>1049</v>
      </c>
      <c r="O1747">
        <v>5.2999999999999999E-2</v>
      </c>
      <c r="P1747" t="s">
        <v>168</v>
      </c>
      <c r="Q1747" t="s">
        <v>170</v>
      </c>
      <c r="R1747" t="s">
        <v>154</v>
      </c>
      <c r="S1747">
        <v>0.04</v>
      </c>
      <c r="T1747" t="s">
        <v>173</v>
      </c>
      <c r="V1747" t="s">
        <v>156</v>
      </c>
    </row>
    <row r="1748" spans="1:22" x14ac:dyDescent="0.3">
      <c r="A1748" t="s">
        <v>148</v>
      </c>
      <c r="B1748">
        <v>1651770</v>
      </c>
      <c r="C1748" s="1">
        <v>41947</v>
      </c>
      <c r="D1748" s="2">
        <v>0.52083333333333337</v>
      </c>
      <c r="G1748" t="s">
        <v>149</v>
      </c>
      <c r="H1748" t="s">
        <v>150</v>
      </c>
      <c r="I1748" t="s">
        <v>161</v>
      </c>
      <c r="J1748" t="s">
        <v>151</v>
      </c>
      <c r="M1748">
        <v>1090</v>
      </c>
      <c r="N1748" t="s">
        <v>152</v>
      </c>
      <c r="O1748">
        <v>2</v>
      </c>
      <c r="Q1748" t="s">
        <v>172</v>
      </c>
      <c r="R1748" t="s">
        <v>154</v>
      </c>
      <c r="S1748">
        <v>2</v>
      </c>
      <c r="T1748" t="s">
        <v>173</v>
      </c>
      <c r="V1748" t="s">
        <v>156</v>
      </c>
    </row>
    <row r="1749" spans="1:22" x14ac:dyDescent="0.3">
      <c r="A1749" t="s">
        <v>148</v>
      </c>
      <c r="B1749">
        <v>1651770</v>
      </c>
      <c r="C1749" s="1">
        <v>41960</v>
      </c>
      <c r="D1749" s="2">
        <v>0.52083333333333337</v>
      </c>
      <c r="G1749" t="s">
        <v>149</v>
      </c>
      <c r="H1749" t="s">
        <v>150</v>
      </c>
      <c r="I1749" t="s">
        <v>161</v>
      </c>
      <c r="J1749" t="s">
        <v>151</v>
      </c>
      <c r="M1749">
        <v>1040</v>
      </c>
      <c r="O1749">
        <v>2.8</v>
      </c>
      <c r="Q1749" t="s">
        <v>172</v>
      </c>
      <c r="R1749" t="s">
        <v>154</v>
      </c>
      <c r="S1749">
        <v>0.8</v>
      </c>
      <c r="T1749" t="s">
        <v>173</v>
      </c>
      <c r="V1749" t="s">
        <v>156</v>
      </c>
    </row>
    <row r="1750" spans="1:22" x14ac:dyDescent="0.3">
      <c r="A1750" t="s">
        <v>148</v>
      </c>
      <c r="B1750">
        <v>1651770</v>
      </c>
      <c r="C1750" s="1">
        <v>41960</v>
      </c>
      <c r="D1750" s="2">
        <v>0.52083333333333337</v>
      </c>
      <c r="G1750" t="s">
        <v>149</v>
      </c>
      <c r="H1750" t="s">
        <v>150</v>
      </c>
      <c r="I1750" t="s">
        <v>161</v>
      </c>
      <c r="J1750" t="s">
        <v>151</v>
      </c>
      <c r="M1750">
        <v>1049</v>
      </c>
      <c r="O1750">
        <v>1.1399999999999999</v>
      </c>
      <c r="Q1750" t="s">
        <v>170</v>
      </c>
      <c r="R1750" t="s">
        <v>154</v>
      </c>
      <c r="S1750">
        <v>0.04</v>
      </c>
      <c r="T1750" t="s">
        <v>173</v>
      </c>
      <c r="V1750" t="s">
        <v>156</v>
      </c>
    </row>
    <row r="1751" spans="1:22" x14ac:dyDescent="0.3">
      <c r="A1751" t="s">
        <v>148</v>
      </c>
      <c r="B1751">
        <v>1651770</v>
      </c>
      <c r="C1751" s="1">
        <v>41960</v>
      </c>
      <c r="D1751" s="2">
        <v>0.52083333333333337</v>
      </c>
      <c r="G1751" t="s">
        <v>149</v>
      </c>
      <c r="H1751" t="s">
        <v>150</v>
      </c>
      <c r="I1751" t="s">
        <v>161</v>
      </c>
      <c r="J1751" t="s">
        <v>151</v>
      </c>
      <c r="M1751">
        <v>1090</v>
      </c>
      <c r="O1751">
        <v>7.9</v>
      </c>
      <c r="Q1751" t="s">
        <v>172</v>
      </c>
      <c r="R1751" t="s">
        <v>154</v>
      </c>
      <c r="S1751">
        <v>2</v>
      </c>
      <c r="T1751" t="s">
        <v>173</v>
      </c>
      <c r="V1751" t="s">
        <v>156</v>
      </c>
    </row>
    <row r="1752" spans="1:22" x14ac:dyDescent="0.3">
      <c r="A1752" t="s">
        <v>148</v>
      </c>
      <c r="B1752">
        <v>1651770</v>
      </c>
      <c r="C1752" s="1">
        <v>41968</v>
      </c>
      <c r="D1752" s="2">
        <v>0.5625</v>
      </c>
      <c r="G1752" t="s">
        <v>149</v>
      </c>
      <c r="H1752" t="s">
        <v>150</v>
      </c>
      <c r="I1752" t="s">
        <v>161</v>
      </c>
      <c r="J1752" t="s">
        <v>151</v>
      </c>
      <c r="M1752">
        <v>1040</v>
      </c>
      <c r="O1752">
        <v>2.7</v>
      </c>
      <c r="Q1752" t="s">
        <v>172</v>
      </c>
      <c r="R1752" t="s">
        <v>154</v>
      </c>
      <c r="S1752">
        <v>0.8</v>
      </c>
      <c r="T1752" t="s">
        <v>173</v>
      </c>
      <c r="V1752" t="s">
        <v>156</v>
      </c>
    </row>
    <row r="1753" spans="1:22" x14ac:dyDescent="0.3">
      <c r="A1753" t="s">
        <v>148</v>
      </c>
      <c r="B1753">
        <v>1651770</v>
      </c>
      <c r="C1753" s="1">
        <v>41968</v>
      </c>
      <c r="D1753" s="2">
        <v>0.5625</v>
      </c>
      <c r="G1753" t="s">
        <v>149</v>
      </c>
      <c r="H1753" t="s">
        <v>150</v>
      </c>
      <c r="I1753" t="s">
        <v>161</v>
      </c>
      <c r="J1753" t="s">
        <v>151</v>
      </c>
      <c r="M1753">
        <v>1049</v>
      </c>
      <c r="O1753">
        <v>0.16500000000000001</v>
      </c>
      <c r="Q1753" t="s">
        <v>170</v>
      </c>
      <c r="R1753" t="s">
        <v>154</v>
      </c>
      <c r="S1753">
        <v>0.04</v>
      </c>
      <c r="T1753" t="s">
        <v>173</v>
      </c>
      <c r="V1753" t="s">
        <v>156</v>
      </c>
    </row>
    <row r="1754" spans="1:22" x14ac:dyDescent="0.3">
      <c r="A1754" t="s">
        <v>148</v>
      </c>
      <c r="B1754">
        <v>1651770</v>
      </c>
      <c r="C1754" s="1">
        <v>41968</v>
      </c>
      <c r="D1754" s="2">
        <v>0.5625</v>
      </c>
      <c r="G1754" t="s">
        <v>149</v>
      </c>
      <c r="H1754" t="s">
        <v>150</v>
      </c>
      <c r="I1754" t="s">
        <v>161</v>
      </c>
      <c r="J1754" t="s">
        <v>151</v>
      </c>
      <c r="M1754">
        <v>1090</v>
      </c>
      <c r="O1754">
        <v>6</v>
      </c>
      <c r="Q1754" t="s">
        <v>172</v>
      </c>
      <c r="R1754" t="s">
        <v>154</v>
      </c>
      <c r="S1754">
        <v>2</v>
      </c>
      <c r="T1754" t="s">
        <v>173</v>
      </c>
      <c r="V1754" t="s">
        <v>156</v>
      </c>
    </row>
    <row r="1755" spans="1:22" x14ac:dyDescent="0.3">
      <c r="A1755" t="s">
        <v>148</v>
      </c>
      <c r="B1755">
        <v>1651770</v>
      </c>
      <c r="C1755" s="1">
        <v>41979</v>
      </c>
      <c r="D1755" s="2">
        <v>0.625</v>
      </c>
      <c r="G1755" t="s">
        <v>149</v>
      </c>
      <c r="H1755" t="s">
        <v>150</v>
      </c>
      <c r="I1755" t="s">
        <v>161</v>
      </c>
      <c r="J1755" t="s">
        <v>151</v>
      </c>
      <c r="M1755">
        <v>1040</v>
      </c>
      <c r="O1755">
        <v>6.8</v>
      </c>
      <c r="Q1755" t="s">
        <v>172</v>
      </c>
      <c r="R1755" t="s">
        <v>154</v>
      </c>
      <c r="S1755">
        <v>0.8</v>
      </c>
      <c r="T1755" t="s">
        <v>173</v>
      </c>
      <c r="V1755" t="s">
        <v>156</v>
      </c>
    </row>
    <row r="1756" spans="1:22" x14ac:dyDescent="0.3">
      <c r="A1756" t="s">
        <v>148</v>
      </c>
      <c r="B1756">
        <v>1651770</v>
      </c>
      <c r="C1756" s="1">
        <v>41979</v>
      </c>
      <c r="D1756" s="2">
        <v>0.625</v>
      </c>
      <c r="G1756" t="s">
        <v>149</v>
      </c>
      <c r="H1756" t="s">
        <v>150</v>
      </c>
      <c r="I1756" t="s">
        <v>161</v>
      </c>
      <c r="J1756" t="s">
        <v>151</v>
      </c>
      <c r="M1756">
        <v>1049</v>
      </c>
      <c r="O1756">
        <v>0.84699999999999998</v>
      </c>
      <c r="Q1756" t="s">
        <v>170</v>
      </c>
      <c r="R1756" t="s">
        <v>154</v>
      </c>
      <c r="S1756">
        <v>0.04</v>
      </c>
      <c r="T1756" t="s">
        <v>173</v>
      </c>
      <c r="V1756" t="s">
        <v>156</v>
      </c>
    </row>
    <row r="1757" spans="1:22" x14ac:dyDescent="0.3">
      <c r="A1757" t="s">
        <v>148</v>
      </c>
      <c r="B1757">
        <v>1651770</v>
      </c>
      <c r="C1757" s="1">
        <v>41979</v>
      </c>
      <c r="D1757" s="2">
        <v>0.625</v>
      </c>
      <c r="G1757" t="s">
        <v>149</v>
      </c>
      <c r="H1757" t="s">
        <v>150</v>
      </c>
      <c r="I1757" t="s">
        <v>161</v>
      </c>
      <c r="J1757" t="s">
        <v>151</v>
      </c>
      <c r="M1757">
        <v>1090</v>
      </c>
      <c r="O1757">
        <v>19</v>
      </c>
      <c r="Q1757" t="s">
        <v>172</v>
      </c>
      <c r="R1757" t="s">
        <v>154</v>
      </c>
      <c r="S1757">
        <v>2</v>
      </c>
      <c r="T1757" t="s">
        <v>173</v>
      </c>
      <c r="V1757" t="s">
        <v>156</v>
      </c>
    </row>
    <row r="1758" spans="1:22" x14ac:dyDescent="0.3">
      <c r="A1758" t="s">
        <v>148</v>
      </c>
      <c r="B1758">
        <v>1651770</v>
      </c>
      <c r="C1758" s="1">
        <v>41996</v>
      </c>
      <c r="D1758" s="2">
        <v>0.41666666666666669</v>
      </c>
      <c r="G1758" t="s">
        <v>149</v>
      </c>
      <c r="H1758" t="s">
        <v>150</v>
      </c>
      <c r="I1758" t="s">
        <v>161</v>
      </c>
      <c r="J1758" t="s">
        <v>151</v>
      </c>
      <c r="M1758">
        <v>1040</v>
      </c>
      <c r="O1758">
        <v>4.3</v>
      </c>
      <c r="Q1758" t="s">
        <v>172</v>
      </c>
      <c r="R1758" t="s">
        <v>154</v>
      </c>
      <c r="S1758">
        <v>0.8</v>
      </c>
      <c r="T1758" t="s">
        <v>173</v>
      </c>
      <c r="V1758" t="s">
        <v>156</v>
      </c>
    </row>
    <row r="1759" spans="1:22" x14ac:dyDescent="0.3">
      <c r="A1759" t="s">
        <v>148</v>
      </c>
      <c r="B1759">
        <v>1651770</v>
      </c>
      <c r="C1759" s="1">
        <v>41996</v>
      </c>
      <c r="D1759" s="2">
        <v>0.41666666666666669</v>
      </c>
      <c r="G1759" t="s">
        <v>149</v>
      </c>
      <c r="H1759" t="s">
        <v>150</v>
      </c>
      <c r="I1759" t="s">
        <v>161</v>
      </c>
      <c r="J1759" t="s">
        <v>151</v>
      </c>
      <c r="M1759">
        <v>1049</v>
      </c>
      <c r="O1759">
        <v>0.22900000000000001</v>
      </c>
      <c r="Q1759" t="s">
        <v>170</v>
      </c>
      <c r="R1759" t="s">
        <v>154</v>
      </c>
      <c r="S1759">
        <v>0.04</v>
      </c>
      <c r="T1759" t="s">
        <v>173</v>
      </c>
      <c r="V1759" t="s">
        <v>156</v>
      </c>
    </row>
    <row r="1760" spans="1:22" x14ac:dyDescent="0.3">
      <c r="A1760" t="s">
        <v>148</v>
      </c>
      <c r="B1760">
        <v>1651770</v>
      </c>
      <c r="C1760" s="1">
        <v>41996</v>
      </c>
      <c r="D1760" s="2">
        <v>0.41666666666666669</v>
      </c>
      <c r="G1760" t="s">
        <v>149</v>
      </c>
      <c r="H1760" t="s">
        <v>150</v>
      </c>
      <c r="I1760" t="s">
        <v>161</v>
      </c>
      <c r="J1760" t="s">
        <v>151</v>
      </c>
      <c r="M1760">
        <v>1090</v>
      </c>
      <c r="O1760">
        <v>15</v>
      </c>
      <c r="Q1760" t="s">
        <v>172</v>
      </c>
      <c r="R1760" t="s">
        <v>154</v>
      </c>
      <c r="S1760">
        <v>2</v>
      </c>
      <c r="T1760" t="s">
        <v>173</v>
      </c>
      <c r="V1760" t="s">
        <v>156</v>
      </c>
    </row>
    <row r="1761" spans="1:22" x14ac:dyDescent="0.3">
      <c r="A1761" t="s">
        <v>148</v>
      </c>
      <c r="B1761">
        <v>1651770</v>
      </c>
      <c r="C1761" s="1">
        <v>42030</v>
      </c>
      <c r="D1761" s="2">
        <v>0.5</v>
      </c>
      <c r="G1761" t="s">
        <v>149</v>
      </c>
      <c r="H1761" t="s">
        <v>150</v>
      </c>
      <c r="I1761" t="s">
        <v>161</v>
      </c>
      <c r="J1761" t="s">
        <v>151</v>
      </c>
      <c r="M1761">
        <v>1040</v>
      </c>
      <c r="O1761">
        <v>7</v>
      </c>
      <c r="P1761" t="s">
        <v>174</v>
      </c>
      <c r="Q1761" t="s">
        <v>172</v>
      </c>
      <c r="R1761" t="s">
        <v>154</v>
      </c>
      <c r="S1761">
        <v>0.8</v>
      </c>
      <c r="T1761" t="s">
        <v>173</v>
      </c>
      <c r="V1761" t="s">
        <v>156</v>
      </c>
    </row>
    <row r="1762" spans="1:22" x14ac:dyDescent="0.3">
      <c r="A1762" t="s">
        <v>148</v>
      </c>
      <c r="B1762">
        <v>1651770</v>
      </c>
      <c r="C1762" s="1">
        <v>42030</v>
      </c>
      <c r="D1762" s="2">
        <v>0.5</v>
      </c>
      <c r="G1762" t="s">
        <v>149</v>
      </c>
      <c r="H1762" t="s">
        <v>150</v>
      </c>
      <c r="I1762" t="s">
        <v>161</v>
      </c>
      <c r="J1762" t="s">
        <v>151</v>
      </c>
      <c r="M1762">
        <v>1049</v>
      </c>
      <c r="O1762">
        <v>0.65500000000000003</v>
      </c>
      <c r="P1762" t="s">
        <v>174</v>
      </c>
      <c r="Q1762" t="s">
        <v>170</v>
      </c>
      <c r="R1762" t="s">
        <v>154</v>
      </c>
      <c r="S1762">
        <v>0.04</v>
      </c>
      <c r="T1762" t="s">
        <v>173</v>
      </c>
      <c r="V1762" t="s">
        <v>156</v>
      </c>
    </row>
    <row r="1763" spans="1:22" x14ac:dyDescent="0.3">
      <c r="A1763" t="s">
        <v>148</v>
      </c>
      <c r="B1763">
        <v>1651770</v>
      </c>
      <c r="C1763" s="1">
        <v>42030</v>
      </c>
      <c r="D1763" s="2">
        <v>0.5</v>
      </c>
      <c r="G1763" t="s">
        <v>149</v>
      </c>
      <c r="H1763" t="s">
        <v>150</v>
      </c>
      <c r="I1763" t="s">
        <v>161</v>
      </c>
      <c r="J1763" t="s">
        <v>151</v>
      </c>
      <c r="M1763">
        <v>1090</v>
      </c>
      <c r="O1763">
        <v>22.1</v>
      </c>
      <c r="P1763" t="s">
        <v>174</v>
      </c>
      <c r="Q1763" t="s">
        <v>172</v>
      </c>
      <c r="R1763" t="s">
        <v>154</v>
      </c>
      <c r="S1763">
        <v>2</v>
      </c>
      <c r="T1763" t="s">
        <v>173</v>
      </c>
      <c r="V1763" t="s">
        <v>156</v>
      </c>
    </row>
    <row r="1764" spans="1:22" x14ac:dyDescent="0.3">
      <c r="A1764" t="s">
        <v>148</v>
      </c>
      <c r="B1764">
        <v>1651770</v>
      </c>
      <c r="C1764" s="1">
        <v>42059</v>
      </c>
      <c r="D1764" s="2">
        <v>0.41666666666666669</v>
      </c>
      <c r="G1764" t="s">
        <v>149</v>
      </c>
      <c r="H1764" t="s">
        <v>150</v>
      </c>
      <c r="I1764" t="s">
        <v>161</v>
      </c>
      <c r="J1764" t="s">
        <v>151</v>
      </c>
      <c r="M1764">
        <v>1040</v>
      </c>
      <c r="O1764">
        <v>2.7</v>
      </c>
      <c r="Q1764" t="s">
        <v>172</v>
      </c>
      <c r="R1764" t="s">
        <v>154</v>
      </c>
      <c r="S1764">
        <v>0.8</v>
      </c>
      <c r="T1764" t="s">
        <v>173</v>
      </c>
      <c r="V1764" t="s">
        <v>156</v>
      </c>
    </row>
    <row r="1765" spans="1:22" x14ac:dyDescent="0.3">
      <c r="A1765" t="s">
        <v>148</v>
      </c>
      <c r="B1765">
        <v>1651770</v>
      </c>
      <c r="C1765" s="1">
        <v>42059</v>
      </c>
      <c r="D1765" s="2">
        <v>0.41666666666666669</v>
      </c>
      <c r="G1765" t="s">
        <v>149</v>
      </c>
      <c r="H1765" t="s">
        <v>150</v>
      </c>
      <c r="I1765" t="s">
        <v>161</v>
      </c>
      <c r="J1765" t="s">
        <v>151</v>
      </c>
      <c r="M1765">
        <v>1049</v>
      </c>
      <c r="O1765">
        <v>0.129</v>
      </c>
      <c r="Q1765" t="s">
        <v>170</v>
      </c>
      <c r="R1765" t="s">
        <v>154</v>
      </c>
      <c r="S1765">
        <v>0.04</v>
      </c>
      <c r="T1765" t="s">
        <v>173</v>
      </c>
      <c r="V1765" t="s">
        <v>156</v>
      </c>
    </row>
    <row r="1766" spans="1:22" x14ac:dyDescent="0.3">
      <c r="A1766" t="s">
        <v>148</v>
      </c>
      <c r="B1766">
        <v>1651770</v>
      </c>
      <c r="C1766" s="1">
        <v>42059</v>
      </c>
      <c r="D1766" s="2">
        <v>0.41666666666666669</v>
      </c>
      <c r="G1766" t="s">
        <v>149</v>
      </c>
      <c r="H1766" t="s">
        <v>150</v>
      </c>
      <c r="I1766" t="s">
        <v>161</v>
      </c>
      <c r="J1766" t="s">
        <v>151</v>
      </c>
      <c r="M1766">
        <v>1090</v>
      </c>
      <c r="O1766">
        <v>3.4</v>
      </c>
      <c r="P1766" t="s">
        <v>168</v>
      </c>
      <c r="Q1766" t="s">
        <v>172</v>
      </c>
      <c r="R1766" t="s">
        <v>154</v>
      </c>
      <c r="S1766">
        <v>2</v>
      </c>
      <c r="T1766" t="s">
        <v>173</v>
      </c>
      <c r="V1766" t="s">
        <v>156</v>
      </c>
    </row>
    <row r="1767" spans="1:22" x14ac:dyDescent="0.3">
      <c r="A1767" t="s">
        <v>148</v>
      </c>
      <c r="B1767">
        <v>1651770</v>
      </c>
      <c r="C1767" s="1">
        <v>42077</v>
      </c>
      <c r="D1767" s="2">
        <v>0.32361111111111113</v>
      </c>
      <c r="G1767" t="s">
        <v>149</v>
      </c>
      <c r="H1767" t="s">
        <v>150</v>
      </c>
      <c r="I1767" t="s">
        <v>161</v>
      </c>
      <c r="J1767" t="s">
        <v>151</v>
      </c>
      <c r="M1767">
        <v>1040</v>
      </c>
      <c r="O1767">
        <v>6.1</v>
      </c>
      <c r="Q1767" t="s">
        <v>172</v>
      </c>
      <c r="R1767" t="s">
        <v>154</v>
      </c>
      <c r="S1767">
        <v>0.8</v>
      </c>
      <c r="T1767" t="s">
        <v>173</v>
      </c>
      <c r="V1767" t="s">
        <v>156</v>
      </c>
    </row>
    <row r="1768" spans="1:22" x14ac:dyDescent="0.3">
      <c r="A1768" t="s">
        <v>148</v>
      </c>
      <c r="B1768">
        <v>1651770</v>
      </c>
      <c r="C1768" s="1">
        <v>42077</v>
      </c>
      <c r="D1768" s="2">
        <v>0.32361111111111113</v>
      </c>
      <c r="G1768" t="s">
        <v>149</v>
      </c>
      <c r="H1768" t="s">
        <v>150</v>
      </c>
      <c r="I1768" t="s">
        <v>161</v>
      </c>
      <c r="J1768" t="s">
        <v>151</v>
      </c>
      <c r="M1768">
        <v>1049</v>
      </c>
      <c r="O1768">
        <v>0.84899999999999998</v>
      </c>
      <c r="Q1768" t="s">
        <v>170</v>
      </c>
      <c r="R1768" t="s">
        <v>154</v>
      </c>
      <c r="S1768">
        <v>0.04</v>
      </c>
      <c r="T1768" t="s">
        <v>173</v>
      </c>
      <c r="V1768" t="s">
        <v>156</v>
      </c>
    </row>
    <row r="1769" spans="1:22" x14ac:dyDescent="0.3">
      <c r="A1769" t="s">
        <v>148</v>
      </c>
      <c r="B1769">
        <v>1651770</v>
      </c>
      <c r="C1769" s="1">
        <v>42077</v>
      </c>
      <c r="D1769" s="2">
        <v>0.32361111111111113</v>
      </c>
      <c r="G1769" t="s">
        <v>149</v>
      </c>
      <c r="H1769" t="s">
        <v>150</v>
      </c>
      <c r="I1769" t="s">
        <v>161</v>
      </c>
      <c r="J1769" t="s">
        <v>151</v>
      </c>
      <c r="M1769">
        <v>1090</v>
      </c>
      <c r="O1769">
        <v>16.899999999999999</v>
      </c>
      <c r="Q1769" t="s">
        <v>172</v>
      </c>
      <c r="R1769" t="s">
        <v>154</v>
      </c>
      <c r="S1769">
        <v>2</v>
      </c>
      <c r="T1769" t="s">
        <v>173</v>
      </c>
      <c r="V1769" t="s">
        <v>156</v>
      </c>
    </row>
    <row r="1770" spans="1:22" x14ac:dyDescent="0.3">
      <c r="A1770" t="s">
        <v>148</v>
      </c>
      <c r="B1770">
        <v>1651770</v>
      </c>
      <c r="C1770" s="1">
        <v>42087</v>
      </c>
      <c r="D1770" s="2">
        <v>0.44861111111111113</v>
      </c>
      <c r="G1770" t="s">
        <v>149</v>
      </c>
      <c r="H1770" t="s">
        <v>150</v>
      </c>
      <c r="I1770" t="s">
        <v>161</v>
      </c>
      <c r="J1770" t="s">
        <v>151</v>
      </c>
      <c r="M1770">
        <v>1040</v>
      </c>
      <c r="N1770" t="s">
        <v>152</v>
      </c>
      <c r="O1770">
        <v>1.6</v>
      </c>
      <c r="P1770" t="s">
        <v>174</v>
      </c>
      <c r="Q1770" t="s">
        <v>172</v>
      </c>
      <c r="R1770" t="s">
        <v>154</v>
      </c>
      <c r="S1770">
        <v>0.8</v>
      </c>
      <c r="T1770" t="s">
        <v>173</v>
      </c>
      <c r="V1770" t="s">
        <v>156</v>
      </c>
    </row>
    <row r="1771" spans="1:22" x14ac:dyDescent="0.3">
      <c r="A1771" t="s">
        <v>148</v>
      </c>
      <c r="B1771">
        <v>1651770</v>
      </c>
      <c r="C1771" s="1">
        <v>42087</v>
      </c>
      <c r="D1771" s="2">
        <v>0.44861111111111113</v>
      </c>
      <c r="G1771" t="s">
        <v>149</v>
      </c>
      <c r="H1771" t="s">
        <v>150</v>
      </c>
      <c r="I1771" t="s">
        <v>161</v>
      </c>
      <c r="J1771" t="s">
        <v>151</v>
      </c>
      <c r="M1771">
        <v>1049</v>
      </c>
      <c r="N1771" t="s">
        <v>152</v>
      </c>
      <c r="O1771">
        <v>0.08</v>
      </c>
      <c r="P1771" t="s">
        <v>174</v>
      </c>
      <c r="Q1771" t="s">
        <v>170</v>
      </c>
      <c r="R1771" t="s">
        <v>154</v>
      </c>
      <c r="S1771">
        <v>0.04</v>
      </c>
      <c r="T1771" t="s">
        <v>173</v>
      </c>
      <c r="V1771" t="s">
        <v>156</v>
      </c>
    </row>
    <row r="1772" spans="1:22" x14ac:dyDescent="0.3">
      <c r="A1772" t="s">
        <v>148</v>
      </c>
      <c r="B1772">
        <v>1651770</v>
      </c>
      <c r="C1772" s="1">
        <v>42087</v>
      </c>
      <c r="D1772" s="2">
        <v>0.44861111111111113</v>
      </c>
      <c r="G1772" t="s">
        <v>149</v>
      </c>
      <c r="H1772" t="s">
        <v>150</v>
      </c>
      <c r="I1772" t="s">
        <v>161</v>
      </c>
      <c r="J1772" t="s">
        <v>151</v>
      </c>
      <c r="M1772">
        <v>1090</v>
      </c>
      <c r="N1772" t="s">
        <v>152</v>
      </c>
      <c r="O1772">
        <v>4</v>
      </c>
      <c r="P1772" t="s">
        <v>174</v>
      </c>
      <c r="Q1772" t="s">
        <v>172</v>
      </c>
      <c r="R1772" t="s">
        <v>154</v>
      </c>
      <c r="S1772">
        <v>2</v>
      </c>
      <c r="T1772" t="s">
        <v>173</v>
      </c>
      <c r="V1772" t="s">
        <v>156</v>
      </c>
    </row>
    <row r="1773" spans="1:22" x14ac:dyDescent="0.3">
      <c r="A1773" t="s">
        <v>148</v>
      </c>
      <c r="B1773">
        <v>1651770</v>
      </c>
      <c r="C1773" s="1">
        <v>42108</v>
      </c>
      <c r="D1773" s="2">
        <v>0.35416666666666669</v>
      </c>
      <c r="G1773" t="s">
        <v>149</v>
      </c>
      <c r="H1773" t="s">
        <v>150</v>
      </c>
      <c r="I1773" t="s">
        <v>161</v>
      </c>
      <c r="J1773" t="s">
        <v>151</v>
      </c>
      <c r="M1773">
        <v>1040</v>
      </c>
      <c r="O1773">
        <v>8.9</v>
      </c>
      <c r="Q1773" t="s">
        <v>172</v>
      </c>
      <c r="R1773" t="s">
        <v>154</v>
      </c>
      <c r="S1773">
        <v>0.8</v>
      </c>
      <c r="T1773" t="s">
        <v>173</v>
      </c>
      <c r="V1773" t="s">
        <v>156</v>
      </c>
    </row>
    <row r="1774" spans="1:22" x14ac:dyDescent="0.3">
      <c r="A1774" t="s">
        <v>148</v>
      </c>
      <c r="B1774">
        <v>1651770</v>
      </c>
      <c r="C1774" s="1">
        <v>42108</v>
      </c>
      <c r="D1774" s="2">
        <v>0.35416666666666669</v>
      </c>
      <c r="G1774" t="s">
        <v>149</v>
      </c>
      <c r="H1774" t="s">
        <v>150</v>
      </c>
      <c r="I1774" t="s">
        <v>161</v>
      </c>
      <c r="J1774" t="s">
        <v>151</v>
      </c>
      <c r="M1774">
        <v>1049</v>
      </c>
      <c r="O1774">
        <v>1.25</v>
      </c>
      <c r="Q1774" t="s">
        <v>170</v>
      </c>
      <c r="R1774" t="s">
        <v>154</v>
      </c>
      <c r="S1774">
        <v>0.04</v>
      </c>
      <c r="T1774" t="s">
        <v>173</v>
      </c>
      <c r="V1774" t="s">
        <v>156</v>
      </c>
    </row>
    <row r="1775" spans="1:22" x14ac:dyDescent="0.3">
      <c r="A1775" t="s">
        <v>148</v>
      </c>
      <c r="B1775">
        <v>1651770</v>
      </c>
      <c r="C1775" s="1">
        <v>42108</v>
      </c>
      <c r="D1775" s="2">
        <v>0.35416666666666669</v>
      </c>
      <c r="G1775" t="s">
        <v>149</v>
      </c>
      <c r="H1775" t="s">
        <v>150</v>
      </c>
      <c r="I1775" t="s">
        <v>161</v>
      </c>
      <c r="J1775" t="s">
        <v>151</v>
      </c>
      <c r="M1775">
        <v>1090</v>
      </c>
      <c r="O1775">
        <v>27.6</v>
      </c>
      <c r="Q1775" t="s">
        <v>172</v>
      </c>
      <c r="R1775" t="s">
        <v>154</v>
      </c>
      <c r="S1775">
        <v>2</v>
      </c>
      <c r="T1775" t="s">
        <v>173</v>
      </c>
      <c r="V1775" t="s">
        <v>156</v>
      </c>
    </row>
    <row r="1776" spans="1:22" x14ac:dyDescent="0.3">
      <c r="A1776" t="s">
        <v>148</v>
      </c>
      <c r="B1776">
        <v>1651770</v>
      </c>
      <c r="C1776" s="1">
        <v>42123</v>
      </c>
      <c r="D1776" s="2">
        <v>0.49027777777777781</v>
      </c>
      <c r="G1776" t="s">
        <v>149</v>
      </c>
      <c r="H1776" t="s">
        <v>150</v>
      </c>
      <c r="I1776" t="s">
        <v>161</v>
      </c>
      <c r="J1776" t="s">
        <v>151</v>
      </c>
      <c r="M1776">
        <v>1040</v>
      </c>
      <c r="O1776">
        <v>1.5</v>
      </c>
      <c r="P1776" t="s">
        <v>168</v>
      </c>
      <c r="Q1776" t="s">
        <v>172</v>
      </c>
      <c r="R1776" t="s">
        <v>154</v>
      </c>
      <c r="S1776">
        <v>0.8</v>
      </c>
      <c r="T1776" t="s">
        <v>173</v>
      </c>
      <c r="V1776" t="s">
        <v>156</v>
      </c>
    </row>
    <row r="1777" spans="1:22" x14ac:dyDescent="0.3">
      <c r="A1777" t="s">
        <v>148</v>
      </c>
      <c r="B1777">
        <v>1651770</v>
      </c>
      <c r="C1777" s="1">
        <v>42123</v>
      </c>
      <c r="D1777" s="2">
        <v>0.49027777777777781</v>
      </c>
      <c r="G1777" t="s">
        <v>149</v>
      </c>
      <c r="H1777" t="s">
        <v>150</v>
      </c>
      <c r="I1777" t="s">
        <v>161</v>
      </c>
      <c r="J1777" t="s">
        <v>151</v>
      </c>
      <c r="M1777">
        <v>1049</v>
      </c>
      <c r="O1777">
        <v>0.106</v>
      </c>
      <c r="Q1777" t="s">
        <v>170</v>
      </c>
      <c r="R1777" t="s">
        <v>154</v>
      </c>
      <c r="S1777">
        <v>0.04</v>
      </c>
      <c r="T1777" t="s">
        <v>173</v>
      </c>
      <c r="V1777" t="s">
        <v>156</v>
      </c>
    </row>
    <row r="1778" spans="1:22" x14ac:dyDescent="0.3">
      <c r="A1778" t="s">
        <v>148</v>
      </c>
      <c r="B1778">
        <v>1651770</v>
      </c>
      <c r="C1778" s="1">
        <v>42123</v>
      </c>
      <c r="D1778" s="2">
        <v>0.49027777777777781</v>
      </c>
      <c r="G1778" t="s">
        <v>149</v>
      </c>
      <c r="H1778" t="s">
        <v>150</v>
      </c>
      <c r="I1778" t="s">
        <v>161</v>
      </c>
      <c r="J1778" t="s">
        <v>151</v>
      </c>
      <c r="M1778">
        <v>1090</v>
      </c>
      <c r="O1778">
        <v>4.8</v>
      </c>
      <c r="Q1778" t="s">
        <v>172</v>
      </c>
      <c r="R1778" t="s">
        <v>154</v>
      </c>
      <c r="S1778">
        <v>2</v>
      </c>
      <c r="T1778" t="s">
        <v>173</v>
      </c>
      <c r="V1778" t="s">
        <v>156</v>
      </c>
    </row>
    <row r="1779" spans="1:22" x14ac:dyDescent="0.3">
      <c r="A1779" t="s">
        <v>148</v>
      </c>
      <c r="B1779">
        <v>1651770</v>
      </c>
      <c r="C1779" s="1">
        <v>42150</v>
      </c>
      <c r="D1779" s="2">
        <v>0.47916666666666669</v>
      </c>
      <c r="G1779" t="s">
        <v>149</v>
      </c>
      <c r="H1779" t="s">
        <v>150</v>
      </c>
      <c r="I1779" t="s">
        <v>161</v>
      </c>
      <c r="J1779" t="s">
        <v>151</v>
      </c>
      <c r="M1779">
        <v>1040</v>
      </c>
      <c r="O1779">
        <v>3.5</v>
      </c>
      <c r="Q1779" t="s">
        <v>172</v>
      </c>
      <c r="R1779" t="s">
        <v>154</v>
      </c>
      <c r="S1779">
        <v>0.8</v>
      </c>
      <c r="T1779" t="s">
        <v>173</v>
      </c>
      <c r="V1779" t="s">
        <v>156</v>
      </c>
    </row>
    <row r="1780" spans="1:22" x14ac:dyDescent="0.3">
      <c r="A1780" t="s">
        <v>148</v>
      </c>
      <c r="B1780">
        <v>1651770</v>
      </c>
      <c r="C1780" s="1">
        <v>42150</v>
      </c>
      <c r="D1780" s="2">
        <v>0.47916666666666669</v>
      </c>
      <c r="G1780" t="s">
        <v>149</v>
      </c>
      <c r="H1780" t="s">
        <v>150</v>
      </c>
      <c r="I1780" t="s">
        <v>161</v>
      </c>
      <c r="J1780" t="s">
        <v>151</v>
      </c>
      <c r="M1780">
        <v>1049</v>
      </c>
      <c r="O1780">
        <v>8.5000000000000006E-2</v>
      </c>
      <c r="Q1780" t="s">
        <v>170</v>
      </c>
      <c r="R1780" t="s">
        <v>154</v>
      </c>
      <c r="S1780">
        <v>0.04</v>
      </c>
      <c r="T1780" t="s">
        <v>173</v>
      </c>
      <c r="V1780" t="s">
        <v>156</v>
      </c>
    </row>
    <row r="1781" spans="1:22" x14ac:dyDescent="0.3">
      <c r="A1781" t="s">
        <v>148</v>
      </c>
      <c r="B1781">
        <v>1651770</v>
      </c>
      <c r="C1781" s="1">
        <v>42150</v>
      </c>
      <c r="D1781" s="2">
        <v>0.47916666666666669</v>
      </c>
      <c r="G1781" t="s">
        <v>149</v>
      </c>
      <c r="H1781" t="s">
        <v>150</v>
      </c>
      <c r="I1781" t="s">
        <v>161</v>
      </c>
      <c r="J1781" t="s">
        <v>151</v>
      </c>
      <c r="M1781">
        <v>1090</v>
      </c>
      <c r="O1781">
        <v>4.3</v>
      </c>
      <c r="Q1781" t="s">
        <v>172</v>
      </c>
      <c r="R1781" t="s">
        <v>154</v>
      </c>
      <c r="S1781">
        <v>2</v>
      </c>
      <c r="T1781" t="s">
        <v>173</v>
      </c>
      <c r="V1781" t="s">
        <v>156</v>
      </c>
    </row>
    <row r="1782" spans="1:22" x14ac:dyDescent="0.3">
      <c r="A1782" t="s">
        <v>148</v>
      </c>
      <c r="B1782">
        <v>1651770</v>
      </c>
      <c r="C1782" s="1">
        <v>42175</v>
      </c>
      <c r="D1782" s="2">
        <v>0.82777777777777783</v>
      </c>
      <c r="G1782" t="s">
        <v>149</v>
      </c>
      <c r="H1782" t="s">
        <v>150</v>
      </c>
      <c r="I1782" t="s">
        <v>161</v>
      </c>
      <c r="J1782" t="s">
        <v>151</v>
      </c>
      <c r="M1782">
        <v>1040</v>
      </c>
      <c r="O1782">
        <v>3.1</v>
      </c>
      <c r="Q1782" t="s">
        <v>172</v>
      </c>
      <c r="R1782" t="s">
        <v>154</v>
      </c>
      <c r="S1782">
        <v>0.8</v>
      </c>
      <c r="T1782" t="s">
        <v>173</v>
      </c>
      <c r="V1782" t="s">
        <v>156</v>
      </c>
    </row>
    <row r="1783" spans="1:22" x14ac:dyDescent="0.3">
      <c r="A1783" t="s">
        <v>148</v>
      </c>
      <c r="B1783">
        <v>1651770</v>
      </c>
      <c r="C1783" s="1">
        <v>42175</v>
      </c>
      <c r="D1783" s="2">
        <v>0.82777777777777783</v>
      </c>
      <c r="G1783" t="s">
        <v>149</v>
      </c>
      <c r="H1783" t="s">
        <v>150</v>
      </c>
      <c r="I1783" t="s">
        <v>161</v>
      </c>
      <c r="J1783" t="s">
        <v>151</v>
      </c>
      <c r="M1783">
        <v>1049</v>
      </c>
      <c r="O1783">
        <v>1.24</v>
      </c>
      <c r="Q1783" t="s">
        <v>170</v>
      </c>
      <c r="R1783" t="s">
        <v>154</v>
      </c>
      <c r="S1783">
        <v>0.04</v>
      </c>
      <c r="T1783" t="s">
        <v>173</v>
      </c>
      <c r="V1783" t="s">
        <v>156</v>
      </c>
    </row>
    <row r="1784" spans="1:22" x14ac:dyDescent="0.3">
      <c r="A1784" t="s">
        <v>148</v>
      </c>
      <c r="B1784">
        <v>1651770</v>
      </c>
      <c r="C1784" s="1">
        <v>42175</v>
      </c>
      <c r="D1784" s="2">
        <v>0.82777777777777783</v>
      </c>
      <c r="G1784" t="s">
        <v>149</v>
      </c>
      <c r="H1784" t="s">
        <v>150</v>
      </c>
      <c r="I1784" t="s">
        <v>161</v>
      </c>
      <c r="J1784" t="s">
        <v>151</v>
      </c>
      <c r="M1784">
        <v>1090</v>
      </c>
      <c r="O1784">
        <v>7.2</v>
      </c>
      <c r="Q1784" t="s">
        <v>172</v>
      </c>
      <c r="R1784" t="s">
        <v>154</v>
      </c>
      <c r="S1784">
        <v>2</v>
      </c>
      <c r="T1784" t="s">
        <v>173</v>
      </c>
      <c r="V1784" t="s">
        <v>156</v>
      </c>
    </row>
    <row r="1785" spans="1:22" x14ac:dyDescent="0.3">
      <c r="A1785" t="s">
        <v>148</v>
      </c>
      <c r="B1785">
        <v>1651770</v>
      </c>
      <c r="C1785" s="1">
        <v>42178</v>
      </c>
      <c r="D1785" s="2">
        <v>0.36805555555555558</v>
      </c>
      <c r="G1785" t="s">
        <v>149</v>
      </c>
      <c r="H1785" t="s">
        <v>150</v>
      </c>
      <c r="I1785" t="s">
        <v>161</v>
      </c>
      <c r="J1785" t="s">
        <v>151</v>
      </c>
      <c r="M1785">
        <v>1040</v>
      </c>
      <c r="O1785">
        <v>2.8</v>
      </c>
      <c r="Q1785" t="s">
        <v>172</v>
      </c>
      <c r="R1785" t="s">
        <v>154</v>
      </c>
      <c r="S1785">
        <v>0.8</v>
      </c>
      <c r="T1785" t="s">
        <v>173</v>
      </c>
      <c r="V1785" t="s">
        <v>156</v>
      </c>
    </row>
    <row r="1786" spans="1:22" x14ac:dyDescent="0.3">
      <c r="A1786" t="s">
        <v>148</v>
      </c>
      <c r="B1786">
        <v>1651770</v>
      </c>
      <c r="C1786" s="1">
        <v>42178</v>
      </c>
      <c r="D1786" s="2">
        <v>0.36805555555555558</v>
      </c>
      <c r="G1786" t="s">
        <v>149</v>
      </c>
      <c r="H1786" t="s">
        <v>150</v>
      </c>
      <c r="I1786" t="s">
        <v>161</v>
      </c>
      <c r="J1786" t="s">
        <v>151</v>
      </c>
      <c r="M1786">
        <v>1049</v>
      </c>
      <c r="O1786">
        <v>0.105</v>
      </c>
      <c r="Q1786" t="s">
        <v>170</v>
      </c>
      <c r="R1786" t="s">
        <v>154</v>
      </c>
      <c r="S1786">
        <v>0.04</v>
      </c>
      <c r="T1786" t="s">
        <v>173</v>
      </c>
      <c r="V1786" t="s">
        <v>156</v>
      </c>
    </row>
    <row r="1787" spans="1:22" x14ac:dyDescent="0.3">
      <c r="A1787" t="s">
        <v>148</v>
      </c>
      <c r="B1787">
        <v>1651770</v>
      </c>
      <c r="C1787" s="1">
        <v>42178</v>
      </c>
      <c r="D1787" s="2">
        <v>0.36805555555555558</v>
      </c>
      <c r="G1787" t="s">
        <v>149</v>
      </c>
      <c r="H1787" t="s">
        <v>150</v>
      </c>
      <c r="I1787" t="s">
        <v>161</v>
      </c>
      <c r="J1787" t="s">
        <v>151</v>
      </c>
      <c r="M1787">
        <v>1090</v>
      </c>
      <c r="O1787">
        <v>5.5</v>
      </c>
      <c r="Q1787" t="s">
        <v>172</v>
      </c>
      <c r="R1787" t="s">
        <v>154</v>
      </c>
      <c r="S1787">
        <v>2</v>
      </c>
      <c r="T1787" t="s">
        <v>173</v>
      </c>
      <c r="V1787" t="s">
        <v>156</v>
      </c>
    </row>
    <row r="1788" spans="1:22" x14ac:dyDescent="0.3">
      <c r="A1788" t="s">
        <v>148</v>
      </c>
      <c r="B1788">
        <v>1651770</v>
      </c>
      <c r="C1788" s="1">
        <v>42182</v>
      </c>
      <c r="D1788" s="2">
        <v>0.27499999999999997</v>
      </c>
      <c r="G1788" t="s">
        <v>149</v>
      </c>
      <c r="H1788" t="s">
        <v>150</v>
      </c>
      <c r="I1788" t="s">
        <v>161</v>
      </c>
      <c r="J1788" t="s">
        <v>151</v>
      </c>
      <c r="M1788">
        <v>1040</v>
      </c>
      <c r="O1788">
        <v>6.9</v>
      </c>
      <c r="Q1788" t="s">
        <v>172</v>
      </c>
      <c r="R1788" t="s">
        <v>154</v>
      </c>
      <c r="S1788">
        <v>0.8</v>
      </c>
      <c r="T1788" t="s">
        <v>173</v>
      </c>
      <c r="V1788" t="s">
        <v>156</v>
      </c>
    </row>
    <row r="1789" spans="1:22" x14ac:dyDescent="0.3">
      <c r="A1789" t="s">
        <v>148</v>
      </c>
      <c r="B1789">
        <v>1651770</v>
      </c>
      <c r="C1789" s="1">
        <v>42182</v>
      </c>
      <c r="D1789" s="2">
        <v>0.27499999999999997</v>
      </c>
      <c r="G1789" t="s">
        <v>149</v>
      </c>
      <c r="H1789" t="s">
        <v>150</v>
      </c>
      <c r="I1789" t="s">
        <v>161</v>
      </c>
      <c r="J1789" t="s">
        <v>151</v>
      </c>
      <c r="M1789">
        <v>1049</v>
      </c>
      <c r="O1789">
        <v>1.08</v>
      </c>
      <c r="Q1789" t="s">
        <v>170</v>
      </c>
      <c r="R1789" t="s">
        <v>154</v>
      </c>
      <c r="S1789">
        <v>0.04</v>
      </c>
      <c r="T1789" t="s">
        <v>173</v>
      </c>
      <c r="V1789" t="s">
        <v>156</v>
      </c>
    </row>
    <row r="1790" spans="1:22" x14ac:dyDescent="0.3">
      <c r="A1790" t="s">
        <v>148</v>
      </c>
      <c r="B1790">
        <v>1651770</v>
      </c>
      <c r="C1790" s="1">
        <v>42182</v>
      </c>
      <c r="D1790" s="2">
        <v>0.27499999999999997</v>
      </c>
      <c r="G1790" t="s">
        <v>149</v>
      </c>
      <c r="H1790" t="s">
        <v>150</v>
      </c>
      <c r="I1790" t="s">
        <v>161</v>
      </c>
      <c r="J1790" t="s">
        <v>151</v>
      </c>
      <c r="M1790">
        <v>1090</v>
      </c>
      <c r="O1790">
        <v>18.100000000000001</v>
      </c>
      <c r="Q1790" t="s">
        <v>172</v>
      </c>
      <c r="R1790" t="s">
        <v>154</v>
      </c>
      <c r="S1790">
        <v>2</v>
      </c>
      <c r="T1790" t="s">
        <v>173</v>
      </c>
      <c r="V1790" t="s">
        <v>156</v>
      </c>
    </row>
    <row r="1791" spans="1:22" x14ac:dyDescent="0.3">
      <c r="A1791" t="s">
        <v>148</v>
      </c>
      <c r="B1791">
        <v>1651770</v>
      </c>
      <c r="C1791" s="1">
        <v>42213</v>
      </c>
      <c r="D1791" s="2">
        <v>0.35138888888888892</v>
      </c>
      <c r="G1791" t="s">
        <v>149</v>
      </c>
      <c r="H1791" t="s">
        <v>150</v>
      </c>
      <c r="I1791" t="s">
        <v>161</v>
      </c>
      <c r="J1791" t="s">
        <v>151</v>
      </c>
      <c r="M1791">
        <v>1040</v>
      </c>
      <c r="O1791">
        <v>3.3</v>
      </c>
      <c r="Q1791" t="s">
        <v>172</v>
      </c>
      <c r="R1791" t="s">
        <v>154</v>
      </c>
      <c r="S1791">
        <v>0.8</v>
      </c>
      <c r="T1791" t="s">
        <v>173</v>
      </c>
      <c r="V1791" t="s">
        <v>156</v>
      </c>
    </row>
    <row r="1792" spans="1:22" x14ac:dyDescent="0.3">
      <c r="A1792" t="s">
        <v>148</v>
      </c>
      <c r="B1792">
        <v>1651770</v>
      </c>
      <c r="C1792" s="1">
        <v>42213</v>
      </c>
      <c r="D1792" s="2">
        <v>0.35138888888888892</v>
      </c>
      <c r="G1792" t="s">
        <v>149</v>
      </c>
      <c r="H1792" t="s">
        <v>150</v>
      </c>
      <c r="I1792" t="s">
        <v>161</v>
      </c>
      <c r="J1792" t="s">
        <v>151</v>
      </c>
      <c r="M1792">
        <v>1049</v>
      </c>
      <c r="O1792">
        <v>0.156</v>
      </c>
      <c r="Q1792" t="s">
        <v>170</v>
      </c>
      <c r="R1792" t="s">
        <v>154</v>
      </c>
      <c r="S1792">
        <v>0.04</v>
      </c>
      <c r="T1792" t="s">
        <v>173</v>
      </c>
      <c r="V1792" t="s">
        <v>156</v>
      </c>
    </row>
    <row r="1793" spans="1:22" x14ac:dyDescent="0.3">
      <c r="A1793" t="s">
        <v>148</v>
      </c>
      <c r="B1793">
        <v>1651770</v>
      </c>
      <c r="C1793" s="1">
        <v>42213</v>
      </c>
      <c r="D1793" s="2">
        <v>0.35138888888888892</v>
      </c>
      <c r="G1793" t="s">
        <v>149</v>
      </c>
      <c r="H1793" t="s">
        <v>150</v>
      </c>
      <c r="I1793" t="s">
        <v>161</v>
      </c>
      <c r="J1793" t="s">
        <v>151</v>
      </c>
      <c r="M1793">
        <v>1090</v>
      </c>
      <c r="O1793">
        <v>7.1</v>
      </c>
      <c r="Q1793" t="s">
        <v>172</v>
      </c>
      <c r="R1793" t="s">
        <v>154</v>
      </c>
      <c r="S1793">
        <v>2</v>
      </c>
      <c r="T1793" t="s">
        <v>173</v>
      </c>
      <c r="V1793" t="s">
        <v>156</v>
      </c>
    </row>
    <row r="1794" spans="1:22" x14ac:dyDescent="0.3">
      <c r="A1794" t="s">
        <v>148</v>
      </c>
      <c r="B1794">
        <v>1651770</v>
      </c>
      <c r="C1794" s="1">
        <v>42276</v>
      </c>
      <c r="D1794" s="2">
        <v>0.45833333333333331</v>
      </c>
      <c r="G1794" t="s">
        <v>149</v>
      </c>
      <c r="H1794" t="s">
        <v>150</v>
      </c>
      <c r="I1794" t="s">
        <v>161</v>
      </c>
      <c r="J1794" t="s">
        <v>151</v>
      </c>
      <c r="M1794">
        <v>1040</v>
      </c>
      <c r="O1794">
        <v>1.8</v>
      </c>
      <c r="Q1794" t="s">
        <v>172</v>
      </c>
      <c r="R1794" t="s">
        <v>154</v>
      </c>
      <c r="S1794">
        <v>0.8</v>
      </c>
      <c r="T1794" t="s">
        <v>173</v>
      </c>
      <c r="V1794" t="s">
        <v>156</v>
      </c>
    </row>
    <row r="1795" spans="1:22" x14ac:dyDescent="0.3">
      <c r="A1795" t="s">
        <v>148</v>
      </c>
      <c r="B1795">
        <v>1651770</v>
      </c>
      <c r="C1795" s="1">
        <v>42276</v>
      </c>
      <c r="D1795" s="2">
        <v>0.45833333333333331</v>
      </c>
      <c r="G1795" t="s">
        <v>149</v>
      </c>
      <c r="H1795" t="s">
        <v>150</v>
      </c>
      <c r="I1795" t="s">
        <v>161</v>
      </c>
      <c r="J1795" t="s">
        <v>151</v>
      </c>
      <c r="M1795">
        <v>1049</v>
      </c>
      <c r="O1795">
        <v>0.10199999999999999</v>
      </c>
      <c r="Q1795" t="s">
        <v>170</v>
      </c>
      <c r="R1795" t="s">
        <v>154</v>
      </c>
      <c r="S1795">
        <v>0.04</v>
      </c>
      <c r="T1795" t="s">
        <v>173</v>
      </c>
      <c r="V1795" t="s">
        <v>156</v>
      </c>
    </row>
    <row r="1796" spans="1:22" x14ac:dyDescent="0.3">
      <c r="A1796" t="s">
        <v>148</v>
      </c>
      <c r="B1796">
        <v>1651770</v>
      </c>
      <c r="C1796" s="1">
        <v>42276</v>
      </c>
      <c r="D1796" s="2">
        <v>0.45833333333333331</v>
      </c>
      <c r="G1796" t="s">
        <v>149</v>
      </c>
      <c r="H1796" t="s">
        <v>150</v>
      </c>
      <c r="I1796" t="s">
        <v>161</v>
      </c>
      <c r="J1796" t="s">
        <v>151</v>
      </c>
      <c r="M1796">
        <v>1090</v>
      </c>
      <c r="O1796">
        <v>4.7</v>
      </c>
      <c r="Q1796" t="s">
        <v>172</v>
      </c>
      <c r="R1796" t="s">
        <v>154</v>
      </c>
      <c r="S1796">
        <v>2</v>
      </c>
      <c r="T1796" t="s">
        <v>173</v>
      </c>
      <c r="V1796" t="s">
        <v>156</v>
      </c>
    </row>
    <row r="1797" spans="1:22" x14ac:dyDescent="0.3">
      <c r="A1797" t="s">
        <v>148</v>
      </c>
      <c r="B1797">
        <v>1651770</v>
      </c>
      <c r="C1797" s="1">
        <v>42305</v>
      </c>
      <c r="D1797" s="2">
        <v>0.45694444444444443</v>
      </c>
      <c r="G1797" t="s">
        <v>149</v>
      </c>
      <c r="H1797" t="s">
        <v>150</v>
      </c>
      <c r="I1797" t="s">
        <v>161</v>
      </c>
      <c r="J1797" t="s">
        <v>151</v>
      </c>
      <c r="M1797">
        <v>1040</v>
      </c>
      <c r="O1797">
        <v>10.4</v>
      </c>
      <c r="Q1797" t="s">
        <v>172</v>
      </c>
      <c r="R1797" t="s">
        <v>154</v>
      </c>
      <c r="S1797">
        <v>0.8</v>
      </c>
      <c r="T1797" t="s">
        <v>173</v>
      </c>
      <c r="V1797" t="s">
        <v>156</v>
      </c>
    </row>
    <row r="1798" spans="1:22" x14ac:dyDescent="0.3">
      <c r="A1798" t="s">
        <v>148</v>
      </c>
      <c r="B1798">
        <v>1651770</v>
      </c>
      <c r="C1798" s="1">
        <v>42305</v>
      </c>
      <c r="D1798" s="2">
        <v>0.45694444444444443</v>
      </c>
      <c r="G1798" t="s">
        <v>149</v>
      </c>
      <c r="H1798" t="s">
        <v>150</v>
      </c>
      <c r="I1798" t="s">
        <v>161</v>
      </c>
      <c r="J1798" t="s">
        <v>151</v>
      </c>
      <c r="M1798">
        <v>1049</v>
      </c>
      <c r="O1798">
        <v>2.0099999999999998</v>
      </c>
      <c r="Q1798" t="s">
        <v>170</v>
      </c>
      <c r="R1798" t="s">
        <v>154</v>
      </c>
      <c r="S1798">
        <v>0.04</v>
      </c>
      <c r="T1798" t="s">
        <v>173</v>
      </c>
      <c r="V1798" t="s">
        <v>156</v>
      </c>
    </row>
    <row r="1799" spans="1:22" x14ac:dyDescent="0.3">
      <c r="A1799" t="s">
        <v>148</v>
      </c>
      <c r="B1799">
        <v>1651770</v>
      </c>
      <c r="C1799" s="1">
        <v>42305</v>
      </c>
      <c r="D1799" s="2">
        <v>0.45694444444444443</v>
      </c>
      <c r="G1799" t="s">
        <v>149</v>
      </c>
      <c r="H1799" t="s">
        <v>150</v>
      </c>
      <c r="I1799" t="s">
        <v>161</v>
      </c>
      <c r="J1799" t="s">
        <v>151</v>
      </c>
      <c r="M1799">
        <v>1090</v>
      </c>
      <c r="O1799">
        <v>31.1</v>
      </c>
      <c r="Q1799" t="s">
        <v>172</v>
      </c>
      <c r="R1799" t="s">
        <v>154</v>
      </c>
      <c r="S1799">
        <v>2</v>
      </c>
      <c r="T1799" t="s">
        <v>173</v>
      </c>
      <c r="V1799" t="s">
        <v>156</v>
      </c>
    </row>
    <row r="1800" spans="1:22" x14ac:dyDescent="0.3">
      <c r="A1800" t="s">
        <v>148</v>
      </c>
      <c r="B1800">
        <v>1651770</v>
      </c>
      <c r="C1800" s="1">
        <v>42306</v>
      </c>
      <c r="D1800" s="2">
        <v>0.47916666666666669</v>
      </c>
      <c r="G1800" t="s">
        <v>149</v>
      </c>
      <c r="H1800" t="s">
        <v>150</v>
      </c>
      <c r="I1800" t="s">
        <v>161</v>
      </c>
      <c r="J1800" t="s">
        <v>151</v>
      </c>
      <c r="M1800">
        <v>1040</v>
      </c>
      <c r="O1800">
        <v>7</v>
      </c>
      <c r="Q1800" t="s">
        <v>172</v>
      </c>
      <c r="R1800" t="s">
        <v>154</v>
      </c>
      <c r="S1800">
        <v>0.8</v>
      </c>
      <c r="T1800" t="s">
        <v>173</v>
      </c>
      <c r="V1800" t="s">
        <v>156</v>
      </c>
    </row>
    <row r="1801" spans="1:22" x14ac:dyDescent="0.3">
      <c r="A1801" t="s">
        <v>148</v>
      </c>
      <c r="B1801">
        <v>1651770</v>
      </c>
      <c r="C1801" s="1">
        <v>42306</v>
      </c>
      <c r="D1801" s="2">
        <v>0.47916666666666669</v>
      </c>
      <c r="G1801" t="s">
        <v>149</v>
      </c>
      <c r="H1801" t="s">
        <v>150</v>
      </c>
      <c r="I1801" t="s">
        <v>161</v>
      </c>
      <c r="J1801" t="s">
        <v>151</v>
      </c>
      <c r="M1801">
        <v>1049</v>
      </c>
      <c r="O1801">
        <v>0.45900000000000002</v>
      </c>
      <c r="Q1801" t="s">
        <v>170</v>
      </c>
      <c r="R1801" t="s">
        <v>154</v>
      </c>
      <c r="S1801">
        <v>0.04</v>
      </c>
      <c r="T1801" t="s">
        <v>173</v>
      </c>
      <c r="V1801" t="s">
        <v>156</v>
      </c>
    </row>
    <row r="1802" spans="1:22" x14ac:dyDescent="0.3">
      <c r="A1802" t="s">
        <v>148</v>
      </c>
      <c r="B1802">
        <v>1651770</v>
      </c>
      <c r="C1802" s="1">
        <v>42306</v>
      </c>
      <c r="D1802" s="2">
        <v>0.47916666666666669</v>
      </c>
      <c r="G1802" t="s">
        <v>149</v>
      </c>
      <c r="H1802" t="s">
        <v>150</v>
      </c>
      <c r="I1802" t="s">
        <v>161</v>
      </c>
      <c r="J1802" t="s">
        <v>151</v>
      </c>
      <c r="M1802">
        <v>1090</v>
      </c>
      <c r="O1802">
        <v>5.4</v>
      </c>
      <c r="Q1802" t="s">
        <v>172</v>
      </c>
      <c r="R1802" t="s">
        <v>154</v>
      </c>
      <c r="S1802">
        <v>2</v>
      </c>
      <c r="T1802" t="s">
        <v>173</v>
      </c>
      <c r="V1802" t="s">
        <v>156</v>
      </c>
    </row>
    <row r="1803" spans="1:22" x14ac:dyDescent="0.3">
      <c r="A1803" t="s">
        <v>148</v>
      </c>
      <c r="B1803">
        <v>1651770</v>
      </c>
      <c r="C1803" s="1">
        <v>42332</v>
      </c>
      <c r="D1803" s="2">
        <v>0.52916666666666667</v>
      </c>
      <c r="G1803" t="s">
        <v>149</v>
      </c>
      <c r="H1803" t="s">
        <v>150</v>
      </c>
      <c r="I1803" t="s">
        <v>169</v>
      </c>
      <c r="J1803" t="s">
        <v>151</v>
      </c>
      <c r="M1803">
        <v>1040</v>
      </c>
      <c r="O1803">
        <v>2.8</v>
      </c>
      <c r="Q1803" t="s">
        <v>172</v>
      </c>
      <c r="R1803" t="s">
        <v>154</v>
      </c>
      <c r="S1803">
        <v>0.8</v>
      </c>
      <c r="T1803" t="s">
        <v>173</v>
      </c>
      <c r="V1803" t="s">
        <v>156</v>
      </c>
    </row>
    <row r="1804" spans="1:22" x14ac:dyDescent="0.3">
      <c r="A1804" t="s">
        <v>148</v>
      </c>
      <c r="B1804">
        <v>1651770</v>
      </c>
      <c r="C1804" s="1">
        <v>42332</v>
      </c>
      <c r="D1804" s="2">
        <v>0.52916666666666667</v>
      </c>
      <c r="G1804" t="s">
        <v>149</v>
      </c>
      <c r="H1804" t="s">
        <v>150</v>
      </c>
      <c r="I1804" t="s">
        <v>169</v>
      </c>
      <c r="J1804" t="s">
        <v>151</v>
      </c>
      <c r="M1804">
        <v>1049</v>
      </c>
      <c r="O1804">
        <v>9.7000000000000003E-2</v>
      </c>
      <c r="Q1804" t="s">
        <v>170</v>
      </c>
      <c r="R1804" t="s">
        <v>154</v>
      </c>
      <c r="S1804">
        <v>0.04</v>
      </c>
      <c r="T1804" t="s">
        <v>173</v>
      </c>
      <c r="V1804" t="s">
        <v>156</v>
      </c>
    </row>
    <row r="1805" spans="1:22" x14ac:dyDescent="0.3">
      <c r="A1805" t="s">
        <v>148</v>
      </c>
      <c r="B1805">
        <v>1651770</v>
      </c>
      <c r="C1805" s="1">
        <v>42332</v>
      </c>
      <c r="D1805" s="2">
        <v>0.52916666666666667</v>
      </c>
      <c r="G1805" t="s">
        <v>149</v>
      </c>
      <c r="H1805" t="s">
        <v>150</v>
      </c>
      <c r="I1805" t="s">
        <v>169</v>
      </c>
      <c r="J1805" t="s">
        <v>151</v>
      </c>
      <c r="M1805">
        <v>1090</v>
      </c>
      <c r="O1805">
        <v>4.2</v>
      </c>
      <c r="Q1805" t="s">
        <v>172</v>
      </c>
      <c r="R1805" t="s">
        <v>154</v>
      </c>
      <c r="S1805">
        <v>2</v>
      </c>
      <c r="T1805" t="s">
        <v>173</v>
      </c>
      <c r="V1805" t="s">
        <v>156</v>
      </c>
    </row>
    <row r="1806" spans="1:22" x14ac:dyDescent="0.3">
      <c r="A1806" t="s">
        <v>148</v>
      </c>
      <c r="B1806">
        <v>1651770</v>
      </c>
      <c r="C1806" s="1">
        <v>42339</v>
      </c>
      <c r="D1806" s="2">
        <v>0.42777777777777781</v>
      </c>
      <c r="G1806" t="s">
        <v>149</v>
      </c>
      <c r="H1806" t="s">
        <v>150</v>
      </c>
      <c r="I1806" t="s">
        <v>161</v>
      </c>
      <c r="J1806" t="s">
        <v>151</v>
      </c>
      <c r="M1806">
        <v>1040</v>
      </c>
      <c r="O1806">
        <v>3.8</v>
      </c>
      <c r="Q1806" t="s">
        <v>172</v>
      </c>
      <c r="R1806" t="s">
        <v>154</v>
      </c>
      <c r="S1806">
        <v>0.8</v>
      </c>
      <c r="T1806" t="s">
        <v>173</v>
      </c>
      <c r="V1806" t="s">
        <v>156</v>
      </c>
    </row>
    <row r="1807" spans="1:22" x14ac:dyDescent="0.3">
      <c r="A1807" t="s">
        <v>148</v>
      </c>
      <c r="B1807">
        <v>1651770</v>
      </c>
      <c r="C1807" s="1">
        <v>42339</v>
      </c>
      <c r="D1807" s="2">
        <v>0.42777777777777781</v>
      </c>
      <c r="G1807" t="s">
        <v>149</v>
      </c>
      <c r="H1807" t="s">
        <v>150</v>
      </c>
      <c r="I1807" t="s">
        <v>161</v>
      </c>
      <c r="J1807" t="s">
        <v>151</v>
      </c>
      <c r="M1807">
        <v>1049</v>
      </c>
      <c r="O1807">
        <v>1.04</v>
      </c>
      <c r="Q1807" t="s">
        <v>170</v>
      </c>
      <c r="R1807" t="s">
        <v>154</v>
      </c>
      <c r="S1807">
        <v>0.04</v>
      </c>
      <c r="T1807" t="s">
        <v>173</v>
      </c>
      <c r="V1807" t="s">
        <v>156</v>
      </c>
    </row>
    <row r="1808" spans="1:22" x14ac:dyDescent="0.3">
      <c r="A1808" t="s">
        <v>148</v>
      </c>
      <c r="B1808">
        <v>1651770</v>
      </c>
      <c r="C1808" s="1">
        <v>42339</v>
      </c>
      <c r="D1808" s="2">
        <v>0.42777777777777781</v>
      </c>
      <c r="G1808" t="s">
        <v>149</v>
      </c>
      <c r="H1808" t="s">
        <v>150</v>
      </c>
      <c r="I1808" t="s">
        <v>161</v>
      </c>
      <c r="J1808" t="s">
        <v>151</v>
      </c>
      <c r="M1808">
        <v>1090</v>
      </c>
      <c r="O1808">
        <v>13</v>
      </c>
      <c r="Q1808" t="s">
        <v>172</v>
      </c>
      <c r="R1808" t="s">
        <v>154</v>
      </c>
      <c r="S1808">
        <v>2</v>
      </c>
      <c r="T1808" t="s">
        <v>173</v>
      </c>
      <c r="V1808" t="s">
        <v>156</v>
      </c>
    </row>
    <row r="1809" spans="1:22" x14ac:dyDescent="0.3">
      <c r="A1809" t="s">
        <v>148</v>
      </c>
      <c r="B1809">
        <v>1651770</v>
      </c>
      <c r="C1809" s="1">
        <v>42340</v>
      </c>
      <c r="D1809" s="2">
        <v>0.53472222222222221</v>
      </c>
      <c r="G1809" t="s">
        <v>149</v>
      </c>
      <c r="H1809" t="s">
        <v>150</v>
      </c>
      <c r="I1809" t="s">
        <v>161</v>
      </c>
      <c r="J1809" t="s">
        <v>151</v>
      </c>
      <c r="M1809">
        <v>1040</v>
      </c>
      <c r="O1809">
        <v>5</v>
      </c>
      <c r="Q1809" t="s">
        <v>172</v>
      </c>
      <c r="R1809" t="s">
        <v>154</v>
      </c>
      <c r="S1809">
        <v>0.8</v>
      </c>
      <c r="T1809" t="s">
        <v>173</v>
      </c>
      <c r="V1809" t="s">
        <v>156</v>
      </c>
    </row>
    <row r="1810" spans="1:22" x14ac:dyDescent="0.3">
      <c r="A1810" t="s">
        <v>148</v>
      </c>
      <c r="B1810">
        <v>1651770</v>
      </c>
      <c r="C1810" s="1">
        <v>42340</v>
      </c>
      <c r="D1810" s="2">
        <v>0.53472222222222221</v>
      </c>
      <c r="G1810" t="s">
        <v>149</v>
      </c>
      <c r="H1810" t="s">
        <v>150</v>
      </c>
      <c r="I1810" t="s">
        <v>161</v>
      </c>
      <c r="J1810" t="s">
        <v>151</v>
      </c>
      <c r="M1810">
        <v>1049</v>
      </c>
      <c r="O1810">
        <v>0.78100000000000003</v>
      </c>
      <c r="Q1810" t="s">
        <v>170</v>
      </c>
      <c r="R1810" t="s">
        <v>154</v>
      </c>
      <c r="S1810">
        <v>0.04</v>
      </c>
      <c r="T1810" t="s">
        <v>173</v>
      </c>
      <c r="V1810" t="s">
        <v>156</v>
      </c>
    </row>
    <row r="1811" spans="1:22" x14ac:dyDescent="0.3">
      <c r="A1811" t="s">
        <v>148</v>
      </c>
      <c r="B1811">
        <v>1651770</v>
      </c>
      <c r="C1811" s="1">
        <v>42340</v>
      </c>
      <c r="D1811" s="2">
        <v>0.53472222222222221</v>
      </c>
      <c r="G1811" t="s">
        <v>149</v>
      </c>
      <c r="H1811" t="s">
        <v>150</v>
      </c>
      <c r="I1811" t="s">
        <v>161</v>
      </c>
      <c r="J1811" t="s">
        <v>151</v>
      </c>
      <c r="M1811">
        <v>1090</v>
      </c>
      <c r="O1811">
        <v>13.3</v>
      </c>
      <c r="Q1811" t="s">
        <v>172</v>
      </c>
      <c r="R1811" t="s">
        <v>154</v>
      </c>
      <c r="S1811">
        <v>2</v>
      </c>
      <c r="T1811" t="s">
        <v>173</v>
      </c>
      <c r="V1811" t="s">
        <v>156</v>
      </c>
    </row>
    <row r="1812" spans="1:22" x14ac:dyDescent="0.3">
      <c r="A1812" t="s">
        <v>148</v>
      </c>
      <c r="B1812">
        <v>1651770</v>
      </c>
      <c r="C1812" s="1">
        <v>42355</v>
      </c>
      <c r="D1812" s="2">
        <v>0.47916666666666669</v>
      </c>
      <c r="G1812" t="s">
        <v>149</v>
      </c>
      <c r="H1812" t="s">
        <v>150</v>
      </c>
      <c r="I1812" t="s">
        <v>161</v>
      </c>
      <c r="J1812" t="s">
        <v>151</v>
      </c>
      <c r="M1812">
        <v>1040</v>
      </c>
      <c r="O1812">
        <v>7.9</v>
      </c>
      <c r="Q1812" t="s">
        <v>172</v>
      </c>
      <c r="R1812" t="s">
        <v>154</v>
      </c>
      <c r="S1812">
        <v>0.8</v>
      </c>
      <c r="T1812" t="s">
        <v>173</v>
      </c>
      <c r="V1812" t="s">
        <v>156</v>
      </c>
    </row>
    <row r="1813" spans="1:22" x14ac:dyDescent="0.3">
      <c r="A1813" t="s">
        <v>148</v>
      </c>
      <c r="B1813">
        <v>1651770</v>
      </c>
      <c r="C1813" s="1">
        <v>42355</v>
      </c>
      <c r="D1813" s="2">
        <v>0.47916666666666669</v>
      </c>
      <c r="G1813" t="s">
        <v>149</v>
      </c>
      <c r="H1813" t="s">
        <v>150</v>
      </c>
      <c r="I1813" t="s">
        <v>161</v>
      </c>
      <c r="J1813" t="s">
        <v>151</v>
      </c>
      <c r="M1813">
        <v>1049</v>
      </c>
      <c r="O1813">
        <v>1.51</v>
      </c>
      <c r="Q1813" t="s">
        <v>170</v>
      </c>
      <c r="R1813" t="s">
        <v>154</v>
      </c>
      <c r="S1813">
        <v>0.04</v>
      </c>
      <c r="T1813" t="s">
        <v>173</v>
      </c>
      <c r="V1813" t="s">
        <v>156</v>
      </c>
    </row>
    <row r="1814" spans="1:22" x14ac:dyDescent="0.3">
      <c r="A1814" t="s">
        <v>148</v>
      </c>
      <c r="B1814">
        <v>1651770</v>
      </c>
      <c r="C1814" s="1">
        <v>42355</v>
      </c>
      <c r="D1814" s="2">
        <v>0.47916666666666669</v>
      </c>
      <c r="G1814" t="s">
        <v>149</v>
      </c>
      <c r="H1814" t="s">
        <v>150</v>
      </c>
      <c r="I1814" t="s">
        <v>161</v>
      </c>
      <c r="J1814" t="s">
        <v>151</v>
      </c>
      <c r="M1814">
        <v>1090</v>
      </c>
      <c r="O1814">
        <v>21.7</v>
      </c>
      <c r="Q1814" t="s">
        <v>172</v>
      </c>
      <c r="R1814" t="s">
        <v>154</v>
      </c>
      <c r="S1814">
        <v>2</v>
      </c>
      <c r="T1814" t="s">
        <v>173</v>
      </c>
      <c r="V1814" t="s">
        <v>156</v>
      </c>
    </row>
    <row r="1815" spans="1:22" x14ac:dyDescent="0.3">
      <c r="A1815" t="s">
        <v>148</v>
      </c>
      <c r="B1815">
        <v>1651770</v>
      </c>
      <c r="C1815" s="1">
        <v>42366</v>
      </c>
      <c r="D1815" s="2">
        <v>0.49305555555555558</v>
      </c>
      <c r="G1815" t="s">
        <v>149</v>
      </c>
      <c r="H1815" t="s">
        <v>150</v>
      </c>
      <c r="I1815" t="s">
        <v>161</v>
      </c>
      <c r="J1815" t="s">
        <v>151</v>
      </c>
      <c r="M1815">
        <v>1040</v>
      </c>
      <c r="O1815">
        <v>2.4</v>
      </c>
      <c r="Q1815" t="s">
        <v>172</v>
      </c>
      <c r="R1815" t="s">
        <v>154</v>
      </c>
      <c r="S1815">
        <v>0.8</v>
      </c>
      <c r="T1815" t="s">
        <v>173</v>
      </c>
      <c r="V1815" t="s">
        <v>156</v>
      </c>
    </row>
    <row r="1816" spans="1:22" x14ac:dyDescent="0.3">
      <c r="A1816" t="s">
        <v>148</v>
      </c>
      <c r="B1816">
        <v>1651770</v>
      </c>
      <c r="C1816" s="1">
        <v>42366</v>
      </c>
      <c r="D1816" s="2">
        <v>0.49305555555555558</v>
      </c>
      <c r="G1816" t="s">
        <v>149</v>
      </c>
      <c r="H1816" t="s">
        <v>150</v>
      </c>
      <c r="I1816" t="s">
        <v>161</v>
      </c>
      <c r="J1816" t="s">
        <v>151</v>
      </c>
      <c r="M1816">
        <v>1049</v>
      </c>
      <c r="O1816">
        <v>0.127</v>
      </c>
      <c r="Q1816" t="s">
        <v>170</v>
      </c>
      <c r="R1816" t="s">
        <v>154</v>
      </c>
      <c r="S1816">
        <v>0.04</v>
      </c>
      <c r="T1816" t="s">
        <v>173</v>
      </c>
      <c r="V1816" t="s">
        <v>156</v>
      </c>
    </row>
    <row r="1817" spans="1:22" x14ac:dyDescent="0.3">
      <c r="A1817" t="s">
        <v>148</v>
      </c>
      <c r="B1817">
        <v>1651770</v>
      </c>
      <c r="C1817" s="1">
        <v>42366</v>
      </c>
      <c r="D1817" s="2">
        <v>0.49305555555555558</v>
      </c>
      <c r="G1817" t="s">
        <v>149</v>
      </c>
      <c r="H1817" t="s">
        <v>150</v>
      </c>
      <c r="I1817" t="s">
        <v>161</v>
      </c>
      <c r="J1817" t="s">
        <v>151</v>
      </c>
      <c r="M1817">
        <v>1090</v>
      </c>
      <c r="O1817">
        <v>5.4</v>
      </c>
      <c r="Q1817" t="s">
        <v>172</v>
      </c>
      <c r="R1817" t="s">
        <v>154</v>
      </c>
      <c r="S1817">
        <v>2</v>
      </c>
      <c r="T1817" t="s">
        <v>173</v>
      </c>
      <c r="V1817" t="s">
        <v>156</v>
      </c>
    </row>
    <row r="1818" spans="1:22" x14ac:dyDescent="0.3">
      <c r="A1818" t="s">
        <v>148</v>
      </c>
      <c r="B1818">
        <v>1651770</v>
      </c>
      <c r="C1818" s="1">
        <v>42397</v>
      </c>
      <c r="D1818" s="2">
        <v>0.51041666666666663</v>
      </c>
      <c r="G1818" t="s">
        <v>149</v>
      </c>
      <c r="H1818" t="s">
        <v>150</v>
      </c>
      <c r="I1818" t="s">
        <v>169</v>
      </c>
      <c r="J1818" t="s">
        <v>151</v>
      </c>
      <c r="M1818">
        <v>1040</v>
      </c>
      <c r="O1818">
        <v>4.5</v>
      </c>
      <c r="P1818" t="s">
        <v>175</v>
      </c>
      <c r="Q1818" t="s">
        <v>172</v>
      </c>
      <c r="R1818" t="s">
        <v>154</v>
      </c>
      <c r="S1818">
        <v>0.8</v>
      </c>
      <c r="T1818" t="s">
        <v>173</v>
      </c>
      <c r="V1818" t="s">
        <v>156</v>
      </c>
    </row>
    <row r="1819" spans="1:22" x14ac:dyDescent="0.3">
      <c r="A1819" t="s">
        <v>148</v>
      </c>
      <c r="B1819">
        <v>1651770</v>
      </c>
      <c r="C1819" s="1">
        <v>42397</v>
      </c>
      <c r="D1819" s="2">
        <v>0.51041666666666663</v>
      </c>
      <c r="G1819" t="s">
        <v>149</v>
      </c>
      <c r="H1819" t="s">
        <v>150</v>
      </c>
      <c r="I1819" t="s">
        <v>169</v>
      </c>
      <c r="J1819" t="s">
        <v>151</v>
      </c>
      <c r="M1819">
        <v>1049</v>
      </c>
      <c r="N1819" t="s">
        <v>152</v>
      </c>
      <c r="O1819">
        <v>0.12</v>
      </c>
      <c r="P1819" t="s">
        <v>174</v>
      </c>
      <c r="Q1819" t="s">
        <v>170</v>
      </c>
      <c r="R1819" t="s">
        <v>154</v>
      </c>
      <c r="S1819">
        <v>0.04</v>
      </c>
      <c r="T1819" t="s">
        <v>173</v>
      </c>
      <c r="V1819" t="s">
        <v>156</v>
      </c>
    </row>
    <row r="1820" spans="1:22" x14ac:dyDescent="0.3">
      <c r="A1820" t="s">
        <v>148</v>
      </c>
      <c r="B1820">
        <v>1651770</v>
      </c>
      <c r="C1820" s="1">
        <v>42397</v>
      </c>
      <c r="D1820" s="2">
        <v>0.51041666666666663</v>
      </c>
      <c r="G1820" t="s">
        <v>149</v>
      </c>
      <c r="H1820" t="s">
        <v>150</v>
      </c>
      <c r="I1820" t="s">
        <v>169</v>
      </c>
      <c r="J1820" t="s">
        <v>151</v>
      </c>
      <c r="M1820">
        <v>1090</v>
      </c>
      <c r="O1820">
        <v>13.2</v>
      </c>
      <c r="P1820" t="s">
        <v>174</v>
      </c>
      <c r="Q1820" t="s">
        <v>172</v>
      </c>
      <c r="R1820" t="s">
        <v>154</v>
      </c>
      <c r="S1820">
        <v>2</v>
      </c>
      <c r="T1820" t="s">
        <v>173</v>
      </c>
      <c r="V1820" t="s">
        <v>156</v>
      </c>
    </row>
    <row r="1821" spans="1:22" x14ac:dyDescent="0.3">
      <c r="A1821" t="s">
        <v>148</v>
      </c>
      <c r="B1821">
        <v>1651770</v>
      </c>
      <c r="C1821" s="1">
        <v>42403</v>
      </c>
      <c r="D1821" s="2">
        <v>0.59444444444444444</v>
      </c>
      <c r="G1821" t="s">
        <v>149</v>
      </c>
      <c r="H1821" t="s">
        <v>150</v>
      </c>
      <c r="I1821" t="s">
        <v>169</v>
      </c>
      <c r="J1821" t="s">
        <v>151</v>
      </c>
      <c r="M1821">
        <v>1040</v>
      </c>
      <c r="O1821">
        <v>4.5999999999999996</v>
      </c>
      <c r="Q1821" t="s">
        <v>172</v>
      </c>
      <c r="R1821" t="s">
        <v>154</v>
      </c>
      <c r="S1821">
        <v>0.8</v>
      </c>
      <c r="T1821" t="s">
        <v>173</v>
      </c>
      <c r="V1821" t="s">
        <v>156</v>
      </c>
    </row>
    <row r="1822" spans="1:22" x14ac:dyDescent="0.3">
      <c r="A1822" t="s">
        <v>148</v>
      </c>
      <c r="B1822">
        <v>1651770</v>
      </c>
      <c r="C1822" s="1">
        <v>42403</v>
      </c>
      <c r="D1822" s="2">
        <v>0.59444444444444444</v>
      </c>
      <c r="G1822" t="s">
        <v>149</v>
      </c>
      <c r="H1822" t="s">
        <v>150</v>
      </c>
      <c r="I1822" t="s">
        <v>169</v>
      </c>
      <c r="J1822" t="s">
        <v>151</v>
      </c>
      <c r="M1822">
        <v>1049</v>
      </c>
      <c r="O1822">
        <v>0.67</v>
      </c>
      <c r="Q1822" t="s">
        <v>170</v>
      </c>
      <c r="R1822" t="s">
        <v>154</v>
      </c>
      <c r="S1822">
        <v>0.04</v>
      </c>
      <c r="T1822" t="s">
        <v>173</v>
      </c>
      <c r="V1822" t="s">
        <v>156</v>
      </c>
    </row>
    <row r="1823" spans="1:22" x14ac:dyDescent="0.3">
      <c r="A1823" t="s">
        <v>148</v>
      </c>
      <c r="B1823">
        <v>1651770</v>
      </c>
      <c r="C1823" s="1">
        <v>42403</v>
      </c>
      <c r="D1823" s="2">
        <v>0.59444444444444444</v>
      </c>
      <c r="G1823" t="s">
        <v>149</v>
      </c>
      <c r="H1823" t="s">
        <v>150</v>
      </c>
      <c r="I1823" t="s">
        <v>169</v>
      </c>
      <c r="J1823" t="s">
        <v>151</v>
      </c>
      <c r="M1823">
        <v>1090</v>
      </c>
      <c r="O1823">
        <v>7.5</v>
      </c>
      <c r="Q1823" t="s">
        <v>172</v>
      </c>
      <c r="R1823" t="s">
        <v>154</v>
      </c>
      <c r="S1823">
        <v>2</v>
      </c>
      <c r="T1823" t="s">
        <v>173</v>
      </c>
      <c r="V1823" t="s">
        <v>156</v>
      </c>
    </row>
    <row r="1824" spans="1:22" x14ac:dyDescent="0.3">
      <c r="A1824" t="s">
        <v>148</v>
      </c>
      <c r="B1824">
        <v>1651770</v>
      </c>
      <c r="C1824" s="1">
        <v>42416</v>
      </c>
      <c r="D1824" s="2">
        <v>0.55555555555555558</v>
      </c>
      <c r="G1824" t="s">
        <v>149</v>
      </c>
      <c r="H1824" t="s">
        <v>150</v>
      </c>
      <c r="I1824" t="s">
        <v>161</v>
      </c>
      <c r="J1824" t="s">
        <v>151</v>
      </c>
      <c r="M1824">
        <v>1040</v>
      </c>
      <c r="O1824">
        <v>6.1</v>
      </c>
      <c r="Q1824" t="s">
        <v>172</v>
      </c>
      <c r="R1824" t="s">
        <v>154</v>
      </c>
      <c r="S1824">
        <v>0.8</v>
      </c>
      <c r="T1824" t="s">
        <v>173</v>
      </c>
      <c r="V1824" t="s">
        <v>156</v>
      </c>
    </row>
    <row r="1825" spans="1:22" x14ac:dyDescent="0.3">
      <c r="A1825" t="s">
        <v>148</v>
      </c>
      <c r="B1825">
        <v>1651770</v>
      </c>
      <c r="C1825" s="1">
        <v>42416</v>
      </c>
      <c r="D1825" s="2">
        <v>0.55555555555555558</v>
      </c>
      <c r="G1825" t="s">
        <v>149</v>
      </c>
      <c r="H1825" t="s">
        <v>150</v>
      </c>
      <c r="I1825" t="s">
        <v>161</v>
      </c>
      <c r="J1825" t="s">
        <v>151</v>
      </c>
      <c r="M1825">
        <v>1049</v>
      </c>
      <c r="O1825">
        <v>0.76</v>
      </c>
      <c r="Q1825" t="s">
        <v>170</v>
      </c>
      <c r="R1825" t="s">
        <v>154</v>
      </c>
      <c r="S1825">
        <v>0.04</v>
      </c>
      <c r="T1825" t="s">
        <v>173</v>
      </c>
      <c r="V1825" t="s">
        <v>156</v>
      </c>
    </row>
    <row r="1826" spans="1:22" x14ac:dyDescent="0.3">
      <c r="A1826" t="s">
        <v>148</v>
      </c>
      <c r="B1826">
        <v>1651770</v>
      </c>
      <c r="C1826" s="1">
        <v>42416</v>
      </c>
      <c r="D1826" s="2">
        <v>0.55555555555555558</v>
      </c>
      <c r="G1826" t="s">
        <v>149</v>
      </c>
      <c r="H1826" t="s">
        <v>150</v>
      </c>
      <c r="I1826" t="s">
        <v>161</v>
      </c>
      <c r="J1826" t="s">
        <v>151</v>
      </c>
      <c r="M1826">
        <v>1090</v>
      </c>
      <c r="O1826">
        <v>15.1</v>
      </c>
      <c r="Q1826" t="s">
        <v>172</v>
      </c>
      <c r="R1826" t="s">
        <v>154</v>
      </c>
      <c r="S1826">
        <v>2</v>
      </c>
      <c r="T1826" t="s">
        <v>173</v>
      </c>
      <c r="V1826" t="s">
        <v>156</v>
      </c>
    </row>
    <row r="1827" spans="1:22" x14ac:dyDescent="0.3">
      <c r="A1827" t="s">
        <v>148</v>
      </c>
      <c r="B1827">
        <v>1651770</v>
      </c>
      <c r="C1827" s="1">
        <v>42425</v>
      </c>
      <c r="D1827" s="2">
        <v>0.46527777777777773</v>
      </c>
      <c r="G1827" t="s">
        <v>149</v>
      </c>
      <c r="H1827" t="s">
        <v>150</v>
      </c>
      <c r="I1827" t="s">
        <v>169</v>
      </c>
      <c r="J1827" t="s">
        <v>151</v>
      </c>
      <c r="M1827">
        <v>1040</v>
      </c>
      <c r="O1827">
        <v>3.7</v>
      </c>
      <c r="Q1827" t="s">
        <v>172</v>
      </c>
      <c r="R1827" t="s">
        <v>154</v>
      </c>
      <c r="S1827">
        <v>0.8</v>
      </c>
      <c r="T1827" t="s">
        <v>173</v>
      </c>
      <c r="V1827" t="s">
        <v>156</v>
      </c>
    </row>
    <row r="1828" spans="1:22" x14ac:dyDescent="0.3">
      <c r="A1828" t="s">
        <v>148</v>
      </c>
      <c r="B1828">
        <v>1651770</v>
      </c>
      <c r="C1828" s="1">
        <v>42425</v>
      </c>
      <c r="D1828" s="2">
        <v>0.46527777777777773</v>
      </c>
      <c r="G1828" t="s">
        <v>149</v>
      </c>
      <c r="H1828" t="s">
        <v>150</v>
      </c>
      <c r="I1828" t="s">
        <v>169</v>
      </c>
      <c r="J1828" t="s">
        <v>151</v>
      </c>
      <c r="M1828">
        <v>1049</v>
      </c>
      <c r="O1828">
        <v>0.27</v>
      </c>
      <c r="Q1828" t="s">
        <v>170</v>
      </c>
      <c r="R1828" t="s">
        <v>154</v>
      </c>
      <c r="S1828">
        <v>0.04</v>
      </c>
      <c r="T1828" t="s">
        <v>173</v>
      </c>
      <c r="V1828" t="s">
        <v>156</v>
      </c>
    </row>
    <row r="1829" spans="1:22" x14ac:dyDescent="0.3">
      <c r="A1829" t="s">
        <v>148</v>
      </c>
      <c r="B1829">
        <v>1651770</v>
      </c>
      <c r="C1829" s="1">
        <v>42425</v>
      </c>
      <c r="D1829" s="2">
        <v>0.46527777777777773</v>
      </c>
      <c r="G1829" t="s">
        <v>149</v>
      </c>
      <c r="H1829" t="s">
        <v>150</v>
      </c>
      <c r="I1829" t="s">
        <v>169</v>
      </c>
      <c r="J1829" t="s">
        <v>151</v>
      </c>
      <c r="M1829">
        <v>1090</v>
      </c>
      <c r="O1829">
        <v>3.5</v>
      </c>
      <c r="P1829" t="s">
        <v>168</v>
      </c>
      <c r="Q1829" t="s">
        <v>172</v>
      </c>
      <c r="R1829" t="s">
        <v>154</v>
      </c>
      <c r="S1829">
        <v>2</v>
      </c>
      <c r="T1829" t="s">
        <v>173</v>
      </c>
      <c r="V1829" t="s">
        <v>156</v>
      </c>
    </row>
    <row r="1830" spans="1:22" x14ac:dyDescent="0.3">
      <c r="A1830" t="s">
        <v>148</v>
      </c>
      <c r="B1830">
        <v>1651770</v>
      </c>
      <c r="C1830" s="1">
        <v>42458</v>
      </c>
      <c r="D1830" s="2">
        <v>0.49305555555555558</v>
      </c>
      <c r="G1830" t="s">
        <v>149</v>
      </c>
      <c r="H1830" t="s">
        <v>150</v>
      </c>
      <c r="I1830" t="s">
        <v>161</v>
      </c>
      <c r="J1830" t="s">
        <v>151</v>
      </c>
      <c r="M1830">
        <v>1040</v>
      </c>
      <c r="O1830">
        <v>1.5</v>
      </c>
      <c r="P1830" t="s">
        <v>168</v>
      </c>
      <c r="Q1830" t="s">
        <v>172</v>
      </c>
      <c r="R1830" t="s">
        <v>154</v>
      </c>
      <c r="S1830">
        <v>0.8</v>
      </c>
      <c r="T1830" t="s">
        <v>173</v>
      </c>
      <c r="V1830" t="s">
        <v>156</v>
      </c>
    </row>
    <row r="1831" spans="1:22" x14ac:dyDescent="0.3">
      <c r="A1831" t="s">
        <v>148</v>
      </c>
      <c r="B1831">
        <v>1651770</v>
      </c>
      <c r="C1831" s="1">
        <v>42458</v>
      </c>
      <c r="D1831" s="2">
        <v>0.49305555555555558</v>
      </c>
      <c r="G1831" t="s">
        <v>149</v>
      </c>
      <c r="H1831" t="s">
        <v>150</v>
      </c>
      <c r="I1831" t="s">
        <v>161</v>
      </c>
      <c r="J1831" t="s">
        <v>151</v>
      </c>
      <c r="M1831">
        <v>1049</v>
      </c>
      <c r="O1831">
        <v>8.7999999999999995E-2</v>
      </c>
      <c r="Q1831" t="s">
        <v>170</v>
      </c>
      <c r="R1831" t="s">
        <v>154</v>
      </c>
      <c r="S1831">
        <v>0.04</v>
      </c>
      <c r="T1831" t="s">
        <v>173</v>
      </c>
      <c r="V1831" t="s">
        <v>156</v>
      </c>
    </row>
    <row r="1832" spans="1:22" x14ac:dyDescent="0.3">
      <c r="A1832" t="s">
        <v>148</v>
      </c>
      <c r="B1832">
        <v>1651770</v>
      </c>
      <c r="C1832" s="1">
        <v>42458</v>
      </c>
      <c r="D1832" s="2">
        <v>0.49305555555555558</v>
      </c>
      <c r="G1832" t="s">
        <v>149</v>
      </c>
      <c r="H1832" t="s">
        <v>150</v>
      </c>
      <c r="I1832" t="s">
        <v>161</v>
      </c>
      <c r="J1832" t="s">
        <v>151</v>
      </c>
      <c r="M1832">
        <v>1090</v>
      </c>
      <c r="O1832">
        <v>3.7</v>
      </c>
      <c r="P1832" t="s">
        <v>168</v>
      </c>
      <c r="Q1832" t="s">
        <v>172</v>
      </c>
      <c r="R1832" t="s">
        <v>154</v>
      </c>
      <c r="S1832">
        <v>2</v>
      </c>
      <c r="T1832" t="s">
        <v>173</v>
      </c>
      <c r="V1832" t="s">
        <v>156</v>
      </c>
    </row>
    <row r="1833" spans="1:22" x14ac:dyDescent="0.3">
      <c r="A1833" t="s">
        <v>148</v>
      </c>
      <c r="B1833">
        <v>1651770</v>
      </c>
      <c r="C1833" s="1">
        <v>42467</v>
      </c>
      <c r="D1833" s="2">
        <v>0.52361111111111114</v>
      </c>
      <c r="G1833" t="s">
        <v>149</v>
      </c>
      <c r="H1833" t="s">
        <v>150</v>
      </c>
      <c r="I1833" t="s">
        <v>161</v>
      </c>
      <c r="J1833" t="s">
        <v>151</v>
      </c>
      <c r="M1833">
        <v>1040</v>
      </c>
      <c r="O1833">
        <v>6</v>
      </c>
      <c r="Q1833" t="s">
        <v>172</v>
      </c>
      <c r="R1833" t="s">
        <v>154</v>
      </c>
      <c r="S1833">
        <v>0.8</v>
      </c>
      <c r="T1833" t="s">
        <v>173</v>
      </c>
      <c r="V1833" t="s">
        <v>156</v>
      </c>
    </row>
    <row r="1834" spans="1:22" x14ac:dyDescent="0.3">
      <c r="A1834" t="s">
        <v>148</v>
      </c>
      <c r="B1834">
        <v>1651770</v>
      </c>
      <c r="C1834" s="1">
        <v>42467</v>
      </c>
      <c r="D1834" s="2">
        <v>0.52361111111111114</v>
      </c>
      <c r="G1834" t="s">
        <v>149</v>
      </c>
      <c r="H1834" t="s">
        <v>150</v>
      </c>
      <c r="I1834" t="s">
        <v>161</v>
      </c>
      <c r="J1834" t="s">
        <v>151</v>
      </c>
      <c r="M1834">
        <v>1049</v>
      </c>
      <c r="O1834">
        <v>0.98199999999999998</v>
      </c>
      <c r="Q1834" t="s">
        <v>170</v>
      </c>
      <c r="R1834" t="s">
        <v>154</v>
      </c>
      <c r="S1834">
        <v>0.04</v>
      </c>
      <c r="T1834" t="s">
        <v>173</v>
      </c>
      <c r="V1834" t="s">
        <v>156</v>
      </c>
    </row>
    <row r="1835" spans="1:22" x14ac:dyDescent="0.3">
      <c r="A1835" t="s">
        <v>148</v>
      </c>
      <c r="B1835">
        <v>1651770</v>
      </c>
      <c r="C1835" s="1">
        <v>42467</v>
      </c>
      <c r="D1835" s="2">
        <v>0.52361111111111114</v>
      </c>
      <c r="G1835" t="s">
        <v>149</v>
      </c>
      <c r="H1835" t="s">
        <v>150</v>
      </c>
      <c r="I1835" t="s">
        <v>161</v>
      </c>
      <c r="J1835" t="s">
        <v>151</v>
      </c>
      <c r="M1835">
        <v>1090</v>
      </c>
      <c r="O1835">
        <v>18</v>
      </c>
      <c r="Q1835" t="s">
        <v>172</v>
      </c>
      <c r="R1835" t="s">
        <v>154</v>
      </c>
      <c r="S1835">
        <v>2</v>
      </c>
      <c r="T1835" t="s">
        <v>173</v>
      </c>
      <c r="V1835" t="s">
        <v>156</v>
      </c>
    </row>
    <row r="1836" spans="1:22" x14ac:dyDescent="0.3">
      <c r="A1836" t="s">
        <v>148</v>
      </c>
      <c r="B1836">
        <v>1651770</v>
      </c>
      <c r="C1836" s="1">
        <v>42488</v>
      </c>
      <c r="D1836" s="2">
        <v>0.49722222222222223</v>
      </c>
      <c r="G1836" t="s">
        <v>149</v>
      </c>
      <c r="H1836" t="s">
        <v>150</v>
      </c>
      <c r="I1836" t="s">
        <v>161</v>
      </c>
      <c r="J1836" t="s">
        <v>151</v>
      </c>
      <c r="M1836">
        <v>1040</v>
      </c>
      <c r="O1836">
        <v>6.9</v>
      </c>
      <c r="Q1836" t="s">
        <v>172</v>
      </c>
      <c r="R1836" t="s">
        <v>154</v>
      </c>
      <c r="S1836">
        <v>0.8</v>
      </c>
      <c r="T1836" t="s">
        <v>173</v>
      </c>
      <c r="V1836" t="s">
        <v>156</v>
      </c>
    </row>
    <row r="1837" spans="1:22" x14ac:dyDescent="0.3">
      <c r="A1837" t="s">
        <v>148</v>
      </c>
      <c r="B1837">
        <v>1651770</v>
      </c>
      <c r="C1837" s="1">
        <v>42488</v>
      </c>
      <c r="D1837" s="2">
        <v>0.49722222222222223</v>
      </c>
      <c r="G1837" t="s">
        <v>149</v>
      </c>
      <c r="H1837" t="s">
        <v>150</v>
      </c>
      <c r="I1837" t="s">
        <v>161</v>
      </c>
      <c r="J1837" t="s">
        <v>151</v>
      </c>
      <c r="M1837">
        <v>1049</v>
      </c>
      <c r="O1837">
        <v>1.1000000000000001</v>
      </c>
      <c r="Q1837" t="s">
        <v>170</v>
      </c>
      <c r="R1837" t="s">
        <v>154</v>
      </c>
      <c r="S1837">
        <v>0.04</v>
      </c>
      <c r="T1837" t="s">
        <v>173</v>
      </c>
      <c r="V1837" t="s">
        <v>156</v>
      </c>
    </row>
    <row r="1838" spans="1:22" x14ac:dyDescent="0.3">
      <c r="A1838" t="s">
        <v>148</v>
      </c>
      <c r="B1838">
        <v>1651770</v>
      </c>
      <c r="C1838" s="1">
        <v>42488</v>
      </c>
      <c r="D1838" s="2">
        <v>0.49722222222222223</v>
      </c>
      <c r="G1838" t="s">
        <v>149</v>
      </c>
      <c r="H1838" t="s">
        <v>150</v>
      </c>
      <c r="I1838" t="s">
        <v>161</v>
      </c>
      <c r="J1838" t="s">
        <v>151</v>
      </c>
      <c r="M1838">
        <v>1090</v>
      </c>
      <c r="O1838">
        <v>22.2</v>
      </c>
      <c r="Q1838" t="s">
        <v>172</v>
      </c>
      <c r="R1838" t="s">
        <v>154</v>
      </c>
      <c r="S1838">
        <v>2</v>
      </c>
      <c r="T1838" t="s">
        <v>173</v>
      </c>
      <c r="V1838" t="s">
        <v>156</v>
      </c>
    </row>
    <row r="1839" spans="1:22" x14ac:dyDescent="0.3">
      <c r="A1839" t="s">
        <v>148</v>
      </c>
      <c r="B1839">
        <v>1651770</v>
      </c>
      <c r="C1839" s="1">
        <v>42515</v>
      </c>
      <c r="D1839" s="2">
        <v>0.4375</v>
      </c>
      <c r="G1839" t="s">
        <v>149</v>
      </c>
      <c r="H1839" t="s">
        <v>150</v>
      </c>
      <c r="I1839" t="s">
        <v>161</v>
      </c>
      <c r="J1839" t="s">
        <v>151</v>
      </c>
      <c r="M1839">
        <v>1040</v>
      </c>
      <c r="O1839">
        <v>2</v>
      </c>
      <c r="Q1839" t="s">
        <v>172</v>
      </c>
      <c r="R1839" t="s">
        <v>154</v>
      </c>
      <c r="S1839">
        <v>0.8</v>
      </c>
      <c r="T1839" t="s">
        <v>173</v>
      </c>
      <c r="V1839" t="s">
        <v>156</v>
      </c>
    </row>
    <row r="1840" spans="1:22" x14ac:dyDescent="0.3">
      <c r="A1840" t="s">
        <v>148</v>
      </c>
      <c r="B1840">
        <v>1651770</v>
      </c>
      <c r="C1840" s="1">
        <v>42515</v>
      </c>
      <c r="D1840" s="2">
        <v>0.4375</v>
      </c>
      <c r="G1840" t="s">
        <v>149</v>
      </c>
      <c r="H1840" t="s">
        <v>150</v>
      </c>
      <c r="I1840" t="s">
        <v>161</v>
      </c>
      <c r="J1840" t="s">
        <v>151</v>
      </c>
      <c r="M1840">
        <v>1049</v>
      </c>
      <c r="O1840">
        <v>8.1000000000000003E-2</v>
      </c>
      <c r="Q1840" t="s">
        <v>170</v>
      </c>
      <c r="R1840" t="s">
        <v>154</v>
      </c>
      <c r="S1840">
        <v>0.04</v>
      </c>
      <c r="T1840" t="s">
        <v>173</v>
      </c>
      <c r="V1840" t="s">
        <v>156</v>
      </c>
    </row>
    <row r="1841" spans="1:22" x14ac:dyDescent="0.3">
      <c r="A1841" t="s">
        <v>148</v>
      </c>
      <c r="B1841">
        <v>1651770</v>
      </c>
      <c r="C1841" s="1">
        <v>42515</v>
      </c>
      <c r="D1841" s="2">
        <v>0.4375</v>
      </c>
      <c r="G1841" t="s">
        <v>149</v>
      </c>
      <c r="H1841" t="s">
        <v>150</v>
      </c>
      <c r="I1841" t="s">
        <v>161</v>
      </c>
      <c r="J1841" t="s">
        <v>151</v>
      </c>
      <c r="M1841">
        <v>1090</v>
      </c>
      <c r="O1841">
        <v>4.5999999999999996</v>
      </c>
      <c r="Q1841" t="s">
        <v>172</v>
      </c>
      <c r="R1841" t="s">
        <v>154</v>
      </c>
      <c r="S1841">
        <v>2</v>
      </c>
      <c r="T1841" t="s">
        <v>173</v>
      </c>
      <c r="V1841" t="s">
        <v>156</v>
      </c>
    </row>
    <row r="1842" spans="1:22" x14ac:dyDescent="0.3">
      <c r="A1842" t="s">
        <v>148</v>
      </c>
      <c r="B1842">
        <v>1651770</v>
      </c>
      <c r="C1842" s="1">
        <v>42544</v>
      </c>
      <c r="D1842" s="2">
        <v>0.50555555555555554</v>
      </c>
      <c r="G1842" t="s">
        <v>149</v>
      </c>
      <c r="H1842" t="s">
        <v>150</v>
      </c>
      <c r="I1842" t="s">
        <v>161</v>
      </c>
      <c r="J1842" t="s">
        <v>151</v>
      </c>
      <c r="M1842">
        <v>1040</v>
      </c>
      <c r="O1842">
        <v>5.4</v>
      </c>
      <c r="Q1842" t="s">
        <v>172</v>
      </c>
      <c r="R1842" t="s">
        <v>154</v>
      </c>
      <c r="S1842">
        <v>0.8</v>
      </c>
      <c r="T1842" t="s">
        <v>173</v>
      </c>
      <c r="V1842" t="s">
        <v>156</v>
      </c>
    </row>
    <row r="1843" spans="1:22" x14ac:dyDescent="0.3">
      <c r="A1843" t="s">
        <v>148</v>
      </c>
      <c r="B1843">
        <v>1651770</v>
      </c>
      <c r="C1843" s="1">
        <v>42544</v>
      </c>
      <c r="D1843" s="2">
        <v>0.50555555555555554</v>
      </c>
      <c r="G1843" t="s">
        <v>149</v>
      </c>
      <c r="H1843" t="s">
        <v>150</v>
      </c>
      <c r="I1843" t="s">
        <v>161</v>
      </c>
      <c r="J1843" t="s">
        <v>151</v>
      </c>
      <c r="M1843">
        <v>1049</v>
      </c>
      <c r="O1843">
        <v>0.73299999999999998</v>
      </c>
      <c r="Q1843" t="s">
        <v>170</v>
      </c>
      <c r="R1843" t="s">
        <v>154</v>
      </c>
      <c r="S1843">
        <v>0.04</v>
      </c>
      <c r="T1843" t="s">
        <v>173</v>
      </c>
      <c r="V1843" t="s">
        <v>156</v>
      </c>
    </row>
    <row r="1844" spans="1:22" x14ac:dyDescent="0.3">
      <c r="A1844" t="s">
        <v>148</v>
      </c>
      <c r="B1844">
        <v>1651770</v>
      </c>
      <c r="C1844" s="1">
        <v>42544</v>
      </c>
      <c r="D1844" s="2">
        <v>0.50555555555555554</v>
      </c>
      <c r="G1844" t="s">
        <v>149</v>
      </c>
      <c r="H1844" t="s">
        <v>150</v>
      </c>
      <c r="I1844" t="s">
        <v>161</v>
      </c>
      <c r="J1844" t="s">
        <v>151</v>
      </c>
      <c r="M1844">
        <v>1090</v>
      </c>
      <c r="O1844">
        <v>10.9</v>
      </c>
      <c r="Q1844" t="s">
        <v>172</v>
      </c>
      <c r="R1844" t="s">
        <v>154</v>
      </c>
      <c r="S1844">
        <v>2</v>
      </c>
      <c r="T1844" t="s">
        <v>173</v>
      </c>
      <c r="V1844" t="s">
        <v>156</v>
      </c>
    </row>
    <row r="1845" spans="1:22" x14ac:dyDescent="0.3">
      <c r="A1845" t="s">
        <v>148</v>
      </c>
      <c r="B1845">
        <v>1651770</v>
      </c>
      <c r="C1845" s="1">
        <v>42549</v>
      </c>
      <c r="D1845" s="2">
        <v>0.56944444444444442</v>
      </c>
      <c r="G1845" t="s">
        <v>149</v>
      </c>
      <c r="H1845" t="s">
        <v>150</v>
      </c>
      <c r="I1845" t="s">
        <v>161</v>
      </c>
      <c r="J1845" t="s">
        <v>151</v>
      </c>
      <c r="M1845">
        <v>1040</v>
      </c>
      <c r="O1845">
        <v>3</v>
      </c>
      <c r="Q1845" t="s">
        <v>172</v>
      </c>
      <c r="R1845" t="s">
        <v>154</v>
      </c>
      <c r="S1845">
        <v>0.8</v>
      </c>
      <c r="T1845" t="s">
        <v>173</v>
      </c>
      <c r="V1845" t="s">
        <v>156</v>
      </c>
    </row>
    <row r="1846" spans="1:22" x14ac:dyDescent="0.3">
      <c r="A1846" t="s">
        <v>148</v>
      </c>
      <c r="B1846">
        <v>1651770</v>
      </c>
      <c r="C1846" s="1">
        <v>42549</v>
      </c>
      <c r="D1846" s="2">
        <v>0.56944444444444442</v>
      </c>
      <c r="G1846" t="s">
        <v>149</v>
      </c>
      <c r="H1846" t="s">
        <v>150</v>
      </c>
      <c r="I1846" t="s">
        <v>161</v>
      </c>
      <c r="J1846" t="s">
        <v>151</v>
      </c>
      <c r="M1846">
        <v>1049</v>
      </c>
      <c r="O1846">
        <v>0.13400000000000001</v>
      </c>
      <c r="Q1846" t="s">
        <v>170</v>
      </c>
      <c r="R1846" t="s">
        <v>154</v>
      </c>
      <c r="S1846">
        <v>0.04</v>
      </c>
      <c r="T1846" t="s">
        <v>173</v>
      </c>
      <c r="V1846" t="s">
        <v>156</v>
      </c>
    </row>
    <row r="1847" spans="1:22" x14ac:dyDescent="0.3">
      <c r="A1847" t="s">
        <v>148</v>
      </c>
      <c r="B1847">
        <v>1651770</v>
      </c>
      <c r="C1847" s="1">
        <v>42549</v>
      </c>
      <c r="D1847" s="2">
        <v>0.56944444444444442</v>
      </c>
      <c r="G1847" t="s">
        <v>149</v>
      </c>
      <c r="H1847" t="s">
        <v>150</v>
      </c>
      <c r="I1847" t="s">
        <v>161</v>
      </c>
      <c r="J1847" t="s">
        <v>151</v>
      </c>
      <c r="M1847">
        <v>1090</v>
      </c>
      <c r="O1847">
        <v>6.6</v>
      </c>
      <c r="Q1847" t="s">
        <v>172</v>
      </c>
      <c r="R1847" t="s">
        <v>154</v>
      </c>
      <c r="S1847">
        <v>2</v>
      </c>
      <c r="T1847" t="s">
        <v>173</v>
      </c>
      <c r="V1847" t="s">
        <v>156</v>
      </c>
    </row>
    <row r="1848" spans="1:22" x14ac:dyDescent="0.3">
      <c r="A1848" t="s">
        <v>148</v>
      </c>
      <c r="B1848">
        <v>1651770</v>
      </c>
      <c r="C1848" s="1">
        <v>42549</v>
      </c>
      <c r="D1848" s="2">
        <v>0.56944444444444442</v>
      </c>
      <c r="G1848" t="s">
        <v>149</v>
      </c>
      <c r="H1848" t="s">
        <v>150</v>
      </c>
      <c r="I1848" t="s">
        <v>161</v>
      </c>
      <c r="J1848" t="s">
        <v>151</v>
      </c>
      <c r="M1848">
        <v>50286</v>
      </c>
      <c r="O1848">
        <v>3.22</v>
      </c>
      <c r="R1848" t="s">
        <v>154</v>
      </c>
      <c r="S1848">
        <v>0.17</v>
      </c>
      <c r="T1848" t="s">
        <v>165</v>
      </c>
      <c r="V1848" t="s">
        <v>230</v>
      </c>
    </row>
    <row r="1849" spans="1:22" x14ac:dyDescent="0.3">
      <c r="A1849" t="s">
        <v>148</v>
      </c>
      <c r="B1849">
        <v>1651770</v>
      </c>
      <c r="C1849" s="1">
        <v>42578</v>
      </c>
      <c r="D1849" s="2">
        <v>0.47916666666666669</v>
      </c>
      <c r="G1849" t="s">
        <v>149</v>
      </c>
      <c r="H1849" t="s">
        <v>150</v>
      </c>
      <c r="I1849" t="s">
        <v>161</v>
      </c>
      <c r="J1849" t="s">
        <v>151</v>
      </c>
      <c r="M1849">
        <v>1040</v>
      </c>
      <c r="O1849">
        <v>1.9</v>
      </c>
      <c r="Q1849" t="s">
        <v>172</v>
      </c>
      <c r="R1849" t="s">
        <v>154</v>
      </c>
      <c r="S1849">
        <v>0.2</v>
      </c>
      <c r="T1849" t="s">
        <v>176</v>
      </c>
      <c r="V1849" t="s">
        <v>156</v>
      </c>
    </row>
    <row r="1850" spans="1:22" x14ac:dyDescent="0.3">
      <c r="A1850" t="s">
        <v>148</v>
      </c>
      <c r="B1850">
        <v>1651770</v>
      </c>
      <c r="C1850" s="1">
        <v>42578</v>
      </c>
      <c r="D1850" s="2">
        <v>0.47916666666666669</v>
      </c>
      <c r="G1850" t="s">
        <v>149</v>
      </c>
      <c r="H1850" t="s">
        <v>150</v>
      </c>
      <c r="I1850" t="s">
        <v>161</v>
      </c>
      <c r="J1850" t="s">
        <v>151</v>
      </c>
      <c r="M1850">
        <v>1049</v>
      </c>
      <c r="O1850">
        <v>0.06</v>
      </c>
      <c r="Q1850" t="s">
        <v>170</v>
      </c>
      <c r="R1850" t="s">
        <v>154</v>
      </c>
      <c r="S1850">
        <v>0.02</v>
      </c>
      <c r="T1850" t="s">
        <v>176</v>
      </c>
      <c r="V1850" t="s">
        <v>156</v>
      </c>
    </row>
    <row r="1851" spans="1:22" x14ac:dyDescent="0.3">
      <c r="A1851" t="s">
        <v>148</v>
      </c>
      <c r="B1851">
        <v>1651770</v>
      </c>
      <c r="C1851" s="1">
        <v>42578</v>
      </c>
      <c r="D1851" s="2">
        <v>0.47916666666666669</v>
      </c>
      <c r="G1851" t="s">
        <v>149</v>
      </c>
      <c r="H1851" t="s">
        <v>150</v>
      </c>
      <c r="I1851" t="s">
        <v>161</v>
      </c>
      <c r="J1851" t="s">
        <v>151</v>
      </c>
      <c r="M1851">
        <v>1090</v>
      </c>
      <c r="O1851">
        <v>2.6</v>
      </c>
      <c r="P1851" t="s">
        <v>168</v>
      </c>
      <c r="Q1851" t="s">
        <v>172</v>
      </c>
      <c r="R1851" t="s">
        <v>154</v>
      </c>
      <c r="S1851">
        <v>2</v>
      </c>
      <c r="T1851" t="s">
        <v>176</v>
      </c>
      <c r="V1851" t="s">
        <v>156</v>
      </c>
    </row>
    <row r="1852" spans="1:22" x14ac:dyDescent="0.3">
      <c r="A1852" t="s">
        <v>148</v>
      </c>
      <c r="B1852">
        <v>1651770</v>
      </c>
      <c r="C1852" s="1">
        <v>42578</v>
      </c>
      <c r="D1852" s="2">
        <v>0.47916666666666669</v>
      </c>
      <c r="G1852" t="s">
        <v>149</v>
      </c>
      <c r="H1852" t="s">
        <v>150</v>
      </c>
      <c r="I1852" t="s">
        <v>161</v>
      </c>
      <c r="J1852" t="s">
        <v>151</v>
      </c>
      <c r="M1852">
        <v>50286</v>
      </c>
      <c r="O1852">
        <v>1.95</v>
      </c>
      <c r="R1852" t="s">
        <v>154</v>
      </c>
      <c r="S1852">
        <v>0.17</v>
      </c>
      <c r="T1852" t="s">
        <v>165</v>
      </c>
      <c r="V1852" t="s">
        <v>230</v>
      </c>
    </row>
    <row r="1853" spans="1:22" x14ac:dyDescent="0.3">
      <c r="A1853" t="s">
        <v>148</v>
      </c>
      <c r="B1853">
        <v>1651770</v>
      </c>
      <c r="C1853" s="1">
        <v>42580</v>
      </c>
      <c r="D1853" s="2">
        <v>0.30277777777777776</v>
      </c>
      <c r="G1853" t="s">
        <v>149</v>
      </c>
      <c r="H1853" t="s">
        <v>150</v>
      </c>
      <c r="I1853" t="s">
        <v>161</v>
      </c>
      <c r="J1853" t="s">
        <v>151</v>
      </c>
      <c r="M1853">
        <v>1040</v>
      </c>
      <c r="O1853">
        <v>5.9</v>
      </c>
      <c r="Q1853" t="s">
        <v>172</v>
      </c>
      <c r="R1853" t="s">
        <v>154</v>
      </c>
      <c r="S1853">
        <v>0.8</v>
      </c>
      <c r="T1853" t="s">
        <v>173</v>
      </c>
      <c r="V1853" t="s">
        <v>156</v>
      </c>
    </row>
    <row r="1854" spans="1:22" x14ac:dyDescent="0.3">
      <c r="A1854" t="s">
        <v>148</v>
      </c>
      <c r="B1854">
        <v>1651770</v>
      </c>
      <c r="C1854" s="1">
        <v>42580</v>
      </c>
      <c r="D1854" s="2">
        <v>0.30277777777777776</v>
      </c>
      <c r="G1854" t="s">
        <v>149</v>
      </c>
      <c r="H1854" t="s">
        <v>150</v>
      </c>
      <c r="I1854" t="s">
        <v>161</v>
      </c>
      <c r="J1854" t="s">
        <v>151</v>
      </c>
      <c r="M1854">
        <v>1049</v>
      </c>
      <c r="O1854">
        <v>0.68600000000000005</v>
      </c>
      <c r="Q1854" t="s">
        <v>170</v>
      </c>
      <c r="R1854" t="s">
        <v>154</v>
      </c>
      <c r="S1854">
        <v>0.04</v>
      </c>
      <c r="T1854" t="s">
        <v>173</v>
      </c>
      <c r="V1854" t="s">
        <v>156</v>
      </c>
    </row>
    <row r="1855" spans="1:22" x14ac:dyDescent="0.3">
      <c r="A1855" t="s">
        <v>148</v>
      </c>
      <c r="B1855">
        <v>1651770</v>
      </c>
      <c r="C1855" s="1">
        <v>42580</v>
      </c>
      <c r="D1855" s="2">
        <v>0.30277777777777776</v>
      </c>
      <c r="G1855" t="s">
        <v>149</v>
      </c>
      <c r="H1855" t="s">
        <v>150</v>
      </c>
      <c r="I1855" t="s">
        <v>161</v>
      </c>
      <c r="J1855" t="s">
        <v>151</v>
      </c>
      <c r="M1855">
        <v>1090</v>
      </c>
      <c r="O1855">
        <v>6.9</v>
      </c>
      <c r="Q1855" t="s">
        <v>172</v>
      </c>
      <c r="R1855" t="s">
        <v>154</v>
      </c>
      <c r="S1855">
        <v>2</v>
      </c>
      <c r="T1855" t="s">
        <v>173</v>
      </c>
      <c r="V1855" t="s">
        <v>156</v>
      </c>
    </row>
    <row r="1856" spans="1:22" x14ac:dyDescent="0.3">
      <c r="A1856" t="s">
        <v>148</v>
      </c>
      <c r="B1856">
        <v>1651770</v>
      </c>
      <c r="C1856" s="1">
        <v>42580</v>
      </c>
      <c r="D1856" s="2">
        <v>0.30277777777777776</v>
      </c>
      <c r="G1856" t="s">
        <v>149</v>
      </c>
      <c r="H1856" t="s">
        <v>150</v>
      </c>
      <c r="I1856" t="s">
        <v>161</v>
      </c>
      <c r="J1856" t="s">
        <v>151</v>
      </c>
      <c r="M1856">
        <v>50286</v>
      </c>
      <c r="O1856">
        <v>14.4</v>
      </c>
      <c r="R1856" t="s">
        <v>154</v>
      </c>
      <c r="S1856">
        <v>0.17</v>
      </c>
      <c r="T1856" t="s">
        <v>165</v>
      </c>
      <c r="V1856" t="s">
        <v>230</v>
      </c>
    </row>
    <row r="1857" spans="1:22" x14ac:dyDescent="0.3">
      <c r="A1857" t="s">
        <v>148</v>
      </c>
      <c r="B1857">
        <v>1651770</v>
      </c>
      <c r="C1857" s="1">
        <v>42612</v>
      </c>
      <c r="D1857" s="2">
        <v>0.4861111111111111</v>
      </c>
      <c r="G1857" t="s">
        <v>149</v>
      </c>
      <c r="H1857" t="s">
        <v>150</v>
      </c>
      <c r="I1857" t="s">
        <v>161</v>
      </c>
      <c r="J1857" t="s">
        <v>151</v>
      </c>
      <c r="M1857">
        <v>1040</v>
      </c>
      <c r="O1857">
        <v>1.7</v>
      </c>
      <c r="Q1857" t="s">
        <v>172</v>
      </c>
      <c r="R1857" t="s">
        <v>154</v>
      </c>
      <c r="S1857">
        <v>0.2</v>
      </c>
      <c r="T1857" t="s">
        <v>176</v>
      </c>
      <c r="V1857" t="s">
        <v>156</v>
      </c>
    </row>
    <row r="1858" spans="1:22" x14ac:dyDescent="0.3">
      <c r="A1858" t="s">
        <v>148</v>
      </c>
      <c r="B1858">
        <v>1651770</v>
      </c>
      <c r="C1858" s="1">
        <v>42612</v>
      </c>
      <c r="D1858" s="2">
        <v>0.4861111111111111</v>
      </c>
      <c r="G1858" t="s">
        <v>149</v>
      </c>
      <c r="H1858" t="s">
        <v>150</v>
      </c>
      <c r="I1858" t="s">
        <v>161</v>
      </c>
      <c r="J1858" t="s">
        <v>151</v>
      </c>
      <c r="M1858">
        <v>1049</v>
      </c>
      <c r="O1858">
        <v>7.0000000000000007E-2</v>
      </c>
      <c r="Q1858" t="s">
        <v>170</v>
      </c>
      <c r="R1858" t="s">
        <v>154</v>
      </c>
      <c r="S1858">
        <v>0.02</v>
      </c>
      <c r="T1858" t="s">
        <v>176</v>
      </c>
      <c r="V1858" t="s">
        <v>156</v>
      </c>
    </row>
    <row r="1859" spans="1:22" x14ac:dyDescent="0.3">
      <c r="A1859" t="s">
        <v>148</v>
      </c>
      <c r="B1859">
        <v>1651770</v>
      </c>
      <c r="C1859" s="1">
        <v>42612</v>
      </c>
      <c r="D1859" s="2">
        <v>0.4861111111111111</v>
      </c>
      <c r="G1859" t="s">
        <v>149</v>
      </c>
      <c r="H1859" t="s">
        <v>150</v>
      </c>
      <c r="I1859" t="s">
        <v>161</v>
      </c>
      <c r="J1859" t="s">
        <v>151</v>
      </c>
      <c r="M1859">
        <v>1090</v>
      </c>
      <c r="O1859">
        <v>7.8</v>
      </c>
      <c r="Q1859" t="s">
        <v>172</v>
      </c>
      <c r="R1859" t="s">
        <v>154</v>
      </c>
      <c r="S1859">
        <v>2</v>
      </c>
      <c r="T1859" t="s">
        <v>176</v>
      </c>
      <c r="V1859" t="s">
        <v>156</v>
      </c>
    </row>
    <row r="1860" spans="1:22" x14ac:dyDescent="0.3">
      <c r="A1860" t="s">
        <v>148</v>
      </c>
      <c r="B1860">
        <v>1651770</v>
      </c>
      <c r="C1860" s="1">
        <v>42612</v>
      </c>
      <c r="D1860" s="2">
        <v>0.4861111111111111</v>
      </c>
      <c r="G1860" t="s">
        <v>149</v>
      </c>
      <c r="H1860" t="s">
        <v>150</v>
      </c>
      <c r="I1860" t="s">
        <v>161</v>
      </c>
      <c r="J1860" t="s">
        <v>151</v>
      </c>
      <c r="M1860">
        <v>50286</v>
      </c>
      <c r="O1860">
        <v>1.66</v>
      </c>
      <c r="R1860" t="s">
        <v>154</v>
      </c>
      <c r="S1860">
        <v>0.17</v>
      </c>
      <c r="T1860" t="s">
        <v>165</v>
      </c>
      <c r="V1860" t="s">
        <v>230</v>
      </c>
    </row>
    <row r="1861" spans="1:22" x14ac:dyDescent="0.3">
      <c r="A1861" t="s">
        <v>148</v>
      </c>
      <c r="B1861">
        <v>1651770</v>
      </c>
      <c r="C1861" s="1">
        <v>42632</v>
      </c>
      <c r="D1861" s="2">
        <v>0.4513888888888889</v>
      </c>
      <c r="G1861" t="s">
        <v>149</v>
      </c>
      <c r="H1861" t="s">
        <v>150</v>
      </c>
      <c r="I1861" t="s">
        <v>161</v>
      </c>
      <c r="J1861" t="s">
        <v>151</v>
      </c>
      <c r="M1861">
        <v>1040</v>
      </c>
      <c r="O1861">
        <v>6.8</v>
      </c>
      <c r="Q1861" t="s">
        <v>172</v>
      </c>
      <c r="R1861" t="s">
        <v>164</v>
      </c>
      <c r="S1861">
        <v>0.2</v>
      </c>
      <c r="T1861" t="s">
        <v>176</v>
      </c>
      <c r="V1861" t="s">
        <v>156</v>
      </c>
    </row>
    <row r="1862" spans="1:22" x14ac:dyDescent="0.3">
      <c r="A1862" t="s">
        <v>148</v>
      </c>
      <c r="B1862">
        <v>1651770</v>
      </c>
      <c r="C1862" s="1">
        <v>42632</v>
      </c>
      <c r="D1862" s="2">
        <v>0.4513888888888889</v>
      </c>
      <c r="G1862" t="s">
        <v>149</v>
      </c>
      <c r="H1862" t="s">
        <v>150</v>
      </c>
      <c r="I1862" t="s">
        <v>161</v>
      </c>
      <c r="J1862" t="s">
        <v>151</v>
      </c>
      <c r="M1862">
        <v>1049</v>
      </c>
      <c r="O1862">
        <v>0.44</v>
      </c>
      <c r="Q1862" t="s">
        <v>170</v>
      </c>
      <c r="R1862" t="s">
        <v>164</v>
      </c>
      <c r="S1862">
        <v>0.02</v>
      </c>
      <c r="T1862" t="s">
        <v>176</v>
      </c>
      <c r="V1862" t="s">
        <v>156</v>
      </c>
    </row>
    <row r="1863" spans="1:22" x14ac:dyDescent="0.3">
      <c r="A1863" t="s">
        <v>148</v>
      </c>
      <c r="B1863">
        <v>1651770</v>
      </c>
      <c r="C1863" s="1">
        <v>42632</v>
      </c>
      <c r="D1863" s="2">
        <v>0.4513888888888889</v>
      </c>
      <c r="G1863" t="s">
        <v>149</v>
      </c>
      <c r="H1863" t="s">
        <v>150</v>
      </c>
      <c r="I1863" t="s">
        <v>161</v>
      </c>
      <c r="J1863" t="s">
        <v>151</v>
      </c>
      <c r="M1863">
        <v>1090</v>
      </c>
      <c r="O1863">
        <v>21.8</v>
      </c>
      <c r="Q1863" t="s">
        <v>172</v>
      </c>
      <c r="R1863" t="s">
        <v>164</v>
      </c>
      <c r="S1863">
        <v>2</v>
      </c>
      <c r="T1863" t="s">
        <v>176</v>
      </c>
      <c r="V1863" t="s">
        <v>156</v>
      </c>
    </row>
    <row r="1864" spans="1:22" x14ac:dyDescent="0.3">
      <c r="A1864" t="s">
        <v>148</v>
      </c>
      <c r="B1864">
        <v>1651770</v>
      </c>
      <c r="C1864" s="1">
        <v>42632</v>
      </c>
      <c r="D1864" s="2">
        <v>0.4513888888888889</v>
      </c>
      <c r="G1864" t="s">
        <v>149</v>
      </c>
      <c r="H1864" t="s">
        <v>150</v>
      </c>
      <c r="I1864" t="s">
        <v>161</v>
      </c>
      <c r="J1864" t="s">
        <v>151</v>
      </c>
      <c r="M1864">
        <v>50286</v>
      </c>
      <c r="O1864">
        <v>9.6</v>
      </c>
      <c r="R1864" t="s">
        <v>154</v>
      </c>
      <c r="S1864">
        <v>0.17</v>
      </c>
      <c r="T1864" t="s">
        <v>165</v>
      </c>
      <c r="V1864" t="s">
        <v>230</v>
      </c>
    </row>
    <row r="1865" spans="1:22" x14ac:dyDescent="0.3">
      <c r="A1865" t="s">
        <v>148</v>
      </c>
      <c r="B1865">
        <v>1651770</v>
      </c>
      <c r="C1865" s="1">
        <v>42640</v>
      </c>
      <c r="D1865" s="2">
        <v>0.60138888888888886</v>
      </c>
      <c r="G1865" t="s">
        <v>149</v>
      </c>
      <c r="H1865" t="s">
        <v>150</v>
      </c>
      <c r="I1865" t="s">
        <v>161</v>
      </c>
      <c r="J1865" t="s">
        <v>151</v>
      </c>
      <c r="M1865">
        <v>1040</v>
      </c>
      <c r="O1865">
        <v>5.9</v>
      </c>
      <c r="Q1865" t="s">
        <v>172</v>
      </c>
      <c r="R1865" t="s">
        <v>154</v>
      </c>
      <c r="S1865">
        <v>0.2</v>
      </c>
      <c r="T1865" t="s">
        <v>176</v>
      </c>
      <c r="V1865" t="s">
        <v>156</v>
      </c>
    </row>
    <row r="1866" spans="1:22" x14ac:dyDescent="0.3">
      <c r="A1866" t="s">
        <v>148</v>
      </c>
      <c r="B1866">
        <v>1651770</v>
      </c>
      <c r="C1866" s="1">
        <v>42640</v>
      </c>
      <c r="D1866" s="2">
        <v>0.60138888888888886</v>
      </c>
      <c r="G1866" t="s">
        <v>149</v>
      </c>
      <c r="H1866" t="s">
        <v>150</v>
      </c>
      <c r="I1866" t="s">
        <v>161</v>
      </c>
      <c r="J1866" t="s">
        <v>151</v>
      </c>
      <c r="M1866">
        <v>1049</v>
      </c>
      <c r="O1866">
        <v>0.48</v>
      </c>
      <c r="Q1866" t="s">
        <v>170</v>
      </c>
      <c r="R1866" t="s">
        <v>154</v>
      </c>
      <c r="S1866">
        <v>0.02</v>
      </c>
      <c r="T1866" t="s">
        <v>176</v>
      </c>
      <c r="V1866" t="s">
        <v>156</v>
      </c>
    </row>
    <row r="1867" spans="1:22" x14ac:dyDescent="0.3">
      <c r="A1867" t="s">
        <v>148</v>
      </c>
      <c r="B1867">
        <v>1651770</v>
      </c>
      <c r="C1867" s="1">
        <v>42640</v>
      </c>
      <c r="D1867" s="2">
        <v>0.60138888888888886</v>
      </c>
      <c r="G1867" t="s">
        <v>149</v>
      </c>
      <c r="H1867" t="s">
        <v>150</v>
      </c>
      <c r="I1867" t="s">
        <v>161</v>
      </c>
      <c r="J1867" t="s">
        <v>151</v>
      </c>
      <c r="M1867">
        <v>1090</v>
      </c>
      <c r="O1867">
        <v>14.2</v>
      </c>
      <c r="Q1867" t="s">
        <v>172</v>
      </c>
      <c r="R1867" t="s">
        <v>154</v>
      </c>
      <c r="S1867">
        <v>2</v>
      </c>
      <c r="T1867" t="s">
        <v>176</v>
      </c>
      <c r="V1867" t="s">
        <v>156</v>
      </c>
    </row>
    <row r="1868" spans="1:22" x14ac:dyDescent="0.3">
      <c r="A1868" t="s">
        <v>148</v>
      </c>
      <c r="B1868">
        <v>1651770</v>
      </c>
      <c r="C1868" s="1">
        <v>42640</v>
      </c>
      <c r="D1868" s="2">
        <v>0.60138888888888886</v>
      </c>
      <c r="G1868" t="s">
        <v>149</v>
      </c>
      <c r="H1868" t="s">
        <v>150</v>
      </c>
      <c r="I1868" t="s">
        <v>161</v>
      </c>
      <c r="J1868" t="s">
        <v>151</v>
      </c>
      <c r="M1868">
        <v>50286</v>
      </c>
      <c r="O1868">
        <v>4.72</v>
      </c>
      <c r="R1868" t="s">
        <v>154</v>
      </c>
      <c r="S1868">
        <v>0.17</v>
      </c>
      <c r="T1868" t="s">
        <v>165</v>
      </c>
      <c r="V1868" t="s">
        <v>230</v>
      </c>
    </row>
    <row r="1869" spans="1:22" x14ac:dyDescent="0.3">
      <c r="A1869" t="s">
        <v>148</v>
      </c>
      <c r="B1869">
        <v>1651770</v>
      </c>
      <c r="C1869" s="1">
        <v>42642</v>
      </c>
      <c r="D1869" s="2">
        <v>0.38194444444444442</v>
      </c>
      <c r="G1869" t="s">
        <v>149</v>
      </c>
      <c r="H1869" t="s">
        <v>150</v>
      </c>
      <c r="I1869" t="s">
        <v>161</v>
      </c>
      <c r="J1869" t="s">
        <v>151</v>
      </c>
      <c r="M1869">
        <v>1040</v>
      </c>
      <c r="O1869">
        <v>6.2</v>
      </c>
      <c r="Q1869" t="s">
        <v>172</v>
      </c>
      <c r="R1869" t="s">
        <v>154</v>
      </c>
      <c r="S1869">
        <v>0.2</v>
      </c>
      <c r="T1869" t="s">
        <v>176</v>
      </c>
      <c r="V1869" t="s">
        <v>156</v>
      </c>
    </row>
    <row r="1870" spans="1:22" x14ac:dyDescent="0.3">
      <c r="A1870" t="s">
        <v>148</v>
      </c>
      <c r="B1870">
        <v>1651770</v>
      </c>
      <c r="C1870" s="1">
        <v>42642</v>
      </c>
      <c r="D1870" s="2">
        <v>0.38194444444444442</v>
      </c>
      <c r="G1870" t="s">
        <v>149</v>
      </c>
      <c r="H1870" t="s">
        <v>150</v>
      </c>
      <c r="I1870" t="s">
        <v>161</v>
      </c>
      <c r="J1870" t="s">
        <v>151</v>
      </c>
      <c r="M1870">
        <v>1049</v>
      </c>
      <c r="O1870">
        <v>0.84</v>
      </c>
      <c r="Q1870" t="s">
        <v>170</v>
      </c>
      <c r="R1870" t="s">
        <v>154</v>
      </c>
      <c r="S1870">
        <v>0.02</v>
      </c>
      <c r="T1870" t="s">
        <v>176</v>
      </c>
      <c r="V1870" t="s">
        <v>156</v>
      </c>
    </row>
    <row r="1871" spans="1:22" x14ac:dyDescent="0.3">
      <c r="A1871" t="s">
        <v>148</v>
      </c>
      <c r="B1871">
        <v>1651770</v>
      </c>
      <c r="C1871" s="1">
        <v>42642</v>
      </c>
      <c r="D1871" s="2">
        <v>0.38194444444444442</v>
      </c>
      <c r="G1871" t="s">
        <v>149</v>
      </c>
      <c r="H1871" t="s">
        <v>150</v>
      </c>
      <c r="I1871" t="s">
        <v>161</v>
      </c>
      <c r="J1871" t="s">
        <v>151</v>
      </c>
      <c r="M1871">
        <v>1090</v>
      </c>
      <c r="O1871">
        <v>13.7</v>
      </c>
      <c r="Q1871" t="s">
        <v>172</v>
      </c>
      <c r="R1871" t="s">
        <v>154</v>
      </c>
      <c r="S1871">
        <v>2</v>
      </c>
      <c r="T1871" t="s">
        <v>176</v>
      </c>
      <c r="V1871" t="s">
        <v>156</v>
      </c>
    </row>
    <row r="1872" spans="1:22" x14ac:dyDescent="0.3">
      <c r="A1872" t="s">
        <v>148</v>
      </c>
      <c r="B1872">
        <v>1651770</v>
      </c>
      <c r="C1872" s="1">
        <v>42642</v>
      </c>
      <c r="D1872" s="2">
        <v>0.38194444444444442</v>
      </c>
      <c r="G1872" t="s">
        <v>149</v>
      </c>
      <c r="H1872" t="s">
        <v>150</v>
      </c>
      <c r="I1872" t="s">
        <v>161</v>
      </c>
      <c r="J1872" t="s">
        <v>151</v>
      </c>
      <c r="M1872">
        <v>50286</v>
      </c>
      <c r="O1872">
        <v>6.62</v>
      </c>
      <c r="R1872" t="s">
        <v>154</v>
      </c>
      <c r="S1872">
        <v>0.17</v>
      </c>
      <c r="T1872" t="s">
        <v>165</v>
      </c>
      <c r="V1872" t="s">
        <v>230</v>
      </c>
    </row>
    <row r="1873" spans="1:22" x14ac:dyDescent="0.3">
      <c r="A1873" t="s">
        <v>148</v>
      </c>
      <c r="B1873">
        <v>1651770</v>
      </c>
      <c r="C1873" s="1">
        <v>42669</v>
      </c>
      <c r="D1873" s="2">
        <v>0.5180555555555556</v>
      </c>
      <c r="G1873" t="s">
        <v>149</v>
      </c>
      <c r="H1873" t="s">
        <v>150</v>
      </c>
      <c r="I1873" t="s">
        <v>161</v>
      </c>
      <c r="J1873" t="s">
        <v>151</v>
      </c>
      <c r="M1873">
        <v>1040</v>
      </c>
      <c r="O1873">
        <v>2.7</v>
      </c>
      <c r="Q1873" t="s">
        <v>172</v>
      </c>
      <c r="R1873" t="s">
        <v>154</v>
      </c>
      <c r="S1873">
        <v>0.2</v>
      </c>
      <c r="T1873" t="s">
        <v>176</v>
      </c>
      <c r="V1873" t="s">
        <v>156</v>
      </c>
    </row>
    <row r="1874" spans="1:22" x14ac:dyDescent="0.3">
      <c r="A1874" t="s">
        <v>148</v>
      </c>
      <c r="B1874">
        <v>1651770</v>
      </c>
      <c r="C1874" s="1">
        <v>42669</v>
      </c>
      <c r="D1874" s="2">
        <v>0.5180555555555556</v>
      </c>
      <c r="G1874" t="s">
        <v>149</v>
      </c>
      <c r="H1874" t="s">
        <v>150</v>
      </c>
      <c r="I1874" t="s">
        <v>161</v>
      </c>
      <c r="J1874" t="s">
        <v>151</v>
      </c>
      <c r="M1874">
        <v>1049</v>
      </c>
      <c r="O1874">
        <v>8.8999999999999996E-2</v>
      </c>
      <c r="Q1874" t="s">
        <v>170</v>
      </c>
      <c r="R1874" t="s">
        <v>154</v>
      </c>
      <c r="S1874">
        <v>0.02</v>
      </c>
      <c r="T1874" t="s">
        <v>176</v>
      </c>
      <c r="V1874" t="s">
        <v>156</v>
      </c>
    </row>
    <row r="1875" spans="1:22" x14ac:dyDescent="0.3">
      <c r="A1875" t="s">
        <v>148</v>
      </c>
      <c r="B1875">
        <v>1651770</v>
      </c>
      <c r="C1875" s="1">
        <v>42669</v>
      </c>
      <c r="D1875" s="2">
        <v>0.5180555555555556</v>
      </c>
      <c r="G1875" t="s">
        <v>149</v>
      </c>
      <c r="H1875" t="s">
        <v>150</v>
      </c>
      <c r="I1875" t="s">
        <v>161</v>
      </c>
      <c r="J1875" t="s">
        <v>151</v>
      </c>
      <c r="M1875">
        <v>1090</v>
      </c>
      <c r="O1875">
        <v>4.3</v>
      </c>
      <c r="Q1875" t="s">
        <v>172</v>
      </c>
      <c r="R1875" t="s">
        <v>154</v>
      </c>
      <c r="S1875">
        <v>2</v>
      </c>
      <c r="T1875" t="s">
        <v>176</v>
      </c>
      <c r="V1875" t="s">
        <v>156</v>
      </c>
    </row>
    <row r="1876" spans="1:22" x14ac:dyDescent="0.3">
      <c r="A1876" t="s">
        <v>148</v>
      </c>
      <c r="B1876">
        <v>1651770</v>
      </c>
      <c r="C1876" s="1">
        <v>42669</v>
      </c>
      <c r="D1876" s="2">
        <v>0.5180555555555556</v>
      </c>
      <c r="G1876" t="s">
        <v>149</v>
      </c>
      <c r="H1876" t="s">
        <v>150</v>
      </c>
      <c r="I1876" t="s">
        <v>161</v>
      </c>
      <c r="J1876" t="s">
        <v>151</v>
      </c>
      <c r="M1876">
        <v>50286</v>
      </c>
      <c r="O1876">
        <v>0.78</v>
      </c>
      <c r="R1876" t="s">
        <v>154</v>
      </c>
      <c r="S1876">
        <v>0.17</v>
      </c>
      <c r="T1876" t="s">
        <v>165</v>
      </c>
      <c r="V1876" t="s">
        <v>230</v>
      </c>
    </row>
    <row r="1877" spans="1:22" x14ac:dyDescent="0.3">
      <c r="A1877" t="s">
        <v>148</v>
      </c>
      <c r="B1877">
        <v>1651770</v>
      </c>
      <c r="C1877" s="1">
        <v>42702</v>
      </c>
      <c r="D1877" s="2">
        <v>0.52500000000000002</v>
      </c>
      <c r="G1877" t="s">
        <v>149</v>
      </c>
      <c r="H1877" t="s">
        <v>150</v>
      </c>
      <c r="I1877" t="s">
        <v>161</v>
      </c>
      <c r="J1877" t="s">
        <v>151</v>
      </c>
      <c r="M1877">
        <v>1040</v>
      </c>
      <c r="O1877">
        <v>4.0999999999999996</v>
      </c>
      <c r="Q1877" t="s">
        <v>172</v>
      </c>
      <c r="R1877" t="s">
        <v>154</v>
      </c>
      <c r="S1877">
        <v>0.2</v>
      </c>
      <c r="T1877" t="s">
        <v>176</v>
      </c>
      <c r="V1877" t="s">
        <v>156</v>
      </c>
    </row>
    <row r="1878" spans="1:22" x14ac:dyDescent="0.3">
      <c r="A1878" t="s">
        <v>148</v>
      </c>
      <c r="B1878">
        <v>1651770</v>
      </c>
      <c r="C1878" s="1">
        <v>42702</v>
      </c>
      <c r="D1878" s="2">
        <v>0.52500000000000002</v>
      </c>
      <c r="G1878" t="s">
        <v>149</v>
      </c>
      <c r="H1878" t="s">
        <v>150</v>
      </c>
      <c r="I1878" t="s">
        <v>161</v>
      </c>
      <c r="J1878" t="s">
        <v>151</v>
      </c>
      <c r="M1878">
        <v>1049</v>
      </c>
      <c r="O1878">
        <v>0.114</v>
      </c>
      <c r="Q1878" t="s">
        <v>170</v>
      </c>
      <c r="R1878" t="s">
        <v>154</v>
      </c>
      <c r="S1878">
        <v>0.02</v>
      </c>
      <c r="T1878" t="s">
        <v>176</v>
      </c>
      <c r="V1878" t="s">
        <v>156</v>
      </c>
    </row>
    <row r="1879" spans="1:22" x14ac:dyDescent="0.3">
      <c r="A1879" t="s">
        <v>148</v>
      </c>
      <c r="B1879">
        <v>1651770</v>
      </c>
      <c r="C1879" s="1">
        <v>42702</v>
      </c>
      <c r="D1879" s="2">
        <v>0.52500000000000002</v>
      </c>
      <c r="G1879" t="s">
        <v>149</v>
      </c>
      <c r="H1879" t="s">
        <v>150</v>
      </c>
      <c r="I1879" t="s">
        <v>161</v>
      </c>
      <c r="J1879" t="s">
        <v>151</v>
      </c>
      <c r="M1879">
        <v>1090</v>
      </c>
      <c r="O1879">
        <v>4.2</v>
      </c>
      <c r="Q1879" t="s">
        <v>172</v>
      </c>
      <c r="R1879" t="s">
        <v>154</v>
      </c>
      <c r="S1879">
        <v>2</v>
      </c>
      <c r="T1879" t="s">
        <v>176</v>
      </c>
      <c r="V1879" t="s">
        <v>156</v>
      </c>
    </row>
    <row r="1880" spans="1:22" x14ac:dyDescent="0.3">
      <c r="A1880" t="s">
        <v>148</v>
      </c>
      <c r="B1880">
        <v>1651770</v>
      </c>
      <c r="C1880" s="1">
        <v>42702</v>
      </c>
      <c r="D1880" s="2">
        <v>0.52500000000000002</v>
      </c>
      <c r="G1880" t="s">
        <v>149</v>
      </c>
      <c r="H1880" t="s">
        <v>150</v>
      </c>
      <c r="I1880" t="s">
        <v>161</v>
      </c>
      <c r="J1880" t="s">
        <v>151</v>
      </c>
      <c r="M1880">
        <v>50286</v>
      </c>
      <c r="O1880">
        <v>6.87</v>
      </c>
      <c r="R1880" t="s">
        <v>154</v>
      </c>
      <c r="S1880">
        <v>0.17</v>
      </c>
      <c r="T1880" t="s">
        <v>165</v>
      </c>
      <c r="V1880" t="s">
        <v>230</v>
      </c>
    </row>
    <row r="1881" spans="1:22" x14ac:dyDescent="0.3">
      <c r="A1881" t="s">
        <v>148</v>
      </c>
      <c r="B1881">
        <v>1651770</v>
      </c>
      <c r="C1881" s="1">
        <v>42703</v>
      </c>
      <c r="D1881" s="2">
        <v>0.49305555555555558</v>
      </c>
      <c r="G1881" t="s">
        <v>149</v>
      </c>
      <c r="H1881" t="s">
        <v>150</v>
      </c>
      <c r="I1881" t="s">
        <v>161</v>
      </c>
      <c r="J1881" t="s">
        <v>151</v>
      </c>
      <c r="M1881">
        <v>1040</v>
      </c>
      <c r="O1881">
        <v>6.8</v>
      </c>
      <c r="Q1881" t="s">
        <v>172</v>
      </c>
      <c r="R1881" t="s">
        <v>154</v>
      </c>
      <c r="S1881">
        <v>0.2</v>
      </c>
      <c r="T1881" t="s">
        <v>176</v>
      </c>
      <c r="V1881" t="s">
        <v>156</v>
      </c>
    </row>
    <row r="1882" spans="1:22" x14ac:dyDescent="0.3">
      <c r="A1882" t="s">
        <v>148</v>
      </c>
      <c r="B1882">
        <v>1651770</v>
      </c>
      <c r="C1882" s="1">
        <v>42703</v>
      </c>
      <c r="D1882" s="2">
        <v>0.49305555555555558</v>
      </c>
      <c r="G1882" t="s">
        <v>149</v>
      </c>
      <c r="H1882" t="s">
        <v>150</v>
      </c>
      <c r="I1882" t="s">
        <v>161</v>
      </c>
      <c r="J1882" t="s">
        <v>151</v>
      </c>
      <c r="M1882">
        <v>1049</v>
      </c>
      <c r="O1882">
        <v>0.432</v>
      </c>
      <c r="Q1882" t="s">
        <v>170</v>
      </c>
      <c r="R1882" t="s">
        <v>154</v>
      </c>
      <c r="S1882">
        <v>0.02</v>
      </c>
      <c r="T1882" t="s">
        <v>176</v>
      </c>
      <c r="V1882" t="s">
        <v>156</v>
      </c>
    </row>
    <row r="1883" spans="1:22" x14ac:dyDescent="0.3">
      <c r="A1883" t="s">
        <v>148</v>
      </c>
      <c r="B1883">
        <v>1651770</v>
      </c>
      <c r="C1883" s="1">
        <v>42703</v>
      </c>
      <c r="D1883" s="2">
        <v>0.49305555555555558</v>
      </c>
      <c r="G1883" t="s">
        <v>149</v>
      </c>
      <c r="H1883" t="s">
        <v>150</v>
      </c>
      <c r="I1883" t="s">
        <v>161</v>
      </c>
      <c r="J1883" t="s">
        <v>151</v>
      </c>
      <c r="M1883">
        <v>1090</v>
      </c>
      <c r="O1883">
        <v>7.4</v>
      </c>
      <c r="Q1883" t="s">
        <v>172</v>
      </c>
      <c r="R1883" t="s">
        <v>154</v>
      </c>
      <c r="S1883">
        <v>2</v>
      </c>
      <c r="T1883" t="s">
        <v>176</v>
      </c>
      <c r="V1883" t="s">
        <v>156</v>
      </c>
    </row>
    <row r="1884" spans="1:22" x14ac:dyDescent="0.3">
      <c r="A1884" t="s">
        <v>148</v>
      </c>
      <c r="B1884">
        <v>1651770</v>
      </c>
      <c r="C1884" s="1">
        <v>42703</v>
      </c>
      <c r="D1884" s="2">
        <v>0.49305555555555558</v>
      </c>
      <c r="G1884" t="s">
        <v>149</v>
      </c>
      <c r="H1884" t="s">
        <v>150</v>
      </c>
      <c r="I1884" t="s">
        <v>161</v>
      </c>
      <c r="J1884" t="s">
        <v>151</v>
      </c>
      <c r="M1884">
        <v>50286</v>
      </c>
      <c r="O1884">
        <v>2.5499999999999998</v>
      </c>
      <c r="R1884" t="s">
        <v>154</v>
      </c>
      <c r="S1884">
        <v>0.17</v>
      </c>
      <c r="T1884" t="s">
        <v>165</v>
      </c>
      <c r="V1884" t="s">
        <v>230</v>
      </c>
    </row>
    <row r="1885" spans="1:22" x14ac:dyDescent="0.3">
      <c r="A1885" t="s">
        <v>148</v>
      </c>
      <c r="B1885">
        <v>1651770</v>
      </c>
      <c r="C1885" s="1">
        <v>42704</v>
      </c>
      <c r="D1885" s="2">
        <v>0.44444444444444442</v>
      </c>
      <c r="G1885" t="s">
        <v>149</v>
      </c>
      <c r="H1885" t="s">
        <v>150</v>
      </c>
      <c r="I1885" t="s">
        <v>161</v>
      </c>
      <c r="J1885" t="s">
        <v>151</v>
      </c>
      <c r="M1885">
        <v>1040</v>
      </c>
      <c r="O1885">
        <v>5.5</v>
      </c>
      <c r="Q1885" t="s">
        <v>172</v>
      </c>
      <c r="R1885" t="s">
        <v>154</v>
      </c>
      <c r="S1885">
        <v>0.2</v>
      </c>
      <c r="T1885" t="s">
        <v>176</v>
      </c>
      <c r="V1885" t="s">
        <v>156</v>
      </c>
    </row>
    <row r="1886" spans="1:22" x14ac:dyDescent="0.3">
      <c r="A1886" t="s">
        <v>148</v>
      </c>
      <c r="B1886">
        <v>1651770</v>
      </c>
      <c r="C1886" s="1">
        <v>42704</v>
      </c>
      <c r="D1886" s="2">
        <v>0.44444444444444442</v>
      </c>
      <c r="G1886" t="s">
        <v>149</v>
      </c>
      <c r="H1886" t="s">
        <v>150</v>
      </c>
      <c r="I1886" t="s">
        <v>161</v>
      </c>
      <c r="J1886" t="s">
        <v>151</v>
      </c>
      <c r="M1886">
        <v>1049</v>
      </c>
      <c r="O1886">
        <v>2.52</v>
      </c>
      <c r="Q1886" t="s">
        <v>170</v>
      </c>
      <c r="R1886" t="s">
        <v>154</v>
      </c>
      <c r="S1886">
        <v>0.02</v>
      </c>
      <c r="T1886" t="s">
        <v>176</v>
      </c>
      <c r="V1886" t="s">
        <v>156</v>
      </c>
    </row>
    <row r="1887" spans="1:22" x14ac:dyDescent="0.3">
      <c r="A1887" t="s">
        <v>148</v>
      </c>
      <c r="B1887">
        <v>1651770</v>
      </c>
      <c r="C1887" s="1">
        <v>42704</v>
      </c>
      <c r="D1887" s="2">
        <v>0.44444444444444442</v>
      </c>
      <c r="G1887" t="s">
        <v>149</v>
      </c>
      <c r="H1887" t="s">
        <v>150</v>
      </c>
      <c r="I1887" t="s">
        <v>161</v>
      </c>
      <c r="J1887" t="s">
        <v>151</v>
      </c>
      <c r="M1887">
        <v>1090</v>
      </c>
      <c r="O1887">
        <v>23.3</v>
      </c>
      <c r="Q1887" t="s">
        <v>172</v>
      </c>
      <c r="R1887" t="s">
        <v>154</v>
      </c>
      <c r="S1887">
        <v>2</v>
      </c>
      <c r="T1887" t="s">
        <v>176</v>
      </c>
      <c r="V1887" t="s">
        <v>156</v>
      </c>
    </row>
    <row r="1888" spans="1:22" x14ac:dyDescent="0.3">
      <c r="A1888" t="s">
        <v>148</v>
      </c>
      <c r="B1888">
        <v>1651770</v>
      </c>
      <c r="C1888" s="1">
        <v>42704</v>
      </c>
      <c r="D1888" s="2">
        <v>0.44444444444444442</v>
      </c>
      <c r="G1888" t="s">
        <v>149</v>
      </c>
      <c r="H1888" t="s">
        <v>150</v>
      </c>
      <c r="I1888" t="s">
        <v>161</v>
      </c>
      <c r="J1888" t="s">
        <v>151</v>
      </c>
      <c r="M1888">
        <v>50286</v>
      </c>
      <c r="O1888">
        <v>17.5</v>
      </c>
      <c r="R1888" t="s">
        <v>154</v>
      </c>
      <c r="S1888">
        <v>0.17</v>
      </c>
      <c r="T1888" t="s">
        <v>165</v>
      </c>
      <c r="V1888" t="s">
        <v>230</v>
      </c>
    </row>
    <row r="1889" spans="1:22" x14ac:dyDescent="0.3">
      <c r="A1889" t="s">
        <v>148</v>
      </c>
      <c r="B1889">
        <v>1651770</v>
      </c>
      <c r="C1889" s="1">
        <v>42718</v>
      </c>
      <c r="D1889" s="2">
        <v>0.50694444444444442</v>
      </c>
      <c r="G1889" t="s">
        <v>149</v>
      </c>
      <c r="H1889" t="s">
        <v>150</v>
      </c>
      <c r="I1889" t="s">
        <v>161</v>
      </c>
      <c r="J1889" t="s">
        <v>151</v>
      </c>
      <c r="M1889">
        <v>1040</v>
      </c>
      <c r="O1889">
        <v>1.8</v>
      </c>
      <c r="Q1889" t="s">
        <v>172</v>
      </c>
      <c r="R1889" t="s">
        <v>154</v>
      </c>
      <c r="S1889">
        <v>0.2</v>
      </c>
      <c r="T1889" t="s">
        <v>176</v>
      </c>
      <c r="V1889" t="s">
        <v>156</v>
      </c>
    </row>
    <row r="1890" spans="1:22" x14ac:dyDescent="0.3">
      <c r="A1890" t="s">
        <v>148</v>
      </c>
      <c r="B1890">
        <v>1651770</v>
      </c>
      <c r="C1890" s="1">
        <v>42718</v>
      </c>
      <c r="D1890" s="2">
        <v>0.50694444444444442</v>
      </c>
      <c r="G1890" t="s">
        <v>149</v>
      </c>
      <c r="H1890" t="s">
        <v>150</v>
      </c>
      <c r="I1890" t="s">
        <v>161</v>
      </c>
      <c r="J1890" t="s">
        <v>151</v>
      </c>
      <c r="M1890">
        <v>1049</v>
      </c>
      <c r="O1890">
        <v>0.13500000000000001</v>
      </c>
      <c r="Q1890" t="s">
        <v>170</v>
      </c>
      <c r="R1890" t="s">
        <v>154</v>
      </c>
      <c r="S1890">
        <v>0.02</v>
      </c>
      <c r="T1890" t="s">
        <v>176</v>
      </c>
      <c r="V1890" t="s">
        <v>156</v>
      </c>
    </row>
    <row r="1891" spans="1:22" x14ac:dyDescent="0.3">
      <c r="A1891" t="s">
        <v>148</v>
      </c>
      <c r="B1891">
        <v>1651770</v>
      </c>
      <c r="C1891" s="1">
        <v>42718</v>
      </c>
      <c r="D1891" s="2">
        <v>0.50694444444444442</v>
      </c>
      <c r="G1891" t="s">
        <v>149</v>
      </c>
      <c r="H1891" t="s">
        <v>150</v>
      </c>
      <c r="I1891" t="s">
        <v>161</v>
      </c>
      <c r="J1891" t="s">
        <v>151</v>
      </c>
      <c r="M1891">
        <v>1090</v>
      </c>
      <c r="O1891">
        <v>5.6</v>
      </c>
      <c r="Q1891" t="s">
        <v>172</v>
      </c>
      <c r="R1891" t="s">
        <v>154</v>
      </c>
      <c r="S1891">
        <v>2</v>
      </c>
      <c r="T1891" t="s">
        <v>176</v>
      </c>
      <c r="V1891" t="s">
        <v>156</v>
      </c>
    </row>
    <row r="1892" spans="1:22" x14ac:dyDescent="0.3">
      <c r="A1892" t="s">
        <v>148</v>
      </c>
      <c r="B1892">
        <v>1651770</v>
      </c>
      <c r="C1892" s="1">
        <v>42718</v>
      </c>
      <c r="D1892" s="2">
        <v>0.50694444444444442</v>
      </c>
      <c r="G1892" t="s">
        <v>149</v>
      </c>
      <c r="H1892" t="s">
        <v>150</v>
      </c>
      <c r="I1892" t="s">
        <v>161</v>
      </c>
      <c r="J1892" t="s">
        <v>151</v>
      </c>
      <c r="M1892">
        <v>50286</v>
      </c>
      <c r="O1892">
        <v>1.8</v>
      </c>
      <c r="R1892" t="s">
        <v>154</v>
      </c>
      <c r="S1892">
        <v>0.17</v>
      </c>
      <c r="T1892" t="s">
        <v>165</v>
      </c>
      <c r="V1892" t="s">
        <v>230</v>
      </c>
    </row>
    <row r="1893" spans="1:22" x14ac:dyDescent="0.3">
      <c r="A1893" t="s">
        <v>148</v>
      </c>
      <c r="B1893">
        <v>1651770</v>
      </c>
      <c r="C1893" s="1">
        <v>42738</v>
      </c>
      <c r="D1893" s="2">
        <v>0.47916666666666669</v>
      </c>
      <c r="G1893" t="s">
        <v>149</v>
      </c>
      <c r="H1893" t="s">
        <v>150</v>
      </c>
      <c r="I1893" t="s">
        <v>161</v>
      </c>
      <c r="J1893" t="s">
        <v>151</v>
      </c>
      <c r="M1893">
        <v>1040</v>
      </c>
      <c r="O1893">
        <v>5.0999999999999996</v>
      </c>
      <c r="Q1893" t="s">
        <v>172</v>
      </c>
      <c r="R1893" t="s">
        <v>154</v>
      </c>
      <c r="S1893">
        <v>0.2</v>
      </c>
      <c r="T1893" t="s">
        <v>176</v>
      </c>
      <c r="V1893" t="s">
        <v>156</v>
      </c>
    </row>
    <row r="1894" spans="1:22" x14ac:dyDescent="0.3">
      <c r="A1894" t="s">
        <v>148</v>
      </c>
      <c r="B1894">
        <v>1651770</v>
      </c>
      <c r="C1894" s="1">
        <v>42738</v>
      </c>
      <c r="D1894" s="2">
        <v>0.47916666666666669</v>
      </c>
      <c r="G1894" t="s">
        <v>149</v>
      </c>
      <c r="H1894" t="s">
        <v>150</v>
      </c>
      <c r="I1894" t="s">
        <v>161</v>
      </c>
      <c r="J1894" t="s">
        <v>151</v>
      </c>
      <c r="M1894">
        <v>1049</v>
      </c>
      <c r="O1894">
        <v>0.85799999999999998</v>
      </c>
      <c r="Q1894" t="s">
        <v>170</v>
      </c>
      <c r="R1894" t="s">
        <v>154</v>
      </c>
      <c r="S1894">
        <v>0.02</v>
      </c>
      <c r="T1894" t="s">
        <v>176</v>
      </c>
      <c r="V1894" t="s">
        <v>156</v>
      </c>
    </row>
    <row r="1895" spans="1:22" x14ac:dyDescent="0.3">
      <c r="A1895" t="s">
        <v>148</v>
      </c>
      <c r="B1895">
        <v>1651770</v>
      </c>
      <c r="C1895" s="1">
        <v>42738</v>
      </c>
      <c r="D1895" s="2">
        <v>0.47916666666666669</v>
      </c>
      <c r="G1895" t="s">
        <v>149</v>
      </c>
      <c r="H1895" t="s">
        <v>150</v>
      </c>
      <c r="I1895" t="s">
        <v>161</v>
      </c>
      <c r="J1895" t="s">
        <v>151</v>
      </c>
      <c r="M1895">
        <v>1090</v>
      </c>
      <c r="O1895">
        <v>13.3</v>
      </c>
      <c r="Q1895" t="s">
        <v>172</v>
      </c>
      <c r="R1895" t="s">
        <v>154</v>
      </c>
      <c r="S1895">
        <v>2</v>
      </c>
      <c r="T1895" t="s">
        <v>176</v>
      </c>
      <c r="V1895" t="s">
        <v>156</v>
      </c>
    </row>
    <row r="1896" spans="1:22" x14ac:dyDescent="0.3">
      <c r="A1896" t="s">
        <v>148</v>
      </c>
      <c r="B1896">
        <v>1651770</v>
      </c>
      <c r="C1896" s="1">
        <v>42738</v>
      </c>
      <c r="D1896" s="2">
        <v>0.47916666666666669</v>
      </c>
      <c r="G1896" t="s">
        <v>149</v>
      </c>
      <c r="H1896" t="s">
        <v>150</v>
      </c>
      <c r="I1896" t="s">
        <v>161</v>
      </c>
      <c r="J1896" t="s">
        <v>151</v>
      </c>
      <c r="M1896">
        <v>50286</v>
      </c>
      <c r="O1896">
        <v>10.3</v>
      </c>
      <c r="R1896" t="s">
        <v>154</v>
      </c>
      <c r="S1896">
        <v>0.17</v>
      </c>
      <c r="T1896" t="s">
        <v>165</v>
      </c>
      <c r="V1896" t="s">
        <v>230</v>
      </c>
    </row>
    <row r="1897" spans="1:22" x14ac:dyDescent="0.3">
      <c r="A1897" t="s">
        <v>148</v>
      </c>
      <c r="B1897">
        <v>1651770</v>
      </c>
      <c r="C1897" s="1">
        <v>42758</v>
      </c>
      <c r="D1897" s="2">
        <v>0.52500000000000002</v>
      </c>
      <c r="G1897" t="s">
        <v>149</v>
      </c>
      <c r="H1897" t="s">
        <v>150</v>
      </c>
      <c r="I1897" t="s">
        <v>161</v>
      </c>
      <c r="J1897" t="s">
        <v>151</v>
      </c>
      <c r="M1897">
        <v>1040</v>
      </c>
      <c r="O1897">
        <v>4.8</v>
      </c>
      <c r="Q1897" t="s">
        <v>172</v>
      </c>
      <c r="R1897" t="s">
        <v>154</v>
      </c>
      <c r="S1897">
        <v>0.2</v>
      </c>
      <c r="T1897" t="s">
        <v>176</v>
      </c>
      <c r="V1897" t="s">
        <v>156</v>
      </c>
    </row>
    <row r="1898" spans="1:22" x14ac:dyDescent="0.3">
      <c r="A1898" t="s">
        <v>148</v>
      </c>
      <c r="B1898">
        <v>1651770</v>
      </c>
      <c r="C1898" s="1">
        <v>42758</v>
      </c>
      <c r="D1898" s="2">
        <v>0.52500000000000002</v>
      </c>
      <c r="G1898" t="s">
        <v>149</v>
      </c>
      <c r="H1898" t="s">
        <v>150</v>
      </c>
      <c r="I1898" t="s">
        <v>161</v>
      </c>
      <c r="J1898" t="s">
        <v>151</v>
      </c>
      <c r="M1898">
        <v>1049</v>
      </c>
      <c r="O1898">
        <v>1.08</v>
      </c>
      <c r="Q1898" t="s">
        <v>170</v>
      </c>
      <c r="R1898" t="s">
        <v>154</v>
      </c>
      <c r="S1898">
        <v>0.02</v>
      </c>
      <c r="T1898" t="s">
        <v>176</v>
      </c>
      <c r="V1898" t="s">
        <v>156</v>
      </c>
    </row>
    <row r="1899" spans="1:22" x14ac:dyDescent="0.3">
      <c r="A1899" t="s">
        <v>148</v>
      </c>
      <c r="B1899">
        <v>1651770</v>
      </c>
      <c r="C1899" s="1">
        <v>42758</v>
      </c>
      <c r="D1899" s="2">
        <v>0.52500000000000002</v>
      </c>
      <c r="G1899" t="s">
        <v>149</v>
      </c>
      <c r="H1899" t="s">
        <v>150</v>
      </c>
      <c r="I1899" t="s">
        <v>161</v>
      </c>
      <c r="J1899" t="s">
        <v>151</v>
      </c>
      <c r="M1899">
        <v>1090</v>
      </c>
      <c r="O1899">
        <v>15.2</v>
      </c>
      <c r="Q1899" t="s">
        <v>172</v>
      </c>
      <c r="R1899" t="s">
        <v>154</v>
      </c>
      <c r="S1899">
        <v>2</v>
      </c>
      <c r="T1899" t="s">
        <v>176</v>
      </c>
      <c r="V1899" t="s">
        <v>156</v>
      </c>
    </row>
    <row r="1900" spans="1:22" x14ac:dyDescent="0.3">
      <c r="A1900" t="s">
        <v>148</v>
      </c>
      <c r="B1900">
        <v>1651770</v>
      </c>
      <c r="C1900" s="1">
        <v>42758</v>
      </c>
      <c r="D1900" s="2">
        <v>0.52500000000000002</v>
      </c>
      <c r="G1900" t="s">
        <v>149</v>
      </c>
      <c r="H1900" t="s">
        <v>150</v>
      </c>
      <c r="I1900" t="s">
        <v>161</v>
      </c>
      <c r="J1900" t="s">
        <v>151</v>
      </c>
      <c r="M1900">
        <v>50286</v>
      </c>
      <c r="O1900">
        <v>5.57</v>
      </c>
      <c r="R1900" t="s">
        <v>154</v>
      </c>
      <c r="S1900">
        <v>0.17</v>
      </c>
      <c r="T1900" t="s">
        <v>165</v>
      </c>
      <c r="V1900" t="s">
        <v>230</v>
      </c>
    </row>
    <row r="1901" spans="1:22" x14ac:dyDescent="0.3">
      <c r="A1901" t="s">
        <v>148</v>
      </c>
      <c r="B1901">
        <v>1651770</v>
      </c>
      <c r="C1901" s="1">
        <v>42766</v>
      </c>
      <c r="D1901" s="2">
        <v>0.625</v>
      </c>
      <c r="G1901" t="s">
        <v>149</v>
      </c>
      <c r="H1901" t="s">
        <v>150</v>
      </c>
      <c r="I1901" t="s">
        <v>161</v>
      </c>
      <c r="J1901" t="s">
        <v>151</v>
      </c>
      <c r="M1901">
        <v>1040</v>
      </c>
      <c r="O1901">
        <v>2.1</v>
      </c>
      <c r="Q1901" t="s">
        <v>172</v>
      </c>
      <c r="R1901" t="s">
        <v>154</v>
      </c>
      <c r="S1901">
        <v>0.2</v>
      </c>
      <c r="T1901" t="s">
        <v>176</v>
      </c>
      <c r="V1901" t="s">
        <v>156</v>
      </c>
    </row>
    <row r="1902" spans="1:22" x14ac:dyDescent="0.3">
      <c r="A1902" t="s">
        <v>148</v>
      </c>
      <c r="B1902">
        <v>1651770</v>
      </c>
      <c r="C1902" s="1">
        <v>42766</v>
      </c>
      <c r="D1902" s="2">
        <v>0.625</v>
      </c>
      <c r="G1902" t="s">
        <v>149</v>
      </c>
      <c r="H1902" t="s">
        <v>150</v>
      </c>
      <c r="I1902" t="s">
        <v>161</v>
      </c>
      <c r="J1902" t="s">
        <v>151</v>
      </c>
      <c r="M1902">
        <v>1049</v>
      </c>
      <c r="O1902">
        <v>7.8E-2</v>
      </c>
      <c r="Q1902" t="s">
        <v>170</v>
      </c>
      <c r="R1902" t="s">
        <v>154</v>
      </c>
      <c r="S1902">
        <v>0.02</v>
      </c>
      <c r="T1902" t="s">
        <v>176</v>
      </c>
      <c r="V1902" t="s">
        <v>156</v>
      </c>
    </row>
    <row r="1903" spans="1:22" x14ac:dyDescent="0.3">
      <c r="A1903" t="s">
        <v>148</v>
      </c>
      <c r="B1903">
        <v>1651770</v>
      </c>
      <c r="C1903" s="1">
        <v>42766</v>
      </c>
      <c r="D1903" s="2">
        <v>0.625</v>
      </c>
      <c r="G1903" t="s">
        <v>149</v>
      </c>
      <c r="H1903" t="s">
        <v>150</v>
      </c>
      <c r="I1903" t="s">
        <v>161</v>
      </c>
      <c r="J1903" t="s">
        <v>151</v>
      </c>
      <c r="M1903">
        <v>1090</v>
      </c>
      <c r="O1903">
        <v>4.8</v>
      </c>
      <c r="Q1903" t="s">
        <v>172</v>
      </c>
      <c r="R1903" t="s">
        <v>154</v>
      </c>
      <c r="S1903">
        <v>2</v>
      </c>
      <c r="T1903" t="s">
        <v>176</v>
      </c>
      <c r="V1903" t="s">
        <v>156</v>
      </c>
    </row>
    <row r="1904" spans="1:22" x14ac:dyDescent="0.3">
      <c r="A1904" t="s">
        <v>148</v>
      </c>
      <c r="B1904">
        <v>1651770</v>
      </c>
      <c r="C1904" s="1">
        <v>42766</v>
      </c>
      <c r="D1904" s="2">
        <v>0.625</v>
      </c>
      <c r="G1904" t="s">
        <v>149</v>
      </c>
      <c r="H1904" t="s">
        <v>150</v>
      </c>
      <c r="I1904" t="s">
        <v>161</v>
      </c>
      <c r="J1904" t="s">
        <v>151</v>
      </c>
      <c r="M1904">
        <v>50286</v>
      </c>
      <c r="O1904">
        <v>1.1499999999999999</v>
      </c>
      <c r="R1904" t="s">
        <v>154</v>
      </c>
      <c r="S1904">
        <v>0.17</v>
      </c>
      <c r="T1904" t="s">
        <v>165</v>
      </c>
      <c r="V1904" t="s">
        <v>230</v>
      </c>
    </row>
    <row r="1905" spans="1:22" x14ac:dyDescent="0.3">
      <c r="A1905" t="s">
        <v>148</v>
      </c>
      <c r="B1905">
        <v>1651770</v>
      </c>
      <c r="C1905" s="1">
        <v>42800</v>
      </c>
      <c r="D1905" s="2">
        <v>0.46111111111111108</v>
      </c>
      <c r="G1905" t="s">
        <v>149</v>
      </c>
      <c r="H1905" t="s">
        <v>150</v>
      </c>
      <c r="I1905" t="s">
        <v>161</v>
      </c>
      <c r="J1905" t="s">
        <v>151</v>
      </c>
      <c r="M1905">
        <v>1040</v>
      </c>
      <c r="O1905">
        <v>1</v>
      </c>
      <c r="Q1905" t="s">
        <v>172</v>
      </c>
      <c r="R1905" t="s">
        <v>154</v>
      </c>
      <c r="S1905">
        <v>0.2</v>
      </c>
      <c r="T1905" t="s">
        <v>176</v>
      </c>
      <c r="V1905" t="s">
        <v>156</v>
      </c>
    </row>
    <row r="1906" spans="1:22" x14ac:dyDescent="0.3">
      <c r="A1906" t="s">
        <v>148</v>
      </c>
      <c r="B1906">
        <v>1651770</v>
      </c>
      <c r="C1906" s="1">
        <v>42800</v>
      </c>
      <c r="D1906" s="2">
        <v>0.46111111111111108</v>
      </c>
      <c r="G1906" t="s">
        <v>149</v>
      </c>
      <c r="H1906" t="s">
        <v>150</v>
      </c>
      <c r="I1906" t="s">
        <v>161</v>
      </c>
      <c r="J1906" t="s">
        <v>151</v>
      </c>
      <c r="M1906">
        <v>1049</v>
      </c>
      <c r="O1906">
        <v>8.5000000000000006E-2</v>
      </c>
      <c r="Q1906" t="s">
        <v>170</v>
      </c>
      <c r="R1906" t="s">
        <v>154</v>
      </c>
      <c r="S1906">
        <v>0.02</v>
      </c>
      <c r="T1906" t="s">
        <v>176</v>
      </c>
      <c r="V1906" t="s">
        <v>156</v>
      </c>
    </row>
    <row r="1907" spans="1:22" x14ac:dyDescent="0.3">
      <c r="A1907" t="s">
        <v>148</v>
      </c>
      <c r="B1907">
        <v>1651770</v>
      </c>
      <c r="C1907" s="1">
        <v>42800</v>
      </c>
      <c r="D1907" s="2">
        <v>0.46111111111111108</v>
      </c>
      <c r="G1907" t="s">
        <v>149</v>
      </c>
      <c r="H1907" t="s">
        <v>150</v>
      </c>
      <c r="I1907" t="s">
        <v>161</v>
      </c>
      <c r="J1907" t="s">
        <v>151</v>
      </c>
      <c r="M1907">
        <v>1090</v>
      </c>
      <c r="O1907">
        <v>2.6</v>
      </c>
      <c r="P1907" t="s">
        <v>168</v>
      </c>
      <c r="Q1907" t="s">
        <v>172</v>
      </c>
      <c r="R1907" t="s">
        <v>154</v>
      </c>
      <c r="S1907">
        <v>2</v>
      </c>
      <c r="T1907" t="s">
        <v>176</v>
      </c>
      <c r="V1907" t="s">
        <v>156</v>
      </c>
    </row>
    <row r="1908" spans="1:22" x14ac:dyDescent="0.3">
      <c r="A1908" t="s">
        <v>148</v>
      </c>
      <c r="B1908">
        <v>1651770</v>
      </c>
      <c r="C1908" s="1">
        <v>42800</v>
      </c>
      <c r="D1908" s="2">
        <v>0.46111111111111108</v>
      </c>
      <c r="G1908" t="s">
        <v>149</v>
      </c>
      <c r="H1908" t="s">
        <v>150</v>
      </c>
      <c r="I1908" t="s">
        <v>161</v>
      </c>
      <c r="J1908" t="s">
        <v>151</v>
      </c>
      <c r="M1908">
        <v>50286</v>
      </c>
      <c r="O1908">
        <v>6.81</v>
      </c>
      <c r="R1908" t="s">
        <v>154</v>
      </c>
      <c r="S1908">
        <v>0.17</v>
      </c>
      <c r="T1908" t="s">
        <v>165</v>
      </c>
      <c r="V1908" t="s">
        <v>230</v>
      </c>
    </row>
    <row r="1909" spans="1:22" x14ac:dyDescent="0.3">
      <c r="A1909" t="s">
        <v>148</v>
      </c>
      <c r="B1909">
        <v>1651770</v>
      </c>
      <c r="C1909" s="1">
        <v>42822</v>
      </c>
      <c r="D1909" s="2">
        <v>0.625</v>
      </c>
      <c r="G1909" t="s">
        <v>149</v>
      </c>
      <c r="H1909" t="s">
        <v>150</v>
      </c>
      <c r="I1909" t="s">
        <v>161</v>
      </c>
      <c r="J1909" t="s">
        <v>151</v>
      </c>
      <c r="M1909">
        <v>1040</v>
      </c>
      <c r="O1909">
        <v>5.5</v>
      </c>
      <c r="Q1909" t="s">
        <v>172</v>
      </c>
      <c r="R1909" t="s">
        <v>154</v>
      </c>
      <c r="S1909">
        <v>0.2</v>
      </c>
      <c r="T1909" t="s">
        <v>176</v>
      </c>
      <c r="V1909" t="s">
        <v>156</v>
      </c>
    </row>
    <row r="1910" spans="1:22" x14ac:dyDescent="0.3">
      <c r="A1910" t="s">
        <v>148</v>
      </c>
      <c r="B1910">
        <v>1651770</v>
      </c>
      <c r="C1910" s="1">
        <v>42822</v>
      </c>
      <c r="D1910" s="2">
        <v>0.625</v>
      </c>
      <c r="G1910" t="s">
        <v>149</v>
      </c>
      <c r="H1910" t="s">
        <v>150</v>
      </c>
      <c r="I1910" t="s">
        <v>161</v>
      </c>
      <c r="J1910" t="s">
        <v>151</v>
      </c>
      <c r="M1910">
        <v>1049</v>
      </c>
      <c r="O1910">
        <v>0.316</v>
      </c>
      <c r="Q1910" t="s">
        <v>170</v>
      </c>
      <c r="R1910" t="s">
        <v>154</v>
      </c>
      <c r="S1910">
        <v>0.02</v>
      </c>
      <c r="T1910" t="s">
        <v>176</v>
      </c>
      <c r="V1910" t="s">
        <v>156</v>
      </c>
    </row>
    <row r="1911" spans="1:22" x14ac:dyDescent="0.3">
      <c r="A1911" t="s">
        <v>148</v>
      </c>
      <c r="B1911">
        <v>1651770</v>
      </c>
      <c r="C1911" s="1">
        <v>42822</v>
      </c>
      <c r="D1911" s="2">
        <v>0.625</v>
      </c>
      <c r="G1911" t="s">
        <v>149</v>
      </c>
      <c r="H1911" t="s">
        <v>150</v>
      </c>
      <c r="I1911" t="s">
        <v>161</v>
      </c>
      <c r="J1911" t="s">
        <v>151</v>
      </c>
      <c r="M1911">
        <v>1090</v>
      </c>
      <c r="O1911">
        <v>21.5</v>
      </c>
      <c r="Q1911" t="s">
        <v>172</v>
      </c>
      <c r="R1911" t="s">
        <v>154</v>
      </c>
      <c r="S1911">
        <v>2</v>
      </c>
      <c r="T1911" t="s">
        <v>176</v>
      </c>
      <c r="V1911" t="s">
        <v>156</v>
      </c>
    </row>
    <row r="1912" spans="1:22" x14ac:dyDescent="0.3">
      <c r="A1912" t="s">
        <v>148</v>
      </c>
      <c r="B1912">
        <v>1651770</v>
      </c>
      <c r="C1912" s="1">
        <v>42822</v>
      </c>
      <c r="D1912" s="2">
        <v>0.625</v>
      </c>
      <c r="G1912" t="s">
        <v>149</v>
      </c>
      <c r="H1912" t="s">
        <v>150</v>
      </c>
      <c r="I1912" t="s">
        <v>161</v>
      </c>
      <c r="J1912" t="s">
        <v>151</v>
      </c>
      <c r="M1912">
        <v>50286</v>
      </c>
      <c r="O1912">
        <v>5.61</v>
      </c>
      <c r="R1912" t="s">
        <v>154</v>
      </c>
      <c r="S1912">
        <v>0.17</v>
      </c>
      <c r="T1912" t="s">
        <v>165</v>
      </c>
      <c r="V1912" t="s">
        <v>230</v>
      </c>
    </row>
    <row r="1913" spans="1:22" x14ac:dyDescent="0.3">
      <c r="A1913" t="s">
        <v>148</v>
      </c>
      <c r="B1913">
        <v>1651770</v>
      </c>
      <c r="C1913" s="1">
        <v>42825</v>
      </c>
      <c r="D1913" s="2">
        <v>0.40833333333333338</v>
      </c>
      <c r="G1913" t="s">
        <v>149</v>
      </c>
      <c r="H1913" t="s">
        <v>150</v>
      </c>
      <c r="I1913" t="s">
        <v>161</v>
      </c>
      <c r="J1913" t="s">
        <v>151</v>
      </c>
      <c r="M1913">
        <v>1040</v>
      </c>
      <c r="O1913">
        <v>5.0999999999999996</v>
      </c>
      <c r="Q1913" t="s">
        <v>172</v>
      </c>
      <c r="R1913" t="s">
        <v>154</v>
      </c>
      <c r="S1913">
        <v>0.2</v>
      </c>
      <c r="T1913" t="s">
        <v>176</v>
      </c>
      <c r="V1913" t="s">
        <v>156</v>
      </c>
    </row>
    <row r="1914" spans="1:22" x14ac:dyDescent="0.3">
      <c r="A1914" t="s">
        <v>148</v>
      </c>
      <c r="B1914">
        <v>1651770</v>
      </c>
      <c r="C1914" s="1">
        <v>42825</v>
      </c>
      <c r="D1914" s="2">
        <v>0.40833333333333338</v>
      </c>
      <c r="G1914" t="s">
        <v>149</v>
      </c>
      <c r="H1914" t="s">
        <v>150</v>
      </c>
      <c r="I1914" t="s">
        <v>161</v>
      </c>
      <c r="J1914" t="s">
        <v>151</v>
      </c>
      <c r="M1914">
        <v>1049</v>
      </c>
      <c r="O1914">
        <v>0.68500000000000005</v>
      </c>
      <c r="Q1914" t="s">
        <v>170</v>
      </c>
      <c r="R1914" t="s">
        <v>154</v>
      </c>
      <c r="S1914">
        <v>0.02</v>
      </c>
      <c r="T1914" t="s">
        <v>176</v>
      </c>
      <c r="V1914" t="s">
        <v>156</v>
      </c>
    </row>
    <row r="1915" spans="1:22" x14ac:dyDescent="0.3">
      <c r="A1915" t="s">
        <v>148</v>
      </c>
      <c r="B1915">
        <v>1651770</v>
      </c>
      <c r="C1915" s="1">
        <v>42825</v>
      </c>
      <c r="D1915" s="2">
        <v>0.40833333333333338</v>
      </c>
      <c r="G1915" t="s">
        <v>149</v>
      </c>
      <c r="H1915" t="s">
        <v>150</v>
      </c>
      <c r="I1915" t="s">
        <v>161</v>
      </c>
      <c r="J1915" t="s">
        <v>151</v>
      </c>
      <c r="M1915">
        <v>1090</v>
      </c>
      <c r="O1915">
        <v>14.6</v>
      </c>
      <c r="Q1915" t="s">
        <v>172</v>
      </c>
      <c r="R1915" t="s">
        <v>154</v>
      </c>
      <c r="S1915">
        <v>2</v>
      </c>
      <c r="T1915" t="s">
        <v>176</v>
      </c>
      <c r="V1915" t="s">
        <v>156</v>
      </c>
    </row>
    <row r="1916" spans="1:22" x14ac:dyDescent="0.3">
      <c r="A1916" t="s">
        <v>148</v>
      </c>
      <c r="B1916">
        <v>1651770</v>
      </c>
      <c r="C1916" s="1">
        <v>42825</v>
      </c>
      <c r="D1916" s="2">
        <v>0.40833333333333338</v>
      </c>
      <c r="G1916" t="s">
        <v>149</v>
      </c>
      <c r="H1916" t="s">
        <v>150</v>
      </c>
      <c r="I1916" t="s">
        <v>161</v>
      </c>
      <c r="J1916" t="s">
        <v>151</v>
      </c>
      <c r="M1916">
        <v>50286</v>
      </c>
      <c r="O1916">
        <v>14.5</v>
      </c>
      <c r="R1916" t="s">
        <v>154</v>
      </c>
      <c r="S1916">
        <v>0.17</v>
      </c>
      <c r="T1916" t="s">
        <v>165</v>
      </c>
      <c r="V1916" t="s">
        <v>230</v>
      </c>
    </row>
    <row r="1917" spans="1:22" x14ac:dyDescent="0.3">
      <c r="A1917" t="s">
        <v>148</v>
      </c>
      <c r="B1917">
        <v>1651770</v>
      </c>
      <c r="C1917" s="1">
        <v>42850</v>
      </c>
      <c r="D1917" s="2">
        <v>0.49305555555555558</v>
      </c>
      <c r="G1917" t="s">
        <v>149</v>
      </c>
      <c r="H1917" t="s">
        <v>150</v>
      </c>
      <c r="I1917" t="s">
        <v>161</v>
      </c>
      <c r="J1917" t="s">
        <v>151</v>
      </c>
      <c r="M1917">
        <v>1040</v>
      </c>
      <c r="O1917">
        <v>4.4000000000000004</v>
      </c>
      <c r="Q1917" t="s">
        <v>172</v>
      </c>
      <c r="R1917" t="s">
        <v>154</v>
      </c>
      <c r="S1917">
        <v>0.2</v>
      </c>
      <c r="T1917" t="s">
        <v>176</v>
      </c>
      <c r="V1917" t="s">
        <v>156</v>
      </c>
    </row>
    <row r="1918" spans="1:22" x14ac:dyDescent="0.3">
      <c r="A1918" t="s">
        <v>148</v>
      </c>
      <c r="B1918">
        <v>1651770</v>
      </c>
      <c r="C1918" s="1">
        <v>42850</v>
      </c>
      <c r="D1918" s="2">
        <v>0.49305555555555558</v>
      </c>
      <c r="G1918" t="s">
        <v>149</v>
      </c>
      <c r="H1918" t="s">
        <v>150</v>
      </c>
      <c r="I1918" t="s">
        <v>161</v>
      </c>
      <c r="J1918" t="s">
        <v>151</v>
      </c>
      <c r="M1918">
        <v>1049</v>
      </c>
      <c r="O1918">
        <v>0.49099999999999999</v>
      </c>
      <c r="Q1918" t="s">
        <v>170</v>
      </c>
      <c r="R1918" t="s">
        <v>154</v>
      </c>
      <c r="S1918">
        <v>0.02</v>
      </c>
      <c r="T1918" t="s">
        <v>176</v>
      </c>
      <c r="V1918" t="s">
        <v>156</v>
      </c>
    </row>
    <row r="1919" spans="1:22" x14ac:dyDescent="0.3">
      <c r="A1919" t="s">
        <v>148</v>
      </c>
      <c r="B1919">
        <v>1651770</v>
      </c>
      <c r="C1919" s="1">
        <v>42850</v>
      </c>
      <c r="D1919" s="2">
        <v>0.49305555555555558</v>
      </c>
      <c r="G1919" t="s">
        <v>149</v>
      </c>
      <c r="H1919" t="s">
        <v>150</v>
      </c>
      <c r="I1919" t="s">
        <v>161</v>
      </c>
      <c r="J1919" t="s">
        <v>151</v>
      </c>
      <c r="M1919">
        <v>1090</v>
      </c>
      <c r="O1919">
        <v>27.1</v>
      </c>
      <c r="Q1919" t="s">
        <v>172</v>
      </c>
      <c r="R1919" t="s">
        <v>154</v>
      </c>
      <c r="S1919">
        <v>2</v>
      </c>
      <c r="T1919" t="s">
        <v>176</v>
      </c>
      <c r="V1919" t="s">
        <v>156</v>
      </c>
    </row>
    <row r="1920" spans="1:22" x14ac:dyDescent="0.3">
      <c r="A1920" t="s">
        <v>148</v>
      </c>
      <c r="B1920">
        <v>1651770</v>
      </c>
      <c r="C1920" s="1">
        <v>42850</v>
      </c>
      <c r="D1920" s="2">
        <v>0.49305555555555558</v>
      </c>
      <c r="G1920" t="s">
        <v>149</v>
      </c>
      <c r="H1920" t="s">
        <v>150</v>
      </c>
      <c r="I1920" t="s">
        <v>161</v>
      </c>
      <c r="J1920" t="s">
        <v>151</v>
      </c>
      <c r="M1920">
        <v>50286</v>
      </c>
      <c r="O1920">
        <v>6.79</v>
      </c>
      <c r="R1920" t="s">
        <v>154</v>
      </c>
      <c r="S1920">
        <v>0.17</v>
      </c>
      <c r="T1920" t="s">
        <v>165</v>
      </c>
      <c r="V1920" t="s">
        <v>230</v>
      </c>
    </row>
    <row r="1921" spans="1:22" x14ac:dyDescent="0.3">
      <c r="A1921" t="s">
        <v>148</v>
      </c>
      <c r="B1921">
        <v>1651770</v>
      </c>
      <c r="C1921" s="1">
        <v>42860</v>
      </c>
      <c r="D1921" s="2">
        <v>0.47222222222222227</v>
      </c>
      <c r="G1921" t="s">
        <v>149</v>
      </c>
      <c r="H1921" t="s">
        <v>150</v>
      </c>
      <c r="I1921" t="s">
        <v>169</v>
      </c>
      <c r="J1921" t="s">
        <v>151</v>
      </c>
      <c r="M1921">
        <v>1040</v>
      </c>
      <c r="O1921">
        <v>8.1999999999999993</v>
      </c>
      <c r="Q1921" t="s">
        <v>172</v>
      </c>
      <c r="R1921" t="s">
        <v>154</v>
      </c>
      <c r="S1921">
        <v>0.2</v>
      </c>
      <c r="T1921" t="s">
        <v>176</v>
      </c>
      <c r="V1921" t="s">
        <v>156</v>
      </c>
    </row>
    <row r="1922" spans="1:22" x14ac:dyDescent="0.3">
      <c r="A1922" t="s">
        <v>148</v>
      </c>
      <c r="B1922">
        <v>1651770</v>
      </c>
      <c r="C1922" s="1">
        <v>42860</v>
      </c>
      <c r="D1922" s="2">
        <v>0.47222222222222227</v>
      </c>
      <c r="G1922" t="s">
        <v>149</v>
      </c>
      <c r="H1922" t="s">
        <v>150</v>
      </c>
      <c r="I1922" t="s">
        <v>169</v>
      </c>
      <c r="J1922" t="s">
        <v>151</v>
      </c>
      <c r="M1922">
        <v>1049</v>
      </c>
      <c r="O1922">
        <v>0.79300000000000004</v>
      </c>
      <c r="Q1922" t="s">
        <v>170</v>
      </c>
      <c r="R1922" t="s">
        <v>154</v>
      </c>
      <c r="S1922">
        <v>0.02</v>
      </c>
      <c r="T1922" t="s">
        <v>176</v>
      </c>
      <c r="V1922" t="s">
        <v>156</v>
      </c>
    </row>
    <row r="1923" spans="1:22" x14ac:dyDescent="0.3">
      <c r="A1923" t="s">
        <v>148</v>
      </c>
      <c r="B1923">
        <v>1651770</v>
      </c>
      <c r="C1923" s="1">
        <v>42860</v>
      </c>
      <c r="D1923" s="2">
        <v>0.47222222222222227</v>
      </c>
      <c r="G1923" t="s">
        <v>149</v>
      </c>
      <c r="H1923" t="s">
        <v>150</v>
      </c>
      <c r="I1923" t="s">
        <v>169</v>
      </c>
      <c r="J1923" t="s">
        <v>151</v>
      </c>
      <c r="M1923">
        <v>1090</v>
      </c>
      <c r="O1923">
        <v>10.9</v>
      </c>
      <c r="Q1923" t="s">
        <v>172</v>
      </c>
      <c r="R1923" t="s">
        <v>154</v>
      </c>
      <c r="S1923">
        <v>2</v>
      </c>
      <c r="T1923" t="s">
        <v>176</v>
      </c>
      <c r="V1923" t="s">
        <v>156</v>
      </c>
    </row>
    <row r="1924" spans="1:22" x14ac:dyDescent="0.3">
      <c r="A1924" t="s">
        <v>148</v>
      </c>
      <c r="B1924">
        <v>1651770</v>
      </c>
      <c r="C1924" s="1">
        <v>42860</v>
      </c>
      <c r="D1924" s="2">
        <v>0.47222222222222227</v>
      </c>
      <c r="G1924" t="s">
        <v>149</v>
      </c>
      <c r="H1924" t="s">
        <v>150</v>
      </c>
      <c r="I1924" t="s">
        <v>169</v>
      </c>
      <c r="J1924" t="s">
        <v>151</v>
      </c>
      <c r="M1924">
        <v>50286</v>
      </c>
      <c r="O1924">
        <v>9.58</v>
      </c>
      <c r="R1924" t="s">
        <v>154</v>
      </c>
      <c r="S1924">
        <v>0.17</v>
      </c>
      <c r="T1924" t="s">
        <v>165</v>
      </c>
      <c r="V1924" t="s">
        <v>230</v>
      </c>
    </row>
    <row r="1925" spans="1:22" x14ac:dyDescent="0.3">
      <c r="A1925" t="s">
        <v>148</v>
      </c>
      <c r="B1925">
        <v>1651770</v>
      </c>
      <c r="C1925" s="1">
        <v>42886</v>
      </c>
      <c r="D1925" s="2">
        <v>0.49305555555555558</v>
      </c>
      <c r="G1925" t="s">
        <v>149</v>
      </c>
      <c r="H1925" t="s">
        <v>150</v>
      </c>
      <c r="I1925" t="s">
        <v>161</v>
      </c>
      <c r="J1925" t="s">
        <v>151</v>
      </c>
      <c r="M1925">
        <v>1040</v>
      </c>
      <c r="O1925">
        <v>2.5</v>
      </c>
      <c r="Q1925" t="s">
        <v>172</v>
      </c>
      <c r="R1925" t="s">
        <v>154</v>
      </c>
      <c r="S1925">
        <v>0.2</v>
      </c>
      <c r="T1925" t="s">
        <v>176</v>
      </c>
      <c r="V1925" t="s">
        <v>156</v>
      </c>
    </row>
    <row r="1926" spans="1:22" x14ac:dyDescent="0.3">
      <c r="A1926" t="s">
        <v>148</v>
      </c>
      <c r="B1926">
        <v>1651770</v>
      </c>
      <c r="C1926" s="1">
        <v>42886</v>
      </c>
      <c r="D1926" s="2">
        <v>0.49305555555555558</v>
      </c>
      <c r="G1926" t="s">
        <v>149</v>
      </c>
      <c r="H1926" t="s">
        <v>150</v>
      </c>
      <c r="I1926" t="s">
        <v>161</v>
      </c>
      <c r="J1926" t="s">
        <v>151</v>
      </c>
      <c r="M1926">
        <v>1049</v>
      </c>
      <c r="O1926">
        <v>9.4E-2</v>
      </c>
      <c r="Q1926" t="s">
        <v>170</v>
      </c>
      <c r="R1926" t="s">
        <v>154</v>
      </c>
      <c r="S1926">
        <v>0.02</v>
      </c>
      <c r="T1926" t="s">
        <v>176</v>
      </c>
      <c r="V1926" t="s">
        <v>156</v>
      </c>
    </row>
    <row r="1927" spans="1:22" x14ac:dyDescent="0.3">
      <c r="A1927" t="s">
        <v>148</v>
      </c>
      <c r="B1927">
        <v>1651770</v>
      </c>
      <c r="C1927" s="1">
        <v>42886</v>
      </c>
      <c r="D1927" s="2">
        <v>0.49305555555555558</v>
      </c>
      <c r="G1927" t="s">
        <v>149</v>
      </c>
      <c r="H1927" t="s">
        <v>150</v>
      </c>
      <c r="I1927" t="s">
        <v>161</v>
      </c>
      <c r="J1927" t="s">
        <v>151</v>
      </c>
      <c r="M1927">
        <v>1090</v>
      </c>
      <c r="O1927">
        <v>6.6</v>
      </c>
      <c r="Q1927" t="s">
        <v>172</v>
      </c>
      <c r="R1927" t="s">
        <v>154</v>
      </c>
      <c r="S1927">
        <v>2</v>
      </c>
      <c r="T1927" t="s">
        <v>176</v>
      </c>
      <c r="V1927" t="s">
        <v>156</v>
      </c>
    </row>
    <row r="1928" spans="1:22" x14ac:dyDescent="0.3">
      <c r="A1928" t="s">
        <v>148</v>
      </c>
      <c r="B1928">
        <v>1651770</v>
      </c>
      <c r="C1928" s="1">
        <v>42886</v>
      </c>
      <c r="D1928" s="2">
        <v>0.49305555555555558</v>
      </c>
      <c r="G1928" t="s">
        <v>149</v>
      </c>
      <c r="H1928" t="s">
        <v>150</v>
      </c>
      <c r="I1928" t="s">
        <v>161</v>
      </c>
      <c r="J1928" t="s">
        <v>151</v>
      </c>
      <c r="M1928">
        <v>50286</v>
      </c>
      <c r="O1928">
        <v>3.08</v>
      </c>
      <c r="R1928" t="s">
        <v>154</v>
      </c>
      <c r="S1928">
        <v>0.17</v>
      </c>
      <c r="T1928" t="s">
        <v>165</v>
      </c>
      <c r="V1928" t="s">
        <v>230</v>
      </c>
    </row>
    <row r="1929" spans="1:22" x14ac:dyDescent="0.3">
      <c r="A1929" t="s">
        <v>148</v>
      </c>
      <c r="B1929">
        <v>1651770</v>
      </c>
      <c r="C1929" s="1">
        <v>42899</v>
      </c>
      <c r="D1929" s="2">
        <v>0.3444444444444445</v>
      </c>
      <c r="G1929" t="s">
        <v>149</v>
      </c>
      <c r="H1929" t="s">
        <v>150</v>
      </c>
      <c r="I1929" t="s">
        <v>161</v>
      </c>
      <c r="J1929" t="s">
        <v>151</v>
      </c>
      <c r="M1929">
        <v>1040</v>
      </c>
      <c r="O1929">
        <v>1.4</v>
      </c>
      <c r="P1929" t="s">
        <v>174</v>
      </c>
      <c r="Q1929" t="s">
        <v>172</v>
      </c>
      <c r="R1929" t="s">
        <v>154</v>
      </c>
      <c r="S1929">
        <v>0.2</v>
      </c>
      <c r="T1929" t="s">
        <v>176</v>
      </c>
      <c r="V1929" t="s">
        <v>156</v>
      </c>
    </row>
    <row r="1930" spans="1:22" x14ac:dyDescent="0.3">
      <c r="A1930" t="s">
        <v>148</v>
      </c>
      <c r="B1930">
        <v>1651770</v>
      </c>
      <c r="C1930" s="1">
        <v>42899</v>
      </c>
      <c r="D1930" s="2">
        <v>0.3444444444444445</v>
      </c>
      <c r="G1930" t="s">
        <v>149</v>
      </c>
      <c r="H1930" t="s">
        <v>150</v>
      </c>
      <c r="I1930" t="s">
        <v>161</v>
      </c>
      <c r="J1930" t="s">
        <v>151</v>
      </c>
      <c r="M1930">
        <v>1049</v>
      </c>
      <c r="O1930">
        <v>0.121</v>
      </c>
      <c r="Q1930" t="s">
        <v>170</v>
      </c>
      <c r="R1930" t="s">
        <v>154</v>
      </c>
      <c r="S1930">
        <v>0.02</v>
      </c>
      <c r="T1930" t="s">
        <v>176</v>
      </c>
      <c r="V1930" t="s">
        <v>156</v>
      </c>
    </row>
    <row r="1931" spans="1:22" x14ac:dyDescent="0.3">
      <c r="A1931" t="s">
        <v>148</v>
      </c>
      <c r="B1931">
        <v>1651770</v>
      </c>
      <c r="C1931" s="1">
        <v>42899</v>
      </c>
      <c r="D1931" s="2">
        <v>0.3444444444444445</v>
      </c>
      <c r="G1931" t="s">
        <v>149</v>
      </c>
      <c r="H1931" t="s">
        <v>150</v>
      </c>
      <c r="I1931" t="s">
        <v>161</v>
      </c>
      <c r="J1931" t="s">
        <v>151</v>
      </c>
      <c r="M1931">
        <v>1090</v>
      </c>
      <c r="N1931" t="s">
        <v>152</v>
      </c>
      <c r="O1931">
        <v>6</v>
      </c>
      <c r="P1931" t="s">
        <v>174</v>
      </c>
      <c r="Q1931" t="s">
        <v>172</v>
      </c>
      <c r="R1931" t="s">
        <v>154</v>
      </c>
      <c r="S1931">
        <v>2</v>
      </c>
      <c r="T1931" t="s">
        <v>176</v>
      </c>
      <c r="V1931" t="s">
        <v>156</v>
      </c>
    </row>
    <row r="1932" spans="1:22" x14ac:dyDescent="0.3">
      <c r="A1932" t="s">
        <v>148</v>
      </c>
      <c r="B1932">
        <v>1651770</v>
      </c>
      <c r="C1932" s="1">
        <v>42899</v>
      </c>
      <c r="D1932" s="2">
        <v>0.3444444444444445</v>
      </c>
      <c r="G1932" t="s">
        <v>149</v>
      </c>
      <c r="H1932" t="s">
        <v>150</v>
      </c>
      <c r="I1932" t="s">
        <v>161</v>
      </c>
      <c r="J1932" t="s">
        <v>151</v>
      </c>
      <c r="M1932">
        <v>50286</v>
      </c>
      <c r="O1932">
        <v>1.4</v>
      </c>
      <c r="R1932" t="s">
        <v>154</v>
      </c>
      <c r="S1932">
        <v>0.17</v>
      </c>
      <c r="T1932" t="s">
        <v>165</v>
      </c>
      <c r="V1932" t="s">
        <v>230</v>
      </c>
    </row>
    <row r="1933" spans="1:22" x14ac:dyDescent="0.3">
      <c r="A1933" t="s">
        <v>148</v>
      </c>
      <c r="B1933">
        <v>1651770</v>
      </c>
      <c r="C1933" s="1">
        <v>42905</v>
      </c>
      <c r="D1933" s="2">
        <v>0.63055555555555554</v>
      </c>
      <c r="G1933" t="s">
        <v>149</v>
      </c>
      <c r="H1933" t="s">
        <v>150</v>
      </c>
      <c r="I1933" t="s">
        <v>161</v>
      </c>
      <c r="J1933" t="s">
        <v>151</v>
      </c>
      <c r="M1933">
        <v>1040</v>
      </c>
      <c r="O1933">
        <v>7.5</v>
      </c>
      <c r="Q1933" t="s">
        <v>172</v>
      </c>
      <c r="R1933" t="s">
        <v>154</v>
      </c>
      <c r="S1933">
        <v>0.2</v>
      </c>
      <c r="T1933" t="s">
        <v>176</v>
      </c>
      <c r="V1933" t="s">
        <v>156</v>
      </c>
    </row>
    <row r="1934" spans="1:22" x14ac:dyDescent="0.3">
      <c r="A1934" t="s">
        <v>148</v>
      </c>
      <c r="B1934">
        <v>1651770</v>
      </c>
      <c r="C1934" s="1">
        <v>42905</v>
      </c>
      <c r="D1934" s="2">
        <v>0.63055555555555554</v>
      </c>
      <c r="G1934" t="s">
        <v>149</v>
      </c>
      <c r="H1934" t="s">
        <v>150</v>
      </c>
      <c r="I1934" t="s">
        <v>161</v>
      </c>
      <c r="J1934" t="s">
        <v>151</v>
      </c>
      <c r="M1934">
        <v>1049</v>
      </c>
      <c r="O1934">
        <v>1.78</v>
      </c>
      <c r="Q1934" t="s">
        <v>170</v>
      </c>
      <c r="R1934" t="s">
        <v>154</v>
      </c>
      <c r="S1934">
        <v>0.02</v>
      </c>
      <c r="T1934" t="s">
        <v>176</v>
      </c>
      <c r="V1934" t="s">
        <v>156</v>
      </c>
    </row>
    <row r="1935" spans="1:22" x14ac:dyDescent="0.3">
      <c r="A1935" t="s">
        <v>148</v>
      </c>
      <c r="B1935">
        <v>1651770</v>
      </c>
      <c r="C1935" s="1">
        <v>42905</v>
      </c>
      <c r="D1935" s="2">
        <v>0.63055555555555554</v>
      </c>
      <c r="G1935" t="s">
        <v>149</v>
      </c>
      <c r="H1935" t="s">
        <v>150</v>
      </c>
      <c r="I1935" t="s">
        <v>161</v>
      </c>
      <c r="J1935" t="s">
        <v>151</v>
      </c>
      <c r="M1935">
        <v>1090</v>
      </c>
      <c r="O1935">
        <v>17</v>
      </c>
      <c r="Q1935" t="s">
        <v>172</v>
      </c>
      <c r="R1935" t="s">
        <v>154</v>
      </c>
      <c r="S1935">
        <v>2</v>
      </c>
      <c r="T1935" t="s">
        <v>176</v>
      </c>
      <c r="V1935" t="s">
        <v>156</v>
      </c>
    </row>
    <row r="1936" spans="1:22" x14ac:dyDescent="0.3">
      <c r="A1936" t="s">
        <v>148</v>
      </c>
      <c r="B1936">
        <v>1651770</v>
      </c>
      <c r="C1936" s="1">
        <v>42941</v>
      </c>
      <c r="D1936" s="2">
        <v>0.52361111111111114</v>
      </c>
      <c r="G1936" t="s">
        <v>149</v>
      </c>
      <c r="H1936" t="s">
        <v>150</v>
      </c>
      <c r="I1936" t="s">
        <v>169</v>
      </c>
      <c r="J1936" t="s">
        <v>151</v>
      </c>
      <c r="M1936">
        <v>1040</v>
      </c>
      <c r="O1936">
        <v>5</v>
      </c>
      <c r="P1936" t="s">
        <v>174</v>
      </c>
      <c r="Q1936" t="s">
        <v>172</v>
      </c>
      <c r="R1936" t="s">
        <v>154</v>
      </c>
      <c r="S1936">
        <v>0.2</v>
      </c>
      <c r="T1936" t="s">
        <v>176</v>
      </c>
      <c r="V1936" t="s">
        <v>156</v>
      </c>
    </row>
    <row r="1937" spans="1:22" x14ac:dyDescent="0.3">
      <c r="A1937" t="s">
        <v>148</v>
      </c>
      <c r="B1937">
        <v>1651770</v>
      </c>
      <c r="C1937" s="1">
        <v>42941</v>
      </c>
      <c r="D1937" s="2">
        <v>0.52361111111111114</v>
      </c>
      <c r="G1937" t="s">
        <v>149</v>
      </c>
      <c r="H1937" t="s">
        <v>150</v>
      </c>
      <c r="I1937" t="s">
        <v>169</v>
      </c>
      <c r="J1937" t="s">
        <v>151</v>
      </c>
      <c r="M1937">
        <v>1049</v>
      </c>
      <c r="O1937">
        <v>0.10299999999999999</v>
      </c>
      <c r="Q1937" t="s">
        <v>170</v>
      </c>
      <c r="R1937" t="s">
        <v>154</v>
      </c>
      <c r="S1937">
        <v>0.02</v>
      </c>
      <c r="T1937" t="s">
        <v>176</v>
      </c>
      <c r="V1937" t="s">
        <v>156</v>
      </c>
    </row>
    <row r="1938" spans="1:22" x14ac:dyDescent="0.3">
      <c r="A1938" t="s">
        <v>148</v>
      </c>
      <c r="B1938">
        <v>1651770</v>
      </c>
      <c r="C1938" s="1">
        <v>42941</v>
      </c>
      <c r="D1938" s="2">
        <v>0.52361111111111114</v>
      </c>
      <c r="G1938" t="s">
        <v>149</v>
      </c>
      <c r="H1938" t="s">
        <v>150</v>
      </c>
      <c r="I1938" t="s">
        <v>169</v>
      </c>
      <c r="J1938" t="s">
        <v>151</v>
      </c>
      <c r="M1938">
        <v>1090</v>
      </c>
      <c r="O1938">
        <v>6.3</v>
      </c>
      <c r="P1938" t="s">
        <v>175</v>
      </c>
      <c r="Q1938" t="s">
        <v>172</v>
      </c>
      <c r="R1938" t="s">
        <v>154</v>
      </c>
      <c r="S1938">
        <v>2</v>
      </c>
      <c r="T1938" t="s">
        <v>176</v>
      </c>
      <c r="V1938" t="s">
        <v>156</v>
      </c>
    </row>
    <row r="1939" spans="1:22" x14ac:dyDescent="0.3">
      <c r="A1939" t="s">
        <v>148</v>
      </c>
      <c r="B1939">
        <v>1651770</v>
      </c>
      <c r="C1939" s="1">
        <v>42941</v>
      </c>
      <c r="D1939" s="2">
        <v>0.52361111111111114</v>
      </c>
      <c r="G1939" t="s">
        <v>149</v>
      </c>
      <c r="H1939" t="s">
        <v>150</v>
      </c>
      <c r="I1939" t="s">
        <v>169</v>
      </c>
      <c r="J1939" t="s">
        <v>151</v>
      </c>
      <c r="M1939">
        <v>50286</v>
      </c>
      <c r="O1939">
        <v>4.74</v>
      </c>
      <c r="R1939" t="s">
        <v>154</v>
      </c>
      <c r="S1939">
        <v>0.17</v>
      </c>
      <c r="T1939" t="s">
        <v>165</v>
      </c>
      <c r="V1939" t="s">
        <v>230</v>
      </c>
    </row>
    <row r="1940" spans="1:22" x14ac:dyDescent="0.3">
      <c r="A1940" t="s">
        <v>148</v>
      </c>
      <c r="B1940">
        <v>1651770</v>
      </c>
      <c r="C1940" s="1">
        <v>42983</v>
      </c>
      <c r="D1940" s="2">
        <v>0.55555555555555558</v>
      </c>
      <c r="G1940" t="s">
        <v>149</v>
      </c>
      <c r="H1940" t="s">
        <v>150</v>
      </c>
      <c r="I1940" t="s">
        <v>169</v>
      </c>
      <c r="J1940" t="s">
        <v>151</v>
      </c>
      <c r="M1940">
        <v>1040</v>
      </c>
      <c r="O1940">
        <v>2.5</v>
      </c>
      <c r="Q1940" t="s">
        <v>172</v>
      </c>
      <c r="R1940" t="s">
        <v>154</v>
      </c>
      <c r="S1940">
        <v>0.2</v>
      </c>
      <c r="T1940" t="s">
        <v>176</v>
      </c>
      <c r="V1940" t="s">
        <v>156</v>
      </c>
    </row>
    <row r="1941" spans="1:22" x14ac:dyDescent="0.3">
      <c r="A1941" t="s">
        <v>148</v>
      </c>
      <c r="B1941">
        <v>1651770</v>
      </c>
      <c r="C1941" s="1">
        <v>42983</v>
      </c>
      <c r="D1941" s="2">
        <v>0.55555555555555558</v>
      </c>
      <c r="G1941" t="s">
        <v>149</v>
      </c>
      <c r="H1941" t="s">
        <v>150</v>
      </c>
      <c r="I1941" t="s">
        <v>169</v>
      </c>
      <c r="J1941" t="s">
        <v>151</v>
      </c>
      <c r="M1941">
        <v>1049</v>
      </c>
      <c r="O1941">
        <v>7.6999999999999999E-2</v>
      </c>
      <c r="Q1941" t="s">
        <v>170</v>
      </c>
      <c r="R1941" t="s">
        <v>154</v>
      </c>
      <c r="S1941">
        <v>0.02</v>
      </c>
      <c r="T1941" t="s">
        <v>176</v>
      </c>
      <c r="V1941" t="s">
        <v>156</v>
      </c>
    </row>
    <row r="1942" spans="1:22" x14ac:dyDescent="0.3">
      <c r="A1942" t="s">
        <v>148</v>
      </c>
      <c r="B1942">
        <v>1651770</v>
      </c>
      <c r="C1942" s="1">
        <v>42983</v>
      </c>
      <c r="D1942" s="2">
        <v>0.55555555555555558</v>
      </c>
      <c r="G1942" t="s">
        <v>149</v>
      </c>
      <c r="H1942" t="s">
        <v>150</v>
      </c>
      <c r="I1942" t="s">
        <v>169</v>
      </c>
      <c r="J1942" t="s">
        <v>151</v>
      </c>
      <c r="M1942">
        <v>1090</v>
      </c>
      <c r="O1942">
        <v>5</v>
      </c>
      <c r="Q1942" t="s">
        <v>172</v>
      </c>
      <c r="R1942" t="s">
        <v>154</v>
      </c>
      <c r="S1942">
        <v>2</v>
      </c>
      <c r="T1942" t="s">
        <v>176</v>
      </c>
      <c r="V1942" t="s">
        <v>156</v>
      </c>
    </row>
    <row r="1943" spans="1:22" x14ac:dyDescent="0.3">
      <c r="A1943" t="s">
        <v>148</v>
      </c>
      <c r="B1943">
        <v>1651770</v>
      </c>
      <c r="C1943" s="1">
        <v>42983</v>
      </c>
      <c r="D1943" s="2">
        <v>0.55555555555555558</v>
      </c>
      <c r="G1943" t="s">
        <v>149</v>
      </c>
      <c r="H1943" t="s">
        <v>150</v>
      </c>
      <c r="I1943" t="s">
        <v>169</v>
      </c>
      <c r="J1943" t="s">
        <v>151</v>
      </c>
      <c r="M1943">
        <v>50286</v>
      </c>
      <c r="O1943">
        <v>2</v>
      </c>
      <c r="R1943" t="s">
        <v>154</v>
      </c>
      <c r="S1943">
        <v>0.17</v>
      </c>
      <c r="T1943" t="s">
        <v>165</v>
      </c>
      <c r="V1943" t="s">
        <v>230</v>
      </c>
    </row>
    <row r="1944" spans="1:22" x14ac:dyDescent="0.3">
      <c r="A1944" t="s">
        <v>148</v>
      </c>
      <c r="B1944">
        <v>1651770</v>
      </c>
      <c r="C1944" s="1">
        <v>43004</v>
      </c>
      <c r="D1944" s="2">
        <v>0.53333333333333333</v>
      </c>
      <c r="G1944" t="s">
        <v>149</v>
      </c>
      <c r="H1944" t="s">
        <v>150</v>
      </c>
      <c r="I1944" t="s">
        <v>169</v>
      </c>
      <c r="J1944" t="s">
        <v>151</v>
      </c>
      <c r="M1944">
        <v>1040</v>
      </c>
      <c r="O1944">
        <v>1.5</v>
      </c>
      <c r="P1944" t="s">
        <v>174</v>
      </c>
      <c r="Q1944" t="s">
        <v>172</v>
      </c>
      <c r="R1944" t="s">
        <v>154</v>
      </c>
      <c r="S1944">
        <v>0.2</v>
      </c>
      <c r="T1944" t="s">
        <v>176</v>
      </c>
      <c r="V1944" t="s">
        <v>156</v>
      </c>
    </row>
    <row r="1945" spans="1:22" x14ac:dyDescent="0.3">
      <c r="A1945" t="s">
        <v>148</v>
      </c>
      <c r="B1945">
        <v>1651770</v>
      </c>
      <c r="C1945" s="1">
        <v>43004</v>
      </c>
      <c r="D1945" s="2">
        <v>0.53333333333333333</v>
      </c>
      <c r="G1945" t="s">
        <v>149</v>
      </c>
      <c r="H1945" t="s">
        <v>150</v>
      </c>
      <c r="I1945" t="s">
        <v>169</v>
      </c>
      <c r="J1945" t="s">
        <v>151</v>
      </c>
      <c r="M1945">
        <v>1049</v>
      </c>
      <c r="O1945">
        <v>0.114</v>
      </c>
      <c r="P1945" t="s">
        <v>174</v>
      </c>
      <c r="Q1945" t="s">
        <v>170</v>
      </c>
      <c r="R1945" t="s">
        <v>154</v>
      </c>
      <c r="S1945">
        <v>0.02</v>
      </c>
      <c r="T1945" t="s">
        <v>176</v>
      </c>
      <c r="V1945" t="s">
        <v>156</v>
      </c>
    </row>
    <row r="1946" spans="1:22" x14ac:dyDescent="0.3">
      <c r="A1946" t="s">
        <v>148</v>
      </c>
      <c r="B1946">
        <v>1651770</v>
      </c>
      <c r="C1946" s="1">
        <v>43004</v>
      </c>
      <c r="D1946" s="2">
        <v>0.53333333333333333</v>
      </c>
      <c r="G1946" t="s">
        <v>149</v>
      </c>
      <c r="H1946" t="s">
        <v>150</v>
      </c>
      <c r="I1946" t="s">
        <v>169</v>
      </c>
      <c r="J1946" t="s">
        <v>151</v>
      </c>
      <c r="M1946">
        <v>1090</v>
      </c>
      <c r="N1946" t="s">
        <v>152</v>
      </c>
      <c r="O1946">
        <v>4</v>
      </c>
      <c r="P1946" t="s">
        <v>174</v>
      </c>
      <c r="Q1946" t="s">
        <v>172</v>
      </c>
      <c r="R1946" t="s">
        <v>154</v>
      </c>
      <c r="S1946">
        <v>2</v>
      </c>
      <c r="T1946" t="s">
        <v>176</v>
      </c>
      <c r="V1946" t="s">
        <v>156</v>
      </c>
    </row>
    <row r="1947" spans="1:22" x14ac:dyDescent="0.3">
      <c r="A1947" t="s">
        <v>148</v>
      </c>
      <c r="B1947">
        <v>1651770</v>
      </c>
      <c r="C1947" s="1">
        <v>43004</v>
      </c>
      <c r="D1947" s="2">
        <v>0.53333333333333333</v>
      </c>
      <c r="G1947" t="s">
        <v>149</v>
      </c>
      <c r="H1947" t="s">
        <v>150</v>
      </c>
      <c r="I1947" t="s">
        <v>169</v>
      </c>
      <c r="J1947" t="s">
        <v>151</v>
      </c>
      <c r="M1947">
        <v>50286</v>
      </c>
      <c r="O1947">
        <v>0.9</v>
      </c>
      <c r="R1947" t="s">
        <v>154</v>
      </c>
      <c r="S1947">
        <v>0.17</v>
      </c>
      <c r="T1947" t="s">
        <v>165</v>
      </c>
      <c r="V1947" t="s">
        <v>230</v>
      </c>
    </row>
    <row r="1948" spans="1:22" x14ac:dyDescent="0.3">
      <c r="A1948" t="s">
        <v>148</v>
      </c>
      <c r="B1948">
        <v>1651770</v>
      </c>
      <c r="C1948" s="1">
        <v>43040</v>
      </c>
      <c r="D1948" s="2">
        <v>0.44444444444444442</v>
      </c>
      <c r="G1948" t="s">
        <v>149</v>
      </c>
      <c r="H1948" t="s">
        <v>150</v>
      </c>
      <c r="I1948" t="s">
        <v>169</v>
      </c>
      <c r="J1948" t="s">
        <v>151</v>
      </c>
      <c r="M1948">
        <v>1040</v>
      </c>
      <c r="O1948">
        <v>2.7</v>
      </c>
      <c r="P1948" t="s">
        <v>174</v>
      </c>
      <c r="Q1948" t="s">
        <v>172</v>
      </c>
      <c r="R1948" t="s">
        <v>154</v>
      </c>
      <c r="S1948">
        <v>0.2</v>
      </c>
      <c r="T1948" t="s">
        <v>176</v>
      </c>
      <c r="V1948" t="s">
        <v>156</v>
      </c>
    </row>
    <row r="1949" spans="1:22" x14ac:dyDescent="0.3">
      <c r="A1949" t="s">
        <v>148</v>
      </c>
      <c r="B1949">
        <v>1651770</v>
      </c>
      <c r="C1949" s="1">
        <v>43040</v>
      </c>
      <c r="D1949" s="2">
        <v>0.44444444444444442</v>
      </c>
      <c r="G1949" t="s">
        <v>149</v>
      </c>
      <c r="H1949" t="s">
        <v>150</v>
      </c>
      <c r="I1949" t="s">
        <v>169</v>
      </c>
      <c r="J1949" t="s">
        <v>151</v>
      </c>
      <c r="M1949">
        <v>1049</v>
      </c>
      <c r="O1949">
        <v>0.14199999999999999</v>
      </c>
      <c r="P1949" t="s">
        <v>174</v>
      </c>
      <c r="Q1949" t="s">
        <v>170</v>
      </c>
      <c r="R1949" t="s">
        <v>154</v>
      </c>
      <c r="S1949">
        <v>0.02</v>
      </c>
      <c r="T1949" t="s">
        <v>176</v>
      </c>
      <c r="V1949" t="s">
        <v>156</v>
      </c>
    </row>
    <row r="1950" spans="1:22" x14ac:dyDescent="0.3">
      <c r="A1950" t="s">
        <v>148</v>
      </c>
      <c r="B1950">
        <v>1651770</v>
      </c>
      <c r="C1950" s="1">
        <v>43040</v>
      </c>
      <c r="D1950" s="2">
        <v>0.44444444444444442</v>
      </c>
      <c r="G1950" t="s">
        <v>149</v>
      </c>
      <c r="H1950" t="s">
        <v>150</v>
      </c>
      <c r="I1950" t="s">
        <v>169</v>
      </c>
      <c r="J1950" t="s">
        <v>151</v>
      </c>
      <c r="M1950">
        <v>1090</v>
      </c>
      <c r="O1950">
        <v>9</v>
      </c>
      <c r="P1950" t="s">
        <v>174</v>
      </c>
      <c r="Q1950" t="s">
        <v>172</v>
      </c>
      <c r="R1950" t="s">
        <v>154</v>
      </c>
      <c r="S1950">
        <v>2</v>
      </c>
      <c r="T1950" t="s">
        <v>176</v>
      </c>
      <c r="V1950" t="s">
        <v>156</v>
      </c>
    </row>
    <row r="1951" spans="1:22" x14ac:dyDescent="0.3">
      <c r="A1951" t="s">
        <v>148</v>
      </c>
      <c r="B1951">
        <v>1651770</v>
      </c>
      <c r="C1951" s="1">
        <v>43040</v>
      </c>
      <c r="D1951" s="2">
        <v>0.44444444444444442</v>
      </c>
      <c r="G1951" t="s">
        <v>149</v>
      </c>
      <c r="H1951" t="s">
        <v>150</v>
      </c>
      <c r="I1951" t="s">
        <v>169</v>
      </c>
      <c r="J1951" t="s">
        <v>151</v>
      </c>
      <c r="M1951">
        <v>50286</v>
      </c>
      <c r="O1951">
        <v>1.7</v>
      </c>
      <c r="R1951" t="s">
        <v>154</v>
      </c>
      <c r="S1951">
        <v>0.17</v>
      </c>
      <c r="T1951" t="s">
        <v>165</v>
      </c>
      <c r="V1951" t="s">
        <v>230</v>
      </c>
    </row>
    <row r="1952" spans="1:22" x14ac:dyDescent="0.3">
      <c r="A1952" t="s">
        <v>148</v>
      </c>
      <c r="B1952">
        <v>1651770</v>
      </c>
      <c r="C1952" s="1">
        <v>43046</v>
      </c>
      <c r="D1952" s="2">
        <v>0.52361111111111114</v>
      </c>
      <c r="G1952" t="s">
        <v>149</v>
      </c>
      <c r="H1952" t="s">
        <v>150</v>
      </c>
      <c r="I1952" t="s">
        <v>169</v>
      </c>
      <c r="J1952" t="s">
        <v>151</v>
      </c>
      <c r="M1952">
        <v>1040</v>
      </c>
      <c r="O1952">
        <v>9.9</v>
      </c>
      <c r="Q1952" t="s">
        <v>172</v>
      </c>
      <c r="R1952" t="s">
        <v>154</v>
      </c>
      <c r="S1952">
        <v>0.2</v>
      </c>
      <c r="T1952" t="s">
        <v>176</v>
      </c>
      <c r="V1952" t="s">
        <v>156</v>
      </c>
    </row>
    <row r="1953" spans="1:22" x14ac:dyDescent="0.3">
      <c r="A1953" t="s">
        <v>148</v>
      </c>
      <c r="B1953">
        <v>1651770</v>
      </c>
      <c r="C1953" s="1">
        <v>43046</v>
      </c>
      <c r="D1953" s="2">
        <v>0.52361111111111114</v>
      </c>
      <c r="G1953" t="s">
        <v>149</v>
      </c>
      <c r="H1953" t="s">
        <v>150</v>
      </c>
      <c r="I1953" t="s">
        <v>169</v>
      </c>
      <c r="J1953" t="s">
        <v>151</v>
      </c>
      <c r="M1953">
        <v>1049</v>
      </c>
      <c r="O1953">
        <v>1.71</v>
      </c>
      <c r="Q1953" t="s">
        <v>170</v>
      </c>
      <c r="R1953" t="s">
        <v>154</v>
      </c>
      <c r="S1953">
        <v>0.02</v>
      </c>
      <c r="T1953" t="s">
        <v>176</v>
      </c>
      <c r="V1953" t="s">
        <v>156</v>
      </c>
    </row>
    <row r="1954" spans="1:22" x14ac:dyDescent="0.3">
      <c r="A1954" t="s">
        <v>148</v>
      </c>
      <c r="B1954">
        <v>1651770</v>
      </c>
      <c r="C1954" s="1">
        <v>43046</v>
      </c>
      <c r="D1954" s="2">
        <v>0.52361111111111114</v>
      </c>
      <c r="G1954" t="s">
        <v>149</v>
      </c>
      <c r="H1954" t="s">
        <v>150</v>
      </c>
      <c r="I1954" t="s">
        <v>169</v>
      </c>
      <c r="J1954" t="s">
        <v>151</v>
      </c>
      <c r="M1954">
        <v>1090</v>
      </c>
      <c r="O1954">
        <v>27.4</v>
      </c>
      <c r="Q1954" t="s">
        <v>172</v>
      </c>
      <c r="R1954" t="s">
        <v>154</v>
      </c>
      <c r="S1954">
        <v>2</v>
      </c>
      <c r="T1954" t="s">
        <v>176</v>
      </c>
      <c r="V1954" t="s">
        <v>156</v>
      </c>
    </row>
    <row r="1955" spans="1:22" x14ac:dyDescent="0.3">
      <c r="A1955" t="s">
        <v>148</v>
      </c>
      <c r="B1955">
        <v>1651770</v>
      </c>
      <c r="C1955" s="1">
        <v>43046</v>
      </c>
      <c r="D1955" s="2">
        <v>0.52361111111111114</v>
      </c>
      <c r="G1955" t="s">
        <v>149</v>
      </c>
      <c r="H1955" t="s">
        <v>150</v>
      </c>
      <c r="I1955" t="s">
        <v>169</v>
      </c>
      <c r="J1955" t="s">
        <v>151</v>
      </c>
      <c r="M1955">
        <v>50286</v>
      </c>
      <c r="O1955">
        <v>11.6</v>
      </c>
      <c r="R1955" t="s">
        <v>154</v>
      </c>
      <c r="S1955">
        <v>0.17</v>
      </c>
      <c r="T1955" t="s">
        <v>165</v>
      </c>
      <c r="V1955" t="s">
        <v>230</v>
      </c>
    </row>
    <row r="1956" spans="1:22" x14ac:dyDescent="0.3">
      <c r="A1956" t="s">
        <v>148</v>
      </c>
      <c r="B1956">
        <v>1651770</v>
      </c>
      <c r="C1956" s="1">
        <v>43068</v>
      </c>
      <c r="D1956" s="2">
        <v>0.54861111111111105</v>
      </c>
      <c r="G1956" t="s">
        <v>149</v>
      </c>
      <c r="H1956" t="s">
        <v>150</v>
      </c>
      <c r="I1956" t="s">
        <v>169</v>
      </c>
      <c r="J1956" t="s">
        <v>151</v>
      </c>
      <c r="M1956">
        <v>1040</v>
      </c>
      <c r="O1956">
        <v>1.7</v>
      </c>
      <c r="P1956" t="s">
        <v>174</v>
      </c>
      <c r="Q1956" t="s">
        <v>172</v>
      </c>
      <c r="R1956" t="s">
        <v>154</v>
      </c>
      <c r="S1956">
        <v>0.2</v>
      </c>
      <c r="T1956" t="s">
        <v>176</v>
      </c>
      <c r="V1956" t="s">
        <v>156</v>
      </c>
    </row>
    <row r="1957" spans="1:22" x14ac:dyDescent="0.3">
      <c r="A1957" t="s">
        <v>148</v>
      </c>
      <c r="B1957">
        <v>1651770</v>
      </c>
      <c r="C1957" s="1">
        <v>43068</v>
      </c>
      <c r="D1957" s="2">
        <v>0.54861111111111105</v>
      </c>
      <c r="G1957" t="s">
        <v>149</v>
      </c>
      <c r="H1957" t="s">
        <v>150</v>
      </c>
      <c r="I1957" t="s">
        <v>169</v>
      </c>
      <c r="J1957" t="s">
        <v>151</v>
      </c>
      <c r="M1957">
        <v>1049</v>
      </c>
      <c r="O1957">
        <v>9.1999999999999998E-2</v>
      </c>
      <c r="P1957" t="s">
        <v>174</v>
      </c>
      <c r="Q1957" t="s">
        <v>170</v>
      </c>
      <c r="R1957" t="s">
        <v>154</v>
      </c>
      <c r="S1957">
        <v>0.02</v>
      </c>
      <c r="T1957" t="s">
        <v>176</v>
      </c>
      <c r="V1957" t="s">
        <v>156</v>
      </c>
    </row>
    <row r="1958" spans="1:22" x14ac:dyDescent="0.3">
      <c r="A1958" t="s">
        <v>148</v>
      </c>
      <c r="B1958">
        <v>1651770</v>
      </c>
      <c r="C1958" s="1">
        <v>43068</v>
      </c>
      <c r="D1958" s="2">
        <v>0.54861111111111105</v>
      </c>
      <c r="G1958" t="s">
        <v>149</v>
      </c>
      <c r="H1958" t="s">
        <v>150</v>
      </c>
      <c r="I1958" t="s">
        <v>169</v>
      </c>
      <c r="J1958" t="s">
        <v>151</v>
      </c>
      <c r="M1958">
        <v>1090</v>
      </c>
      <c r="O1958">
        <v>4.5999999999999996</v>
      </c>
      <c r="P1958" t="s">
        <v>175</v>
      </c>
      <c r="Q1958" t="s">
        <v>172</v>
      </c>
      <c r="R1958" t="s">
        <v>154</v>
      </c>
      <c r="S1958">
        <v>2</v>
      </c>
      <c r="T1958" t="s">
        <v>176</v>
      </c>
      <c r="V1958" t="s">
        <v>156</v>
      </c>
    </row>
    <row r="1959" spans="1:22" x14ac:dyDescent="0.3">
      <c r="A1959" t="s">
        <v>148</v>
      </c>
      <c r="B1959">
        <v>1651770</v>
      </c>
      <c r="C1959" s="1">
        <v>43090</v>
      </c>
      <c r="D1959" s="2">
        <v>0.43472222222222223</v>
      </c>
      <c r="G1959" t="s">
        <v>149</v>
      </c>
      <c r="H1959" t="s">
        <v>150</v>
      </c>
      <c r="I1959" t="s">
        <v>169</v>
      </c>
      <c r="J1959" t="s">
        <v>151</v>
      </c>
      <c r="M1959">
        <v>1040</v>
      </c>
      <c r="O1959">
        <v>1.4</v>
      </c>
      <c r="P1959" t="e">
        <f>+dc</f>
        <v>#NAME?</v>
      </c>
      <c r="Q1959" t="s">
        <v>172</v>
      </c>
      <c r="R1959" t="s">
        <v>154</v>
      </c>
      <c r="S1959">
        <v>0.2</v>
      </c>
      <c r="T1959" t="s">
        <v>176</v>
      </c>
      <c r="V1959" t="s">
        <v>156</v>
      </c>
    </row>
    <row r="1960" spans="1:22" x14ac:dyDescent="0.3">
      <c r="A1960" t="s">
        <v>148</v>
      </c>
      <c r="B1960">
        <v>1651770</v>
      </c>
      <c r="C1960" s="1">
        <v>43090</v>
      </c>
      <c r="D1960" s="2">
        <v>0.43472222222222223</v>
      </c>
      <c r="G1960" t="s">
        <v>149</v>
      </c>
      <c r="H1960" t="s">
        <v>150</v>
      </c>
      <c r="I1960" t="s">
        <v>169</v>
      </c>
      <c r="J1960" t="s">
        <v>151</v>
      </c>
      <c r="M1960">
        <v>1049</v>
      </c>
      <c r="O1960">
        <v>0.108</v>
      </c>
      <c r="P1960" t="e">
        <f>+dc</f>
        <v>#NAME?</v>
      </c>
      <c r="Q1960" t="s">
        <v>170</v>
      </c>
      <c r="R1960" t="s">
        <v>154</v>
      </c>
      <c r="S1960">
        <v>0.02</v>
      </c>
      <c r="T1960" t="s">
        <v>176</v>
      </c>
      <c r="V1960" t="s">
        <v>156</v>
      </c>
    </row>
    <row r="1961" spans="1:22" x14ac:dyDescent="0.3">
      <c r="A1961" t="s">
        <v>148</v>
      </c>
      <c r="B1961">
        <v>1651770</v>
      </c>
      <c r="C1961" s="1">
        <v>43090</v>
      </c>
      <c r="D1961" s="2">
        <v>0.43472222222222223</v>
      </c>
      <c r="G1961" t="s">
        <v>149</v>
      </c>
      <c r="H1961" t="s">
        <v>150</v>
      </c>
      <c r="I1961" t="s">
        <v>169</v>
      </c>
      <c r="J1961" t="s">
        <v>151</v>
      </c>
      <c r="M1961">
        <v>1090</v>
      </c>
      <c r="O1961">
        <v>6</v>
      </c>
      <c r="P1961" t="e">
        <f>+nd</f>
        <v>#NAME?</v>
      </c>
      <c r="Q1961" t="s">
        <v>172</v>
      </c>
      <c r="R1961" t="s">
        <v>154</v>
      </c>
      <c r="S1961">
        <v>2</v>
      </c>
      <c r="T1961" t="s">
        <v>176</v>
      </c>
      <c r="V1961" t="s">
        <v>156</v>
      </c>
    </row>
    <row r="1962" spans="1:22" x14ac:dyDescent="0.3">
      <c r="A1962" t="s">
        <v>148</v>
      </c>
      <c r="B1962">
        <v>1651770</v>
      </c>
      <c r="C1962" s="1">
        <v>43090</v>
      </c>
      <c r="D1962" s="2">
        <v>0.43472222222222223</v>
      </c>
      <c r="G1962" t="s">
        <v>149</v>
      </c>
      <c r="H1962" t="s">
        <v>150</v>
      </c>
      <c r="I1962" t="s">
        <v>169</v>
      </c>
      <c r="J1962" t="s">
        <v>151</v>
      </c>
      <c r="M1962">
        <v>50286</v>
      </c>
      <c r="O1962">
        <v>2.12</v>
      </c>
      <c r="R1962" t="s">
        <v>154</v>
      </c>
      <c r="S1962">
        <v>0.17</v>
      </c>
      <c r="T1962" t="s">
        <v>165</v>
      </c>
      <c r="V1962" t="s">
        <v>230</v>
      </c>
    </row>
    <row r="1963" spans="1:22" x14ac:dyDescent="0.3">
      <c r="A1963" t="s">
        <v>148</v>
      </c>
      <c r="B1963">
        <v>1651770</v>
      </c>
      <c r="C1963" s="1">
        <v>43112</v>
      </c>
      <c r="D1963" s="2">
        <v>0.40833333333333338</v>
      </c>
      <c r="G1963" t="s">
        <v>149</v>
      </c>
      <c r="H1963" t="s">
        <v>150</v>
      </c>
      <c r="I1963" t="s">
        <v>169</v>
      </c>
      <c r="J1963" t="s">
        <v>151</v>
      </c>
      <c r="M1963">
        <v>1040</v>
      </c>
      <c r="O1963">
        <v>17</v>
      </c>
      <c r="P1963" t="s">
        <v>174</v>
      </c>
      <c r="Q1963" t="s">
        <v>172</v>
      </c>
      <c r="R1963" t="s">
        <v>154</v>
      </c>
      <c r="S1963">
        <v>0.2</v>
      </c>
      <c r="T1963" t="s">
        <v>176</v>
      </c>
      <c r="V1963" t="s">
        <v>156</v>
      </c>
    </row>
    <row r="1964" spans="1:22" x14ac:dyDescent="0.3">
      <c r="A1964" t="s">
        <v>148</v>
      </c>
      <c r="B1964">
        <v>1651770</v>
      </c>
      <c r="C1964" s="1">
        <v>43112</v>
      </c>
      <c r="D1964" s="2">
        <v>0.40833333333333338</v>
      </c>
      <c r="G1964" t="s">
        <v>149</v>
      </c>
      <c r="H1964" t="s">
        <v>150</v>
      </c>
      <c r="I1964" t="s">
        <v>169</v>
      </c>
      <c r="J1964" t="s">
        <v>151</v>
      </c>
      <c r="M1964">
        <v>1049</v>
      </c>
      <c r="O1964">
        <v>1.38</v>
      </c>
      <c r="P1964" t="s">
        <v>174</v>
      </c>
      <c r="Q1964" t="s">
        <v>170</v>
      </c>
      <c r="R1964" t="s">
        <v>154</v>
      </c>
      <c r="S1964">
        <v>0.02</v>
      </c>
      <c r="T1964" t="s">
        <v>176</v>
      </c>
      <c r="V1964" t="s">
        <v>156</v>
      </c>
    </row>
    <row r="1965" spans="1:22" x14ac:dyDescent="0.3">
      <c r="A1965" t="s">
        <v>148</v>
      </c>
      <c r="B1965">
        <v>1651770</v>
      </c>
      <c r="C1965" s="1">
        <v>43112</v>
      </c>
      <c r="D1965" s="2">
        <v>0.40833333333333338</v>
      </c>
      <c r="G1965" t="s">
        <v>149</v>
      </c>
      <c r="H1965" t="s">
        <v>150</v>
      </c>
      <c r="I1965" t="s">
        <v>169</v>
      </c>
      <c r="J1965" t="s">
        <v>151</v>
      </c>
      <c r="M1965">
        <v>1090</v>
      </c>
      <c r="O1965">
        <v>52.9</v>
      </c>
      <c r="P1965" t="s">
        <v>175</v>
      </c>
      <c r="Q1965" t="s">
        <v>172</v>
      </c>
      <c r="R1965" t="s">
        <v>154</v>
      </c>
      <c r="S1965">
        <v>2</v>
      </c>
      <c r="T1965" t="s">
        <v>176</v>
      </c>
      <c r="V1965" t="s">
        <v>156</v>
      </c>
    </row>
    <row r="1966" spans="1:22" x14ac:dyDescent="0.3">
      <c r="A1966" t="s">
        <v>148</v>
      </c>
      <c r="B1966">
        <v>1651770</v>
      </c>
      <c r="C1966" s="1">
        <v>43112</v>
      </c>
      <c r="D1966" s="2">
        <v>0.40833333333333338</v>
      </c>
      <c r="G1966" t="s">
        <v>149</v>
      </c>
      <c r="H1966" t="s">
        <v>150</v>
      </c>
      <c r="I1966" t="s">
        <v>169</v>
      </c>
      <c r="J1966" t="s">
        <v>151</v>
      </c>
      <c r="M1966">
        <v>50286</v>
      </c>
      <c r="O1966">
        <v>10.9</v>
      </c>
      <c r="R1966" t="s">
        <v>154</v>
      </c>
      <c r="S1966">
        <v>0.17</v>
      </c>
      <c r="T1966" t="s">
        <v>165</v>
      </c>
      <c r="V1966" t="s">
        <v>230</v>
      </c>
    </row>
    <row r="1967" spans="1:22" x14ac:dyDescent="0.3">
      <c r="A1967" t="s">
        <v>148</v>
      </c>
      <c r="B1967">
        <v>1651770</v>
      </c>
      <c r="C1967" s="1">
        <v>43125</v>
      </c>
      <c r="D1967" s="2">
        <v>0.5180555555555556</v>
      </c>
      <c r="G1967" t="s">
        <v>149</v>
      </c>
      <c r="H1967" t="s">
        <v>150</v>
      </c>
      <c r="I1967" t="s">
        <v>169</v>
      </c>
      <c r="J1967" t="s">
        <v>151</v>
      </c>
      <c r="M1967">
        <v>1040</v>
      </c>
      <c r="O1967">
        <v>1.5</v>
      </c>
      <c r="P1967" t="s">
        <v>174</v>
      </c>
      <c r="Q1967" t="s">
        <v>172</v>
      </c>
      <c r="R1967" t="s">
        <v>154</v>
      </c>
      <c r="S1967">
        <v>0.2</v>
      </c>
      <c r="T1967" t="s">
        <v>176</v>
      </c>
      <c r="V1967" t="s">
        <v>156</v>
      </c>
    </row>
    <row r="1968" spans="1:22" x14ac:dyDescent="0.3">
      <c r="A1968" t="s">
        <v>148</v>
      </c>
      <c r="B1968">
        <v>1651770</v>
      </c>
      <c r="C1968" s="1">
        <v>43125</v>
      </c>
      <c r="D1968" s="2">
        <v>0.5180555555555556</v>
      </c>
      <c r="G1968" t="s">
        <v>149</v>
      </c>
      <c r="H1968" t="s">
        <v>150</v>
      </c>
      <c r="I1968" t="s">
        <v>169</v>
      </c>
      <c r="J1968" t="s">
        <v>151</v>
      </c>
      <c r="M1968">
        <v>1049</v>
      </c>
      <c r="O1968">
        <v>0.27100000000000002</v>
      </c>
      <c r="P1968" t="s">
        <v>174</v>
      </c>
      <c r="Q1968" t="s">
        <v>170</v>
      </c>
      <c r="R1968" t="s">
        <v>154</v>
      </c>
      <c r="S1968">
        <v>0.02</v>
      </c>
      <c r="T1968" t="s">
        <v>176</v>
      </c>
      <c r="V1968" t="s">
        <v>156</v>
      </c>
    </row>
    <row r="1969" spans="1:22" x14ac:dyDescent="0.3">
      <c r="A1969" t="s">
        <v>148</v>
      </c>
      <c r="B1969">
        <v>1651770</v>
      </c>
      <c r="C1969" s="1">
        <v>43125</v>
      </c>
      <c r="D1969" s="2">
        <v>0.5180555555555556</v>
      </c>
      <c r="G1969" t="s">
        <v>149</v>
      </c>
      <c r="H1969" t="s">
        <v>150</v>
      </c>
      <c r="I1969" t="s">
        <v>169</v>
      </c>
      <c r="J1969" t="s">
        <v>151</v>
      </c>
      <c r="M1969">
        <v>1090</v>
      </c>
      <c r="O1969">
        <v>11.2</v>
      </c>
      <c r="P1969" t="s">
        <v>175</v>
      </c>
      <c r="Q1969" t="s">
        <v>172</v>
      </c>
      <c r="R1969" t="s">
        <v>154</v>
      </c>
      <c r="S1969">
        <v>2</v>
      </c>
      <c r="T1969" t="s">
        <v>176</v>
      </c>
      <c r="V1969" t="s">
        <v>156</v>
      </c>
    </row>
    <row r="1970" spans="1:22" x14ac:dyDescent="0.3">
      <c r="A1970" t="s">
        <v>148</v>
      </c>
      <c r="B1970">
        <v>1651770</v>
      </c>
      <c r="C1970" s="1">
        <v>43125</v>
      </c>
      <c r="D1970" s="2">
        <v>0.5180555555555556</v>
      </c>
      <c r="G1970" t="s">
        <v>149</v>
      </c>
      <c r="H1970" t="s">
        <v>150</v>
      </c>
      <c r="I1970" t="s">
        <v>169</v>
      </c>
      <c r="J1970" t="s">
        <v>151</v>
      </c>
      <c r="M1970">
        <v>50286</v>
      </c>
      <c r="O1970">
        <v>2.75</v>
      </c>
      <c r="R1970" t="s">
        <v>154</v>
      </c>
      <c r="S1970">
        <v>0.17</v>
      </c>
      <c r="T1970" t="s">
        <v>165</v>
      </c>
      <c r="V1970" t="s">
        <v>230</v>
      </c>
    </row>
    <row r="1971" spans="1:22" x14ac:dyDescent="0.3">
      <c r="A1971" t="s">
        <v>148</v>
      </c>
      <c r="B1971">
        <v>1651770</v>
      </c>
      <c r="C1971" s="1">
        <v>43141</v>
      </c>
      <c r="D1971" s="2">
        <v>0.54583333333333328</v>
      </c>
      <c r="G1971" t="s">
        <v>149</v>
      </c>
      <c r="H1971" t="s">
        <v>150</v>
      </c>
      <c r="I1971" t="s">
        <v>169</v>
      </c>
      <c r="J1971" t="s">
        <v>151</v>
      </c>
      <c r="M1971">
        <v>1040</v>
      </c>
      <c r="O1971">
        <v>6.4</v>
      </c>
      <c r="P1971" t="s">
        <v>174</v>
      </c>
      <c r="Q1971" t="s">
        <v>172</v>
      </c>
      <c r="R1971" t="s">
        <v>154</v>
      </c>
      <c r="S1971">
        <v>0.2</v>
      </c>
      <c r="T1971" t="s">
        <v>176</v>
      </c>
      <c r="V1971" t="s">
        <v>156</v>
      </c>
    </row>
    <row r="1972" spans="1:22" x14ac:dyDescent="0.3">
      <c r="A1972" t="s">
        <v>148</v>
      </c>
      <c r="B1972">
        <v>1651770</v>
      </c>
      <c r="C1972" s="1">
        <v>43141</v>
      </c>
      <c r="D1972" s="2">
        <v>0.54583333333333328</v>
      </c>
      <c r="G1972" t="s">
        <v>149</v>
      </c>
      <c r="H1972" t="s">
        <v>150</v>
      </c>
      <c r="I1972" t="s">
        <v>169</v>
      </c>
      <c r="J1972" t="s">
        <v>151</v>
      </c>
      <c r="M1972">
        <v>1049</v>
      </c>
      <c r="O1972">
        <v>0.80100000000000005</v>
      </c>
      <c r="P1972" t="s">
        <v>174</v>
      </c>
      <c r="Q1972" t="s">
        <v>170</v>
      </c>
      <c r="R1972" t="s">
        <v>154</v>
      </c>
      <c r="S1972">
        <v>0.02</v>
      </c>
      <c r="T1972" t="s">
        <v>176</v>
      </c>
      <c r="V1972" t="s">
        <v>156</v>
      </c>
    </row>
    <row r="1973" spans="1:22" x14ac:dyDescent="0.3">
      <c r="A1973" t="s">
        <v>148</v>
      </c>
      <c r="B1973">
        <v>1651770</v>
      </c>
      <c r="C1973" s="1">
        <v>43141</v>
      </c>
      <c r="D1973" s="2">
        <v>0.54583333333333328</v>
      </c>
      <c r="G1973" t="s">
        <v>149</v>
      </c>
      <c r="H1973" t="s">
        <v>150</v>
      </c>
      <c r="I1973" t="s">
        <v>169</v>
      </c>
      <c r="J1973" t="s">
        <v>151</v>
      </c>
      <c r="M1973">
        <v>1090</v>
      </c>
      <c r="O1973">
        <v>12.1</v>
      </c>
      <c r="P1973" t="s">
        <v>174</v>
      </c>
      <c r="Q1973" t="s">
        <v>172</v>
      </c>
      <c r="R1973" t="s">
        <v>154</v>
      </c>
      <c r="S1973">
        <v>2</v>
      </c>
      <c r="T1973" t="s">
        <v>176</v>
      </c>
      <c r="V1973" t="s">
        <v>156</v>
      </c>
    </row>
    <row r="1974" spans="1:22" x14ac:dyDescent="0.3">
      <c r="A1974" t="s">
        <v>148</v>
      </c>
      <c r="B1974">
        <v>1651770</v>
      </c>
      <c r="C1974" s="1">
        <v>43141</v>
      </c>
      <c r="D1974" s="2">
        <v>0.54583333333333328</v>
      </c>
      <c r="G1974" t="s">
        <v>149</v>
      </c>
      <c r="H1974" t="s">
        <v>150</v>
      </c>
      <c r="I1974" t="s">
        <v>169</v>
      </c>
      <c r="J1974" t="s">
        <v>151</v>
      </c>
      <c r="M1974">
        <v>50286</v>
      </c>
      <c r="O1974">
        <v>21</v>
      </c>
      <c r="R1974" t="s">
        <v>154</v>
      </c>
      <c r="S1974">
        <v>0.17</v>
      </c>
      <c r="T1974" t="s">
        <v>165</v>
      </c>
      <c r="V1974" t="s">
        <v>230</v>
      </c>
    </row>
    <row r="1975" spans="1:22" x14ac:dyDescent="0.3">
      <c r="A1975" t="s">
        <v>148</v>
      </c>
      <c r="B1975">
        <v>1651770</v>
      </c>
      <c r="C1975" s="1">
        <v>43152</v>
      </c>
      <c r="D1975" s="2">
        <v>0.4694444444444445</v>
      </c>
      <c r="G1975" t="s">
        <v>149</v>
      </c>
      <c r="H1975" t="s">
        <v>150</v>
      </c>
      <c r="I1975" t="s">
        <v>169</v>
      </c>
      <c r="J1975" t="s">
        <v>151</v>
      </c>
      <c r="M1975">
        <v>1040</v>
      </c>
      <c r="O1975">
        <v>2.6</v>
      </c>
      <c r="P1975" t="s">
        <v>174</v>
      </c>
      <c r="Q1975" t="s">
        <v>172</v>
      </c>
      <c r="R1975" t="s">
        <v>154</v>
      </c>
      <c r="S1975">
        <v>0.2</v>
      </c>
      <c r="T1975" t="s">
        <v>176</v>
      </c>
      <c r="V1975" t="s">
        <v>156</v>
      </c>
    </row>
    <row r="1976" spans="1:22" x14ac:dyDescent="0.3">
      <c r="A1976" t="s">
        <v>148</v>
      </c>
      <c r="B1976">
        <v>1651770</v>
      </c>
      <c r="C1976" s="1">
        <v>43152</v>
      </c>
      <c r="D1976" s="2">
        <v>0.4694444444444445</v>
      </c>
      <c r="G1976" t="s">
        <v>149</v>
      </c>
      <c r="H1976" t="s">
        <v>150</v>
      </c>
      <c r="I1976" t="s">
        <v>169</v>
      </c>
      <c r="J1976" t="s">
        <v>151</v>
      </c>
      <c r="M1976">
        <v>1049</v>
      </c>
      <c r="O1976">
        <v>7.5999999999999998E-2</v>
      </c>
      <c r="P1976" t="s">
        <v>175</v>
      </c>
      <c r="Q1976" t="s">
        <v>170</v>
      </c>
      <c r="R1976" t="s">
        <v>154</v>
      </c>
      <c r="S1976">
        <v>0.02</v>
      </c>
      <c r="T1976" t="s">
        <v>176</v>
      </c>
      <c r="V1976" t="s">
        <v>156</v>
      </c>
    </row>
    <row r="1977" spans="1:22" x14ac:dyDescent="0.3">
      <c r="A1977" t="s">
        <v>148</v>
      </c>
      <c r="B1977">
        <v>1651770</v>
      </c>
      <c r="C1977" s="1">
        <v>43152</v>
      </c>
      <c r="D1977" s="2">
        <v>0.4694444444444445</v>
      </c>
      <c r="G1977" t="s">
        <v>149</v>
      </c>
      <c r="H1977" t="s">
        <v>150</v>
      </c>
      <c r="I1977" t="s">
        <v>169</v>
      </c>
      <c r="J1977" t="s">
        <v>151</v>
      </c>
      <c r="M1977">
        <v>1090</v>
      </c>
      <c r="O1977">
        <v>8.1</v>
      </c>
      <c r="P1977" t="s">
        <v>174</v>
      </c>
      <c r="Q1977" t="s">
        <v>172</v>
      </c>
      <c r="R1977" t="s">
        <v>154</v>
      </c>
      <c r="S1977">
        <v>2</v>
      </c>
      <c r="T1977" t="s">
        <v>176</v>
      </c>
      <c r="V1977" t="s">
        <v>156</v>
      </c>
    </row>
    <row r="1978" spans="1:22" x14ac:dyDescent="0.3">
      <c r="A1978" t="s">
        <v>148</v>
      </c>
      <c r="B1978">
        <v>1651770</v>
      </c>
      <c r="C1978" s="1">
        <v>43152</v>
      </c>
      <c r="D1978" s="2">
        <v>0.4694444444444445</v>
      </c>
      <c r="G1978" t="s">
        <v>149</v>
      </c>
      <c r="H1978" t="s">
        <v>150</v>
      </c>
      <c r="I1978" t="s">
        <v>169</v>
      </c>
      <c r="J1978" t="s">
        <v>151</v>
      </c>
      <c r="M1978">
        <v>50286</v>
      </c>
      <c r="O1978">
        <v>5.13</v>
      </c>
      <c r="R1978" t="s">
        <v>154</v>
      </c>
      <c r="S1978">
        <v>0.17</v>
      </c>
      <c r="T1978" t="s">
        <v>165</v>
      </c>
      <c r="V1978" t="s">
        <v>230</v>
      </c>
    </row>
    <row r="1979" spans="1:22" x14ac:dyDescent="0.3">
      <c r="A1979" t="s">
        <v>148</v>
      </c>
      <c r="B1979">
        <v>1651770</v>
      </c>
      <c r="C1979" s="1">
        <v>43179</v>
      </c>
      <c r="D1979" s="2">
        <v>0.4152777777777778</v>
      </c>
      <c r="G1979" t="s">
        <v>149</v>
      </c>
      <c r="H1979" t="s">
        <v>150</v>
      </c>
      <c r="I1979" t="s">
        <v>169</v>
      </c>
      <c r="J1979" t="s">
        <v>151</v>
      </c>
      <c r="M1979">
        <v>1040</v>
      </c>
      <c r="O1979">
        <v>9.9</v>
      </c>
      <c r="Q1979" t="s">
        <v>172</v>
      </c>
      <c r="R1979" t="s">
        <v>154</v>
      </c>
      <c r="S1979">
        <v>0.4</v>
      </c>
      <c r="T1979" t="s">
        <v>176</v>
      </c>
      <c r="V1979" t="s">
        <v>156</v>
      </c>
    </row>
    <row r="1980" spans="1:22" x14ac:dyDescent="0.3">
      <c r="A1980" t="s">
        <v>148</v>
      </c>
      <c r="B1980">
        <v>1651770</v>
      </c>
      <c r="C1980" s="1">
        <v>43179</v>
      </c>
      <c r="D1980" s="2">
        <v>0.4152777777777778</v>
      </c>
      <c r="G1980" t="s">
        <v>149</v>
      </c>
      <c r="H1980" t="s">
        <v>150</v>
      </c>
      <c r="I1980" t="s">
        <v>169</v>
      </c>
      <c r="J1980" t="s">
        <v>151</v>
      </c>
      <c r="M1980">
        <v>1049</v>
      </c>
      <c r="O1980">
        <v>0.92200000000000004</v>
      </c>
      <c r="Q1980" t="s">
        <v>170</v>
      </c>
      <c r="R1980" t="s">
        <v>154</v>
      </c>
      <c r="S1980">
        <v>0.02</v>
      </c>
      <c r="T1980" t="s">
        <v>176</v>
      </c>
      <c r="V1980" t="s">
        <v>156</v>
      </c>
    </row>
    <row r="1981" spans="1:22" x14ac:dyDescent="0.3">
      <c r="A1981" t="s">
        <v>148</v>
      </c>
      <c r="B1981">
        <v>1651770</v>
      </c>
      <c r="C1981" s="1">
        <v>43179</v>
      </c>
      <c r="D1981" s="2">
        <v>0.4152777777777778</v>
      </c>
      <c r="G1981" t="s">
        <v>149</v>
      </c>
      <c r="H1981" t="s">
        <v>150</v>
      </c>
      <c r="I1981" t="s">
        <v>169</v>
      </c>
      <c r="J1981" t="s">
        <v>151</v>
      </c>
      <c r="M1981">
        <v>1090</v>
      </c>
      <c r="O1981">
        <v>33.299999999999997</v>
      </c>
      <c r="Q1981" t="s">
        <v>172</v>
      </c>
      <c r="R1981" t="s">
        <v>154</v>
      </c>
      <c r="S1981">
        <v>2</v>
      </c>
      <c r="T1981" t="s">
        <v>176</v>
      </c>
      <c r="V1981" t="s">
        <v>156</v>
      </c>
    </row>
    <row r="1982" spans="1:22" x14ac:dyDescent="0.3">
      <c r="A1982" t="s">
        <v>148</v>
      </c>
      <c r="B1982">
        <v>1651770</v>
      </c>
      <c r="C1982" s="1">
        <v>43179</v>
      </c>
      <c r="D1982" s="2">
        <v>0.4152777777777778</v>
      </c>
      <c r="G1982" t="s">
        <v>149</v>
      </c>
      <c r="H1982" t="s">
        <v>150</v>
      </c>
      <c r="I1982" t="s">
        <v>169</v>
      </c>
      <c r="J1982" t="s">
        <v>151</v>
      </c>
      <c r="M1982">
        <v>50286</v>
      </c>
      <c r="O1982">
        <v>8.99</v>
      </c>
      <c r="R1982" t="s">
        <v>154</v>
      </c>
      <c r="S1982">
        <v>0.17</v>
      </c>
      <c r="T1982" t="s">
        <v>165</v>
      </c>
      <c r="V1982" t="s">
        <v>230</v>
      </c>
    </row>
    <row r="1983" spans="1:22" x14ac:dyDescent="0.3">
      <c r="A1983" t="s">
        <v>148</v>
      </c>
      <c r="B1983">
        <v>1651770</v>
      </c>
      <c r="C1983" s="1">
        <v>43206</v>
      </c>
      <c r="D1983" s="2">
        <v>0.375</v>
      </c>
      <c r="G1983" t="s">
        <v>149</v>
      </c>
      <c r="H1983" t="s">
        <v>150</v>
      </c>
      <c r="I1983" t="s">
        <v>161</v>
      </c>
      <c r="J1983" t="s">
        <v>151</v>
      </c>
      <c r="M1983">
        <v>1040</v>
      </c>
      <c r="O1983">
        <v>6.6</v>
      </c>
      <c r="Q1983" t="s">
        <v>172</v>
      </c>
      <c r="R1983" t="s">
        <v>154</v>
      </c>
      <c r="S1983">
        <v>0.4</v>
      </c>
      <c r="T1983" t="s">
        <v>176</v>
      </c>
      <c r="V1983" t="s">
        <v>156</v>
      </c>
    </row>
    <row r="1984" spans="1:22" x14ac:dyDescent="0.3">
      <c r="A1984" t="s">
        <v>148</v>
      </c>
      <c r="B1984">
        <v>1651770</v>
      </c>
      <c r="C1984" s="1">
        <v>43206</v>
      </c>
      <c r="D1984" s="2">
        <v>0.375</v>
      </c>
      <c r="G1984" t="s">
        <v>149</v>
      </c>
      <c r="H1984" t="s">
        <v>150</v>
      </c>
      <c r="I1984" t="s">
        <v>161</v>
      </c>
      <c r="J1984" t="s">
        <v>151</v>
      </c>
      <c r="M1984">
        <v>1049</v>
      </c>
      <c r="O1984">
        <v>1.1299999999999999</v>
      </c>
      <c r="Q1984" t="s">
        <v>170</v>
      </c>
      <c r="R1984" t="s">
        <v>154</v>
      </c>
      <c r="S1984">
        <v>0.02</v>
      </c>
      <c r="T1984" t="s">
        <v>176</v>
      </c>
      <c r="V1984" t="s">
        <v>156</v>
      </c>
    </row>
    <row r="1985" spans="1:22" x14ac:dyDescent="0.3">
      <c r="A1985" t="s">
        <v>148</v>
      </c>
      <c r="B1985">
        <v>1651770</v>
      </c>
      <c r="C1985" s="1">
        <v>43206</v>
      </c>
      <c r="D1985" s="2">
        <v>0.375</v>
      </c>
      <c r="G1985" t="s">
        <v>149</v>
      </c>
      <c r="H1985" t="s">
        <v>150</v>
      </c>
      <c r="I1985" t="s">
        <v>161</v>
      </c>
      <c r="J1985" t="s">
        <v>151</v>
      </c>
      <c r="M1985">
        <v>1090</v>
      </c>
      <c r="O1985">
        <v>14.6</v>
      </c>
      <c r="Q1985" t="s">
        <v>172</v>
      </c>
      <c r="R1985" t="s">
        <v>154</v>
      </c>
      <c r="S1985">
        <v>2</v>
      </c>
      <c r="T1985" t="s">
        <v>176</v>
      </c>
      <c r="V1985" t="s">
        <v>156</v>
      </c>
    </row>
    <row r="1986" spans="1:22" x14ac:dyDescent="0.3">
      <c r="A1986" t="s">
        <v>148</v>
      </c>
      <c r="B1986">
        <v>1651770</v>
      </c>
      <c r="C1986" s="1">
        <v>43206</v>
      </c>
      <c r="D1986" s="2">
        <v>0.375</v>
      </c>
      <c r="G1986" t="s">
        <v>149</v>
      </c>
      <c r="H1986" t="s">
        <v>150</v>
      </c>
      <c r="I1986" t="s">
        <v>161</v>
      </c>
      <c r="J1986" t="s">
        <v>151</v>
      </c>
      <c r="M1986">
        <v>50286</v>
      </c>
      <c r="O1986">
        <v>1.37</v>
      </c>
      <c r="R1986" t="s">
        <v>154</v>
      </c>
      <c r="S1986">
        <v>0.17</v>
      </c>
      <c r="T1986" t="s">
        <v>165</v>
      </c>
      <c r="V1986" t="s">
        <v>230</v>
      </c>
    </row>
    <row r="1987" spans="1:22" x14ac:dyDescent="0.3">
      <c r="A1987" t="s">
        <v>148</v>
      </c>
      <c r="B1987">
        <v>1651770</v>
      </c>
      <c r="C1987" s="1">
        <v>43208</v>
      </c>
      <c r="D1987" s="2">
        <v>0.50694444444444442</v>
      </c>
      <c r="G1987" t="s">
        <v>149</v>
      </c>
      <c r="H1987" t="s">
        <v>150</v>
      </c>
      <c r="I1987" t="s">
        <v>161</v>
      </c>
      <c r="J1987" t="s">
        <v>151</v>
      </c>
      <c r="M1987">
        <v>1040</v>
      </c>
      <c r="O1987">
        <v>2.2000000000000002</v>
      </c>
      <c r="P1987" t="s">
        <v>174</v>
      </c>
      <c r="Q1987" t="s">
        <v>172</v>
      </c>
      <c r="R1987" t="s">
        <v>154</v>
      </c>
      <c r="S1987">
        <v>0.4</v>
      </c>
      <c r="T1987" t="s">
        <v>176</v>
      </c>
      <c r="V1987" t="s">
        <v>156</v>
      </c>
    </row>
    <row r="1988" spans="1:22" x14ac:dyDescent="0.3">
      <c r="A1988" t="s">
        <v>148</v>
      </c>
      <c r="B1988">
        <v>1651770</v>
      </c>
      <c r="C1988" s="1">
        <v>43208</v>
      </c>
      <c r="D1988" s="2">
        <v>0.50694444444444442</v>
      </c>
      <c r="G1988" t="s">
        <v>149</v>
      </c>
      <c r="H1988" t="s">
        <v>150</v>
      </c>
      <c r="I1988" t="s">
        <v>161</v>
      </c>
      <c r="J1988" t="s">
        <v>151</v>
      </c>
      <c r="M1988">
        <v>1049</v>
      </c>
      <c r="O1988">
        <v>0.108</v>
      </c>
      <c r="P1988" t="s">
        <v>174</v>
      </c>
      <c r="Q1988" t="s">
        <v>170</v>
      </c>
      <c r="R1988" t="s">
        <v>154</v>
      </c>
      <c r="S1988">
        <v>0.02</v>
      </c>
      <c r="T1988" t="s">
        <v>176</v>
      </c>
      <c r="V1988" t="s">
        <v>156</v>
      </c>
    </row>
    <row r="1989" spans="1:22" x14ac:dyDescent="0.3">
      <c r="A1989" t="s">
        <v>148</v>
      </c>
      <c r="B1989">
        <v>1651770</v>
      </c>
      <c r="C1989" s="1">
        <v>43208</v>
      </c>
      <c r="D1989" s="2">
        <v>0.50694444444444442</v>
      </c>
      <c r="G1989" t="s">
        <v>149</v>
      </c>
      <c r="H1989" t="s">
        <v>150</v>
      </c>
      <c r="I1989" t="s">
        <v>161</v>
      </c>
      <c r="J1989" t="s">
        <v>151</v>
      </c>
      <c r="M1989">
        <v>1090</v>
      </c>
      <c r="O1989">
        <v>6.5</v>
      </c>
      <c r="P1989" t="s">
        <v>175</v>
      </c>
      <c r="Q1989" t="s">
        <v>172</v>
      </c>
      <c r="R1989" t="s">
        <v>154</v>
      </c>
      <c r="S1989">
        <v>2</v>
      </c>
      <c r="T1989" t="s">
        <v>176</v>
      </c>
      <c r="V1989" t="s">
        <v>156</v>
      </c>
    </row>
    <row r="1990" spans="1:22" x14ac:dyDescent="0.3">
      <c r="A1990" t="s">
        <v>148</v>
      </c>
      <c r="B1990">
        <v>1651770</v>
      </c>
      <c r="C1990" s="1">
        <v>43208</v>
      </c>
      <c r="D1990" s="2">
        <v>0.50694444444444442</v>
      </c>
      <c r="G1990" t="s">
        <v>149</v>
      </c>
      <c r="H1990" t="s">
        <v>150</v>
      </c>
      <c r="I1990" t="s">
        <v>161</v>
      </c>
      <c r="J1990" t="s">
        <v>151</v>
      </c>
      <c r="M1990">
        <v>50286</v>
      </c>
      <c r="O1990">
        <v>0.4</v>
      </c>
      <c r="R1990" t="s">
        <v>154</v>
      </c>
      <c r="S1990">
        <v>0.17</v>
      </c>
      <c r="T1990" t="s">
        <v>165</v>
      </c>
      <c r="V1990" t="s">
        <v>230</v>
      </c>
    </row>
    <row r="1991" spans="1:22" x14ac:dyDescent="0.3">
      <c r="A1991" t="s">
        <v>148</v>
      </c>
      <c r="B1991">
        <v>1651770</v>
      </c>
      <c r="C1991" s="1">
        <v>43238</v>
      </c>
      <c r="D1991" s="2">
        <v>0.39583333333333331</v>
      </c>
      <c r="G1991" t="s">
        <v>149</v>
      </c>
      <c r="H1991" t="s">
        <v>150</v>
      </c>
      <c r="I1991" t="s">
        <v>161</v>
      </c>
      <c r="J1991" t="s">
        <v>151</v>
      </c>
      <c r="M1991">
        <v>1040</v>
      </c>
      <c r="O1991">
        <v>6.6</v>
      </c>
      <c r="Q1991" t="s">
        <v>172</v>
      </c>
      <c r="R1991" t="s">
        <v>154</v>
      </c>
      <c r="S1991">
        <v>0.4</v>
      </c>
      <c r="T1991" t="s">
        <v>176</v>
      </c>
      <c r="V1991" t="s">
        <v>156</v>
      </c>
    </row>
    <row r="1992" spans="1:22" x14ac:dyDescent="0.3">
      <c r="A1992" t="s">
        <v>148</v>
      </c>
      <c r="B1992">
        <v>1651770</v>
      </c>
      <c r="C1992" s="1">
        <v>43238</v>
      </c>
      <c r="D1992" s="2">
        <v>0.39583333333333331</v>
      </c>
      <c r="G1992" t="s">
        <v>149</v>
      </c>
      <c r="H1992" t="s">
        <v>150</v>
      </c>
      <c r="I1992" t="s">
        <v>161</v>
      </c>
      <c r="J1992" t="s">
        <v>151</v>
      </c>
      <c r="M1992">
        <v>1049</v>
      </c>
      <c r="O1992">
        <v>0.70199999999999996</v>
      </c>
      <c r="Q1992" t="s">
        <v>170</v>
      </c>
      <c r="R1992" t="s">
        <v>154</v>
      </c>
      <c r="S1992">
        <v>0.02</v>
      </c>
      <c r="T1992" t="s">
        <v>176</v>
      </c>
      <c r="V1992" t="s">
        <v>156</v>
      </c>
    </row>
    <row r="1993" spans="1:22" x14ac:dyDescent="0.3">
      <c r="A1993" t="s">
        <v>148</v>
      </c>
      <c r="B1993">
        <v>1651770</v>
      </c>
      <c r="C1993" s="1">
        <v>43238</v>
      </c>
      <c r="D1993" s="2">
        <v>0.39583333333333331</v>
      </c>
      <c r="G1993" t="s">
        <v>149</v>
      </c>
      <c r="H1993" t="s">
        <v>150</v>
      </c>
      <c r="I1993" t="s">
        <v>161</v>
      </c>
      <c r="J1993" t="s">
        <v>151</v>
      </c>
      <c r="M1993">
        <v>1090</v>
      </c>
      <c r="O1993">
        <v>13.3</v>
      </c>
      <c r="Q1993" t="s">
        <v>172</v>
      </c>
      <c r="R1993" t="s">
        <v>154</v>
      </c>
      <c r="S1993">
        <v>2</v>
      </c>
      <c r="T1993" t="s">
        <v>176</v>
      </c>
      <c r="V1993" t="s">
        <v>156</v>
      </c>
    </row>
    <row r="1994" spans="1:22" x14ac:dyDescent="0.3">
      <c r="A1994" t="s">
        <v>148</v>
      </c>
      <c r="B1994">
        <v>1651770</v>
      </c>
      <c r="C1994" s="1">
        <v>43238</v>
      </c>
      <c r="D1994" s="2">
        <v>0.39583333333333331</v>
      </c>
      <c r="G1994" t="s">
        <v>149</v>
      </c>
      <c r="H1994" t="s">
        <v>150</v>
      </c>
      <c r="I1994" t="s">
        <v>161</v>
      </c>
      <c r="J1994" t="s">
        <v>151</v>
      </c>
      <c r="M1994">
        <v>50286</v>
      </c>
      <c r="O1994">
        <v>9.07</v>
      </c>
      <c r="R1994" t="s">
        <v>154</v>
      </c>
      <c r="S1994">
        <v>0.17</v>
      </c>
      <c r="T1994" t="s">
        <v>165</v>
      </c>
      <c r="V1994" t="s">
        <v>230</v>
      </c>
    </row>
    <row r="1995" spans="1:22" x14ac:dyDescent="0.3">
      <c r="A1995" t="s">
        <v>148</v>
      </c>
      <c r="B1995">
        <v>1651770</v>
      </c>
      <c r="C1995" s="1">
        <v>43243</v>
      </c>
      <c r="D1995" s="2">
        <v>0.40277777777777773</v>
      </c>
      <c r="G1995" t="s">
        <v>149</v>
      </c>
      <c r="H1995" t="s">
        <v>150</v>
      </c>
      <c r="I1995" t="s">
        <v>161</v>
      </c>
      <c r="J1995" t="s">
        <v>151</v>
      </c>
      <c r="M1995">
        <v>1040</v>
      </c>
      <c r="O1995">
        <v>4.2</v>
      </c>
      <c r="Q1995" t="s">
        <v>172</v>
      </c>
      <c r="R1995" t="s">
        <v>154</v>
      </c>
      <c r="S1995">
        <v>0.4</v>
      </c>
      <c r="T1995" t="s">
        <v>176</v>
      </c>
      <c r="V1995" t="s">
        <v>156</v>
      </c>
    </row>
    <row r="1996" spans="1:22" x14ac:dyDescent="0.3">
      <c r="A1996" t="s">
        <v>148</v>
      </c>
      <c r="B1996">
        <v>1651770</v>
      </c>
      <c r="C1996" s="1">
        <v>43243</v>
      </c>
      <c r="D1996" s="2">
        <v>0.40277777777777773</v>
      </c>
      <c r="G1996" t="s">
        <v>149</v>
      </c>
      <c r="H1996" t="s">
        <v>150</v>
      </c>
      <c r="I1996" t="s">
        <v>161</v>
      </c>
      <c r="J1996" t="s">
        <v>151</v>
      </c>
      <c r="M1996">
        <v>1049</v>
      </c>
      <c r="O1996">
        <v>0.27500000000000002</v>
      </c>
      <c r="Q1996" t="s">
        <v>170</v>
      </c>
      <c r="R1996" t="s">
        <v>154</v>
      </c>
      <c r="S1996">
        <v>0.02</v>
      </c>
      <c r="T1996" t="s">
        <v>176</v>
      </c>
      <c r="V1996" t="s">
        <v>156</v>
      </c>
    </row>
    <row r="1997" spans="1:22" x14ac:dyDescent="0.3">
      <c r="A1997" t="s">
        <v>148</v>
      </c>
      <c r="B1997">
        <v>1651770</v>
      </c>
      <c r="C1997" s="1">
        <v>43243</v>
      </c>
      <c r="D1997" s="2">
        <v>0.40277777777777773</v>
      </c>
      <c r="G1997" t="s">
        <v>149</v>
      </c>
      <c r="H1997" t="s">
        <v>150</v>
      </c>
      <c r="I1997" t="s">
        <v>161</v>
      </c>
      <c r="J1997" t="s">
        <v>151</v>
      </c>
      <c r="M1997">
        <v>1090</v>
      </c>
      <c r="O1997">
        <v>10.9</v>
      </c>
      <c r="Q1997" t="s">
        <v>172</v>
      </c>
      <c r="R1997" t="s">
        <v>154</v>
      </c>
      <c r="S1997">
        <v>2</v>
      </c>
      <c r="T1997" t="s">
        <v>176</v>
      </c>
      <c r="V1997" t="s">
        <v>156</v>
      </c>
    </row>
    <row r="1998" spans="1:22" x14ac:dyDescent="0.3">
      <c r="A1998" t="s">
        <v>148</v>
      </c>
      <c r="B1998">
        <v>1651770</v>
      </c>
      <c r="C1998" s="1">
        <v>43243</v>
      </c>
      <c r="D1998" s="2">
        <v>0.40277777777777773</v>
      </c>
      <c r="G1998" t="s">
        <v>149</v>
      </c>
      <c r="H1998" t="s">
        <v>150</v>
      </c>
      <c r="I1998" t="s">
        <v>161</v>
      </c>
      <c r="J1998" t="s">
        <v>151</v>
      </c>
      <c r="M1998">
        <v>50286</v>
      </c>
      <c r="O1998">
        <v>7.64</v>
      </c>
      <c r="R1998" t="s">
        <v>154</v>
      </c>
      <c r="S1998">
        <v>0.17</v>
      </c>
      <c r="T1998" t="s">
        <v>165</v>
      </c>
      <c r="V1998" t="s">
        <v>230</v>
      </c>
    </row>
    <row r="1999" spans="1:22" x14ac:dyDescent="0.3">
      <c r="A1999" t="s">
        <v>148</v>
      </c>
      <c r="B1999">
        <v>1651770</v>
      </c>
      <c r="C1999" s="1">
        <v>43270</v>
      </c>
      <c r="D1999" s="2">
        <v>0.44444444444444442</v>
      </c>
      <c r="G1999" t="s">
        <v>149</v>
      </c>
      <c r="H1999" t="s">
        <v>150</v>
      </c>
      <c r="I1999" t="s">
        <v>161</v>
      </c>
      <c r="J1999" t="s">
        <v>151</v>
      </c>
      <c r="M1999">
        <v>1040</v>
      </c>
      <c r="O1999">
        <v>2.8</v>
      </c>
      <c r="P1999" t="s">
        <v>174</v>
      </c>
      <c r="Q1999" t="s">
        <v>172</v>
      </c>
      <c r="R1999" t="s">
        <v>154</v>
      </c>
      <c r="S1999">
        <v>0.4</v>
      </c>
      <c r="T1999" t="s">
        <v>176</v>
      </c>
      <c r="V1999" t="s">
        <v>156</v>
      </c>
    </row>
    <row r="2000" spans="1:22" x14ac:dyDescent="0.3">
      <c r="A2000" t="s">
        <v>148</v>
      </c>
      <c r="B2000">
        <v>1651770</v>
      </c>
      <c r="C2000" s="1">
        <v>43270</v>
      </c>
      <c r="D2000" s="2">
        <v>0.44444444444444442</v>
      </c>
      <c r="G2000" t="s">
        <v>149</v>
      </c>
      <c r="H2000" t="s">
        <v>150</v>
      </c>
      <c r="I2000" t="s">
        <v>161</v>
      </c>
      <c r="J2000" t="s">
        <v>151</v>
      </c>
      <c r="M2000">
        <v>1049</v>
      </c>
      <c r="O2000">
        <v>8.8999999999999996E-2</v>
      </c>
      <c r="P2000" t="s">
        <v>174</v>
      </c>
      <c r="Q2000" t="s">
        <v>170</v>
      </c>
      <c r="R2000" t="s">
        <v>154</v>
      </c>
      <c r="S2000">
        <v>0.02</v>
      </c>
      <c r="T2000" t="s">
        <v>176</v>
      </c>
      <c r="V2000" t="s">
        <v>156</v>
      </c>
    </row>
    <row r="2001" spans="1:22" x14ac:dyDescent="0.3">
      <c r="A2001" t="s">
        <v>148</v>
      </c>
      <c r="B2001">
        <v>1651770</v>
      </c>
      <c r="C2001" s="1">
        <v>43270</v>
      </c>
      <c r="D2001" s="2">
        <v>0.44444444444444442</v>
      </c>
      <c r="G2001" t="s">
        <v>149</v>
      </c>
      <c r="H2001" t="s">
        <v>150</v>
      </c>
      <c r="I2001" t="s">
        <v>161</v>
      </c>
      <c r="J2001" t="s">
        <v>151</v>
      </c>
      <c r="M2001">
        <v>1090</v>
      </c>
      <c r="O2001">
        <v>4.5</v>
      </c>
      <c r="P2001" t="s">
        <v>175</v>
      </c>
      <c r="Q2001" t="s">
        <v>172</v>
      </c>
      <c r="R2001" t="s">
        <v>154</v>
      </c>
      <c r="S2001">
        <v>2</v>
      </c>
      <c r="T2001" t="s">
        <v>176</v>
      </c>
      <c r="V2001" t="s">
        <v>156</v>
      </c>
    </row>
    <row r="2002" spans="1:22" x14ac:dyDescent="0.3">
      <c r="A2002" t="s">
        <v>148</v>
      </c>
      <c r="B2002">
        <v>1651770</v>
      </c>
      <c r="C2002" s="1">
        <v>43270</v>
      </c>
      <c r="D2002" s="2">
        <v>0.44444444444444442</v>
      </c>
      <c r="G2002" t="s">
        <v>149</v>
      </c>
      <c r="H2002" t="s">
        <v>150</v>
      </c>
      <c r="I2002" t="s">
        <v>161</v>
      </c>
      <c r="J2002" t="s">
        <v>151</v>
      </c>
      <c r="M2002">
        <v>50286</v>
      </c>
      <c r="O2002">
        <v>1.26</v>
      </c>
      <c r="R2002" t="s">
        <v>154</v>
      </c>
      <c r="S2002">
        <v>0.17</v>
      </c>
      <c r="T2002" t="s">
        <v>165</v>
      </c>
      <c r="V2002" t="s">
        <v>230</v>
      </c>
    </row>
    <row r="2003" spans="1:22" x14ac:dyDescent="0.3">
      <c r="A2003" t="s">
        <v>148</v>
      </c>
      <c r="B2003">
        <v>1651770</v>
      </c>
      <c r="C2003" s="1">
        <v>43292</v>
      </c>
      <c r="D2003" s="2">
        <v>0.47916666666666669</v>
      </c>
      <c r="G2003" t="s">
        <v>149</v>
      </c>
      <c r="H2003" t="s">
        <v>150</v>
      </c>
      <c r="I2003" t="s">
        <v>161</v>
      </c>
      <c r="J2003" t="s">
        <v>151</v>
      </c>
      <c r="M2003">
        <v>1040</v>
      </c>
      <c r="O2003">
        <v>4</v>
      </c>
      <c r="Q2003" t="s">
        <v>172</v>
      </c>
      <c r="R2003" t="s">
        <v>154</v>
      </c>
      <c r="S2003">
        <v>0.4</v>
      </c>
      <c r="T2003" t="s">
        <v>176</v>
      </c>
      <c r="V2003" t="s">
        <v>156</v>
      </c>
    </row>
    <row r="2004" spans="1:22" x14ac:dyDescent="0.3">
      <c r="A2004" t="s">
        <v>148</v>
      </c>
      <c r="B2004">
        <v>1651770</v>
      </c>
      <c r="C2004" s="1">
        <v>43292</v>
      </c>
      <c r="D2004" s="2">
        <v>0.47916666666666669</v>
      </c>
      <c r="G2004" t="s">
        <v>149</v>
      </c>
      <c r="H2004" t="s">
        <v>150</v>
      </c>
      <c r="I2004" t="s">
        <v>161</v>
      </c>
      <c r="J2004" t="s">
        <v>151</v>
      </c>
      <c r="M2004">
        <v>1049</v>
      </c>
      <c r="O2004">
        <v>0.05</v>
      </c>
      <c r="Q2004" t="s">
        <v>170</v>
      </c>
      <c r="R2004" t="s">
        <v>154</v>
      </c>
      <c r="S2004">
        <v>0.02</v>
      </c>
      <c r="T2004" t="s">
        <v>176</v>
      </c>
      <c r="V2004" t="s">
        <v>156</v>
      </c>
    </row>
    <row r="2005" spans="1:22" x14ac:dyDescent="0.3">
      <c r="A2005" t="s">
        <v>148</v>
      </c>
      <c r="B2005">
        <v>1651770</v>
      </c>
      <c r="C2005" s="1">
        <v>43292</v>
      </c>
      <c r="D2005" s="2">
        <v>0.47916666666666669</v>
      </c>
      <c r="G2005" t="s">
        <v>149</v>
      </c>
      <c r="H2005" t="s">
        <v>150</v>
      </c>
      <c r="I2005" t="s">
        <v>161</v>
      </c>
      <c r="J2005" t="s">
        <v>151</v>
      </c>
      <c r="M2005">
        <v>1090</v>
      </c>
      <c r="O2005">
        <v>2.7</v>
      </c>
      <c r="P2005" t="s">
        <v>168</v>
      </c>
      <c r="Q2005" t="s">
        <v>172</v>
      </c>
      <c r="R2005" t="s">
        <v>154</v>
      </c>
      <c r="S2005">
        <v>2</v>
      </c>
      <c r="T2005" t="s">
        <v>176</v>
      </c>
      <c r="V2005" t="s">
        <v>156</v>
      </c>
    </row>
    <row r="2006" spans="1:22" x14ac:dyDescent="0.3">
      <c r="A2006" t="s">
        <v>148</v>
      </c>
      <c r="B2006">
        <v>1651770</v>
      </c>
      <c r="C2006" s="1">
        <v>43292</v>
      </c>
      <c r="D2006" s="2">
        <v>0.47916666666666669</v>
      </c>
      <c r="G2006" t="s">
        <v>149</v>
      </c>
      <c r="H2006" t="s">
        <v>150</v>
      </c>
      <c r="I2006" t="s">
        <v>161</v>
      </c>
      <c r="J2006" t="s">
        <v>151</v>
      </c>
      <c r="M2006">
        <v>50286</v>
      </c>
      <c r="O2006">
        <v>1.81</v>
      </c>
      <c r="R2006" t="s">
        <v>154</v>
      </c>
      <c r="S2006">
        <v>0.17</v>
      </c>
      <c r="T2006" t="s">
        <v>165</v>
      </c>
      <c r="V2006" t="s">
        <v>230</v>
      </c>
    </row>
    <row r="2007" spans="1:22" x14ac:dyDescent="0.3">
      <c r="A2007" t="s">
        <v>148</v>
      </c>
      <c r="B2007">
        <v>1651770</v>
      </c>
      <c r="C2007" s="1">
        <v>43333</v>
      </c>
      <c r="D2007" s="2">
        <v>0.43472222222222223</v>
      </c>
      <c r="G2007" t="s">
        <v>149</v>
      </c>
      <c r="H2007" t="s">
        <v>150</v>
      </c>
      <c r="I2007" t="s">
        <v>161</v>
      </c>
      <c r="J2007" t="s">
        <v>151</v>
      </c>
      <c r="M2007">
        <v>1040</v>
      </c>
      <c r="O2007">
        <v>2</v>
      </c>
      <c r="P2007" t="s">
        <v>175</v>
      </c>
      <c r="Q2007" t="s">
        <v>172</v>
      </c>
      <c r="R2007" t="s">
        <v>154</v>
      </c>
      <c r="S2007">
        <v>0.4</v>
      </c>
      <c r="T2007" t="s">
        <v>176</v>
      </c>
      <c r="V2007" t="s">
        <v>156</v>
      </c>
    </row>
    <row r="2008" spans="1:22" x14ac:dyDescent="0.3">
      <c r="A2008" t="s">
        <v>148</v>
      </c>
      <c r="B2008">
        <v>1651770</v>
      </c>
      <c r="C2008" s="1">
        <v>43333</v>
      </c>
      <c r="D2008" s="2">
        <v>0.43472222222222223</v>
      </c>
      <c r="G2008" t="s">
        <v>149</v>
      </c>
      <c r="H2008" t="s">
        <v>150</v>
      </c>
      <c r="I2008" t="s">
        <v>161</v>
      </c>
      <c r="J2008" t="s">
        <v>151</v>
      </c>
      <c r="M2008">
        <v>1049</v>
      </c>
      <c r="O2008">
        <v>0.11600000000000001</v>
      </c>
      <c r="P2008" t="s">
        <v>174</v>
      </c>
      <c r="Q2008" t="s">
        <v>170</v>
      </c>
      <c r="R2008" t="s">
        <v>154</v>
      </c>
      <c r="S2008">
        <v>0.02</v>
      </c>
      <c r="T2008" t="s">
        <v>176</v>
      </c>
      <c r="V2008" t="s">
        <v>156</v>
      </c>
    </row>
    <row r="2009" spans="1:22" x14ac:dyDescent="0.3">
      <c r="A2009" t="s">
        <v>148</v>
      </c>
      <c r="B2009">
        <v>1651770</v>
      </c>
      <c r="C2009" s="1">
        <v>43333</v>
      </c>
      <c r="D2009" s="2">
        <v>0.43472222222222223</v>
      </c>
      <c r="G2009" t="s">
        <v>149</v>
      </c>
      <c r="H2009" t="s">
        <v>150</v>
      </c>
      <c r="I2009" t="s">
        <v>161</v>
      </c>
      <c r="J2009" t="s">
        <v>151</v>
      </c>
      <c r="M2009">
        <v>1090</v>
      </c>
      <c r="N2009" t="s">
        <v>152</v>
      </c>
      <c r="O2009">
        <v>10</v>
      </c>
      <c r="P2009" t="s">
        <v>174</v>
      </c>
      <c r="Q2009" t="s">
        <v>172</v>
      </c>
      <c r="R2009" t="s">
        <v>154</v>
      </c>
      <c r="S2009">
        <v>2</v>
      </c>
      <c r="T2009" t="s">
        <v>176</v>
      </c>
      <c r="V2009" t="s">
        <v>156</v>
      </c>
    </row>
    <row r="2010" spans="1:22" x14ac:dyDescent="0.3">
      <c r="A2010" t="s">
        <v>148</v>
      </c>
      <c r="B2010">
        <v>1651770</v>
      </c>
      <c r="C2010" s="1">
        <v>43333</v>
      </c>
      <c r="D2010" s="2">
        <v>0.43472222222222223</v>
      </c>
      <c r="G2010" t="s">
        <v>149</v>
      </c>
      <c r="H2010" t="s">
        <v>150</v>
      </c>
      <c r="I2010" t="s">
        <v>161</v>
      </c>
      <c r="J2010" t="s">
        <v>151</v>
      </c>
      <c r="M2010">
        <v>50286</v>
      </c>
      <c r="O2010">
        <v>1.25</v>
      </c>
      <c r="R2010" t="s">
        <v>154</v>
      </c>
      <c r="S2010">
        <v>0.17</v>
      </c>
      <c r="T2010" t="s">
        <v>165</v>
      </c>
      <c r="V2010" t="s">
        <v>230</v>
      </c>
    </row>
    <row r="2011" spans="1:22" x14ac:dyDescent="0.3">
      <c r="A2011" t="s">
        <v>148</v>
      </c>
      <c r="B2011">
        <v>1651770</v>
      </c>
      <c r="C2011" s="1">
        <v>43360</v>
      </c>
      <c r="D2011" s="2">
        <v>0.54999999999999993</v>
      </c>
      <c r="G2011" t="s">
        <v>149</v>
      </c>
      <c r="H2011" t="s">
        <v>150</v>
      </c>
      <c r="I2011" t="s">
        <v>161</v>
      </c>
      <c r="J2011" t="s">
        <v>151</v>
      </c>
      <c r="M2011">
        <v>1040</v>
      </c>
      <c r="O2011">
        <v>7.2</v>
      </c>
      <c r="Q2011" t="s">
        <v>172</v>
      </c>
      <c r="R2011" t="s">
        <v>154</v>
      </c>
      <c r="S2011">
        <v>0.4</v>
      </c>
      <c r="T2011" t="s">
        <v>176</v>
      </c>
      <c r="V2011" t="s">
        <v>156</v>
      </c>
    </row>
    <row r="2012" spans="1:22" x14ac:dyDescent="0.3">
      <c r="A2012" t="s">
        <v>148</v>
      </c>
      <c r="B2012">
        <v>1651770</v>
      </c>
      <c r="C2012" s="1">
        <v>43360</v>
      </c>
      <c r="D2012" s="2">
        <v>0.54999999999999993</v>
      </c>
      <c r="G2012" t="s">
        <v>149</v>
      </c>
      <c r="H2012" t="s">
        <v>150</v>
      </c>
      <c r="I2012" t="s">
        <v>161</v>
      </c>
      <c r="J2012" t="s">
        <v>151</v>
      </c>
      <c r="M2012">
        <v>1049</v>
      </c>
      <c r="O2012">
        <v>0.23100000000000001</v>
      </c>
      <c r="Q2012" t="s">
        <v>170</v>
      </c>
      <c r="R2012" t="s">
        <v>154</v>
      </c>
      <c r="S2012">
        <v>0.02</v>
      </c>
      <c r="T2012" t="s">
        <v>176</v>
      </c>
      <c r="V2012" t="s">
        <v>156</v>
      </c>
    </row>
    <row r="2013" spans="1:22" x14ac:dyDescent="0.3">
      <c r="A2013" t="s">
        <v>148</v>
      </c>
      <c r="B2013">
        <v>1651770</v>
      </c>
      <c r="C2013" s="1">
        <v>43360</v>
      </c>
      <c r="D2013" s="2">
        <v>0.54999999999999993</v>
      </c>
      <c r="G2013" t="s">
        <v>149</v>
      </c>
      <c r="H2013" t="s">
        <v>150</v>
      </c>
      <c r="I2013" t="s">
        <v>161</v>
      </c>
      <c r="J2013" t="s">
        <v>151</v>
      </c>
      <c r="M2013">
        <v>1090</v>
      </c>
      <c r="O2013">
        <v>23.9</v>
      </c>
      <c r="Q2013" t="s">
        <v>172</v>
      </c>
      <c r="R2013" t="s">
        <v>154</v>
      </c>
      <c r="S2013">
        <v>2</v>
      </c>
      <c r="T2013" t="s">
        <v>176</v>
      </c>
      <c r="V2013" t="s">
        <v>156</v>
      </c>
    </row>
    <row r="2014" spans="1:22" x14ac:dyDescent="0.3">
      <c r="A2014" t="s">
        <v>148</v>
      </c>
      <c r="B2014">
        <v>1651770</v>
      </c>
      <c r="C2014" s="1">
        <v>43360</v>
      </c>
      <c r="D2014" s="2">
        <v>0.54999999999999993</v>
      </c>
      <c r="G2014" t="s">
        <v>149</v>
      </c>
      <c r="H2014" t="s">
        <v>150</v>
      </c>
      <c r="I2014" t="s">
        <v>161</v>
      </c>
      <c r="J2014" t="s">
        <v>151</v>
      </c>
      <c r="M2014">
        <v>50286</v>
      </c>
      <c r="O2014">
        <v>13.3</v>
      </c>
      <c r="R2014" t="s">
        <v>154</v>
      </c>
      <c r="S2014">
        <v>0.17</v>
      </c>
      <c r="T2014" t="s">
        <v>165</v>
      </c>
      <c r="V2014" t="s">
        <v>230</v>
      </c>
    </row>
    <row r="2015" spans="1:22" x14ac:dyDescent="0.3">
      <c r="A2015" t="s">
        <v>148</v>
      </c>
      <c r="B2015">
        <v>1651770</v>
      </c>
      <c r="C2015" s="1">
        <v>43367</v>
      </c>
      <c r="D2015" s="2">
        <v>0.4375</v>
      </c>
      <c r="G2015" t="s">
        <v>149</v>
      </c>
      <c r="H2015" t="s">
        <v>150</v>
      </c>
      <c r="I2015" t="s">
        <v>161</v>
      </c>
      <c r="J2015" t="s">
        <v>151</v>
      </c>
      <c r="M2015">
        <v>1040</v>
      </c>
      <c r="O2015">
        <v>4.8</v>
      </c>
      <c r="P2015" t="s">
        <v>174</v>
      </c>
      <c r="Q2015" t="s">
        <v>172</v>
      </c>
      <c r="R2015" t="s">
        <v>154</v>
      </c>
      <c r="S2015">
        <v>0.4</v>
      </c>
      <c r="T2015" t="s">
        <v>176</v>
      </c>
      <c r="V2015" t="s">
        <v>156</v>
      </c>
    </row>
    <row r="2016" spans="1:22" x14ac:dyDescent="0.3">
      <c r="A2016" t="s">
        <v>148</v>
      </c>
      <c r="B2016">
        <v>1651770</v>
      </c>
      <c r="C2016" s="1">
        <v>43367</v>
      </c>
      <c r="D2016" s="2">
        <v>0.4375</v>
      </c>
      <c r="G2016" t="s">
        <v>149</v>
      </c>
      <c r="H2016" t="s">
        <v>150</v>
      </c>
      <c r="I2016" t="s">
        <v>161</v>
      </c>
      <c r="J2016" t="s">
        <v>151</v>
      </c>
      <c r="M2016">
        <v>1049</v>
      </c>
      <c r="O2016">
        <v>0.47299999999999998</v>
      </c>
      <c r="Q2016" t="s">
        <v>170</v>
      </c>
      <c r="R2016" t="s">
        <v>154</v>
      </c>
      <c r="S2016">
        <v>0.02</v>
      </c>
      <c r="T2016" t="s">
        <v>176</v>
      </c>
      <c r="V2016" t="s">
        <v>156</v>
      </c>
    </row>
    <row r="2017" spans="1:22" x14ac:dyDescent="0.3">
      <c r="A2017" t="s">
        <v>148</v>
      </c>
      <c r="B2017">
        <v>1651770</v>
      </c>
      <c r="C2017" s="1">
        <v>43367</v>
      </c>
      <c r="D2017" s="2">
        <v>0.4375</v>
      </c>
      <c r="G2017" t="s">
        <v>149</v>
      </c>
      <c r="H2017" t="s">
        <v>150</v>
      </c>
      <c r="I2017" t="s">
        <v>161</v>
      </c>
      <c r="J2017" t="s">
        <v>151</v>
      </c>
      <c r="M2017">
        <v>1090</v>
      </c>
      <c r="O2017">
        <v>11</v>
      </c>
      <c r="P2017" t="s">
        <v>175</v>
      </c>
      <c r="Q2017" t="s">
        <v>172</v>
      </c>
      <c r="R2017" t="s">
        <v>154</v>
      </c>
      <c r="S2017">
        <v>2</v>
      </c>
      <c r="T2017" t="s">
        <v>176</v>
      </c>
      <c r="V2017" t="s">
        <v>156</v>
      </c>
    </row>
    <row r="2018" spans="1:22" x14ac:dyDescent="0.3">
      <c r="A2018" t="s">
        <v>148</v>
      </c>
      <c r="B2018">
        <v>1651770</v>
      </c>
      <c r="C2018" s="1">
        <v>43367</v>
      </c>
      <c r="D2018" s="2">
        <v>0.4375</v>
      </c>
      <c r="G2018" t="s">
        <v>149</v>
      </c>
      <c r="H2018" t="s">
        <v>150</v>
      </c>
      <c r="I2018" t="s">
        <v>161</v>
      </c>
      <c r="J2018" t="s">
        <v>151</v>
      </c>
      <c r="M2018">
        <v>50286</v>
      </c>
      <c r="O2018">
        <v>10.6</v>
      </c>
      <c r="R2018" t="s">
        <v>154</v>
      </c>
      <c r="S2018">
        <v>0.17</v>
      </c>
      <c r="T2018" t="s">
        <v>165</v>
      </c>
      <c r="V2018" t="s">
        <v>230</v>
      </c>
    </row>
    <row r="2019" spans="1:22" x14ac:dyDescent="0.3">
      <c r="A2019" t="s">
        <v>148</v>
      </c>
      <c r="B2019">
        <v>1651770</v>
      </c>
      <c r="C2019" s="1">
        <v>43371</v>
      </c>
      <c r="D2019" s="2">
        <v>0.38194444444444442</v>
      </c>
      <c r="G2019" t="s">
        <v>149</v>
      </c>
      <c r="H2019" t="s">
        <v>150</v>
      </c>
      <c r="I2019" t="s">
        <v>161</v>
      </c>
      <c r="J2019" t="s">
        <v>151</v>
      </c>
      <c r="M2019">
        <v>1040</v>
      </c>
      <c r="O2019">
        <v>5.4</v>
      </c>
      <c r="Q2019" t="s">
        <v>172</v>
      </c>
      <c r="R2019" t="s">
        <v>154</v>
      </c>
      <c r="S2019">
        <v>0.4</v>
      </c>
      <c r="T2019" t="s">
        <v>176</v>
      </c>
      <c r="V2019" t="s">
        <v>156</v>
      </c>
    </row>
    <row r="2020" spans="1:22" x14ac:dyDescent="0.3">
      <c r="A2020" t="s">
        <v>148</v>
      </c>
      <c r="B2020">
        <v>1651770</v>
      </c>
      <c r="C2020" s="1">
        <v>43371</v>
      </c>
      <c r="D2020" s="2">
        <v>0.38194444444444442</v>
      </c>
      <c r="G2020" t="s">
        <v>149</v>
      </c>
      <c r="H2020" t="s">
        <v>150</v>
      </c>
      <c r="I2020" t="s">
        <v>161</v>
      </c>
      <c r="J2020" t="s">
        <v>151</v>
      </c>
      <c r="M2020">
        <v>1049</v>
      </c>
      <c r="O2020">
        <v>0.34699999999999998</v>
      </c>
      <c r="Q2020" t="s">
        <v>170</v>
      </c>
      <c r="R2020" t="s">
        <v>154</v>
      </c>
      <c r="S2020">
        <v>0.02</v>
      </c>
      <c r="T2020" t="s">
        <v>176</v>
      </c>
      <c r="V2020" t="s">
        <v>156</v>
      </c>
    </row>
    <row r="2021" spans="1:22" x14ac:dyDescent="0.3">
      <c r="A2021" t="s">
        <v>148</v>
      </c>
      <c r="B2021">
        <v>1651770</v>
      </c>
      <c r="C2021" s="1">
        <v>43371</v>
      </c>
      <c r="D2021" s="2">
        <v>0.38194444444444442</v>
      </c>
      <c r="G2021" t="s">
        <v>149</v>
      </c>
      <c r="H2021" t="s">
        <v>150</v>
      </c>
      <c r="I2021" t="s">
        <v>161</v>
      </c>
      <c r="J2021" t="s">
        <v>151</v>
      </c>
      <c r="M2021">
        <v>1090</v>
      </c>
      <c r="O2021">
        <v>4.3</v>
      </c>
      <c r="Q2021" t="s">
        <v>172</v>
      </c>
      <c r="R2021" t="s">
        <v>154</v>
      </c>
      <c r="S2021">
        <v>2</v>
      </c>
      <c r="T2021" t="s">
        <v>176</v>
      </c>
      <c r="V2021" t="s">
        <v>156</v>
      </c>
    </row>
    <row r="2022" spans="1:22" x14ac:dyDescent="0.3">
      <c r="A2022" t="s">
        <v>148</v>
      </c>
      <c r="B2022">
        <v>1651770</v>
      </c>
      <c r="C2022" s="1">
        <v>43371</v>
      </c>
      <c r="D2022" s="2">
        <v>0.38194444444444442</v>
      </c>
      <c r="G2022" t="s">
        <v>149</v>
      </c>
      <c r="H2022" t="s">
        <v>150</v>
      </c>
      <c r="I2022" t="s">
        <v>161</v>
      </c>
      <c r="J2022" t="s">
        <v>151</v>
      </c>
      <c r="M2022">
        <v>50286</v>
      </c>
      <c r="O2022">
        <v>11.1</v>
      </c>
      <c r="R2022" t="s">
        <v>154</v>
      </c>
      <c r="S2022">
        <v>0.17</v>
      </c>
      <c r="T2022" t="s">
        <v>165</v>
      </c>
      <c r="V2022" t="s">
        <v>230</v>
      </c>
    </row>
    <row r="2023" spans="1:22" x14ac:dyDescent="0.3">
      <c r="A2023" t="s">
        <v>148</v>
      </c>
      <c r="B2023">
        <v>1651770</v>
      </c>
      <c r="C2023" s="1">
        <v>43384</v>
      </c>
      <c r="D2023" s="2">
        <v>0.38194444444444442</v>
      </c>
      <c r="G2023" t="s">
        <v>149</v>
      </c>
      <c r="H2023" t="s">
        <v>150</v>
      </c>
      <c r="I2023" t="s">
        <v>161</v>
      </c>
      <c r="J2023" t="s">
        <v>151</v>
      </c>
      <c r="M2023">
        <v>1040</v>
      </c>
      <c r="O2023">
        <v>9.9</v>
      </c>
      <c r="Q2023" t="s">
        <v>172</v>
      </c>
      <c r="R2023" t="s">
        <v>154</v>
      </c>
      <c r="S2023">
        <v>0.4</v>
      </c>
      <c r="T2023" t="s">
        <v>176</v>
      </c>
      <c r="V2023" t="s">
        <v>156</v>
      </c>
    </row>
    <row r="2024" spans="1:22" x14ac:dyDescent="0.3">
      <c r="A2024" t="s">
        <v>148</v>
      </c>
      <c r="B2024">
        <v>1651770</v>
      </c>
      <c r="C2024" s="1">
        <v>43384</v>
      </c>
      <c r="D2024" s="2">
        <v>0.38194444444444442</v>
      </c>
      <c r="G2024" t="s">
        <v>149</v>
      </c>
      <c r="H2024" t="s">
        <v>150</v>
      </c>
      <c r="I2024" t="s">
        <v>161</v>
      </c>
      <c r="J2024" t="s">
        <v>151</v>
      </c>
      <c r="M2024">
        <v>1049</v>
      </c>
      <c r="O2024">
        <v>0.80900000000000005</v>
      </c>
      <c r="Q2024" t="s">
        <v>170</v>
      </c>
      <c r="R2024" t="s">
        <v>154</v>
      </c>
      <c r="S2024">
        <v>0.02</v>
      </c>
      <c r="T2024" t="s">
        <v>176</v>
      </c>
      <c r="V2024" t="s">
        <v>156</v>
      </c>
    </row>
    <row r="2025" spans="1:22" x14ac:dyDescent="0.3">
      <c r="A2025" t="s">
        <v>148</v>
      </c>
      <c r="B2025">
        <v>1651770</v>
      </c>
      <c r="C2025" s="1">
        <v>43384</v>
      </c>
      <c r="D2025" s="2">
        <v>0.38194444444444442</v>
      </c>
      <c r="G2025" t="s">
        <v>149</v>
      </c>
      <c r="H2025" t="s">
        <v>150</v>
      </c>
      <c r="I2025" t="s">
        <v>161</v>
      </c>
      <c r="J2025" t="s">
        <v>151</v>
      </c>
      <c r="M2025">
        <v>1090</v>
      </c>
      <c r="O2025">
        <v>23.7</v>
      </c>
      <c r="Q2025" t="s">
        <v>172</v>
      </c>
      <c r="R2025" t="s">
        <v>154</v>
      </c>
      <c r="S2025">
        <v>2</v>
      </c>
      <c r="T2025" t="s">
        <v>176</v>
      </c>
      <c r="V2025" t="s">
        <v>156</v>
      </c>
    </row>
    <row r="2026" spans="1:22" x14ac:dyDescent="0.3">
      <c r="A2026" t="s">
        <v>148</v>
      </c>
      <c r="B2026">
        <v>1651770</v>
      </c>
      <c r="C2026" s="1">
        <v>43384</v>
      </c>
      <c r="D2026" s="2">
        <v>0.38194444444444442</v>
      </c>
      <c r="G2026" t="s">
        <v>149</v>
      </c>
      <c r="H2026" t="s">
        <v>150</v>
      </c>
      <c r="I2026" t="s">
        <v>161</v>
      </c>
      <c r="J2026" t="s">
        <v>151</v>
      </c>
      <c r="M2026">
        <v>50286</v>
      </c>
      <c r="O2026">
        <v>5.4</v>
      </c>
      <c r="R2026" t="s">
        <v>154</v>
      </c>
      <c r="S2026">
        <v>0.17</v>
      </c>
      <c r="T2026" t="s">
        <v>165</v>
      </c>
      <c r="V2026" t="s">
        <v>230</v>
      </c>
    </row>
    <row r="2027" spans="1:22" x14ac:dyDescent="0.3">
      <c r="A2027" t="s">
        <v>148</v>
      </c>
      <c r="B2027">
        <v>1651770</v>
      </c>
      <c r="C2027" s="1">
        <v>43410</v>
      </c>
      <c r="D2027" s="2">
        <v>0.50416666666666665</v>
      </c>
      <c r="G2027" t="s">
        <v>149</v>
      </c>
      <c r="H2027" t="s">
        <v>150</v>
      </c>
      <c r="I2027" t="s">
        <v>161</v>
      </c>
      <c r="J2027" t="s">
        <v>151</v>
      </c>
      <c r="M2027">
        <v>1040</v>
      </c>
      <c r="O2027">
        <v>5.5</v>
      </c>
      <c r="Q2027" t="s">
        <v>172</v>
      </c>
      <c r="R2027" t="s">
        <v>154</v>
      </c>
      <c r="S2027">
        <v>0.4</v>
      </c>
      <c r="T2027" t="s">
        <v>176</v>
      </c>
      <c r="V2027" t="s">
        <v>156</v>
      </c>
    </row>
    <row r="2028" spans="1:22" x14ac:dyDescent="0.3">
      <c r="A2028" t="s">
        <v>148</v>
      </c>
      <c r="B2028">
        <v>1651770</v>
      </c>
      <c r="C2028" s="1">
        <v>43410</v>
      </c>
      <c r="D2028" s="2">
        <v>0.50416666666666665</v>
      </c>
      <c r="G2028" t="s">
        <v>149</v>
      </c>
      <c r="H2028" t="s">
        <v>150</v>
      </c>
      <c r="I2028" t="s">
        <v>161</v>
      </c>
      <c r="J2028" t="s">
        <v>151</v>
      </c>
      <c r="M2028">
        <v>1049</v>
      </c>
      <c r="O2028">
        <v>1.02</v>
      </c>
      <c r="Q2028" t="s">
        <v>170</v>
      </c>
      <c r="R2028" t="s">
        <v>154</v>
      </c>
      <c r="S2028">
        <v>0.02</v>
      </c>
      <c r="T2028" t="s">
        <v>176</v>
      </c>
      <c r="V2028" t="s">
        <v>156</v>
      </c>
    </row>
    <row r="2029" spans="1:22" x14ac:dyDescent="0.3">
      <c r="A2029" t="s">
        <v>148</v>
      </c>
      <c r="B2029">
        <v>1651770</v>
      </c>
      <c r="C2029" s="1">
        <v>43410</v>
      </c>
      <c r="D2029" s="2">
        <v>0.50416666666666665</v>
      </c>
      <c r="G2029" t="s">
        <v>149</v>
      </c>
      <c r="H2029" t="s">
        <v>150</v>
      </c>
      <c r="I2029" t="s">
        <v>161</v>
      </c>
      <c r="J2029" t="s">
        <v>151</v>
      </c>
      <c r="M2029">
        <v>1090</v>
      </c>
      <c r="O2029">
        <v>11.2</v>
      </c>
      <c r="Q2029" t="s">
        <v>172</v>
      </c>
      <c r="R2029" t="s">
        <v>154</v>
      </c>
      <c r="S2029">
        <v>2</v>
      </c>
      <c r="T2029" t="s">
        <v>176</v>
      </c>
      <c r="V2029" t="s">
        <v>156</v>
      </c>
    </row>
    <row r="2030" spans="1:22" x14ac:dyDescent="0.3">
      <c r="A2030" t="s">
        <v>148</v>
      </c>
      <c r="B2030">
        <v>1651770</v>
      </c>
      <c r="C2030" s="1">
        <v>43410</v>
      </c>
      <c r="D2030" s="2">
        <v>0.50416666666666665</v>
      </c>
      <c r="G2030" t="s">
        <v>149</v>
      </c>
      <c r="H2030" t="s">
        <v>150</v>
      </c>
      <c r="I2030" t="s">
        <v>161</v>
      </c>
      <c r="J2030" t="s">
        <v>151</v>
      </c>
      <c r="M2030">
        <v>50286</v>
      </c>
      <c r="O2030">
        <v>12.3</v>
      </c>
      <c r="R2030" t="s">
        <v>154</v>
      </c>
      <c r="S2030">
        <v>0.17</v>
      </c>
      <c r="T2030" t="s">
        <v>165</v>
      </c>
      <c r="V2030" t="s">
        <v>230</v>
      </c>
    </row>
    <row r="2031" spans="1:22" x14ac:dyDescent="0.3">
      <c r="A2031" t="s">
        <v>148</v>
      </c>
      <c r="B2031">
        <v>1651770</v>
      </c>
      <c r="C2031" s="1">
        <v>43423</v>
      </c>
      <c r="D2031" s="2">
        <v>0.61111111111111105</v>
      </c>
      <c r="G2031" t="s">
        <v>149</v>
      </c>
      <c r="H2031" t="s">
        <v>150</v>
      </c>
      <c r="I2031" t="s">
        <v>161</v>
      </c>
      <c r="J2031" t="s">
        <v>151</v>
      </c>
      <c r="M2031">
        <v>1040</v>
      </c>
      <c r="N2031" t="s">
        <v>152</v>
      </c>
      <c r="O2031">
        <v>2</v>
      </c>
      <c r="P2031" t="s">
        <v>174</v>
      </c>
      <c r="Q2031" t="s">
        <v>172</v>
      </c>
      <c r="R2031" t="s">
        <v>154</v>
      </c>
      <c r="S2031">
        <v>0.4</v>
      </c>
      <c r="T2031" t="s">
        <v>176</v>
      </c>
      <c r="V2031" t="s">
        <v>156</v>
      </c>
    </row>
    <row r="2032" spans="1:22" x14ac:dyDescent="0.3">
      <c r="A2032" t="s">
        <v>148</v>
      </c>
      <c r="B2032">
        <v>1651770</v>
      </c>
      <c r="C2032" s="1">
        <v>43423</v>
      </c>
      <c r="D2032" s="2">
        <v>0.61111111111111105</v>
      </c>
      <c r="G2032" t="s">
        <v>149</v>
      </c>
      <c r="H2032" t="s">
        <v>150</v>
      </c>
      <c r="I2032" t="s">
        <v>161</v>
      </c>
      <c r="J2032" t="s">
        <v>151</v>
      </c>
      <c r="M2032">
        <v>1049</v>
      </c>
      <c r="N2032" t="s">
        <v>152</v>
      </c>
      <c r="O2032">
        <v>0.1</v>
      </c>
      <c r="P2032" t="s">
        <v>174</v>
      </c>
      <c r="Q2032" t="s">
        <v>170</v>
      </c>
      <c r="R2032" t="s">
        <v>154</v>
      </c>
      <c r="S2032">
        <v>0.02</v>
      </c>
      <c r="T2032" t="s">
        <v>176</v>
      </c>
      <c r="V2032" t="s">
        <v>156</v>
      </c>
    </row>
    <row r="2033" spans="1:22" x14ac:dyDescent="0.3">
      <c r="A2033" t="s">
        <v>148</v>
      </c>
      <c r="B2033">
        <v>1651770</v>
      </c>
      <c r="C2033" s="1">
        <v>43423</v>
      </c>
      <c r="D2033" s="2">
        <v>0.61111111111111105</v>
      </c>
      <c r="G2033" t="s">
        <v>149</v>
      </c>
      <c r="H2033" t="s">
        <v>150</v>
      </c>
      <c r="I2033" t="s">
        <v>161</v>
      </c>
      <c r="J2033" t="s">
        <v>151</v>
      </c>
      <c r="M2033">
        <v>1090</v>
      </c>
      <c r="N2033" t="s">
        <v>152</v>
      </c>
      <c r="O2033">
        <v>10</v>
      </c>
      <c r="P2033" t="s">
        <v>174</v>
      </c>
      <c r="Q2033" t="s">
        <v>172</v>
      </c>
      <c r="R2033" t="s">
        <v>154</v>
      </c>
      <c r="S2033">
        <v>2</v>
      </c>
      <c r="T2033" t="s">
        <v>176</v>
      </c>
      <c r="V2033" t="s">
        <v>156</v>
      </c>
    </row>
    <row r="2034" spans="1:22" x14ac:dyDescent="0.3">
      <c r="A2034" t="s">
        <v>148</v>
      </c>
      <c r="B2034">
        <v>1651770</v>
      </c>
      <c r="C2034" s="1">
        <v>43423</v>
      </c>
      <c r="D2034" s="2">
        <v>0.61111111111111105</v>
      </c>
      <c r="G2034" t="s">
        <v>149</v>
      </c>
      <c r="H2034" t="s">
        <v>150</v>
      </c>
      <c r="I2034" t="s">
        <v>161</v>
      </c>
      <c r="J2034" t="s">
        <v>151</v>
      </c>
      <c r="M2034">
        <v>50286</v>
      </c>
      <c r="O2034">
        <v>2.31</v>
      </c>
      <c r="R2034" t="s">
        <v>154</v>
      </c>
      <c r="S2034">
        <v>0.17</v>
      </c>
      <c r="T2034" t="s">
        <v>165</v>
      </c>
      <c r="V2034" t="s">
        <v>230</v>
      </c>
    </row>
    <row r="2035" spans="1:22" x14ac:dyDescent="0.3">
      <c r="A2035" t="s">
        <v>148</v>
      </c>
      <c r="B2035">
        <v>1651770</v>
      </c>
      <c r="C2035" s="1">
        <v>43452</v>
      </c>
      <c r="D2035" s="2">
        <v>0.47638888888888892</v>
      </c>
      <c r="G2035" t="s">
        <v>149</v>
      </c>
      <c r="H2035" t="s">
        <v>150</v>
      </c>
      <c r="I2035" t="s">
        <v>161</v>
      </c>
      <c r="J2035" t="s">
        <v>151</v>
      </c>
      <c r="M2035">
        <v>1040</v>
      </c>
      <c r="O2035">
        <v>2.2000000000000002</v>
      </c>
      <c r="P2035" t="s">
        <v>175</v>
      </c>
      <c r="Q2035" t="s">
        <v>172</v>
      </c>
      <c r="R2035" t="s">
        <v>154</v>
      </c>
      <c r="S2035">
        <v>0.4</v>
      </c>
      <c r="T2035" t="s">
        <v>176</v>
      </c>
      <c r="V2035" t="s">
        <v>156</v>
      </c>
    </row>
    <row r="2036" spans="1:22" x14ac:dyDescent="0.3">
      <c r="A2036" t="s">
        <v>148</v>
      </c>
      <c r="B2036">
        <v>1651770</v>
      </c>
      <c r="C2036" s="1">
        <v>43452</v>
      </c>
      <c r="D2036" s="2">
        <v>0.47638888888888892</v>
      </c>
      <c r="G2036" t="s">
        <v>149</v>
      </c>
      <c r="H2036" t="s">
        <v>150</v>
      </c>
      <c r="I2036" t="s">
        <v>161</v>
      </c>
      <c r="J2036" t="s">
        <v>151</v>
      </c>
      <c r="M2036">
        <v>1049</v>
      </c>
      <c r="N2036" t="s">
        <v>152</v>
      </c>
      <c r="O2036">
        <v>0.1</v>
      </c>
      <c r="P2036" t="s">
        <v>174</v>
      </c>
      <c r="Q2036" t="s">
        <v>170</v>
      </c>
      <c r="R2036" t="s">
        <v>154</v>
      </c>
      <c r="S2036">
        <v>0.02</v>
      </c>
      <c r="T2036" t="s">
        <v>176</v>
      </c>
      <c r="V2036" t="s">
        <v>156</v>
      </c>
    </row>
    <row r="2037" spans="1:22" x14ac:dyDescent="0.3">
      <c r="A2037" t="s">
        <v>148</v>
      </c>
      <c r="B2037">
        <v>1651770</v>
      </c>
      <c r="C2037" s="1">
        <v>43452</v>
      </c>
      <c r="D2037" s="2">
        <v>0.47638888888888892</v>
      </c>
      <c r="G2037" t="s">
        <v>149</v>
      </c>
      <c r="H2037" t="s">
        <v>150</v>
      </c>
      <c r="I2037" t="s">
        <v>161</v>
      </c>
      <c r="J2037" t="s">
        <v>151</v>
      </c>
      <c r="M2037">
        <v>1090</v>
      </c>
      <c r="O2037">
        <v>10.1</v>
      </c>
      <c r="P2037" t="s">
        <v>175</v>
      </c>
      <c r="Q2037" t="s">
        <v>172</v>
      </c>
      <c r="R2037" t="s">
        <v>154</v>
      </c>
      <c r="S2037">
        <v>2</v>
      </c>
      <c r="T2037" t="s">
        <v>176</v>
      </c>
      <c r="V2037" t="s">
        <v>156</v>
      </c>
    </row>
    <row r="2038" spans="1:22" x14ac:dyDescent="0.3">
      <c r="A2038" t="s">
        <v>148</v>
      </c>
      <c r="B2038">
        <v>1651770</v>
      </c>
      <c r="C2038" s="1">
        <v>43452</v>
      </c>
      <c r="D2038" s="2">
        <v>0.47638888888888892</v>
      </c>
      <c r="G2038" t="s">
        <v>149</v>
      </c>
      <c r="H2038" t="s">
        <v>150</v>
      </c>
      <c r="I2038" t="s">
        <v>161</v>
      </c>
      <c r="J2038" t="s">
        <v>151</v>
      </c>
      <c r="M2038">
        <v>50286</v>
      </c>
      <c r="O2038">
        <v>4.57</v>
      </c>
      <c r="R2038" t="s">
        <v>154</v>
      </c>
      <c r="S2038">
        <v>0.17</v>
      </c>
      <c r="T2038" t="s">
        <v>165</v>
      </c>
      <c r="V2038" t="s">
        <v>230</v>
      </c>
    </row>
    <row r="2039" spans="1:22" x14ac:dyDescent="0.3">
      <c r="A2039" t="s">
        <v>148</v>
      </c>
      <c r="B2039">
        <v>1651770</v>
      </c>
      <c r="C2039" s="1">
        <v>43501</v>
      </c>
      <c r="D2039" s="2">
        <v>0.54861111111111105</v>
      </c>
      <c r="G2039" t="s">
        <v>149</v>
      </c>
      <c r="H2039" t="s">
        <v>150</v>
      </c>
      <c r="I2039" t="s">
        <v>161</v>
      </c>
      <c r="J2039" t="s">
        <v>151</v>
      </c>
      <c r="M2039">
        <v>1040</v>
      </c>
      <c r="O2039">
        <v>1.5</v>
      </c>
      <c r="P2039" t="s">
        <v>175</v>
      </c>
      <c r="Q2039" t="s">
        <v>172</v>
      </c>
      <c r="R2039" t="s">
        <v>154</v>
      </c>
      <c r="S2039">
        <v>0.4</v>
      </c>
      <c r="T2039" t="s">
        <v>176</v>
      </c>
      <c r="V2039" t="s">
        <v>156</v>
      </c>
    </row>
    <row r="2040" spans="1:22" x14ac:dyDescent="0.3">
      <c r="A2040" t="s">
        <v>148</v>
      </c>
      <c r="B2040">
        <v>1651770</v>
      </c>
      <c r="C2040" s="1">
        <v>43501</v>
      </c>
      <c r="D2040" s="2">
        <v>0.54861111111111105</v>
      </c>
      <c r="G2040" t="s">
        <v>149</v>
      </c>
      <c r="H2040" t="s">
        <v>150</v>
      </c>
      <c r="I2040" t="s">
        <v>161</v>
      </c>
      <c r="J2040" t="s">
        <v>151</v>
      </c>
      <c r="M2040">
        <v>1049</v>
      </c>
      <c r="O2040">
        <v>5.6000000000000001E-2</v>
      </c>
      <c r="P2040" t="s">
        <v>175</v>
      </c>
      <c r="Q2040" t="s">
        <v>170</v>
      </c>
      <c r="R2040" t="s">
        <v>154</v>
      </c>
      <c r="S2040">
        <v>0.02</v>
      </c>
      <c r="T2040" t="s">
        <v>176</v>
      </c>
      <c r="V2040" t="s">
        <v>156</v>
      </c>
    </row>
    <row r="2041" spans="1:22" x14ac:dyDescent="0.3">
      <c r="A2041" t="s">
        <v>148</v>
      </c>
      <c r="B2041">
        <v>1651770</v>
      </c>
      <c r="C2041" s="1">
        <v>43501</v>
      </c>
      <c r="D2041" s="2">
        <v>0.54861111111111105</v>
      </c>
      <c r="G2041" t="s">
        <v>149</v>
      </c>
      <c r="H2041" t="s">
        <v>150</v>
      </c>
      <c r="I2041" t="s">
        <v>161</v>
      </c>
      <c r="J2041" t="s">
        <v>151</v>
      </c>
      <c r="M2041">
        <v>1090</v>
      </c>
      <c r="O2041">
        <v>9.9</v>
      </c>
      <c r="P2041" t="s">
        <v>174</v>
      </c>
      <c r="Q2041" t="s">
        <v>172</v>
      </c>
      <c r="R2041" t="s">
        <v>154</v>
      </c>
      <c r="S2041">
        <v>2</v>
      </c>
      <c r="T2041" t="s">
        <v>176</v>
      </c>
      <c r="V2041" t="s">
        <v>156</v>
      </c>
    </row>
    <row r="2042" spans="1:22" x14ac:dyDescent="0.3">
      <c r="A2042" t="s">
        <v>148</v>
      </c>
      <c r="B2042">
        <v>1651770</v>
      </c>
      <c r="C2042" s="1">
        <v>43501</v>
      </c>
      <c r="D2042" s="2">
        <v>0.54861111111111105</v>
      </c>
      <c r="G2042" t="s">
        <v>149</v>
      </c>
      <c r="H2042" t="s">
        <v>150</v>
      </c>
      <c r="I2042" t="s">
        <v>161</v>
      </c>
      <c r="J2042" t="s">
        <v>151</v>
      </c>
      <c r="M2042">
        <v>50286</v>
      </c>
      <c r="O2042">
        <v>4.2300000000000004</v>
      </c>
      <c r="R2042" t="s">
        <v>154</v>
      </c>
      <c r="S2042">
        <v>0.17</v>
      </c>
      <c r="T2042" t="s">
        <v>165</v>
      </c>
      <c r="V2042" t="s">
        <v>230</v>
      </c>
    </row>
    <row r="2043" spans="1:22" x14ac:dyDescent="0.3">
      <c r="A2043" t="s">
        <v>148</v>
      </c>
      <c r="B2043">
        <v>1651770</v>
      </c>
      <c r="C2043" s="1">
        <v>43535</v>
      </c>
      <c r="D2043" s="2">
        <v>0.4861111111111111</v>
      </c>
      <c r="G2043" t="s">
        <v>178</v>
      </c>
      <c r="H2043" t="s">
        <v>150</v>
      </c>
      <c r="I2043" t="s">
        <v>161</v>
      </c>
      <c r="J2043" t="s">
        <v>151</v>
      </c>
      <c r="M2043">
        <v>1040</v>
      </c>
      <c r="O2043">
        <v>2.2999999999999998</v>
      </c>
      <c r="P2043" t="s">
        <v>174</v>
      </c>
      <c r="Q2043" t="s">
        <v>172</v>
      </c>
      <c r="R2043" t="s">
        <v>154</v>
      </c>
      <c r="S2043">
        <v>0.4</v>
      </c>
      <c r="T2043" t="s">
        <v>176</v>
      </c>
      <c r="V2043" t="s">
        <v>156</v>
      </c>
    </row>
    <row r="2044" spans="1:22" x14ac:dyDescent="0.3">
      <c r="A2044" t="s">
        <v>148</v>
      </c>
      <c r="B2044">
        <v>1651770</v>
      </c>
      <c r="C2044" s="1">
        <v>43535</v>
      </c>
      <c r="D2044" s="2">
        <v>0.4861111111111111</v>
      </c>
      <c r="G2044" t="s">
        <v>178</v>
      </c>
      <c r="H2044" t="s">
        <v>150</v>
      </c>
      <c r="I2044" t="s">
        <v>161</v>
      </c>
      <c r="J2044" t="s">
        <v>151</v>
      </c>
      <c r="M2044">
        <v>1049</v>
      </c>
      <c r="O2044">
        <v>8.4000000000000005E-2</v>
      </c>
      <c r="P2044" t="s">
        <v>174</v>
      </c>
      <c r="Q2044" t="s">
        <v>170</v>
      </c>
      <c r="R2044" t="s">
        <v>154</v>
      </c>
      <c r="S2044">
        <v>0.02</v>
      </c>
      <c r="T2044" t="s">
        <v>176</v>
      </c>
      <c r="V2044" t="s">
        <v>156</v>
      </c>
    </row>
    <row r="2045" spans="1:22" x14ac:dyDescent="0.3">
      <c r="A2045" t="s">
        <v>148</v>
      </c>
      <c r="B2045">
        <v>1651770</v>
      </c>
      <c r="C2045" s="1">
        <v>43535</v>
      </c>
      <c r="D2045" s="2">
        <v>0.4861111111111111</v>
      </c>
      <c r="G2045" t="s">
        <v>178</v>
      </c>
      <c r="H2045" t="s">
        <v>150</v>
      </c>
      <c r="I2045" t="s">
        <v>161</v>
      </c>
      <c r="J2045" t="s">
        <v>151</v>
      </c>
      <c r="M2045">
        <v>1090</v>
      </c>
      <c r="O2045">
        <v>10.7</v>
      </c>
      <c r="P2045" t="s">
        <v>174</v>
      </c>
      <c r="Q2045" t="s">
        <v>172</v>
      </c>
      <c r="R2045" t="s">
        <v>154</v>
      </c>
      <c r="S2045">
        <v>2</v>
      </c>
      <c r="T2045" t="s">
        <v>176</v>
      </c>
      <c r="V2045" t="s">
        <v>156</v>
      </c>
    </row>
    <row r="2046" spans="1:22" x14ac:dyDescent="0.3">
      <c r="A2046" t="s">
        <v>148</v>
      </c>
      <c r="B2046">
        <v>1651770</v>
      </c>
      <c r="C2046" s="1">
        <v>43535</v>
      </c>
      <c r="D2046" s="2">
        <v>0.4861111111111111</v>
      </c>
      <c r="G2046" t="s">
        <v>178</v>
      </c>
      <c r="H2046" t="s">
        <v>150</v>
      </c>
      <c r="I2046" t="s">
        <v>161</v>
      </c>
      <c r="J2046" t="s">
        <v>151</v>
      </c>
      <c r="M2046">
        <v>50286</v>
      </c>
      <c r="O2046">
        <v>6.23</v>
      </c>
      <c r="R2046" t="s">
        <v>154</v>
      </c>
      <c r="S2046">
        <v>0.17</v>
      </c>
      <c r="T2046" t="s">
        <v>165</v>
      </c>
      <c r="V2046" t="s">
        <v>230</v>
      </c>
    </row>
    <row r="2047" spans="1:22" x14ac:dyDescent="0.3">
      <c r="A2047" t="s">
        <v>148</v>
      </c>
      <c r="B2047">
        <v>1651770</v>
      </c>
      <c r="C2047" s="1">
        <v>43545</v>
      </c>
      <c r="D2047" s="2">
        <v>0.40972222222222227</v>
      </c>
      <c r="G2047" t="s">
        <v>178</v>
      </c>
      <c r="H2047" t="s">
        <v>150</v>
      </c>
      <c r="I2047" t="s">
        <v>161</v>
      </c>
      <c r="J2047" t="s">
        <v>151</v>
      </c>
      <c r="M2047">
        <v>1040</v>
      </c>
      <c r="O2047">
        <v>7.5</v>
      </c>
      <c r="Q2047" t="s">
        <v>172</v>
      </c>
      <c r="R2047" t="s">
        <v>154</v>
      </c>
      <c r="S2047">
        <v>0.4</v>
      </c>
      <c r="T2047" t="s">
        <v>176</v>
      </c>
      <c r="V2047" t="s">
        <v>156</v>
      </c>
    </row>
    <row r="2048" spans="1:22" x14ac:dyDescent="0.3">
      <c r="A2048" t="s">
        <v>148</v>
      </c>
      <c r="B2048">
        <v>1651770</v>
      </c>
      <c r="C2048" s="1">
        <v>43545</v>
      </c>
      <c r="D2048" s="2">
        <v>0.40972222222222227</v>
      </c>
      <c r="G2048" t="s">
        <v>178</v>
      </c>
      <c r="H2048" t="s">
        <v>150</v>
      </c>
      <c r="I2048" t="s">
        <v>161</v>
      </c>
      <c r="J2048" t="s">
        <v>151</v>
      </c>
      <c r="M2048">
        <v>1049</v>
      </c>
      <c r="O2048">
        <v>0.50900000000000001</v>
      </c>
      <c r="Q2048" t="s">
        <v>170</v>
      </c>
      <c r="R2048" t="s">
        <v>154</v>
      </c>
      <c r="S2048">
        <v>0.02</v>
      </c>
      <c r="T2048" t="s">
        <v>176</v>
      </c>
      <c r="V2048" t="s">
        <v>156</v>
      </c>
    </row>
    <row r="2049" spans="1:22" x14ac:dyDescent="0.3">
      <c r="A2049" t="s">
        <v>148</v>
      </c>
      <c r="B2049">
        <v>1651770</v>
      </c>
      <c r="C2049" s="1">
        <v>43545</v>
      </c>
      <c r="D2049" s="2">
        <v>0.40972222222222227</v>
      </c>
      <c r="G2049" t="s">
        <v>178</v>
      </c>
      <c r="H2049" t="s">
        <v>150</v>
      </c>
      <c r="I2049" t="s">
        <v>161</v>
      </c>
      <c r="J2049" t="s">
        <v>151</v>
      </c>
      <c r="M2049">
        <v>1090</v>
      </c>
      <c r="O2049">
        <v>24.3</v>
      </c>
      <c r="Q2049" t="s">
        <v>172</v>
      </c>
      <c r="R2049" t="s">
        <v>154</v>
      </c>
      <c r="S2049">
        <v>2</v>
      </c>
      <c r="T2049" t="s">
        <v>176</v>
      </c>
      <c r="V2049" t="s">
        <v>156</v>
      </c>
    </row>
    <row r="2050" spans="1:22" x14ac:dyDescent="0.3">
      <c r="A2050" t="s">
        <v>148</v>
      </c>
      <c r="B2050">
        <v>1651770</v>
      </c>
      <c r="C2050" s="1">
        <v>43545</v>
      </c>
      <c r="D2050" s="2">
        <v>0.40972222222222227</v>
      </c>
      <c r="G2050" t="s">
        <v>178</v>
      </c>
      <c r="H2050" t="s">
        <v>150</v>
      </c>
      <c r="I2050" t="s">
        <v>161</v>
      </c>
      <c r="J2050" t="s">
        <v>151</v>
      </c>
      <c r="M2050">
        <v>50286</v>
      </c>
      <c r="O2050">
        <v>15.4</v>
      </c>
      <c r="R2050" t="s">
        <v>154</v>
      </c>
      <c r="S2050">
        <v>0.17</v>
      </c>
      <c r="T2050" t="s">
        <v>165</v>
      </c>
      <c r="V2050" t="s">
        <v>230</v>
      </c>
    </row>
    <row r="2051" spans="1:22" x14ac:dyDescent="0.3">
      <c r="A2051" t="s">
        <v>148</v>
      </c>
      <c r="B2051">
        <v>1651770</v>
      </c>
      <c r="C2051" s="1">
        <v>43559</v>
      </c>
      <c r="D2051" s="2">
        <v>0.5805555555555556</v>
      </c>
      <c r="G2051" t="s">
        <v>178</v>
      </c>
      <c r="H2051" t="s">
        <v>150</v>
      </c>
      <c r="I2051" t="s">
        <v>161</v>
      </c>
      <c r="J2051" t="s">
        <v>151</v>
      </c>
      <c r="M2051">
        <v>1040</v>
      </c>
      <c r="O2051">
        <v>5.0999999999999996</v>
      </c>
      <c r="P2051" t="s">
        <v>174</v>
      </c>
      <c r="Q2051" t="s">
        <v>172</v>
      </c>
      <c r="R2051" t="s">
        <v>154</v>
      </c>
      <c r="S2051">
        <v>0.4</v>
      </c>
      <c r="T2051" t="s">
        <v>176</v>
      </c>
      <c r="V2051" t="s">
        <v>156</v>
      </c>
    </row>
    <row r="2052" spans="1:22" x14ac:dyDescent="0.3">
      <c r="A2052" t="s">
        <v>148</v>
      </c>
      <c r="B2052">
        <v>1651770</v>
      </c>
      <c r="C2052" s="1">
        <v>43559</v>
      </c>
      <c r="D2052" s="2">
        <v>0.5805555555555556</v>
      </c>
      <c r="G2052" t="s">
        <v>178</v>
      </c>
      <c r="H2052" t="s">
        <v>150</v>
      </c>
      <c r="I2052" t="s">
        <v>161</v>
      </c>
      <c r="J2052" t="s">
        <v>151</v>
      </c>
      <c r="M2052">
        <v>1049</v>
      </c>
      <c r="O2052">
        <v>0.14899999999999999</v>
      </c>
      <c r="P2052" t="s">
        <v>174</v>
      </c>
      <c r="Q2052" t="s">
        <v>170</v>
      </c>
      <c r="R2052" t="s">
        <v>154</v>
      </c>
      <c r="S2052">
        <v>0.02</v>
      </c>
      <c r="T2052" t="s">
        <v>176</v>
      </c>
      <c r="V2052" t="s">
        <v>156</v>
      </c>
    </row>
    <row r="2053" spans="1:22" x14ac:dyDescent="0.3">
      <c r="A2053" t="s">
        <v>148</v>
      </c>
      <c r="B2053">
        <v>1651770</v>
      </c>
      <c r="C2053" s="1">
        <v>43559</v>
      </c>
      <c r="D2053" s="2">
        <v>0.5805555555555556</v>
      </c>
      <c r="G2053" t="s">
        <v>178</v>
      </c>
      <c r="H2053" t="s">
        <v>150</v>
      </c>
      <c r="I2053" t="s">
        <v>161</v>
      </c>
      <c r="J2053" t="s">
        <v>151</v>
      </c>
      <c r="M2053">
        <v>1090</v>
      </c>
      <c r="O2053">
        <v>6.7</v>
      </c>
      <c r="P2053" t="s">
        <v>175</v>
      </c>
      <c r="Q2053" t="s">
        <v>172</v>
      </c>
      <c r="R2053" t="s">
        <v>154</v>
      </c>
      <c r="S2053">
        <v>2</v>
      </c>
      <c r="T2053" t="s">
        <v>176</v>
      </c>
      <c r="V2053" t="s">
        <v>156</v>
      </c>
    </row>
    <row r="2054" spans="1:22" x14ac:dyDescent="0.3">
      <c r="A2054" t="s">
        <v>148</v>
      </c>
      <c r="B2054">
        <v>1651770</v>
      </c>
      <c r="C2054" s="1">
        <v>43559</v>
      </c>
      <c r="D2054" s="2">
        <v>0.5805555555555556</v>
      </c>
      <c r="G2054" t="s">
        <v>178</v>
      </c>
      <c r="H2054" t="s">
        <v>150</v>
      </c>
      <c r="I2054" t="s">
        <v>161</v>
      </c>
      <c r="J2054" t="s">
        <v>151</v>
      </c>
      <c r="M2054">
        <v>50286</v>
      </c>
      <c r="O2054">
        <v>6.48</v>
      </c>
      <c r="R2054" t="s">
        <v>154</v>
      </c>
      <c r="S2054">
        <v>0.17</v>
      </c>
      <c r="T2054" t="s">
        <v>165</v>
      </c>
      <c r="V2054" t="s">
        <v>230</v>
      </c>
    </row>
    <row r="2055" spans="1:22" x14ac:dyDescent="0.3">
      <c r="A2055" t="s">
        <v>148</v>
      </c>
      <c r="B2055">
        <v>1651770</v>
      </c>
      <c r="C2055" s="1">
        <v>43574</v>
      </c>
      <c r="D2055" s="2">
        <v>0.63194444444444442</v>
      </c>
      <c r="G2055" t="s">
        <v>178</v>
      </c>
      <c r="H2055" t="s">
        <v>150</v>
      </c>
      <c r="I2055" t="s">
        <v>161</v>
      </c>
      <c r="J2055" t="s">
        <v>151</v>
      </c>
      <c r="M2055">
        <v>1040</v>
      </c>
      <c r="O2055">
        <v>13.5</v>
      </c>
      <c r="Q2055" t="s">
        <v>172</v>
      </c>
      <c r="R2055" t="s">
        <v>154</v>
      </c>
      <c r="S2055">
        <v>0.4</v>
      </c>
      <c r="T2055" t="s">
        <v>176</v>
      </c>
      <c r="V2055" t="s">
        <v>156</v>
      </c>
    </row>
    <row r="2056" spans="1:22" x14ac:dyDescent="0.3">
      <c r="A2056" t="s">
        <v>148</v>
      </c>
      <c r="B2056">
        <v>1651770</v>
      </c>
      <c r="C2056" s="1">
        <v>43574</v>
      </c>
      <c r="D2056" s="2">
        <v>0.63194444444444442</v>
      </c>
      <c r="G2056" t="s">
        <v>178</v>
      </c>
      <c r="H2056" t="s">
        <v>150</v>
      </c>
      <c r="I2056" t="s">
        <v>161</v>
      </c>
      <c r="J2056" t="s">
        <v>151</v>
      </c>
      <c r="M2056">
        <v>1049</v>
      </c>
      <c r="O2056">
        <v>1.19</v>
      </c>
      <c r="Q2056" t="s">
        <v>170</v>
      </c>
      <c r="R2056" t="s">
        <v>154</v>
      </c>
      <c r="S2056">
        <v>0.02</v>
      </c>
      <c r="T2056" t="s">
        <v>176</v>
      </c>
      <c r="V2056" t="s">
        <v>156</v>
      </c>
    </row>
    <row r="2057" spans="1:22" x14ac:dyDescent="0.3">
      <c r="A2057" t="s">
        <v>148</v>
      </c>
      <c r="B2057">
        <v>1651770</v>
      </c>
      <c r="C2057" s="1">
        <v>43574</v>
      </c>
      <c r="D2057" s="2">
        <v>0.63194444444444442</v>
      </c>
      <c r="G2057" t="s">
        <v>178</v>
      </c>
      <c r="H2057" t="s">
        <v>150</v>
      </c>
      <c r="I2057" t="s">
        <v>161</v>
      </c>
      <c r="J2057" t="s">
        <v>151</v>
      </c>
      <c r="M2057">
        <v>1090</v>
      </c>
      <c r="O2057">
        <v>39.4</v>
      </c>
      <c r="Q2057" t="s">
        <v>172</v>
      </c>
      <c r="R2057" t="s">
        <v>154</v>
      </c>
      <c r="S2057">
        <v>2</v>
      </c>
      <c r="T2057" t="s">
        <v>176</v>
      </c>
      <c r="V2057" t="s">
        <v>156</v>
      </c>
    </row>
    <row r="2058" spans="1:22" x14ac:dyDescent="0.3">
      <c r="A2058" t="s">
        <v>148</v>
      </c>
      <c r="B2058">
        <v>1651770</v>
      </c>
      <c r="C2058" s="1">
        <v>43574</v>
      </c>
      <c r="D2058" s="2">
        <v>0.63194444444444442</v>
      </c>
      <c r="G2058" t="s">
        <v>178</v>
      </c>
      <c r="H2058" t="s">
        <v>150</v>
      </c>
      <c r="I2058" t="s">
        <v>161</v>
      </c>
      <c r="J2058" t="s">
        <v>151</v>
      </c>
      <c r="M2058">
        <v>50286</v>
      </c>
      <c r="O2058">
        <v>26.6</v>
      </c>
      <c r="R2058" t="s">
        <v>154</v>
      </c>
      <c r="S2058">
        <v>0.17</v>
      </c>
      <c r="T2058" t="s">
        <v>165</v>
      </c>
      <c r="V2058" t="s">
        <v>230</v>
      </c>
    </row>
    <row r="2059" spans="1:22" x14ac:dyDescent="0.3">
      <c r="A2059" t="s">
        <v>148</v>
      </c>
      <c r="B2059">
        <v>1651770</v>
      </c>
      <c r="C2059" s="1">
        <v>43593</v>
      </c>
      <c r="D2059" s="2">
        <v>0.59444444444444444</v>
      </c>
      <c r="G2059" t="s">
        <v>178</v>
      </c>
      <c r="H2059" t="s">
        <v>150</v>
      </c>
      <c r="I2059" t="s">
        <v>161</v>
      </c>
      <c r="J2059" t="s">
        <v>151</v>
      </c>
      <c r="M2059">
        <v>1040</v>
      </c>
      <c r="N2059" t="s">
        <v>152</v>
      </c>
      <c r="O2059">
        <v>2</v>
      </c>
      <c r="P2059" t="s">
        <v>174</v>
      </c>
      <c r="Q2059" t="s">
        <v>172</v>
      </c>
      <c r="R2059" t="s">
        <v>154</v>
      </c>
      <c r="S2059">
        <v>0.4</v>
      </c>
      <c r="T2059" t="s">
        <v>176</v>
      </c>
      <c r="V2059" t="s">
        <v>156</v>
      </c>
    </row>
    <row r="2060" spans="1:22" x14ac:dyDescent="0.3">
      <c r="A2060" t="s">
        <v>148</v>
      </c>
      <c r="B2060">
        <v>1651770</v>
      </c>
      <c r="C2060" s="1">
        <v>43593</v>
      </c>
      <c r="D2060" s="2">
        <v>0.59444444444444444</v>
      </c>
      <c r="G2060" t="s">
        <v>178</v>
      </c>
      <c r="H2060" t="s">
        <v>150</v>
      </c>
      <c r="I2060" t="s">
        <v>161</v>
      </c>
      <c r="J2060" t="s">
        <v>151</v>
      </c>
      <c r="M2060">
        <v>1049</v>
      </c>
      <c r="N2060" t="s">
        <v>152</v>
      </c>
      <c r="O2060">
        <v>0.1</v>
      </c>
      <c r="P2060" t="s">
        <v>174</v>
      </c>
      <c r="Q2060" t="s">
        <v>170</v>
      </c>
      <c r="R2060" t="s">
        <v>154</v>
      </c>
      <c r="S2060">
        <v>0.02</v>
      </c>
      <c r="T2060" t="s">
        <v>176</v>
      </c>
      <c r="V2060" t="s">
        <v>156</v>
      </c>
    </row>
    <row r="2061" spans="1:22" x14ac:dyDescent="0.3">
      <c r="A2061" t="s">
        <v>148</v>
      </c>
      <c r="B2061">
        <v>1651770</v>
      </c>
      <c r="C2061" s="1">
        <v>43593</v>
      </c>
      <c r="D2061" s="2">
        <v>0.59444444444444444</v>
      </c>
      <c r="G2061" t="s">
        <v>178</v>
      </c>
      <c r="H2061" t="s">
        <v>150</v>
      </c>
      <c r="I2061" t="s">
        <v>161</v>
      </c>
      <c r="J2061" t="s">
        <v>151</v>
      </c>
      <c r="M2061">
        <v>1090</v>
      </c>
      <c r="N2061" t="s">
        <v>152</v>
      </c>
      <c r="O2061">
        <v>10</v>
      </c>
      <c r="P2061" t="s">
        <v>174</v>
      </c>
      <c r="Q2061" t="s">
        <v>172</v>
      </c>
      <c r="R2061" t="s">
        <v>154</v>
      </c>
      <c r="S2061">
        <v>2</v>
      </c>
      <c r="T2061" t="s">
        <v>176</v>
      </c>
      <c r="V2061" t="s">
        <v>156</v>
      </c>
    </row>
    <row r="2062" spans="1:22" x14ac:dyDescent="0.3">
      <c r="A2062" t="s">
        <v>148</v>
      </c>
      <c r="B2062">
        <v>1651770</v>
      </c>
      <c r="C2062" s="1">
        <v>43593</v>
      </c>
      <c r="D2062" s="2">
        <v>0.59444444444444444</v>
      </c>
      <c r="G2062" t="s">
        <v>178</v>
      </c>
      <c r="H2062" t="s">
        <v>150</v>
      </c>
      <c r="I2062" t="s">
        <v>161</v>
      </c>
      <c r="J2062" t="s">
        <v>151</v>
      </c>
      <c r="M2062">
        <v>50286</v>
      </c>
      <c r="O2062">
        <v>2.75</v>
      </c>
      <c r="R2062" t="s">
        <v>154</v>
      </c>
      <c r="S2062">
        <v>0.17</v>
      </c>
      <c r="T2062" t="s">
        <v>165</v>
      </c>
      <c r="V2062" t="s">
        <v>230</v>
      </c>
    </row>
    <row r="2063" spans="1:22" x14ac:dyDescent="0.3">
      <c r="A2063" t="s">
        <v>148</v>
      </c>
      <c r="B2063">
        <v>1651770</v>
      </c>
      <c r="C2063" s="1">
        <v>43620</v>
      </c>
      <c r="D2063" s="2">
        <v>0.40416666666666662</v>
      </c>
      <c r="G2063" t="s">
        <v>178</v>
      </c>
      <c r="H2063" t="s">
        <v>150</v>
      </c>
      <c r="I2063" t="s">
        <v>161</v>
      </c>
      <c r="J2063" t="s">
        <v>151</v>
      </c>
      <c r="M2063">
        <v>1040</v>
      </c>
      <c r="O2063">
        <v>1.9</v>
      </c>
      <c r="P2063" t="s">
        <v>174</v>
      </c>
      <c r="Q2063" t="s">
        <v>172</v>
      </c>
      <c r="R2063" t="s">
        <v>154</v>
      </c>
      <c r="S2063">
        <v>0.4</v>
      </c>
      <c r="T2063" t="s">
        <v>176</v>
      </c>
      <c r="V2063" t="s">
        <v>156</v>
      </c>
    </row>
    <row r="2064" spans="1:22" x14ac:dyDescent="0.3">
      <c r="A2064" t="s">
        <v>148</v>
      </c>
      <c r="B2064">
        <v>1651770</v>
      </c>
      <c r="C2064" s="1">
        <v>43620</v>
      </c>
      <c r="D2064" s="2">
        <v>0.40416666666666662</v>
      </c>
      <c r="G2064" t="s">
        <v>178</v>
      </c>
      <c r="H2064" t="s">
        <v>150</v>
      </c>
      <c r="I2064" t="s">
        <v>161</v>
      </c>
      <c r="J2064" t="s">
        <v>151</v>
      </c>
      <c r="M2064">
        <v>1049</v>
      </c>
      <c r="O2064">
        <v>7.8E-2</v>
      </c>
      <c r="P2064" t="s">
        <v>175</v>
      </c>
      <c r="Q2064" t="s">
        <v>170</v>
      </c>
      <c r="R2064" t="s">
        <v>154</v>
      </c>
      <c r="S2064">
        <v>0.02</v>
      </c>
      <c r="T2064" t="s">
        <v>176</v>
      </c>
      <c r="V2064" t="s">
        <v>156</v>
      </c>
    </row>
    <row r="2065" spans="1:22" x14ac:dyDescent="0.3">
      <c r="A2065" t="s">
        <v>148</v>
      </c>
      <c r="B2065">
        <v>1651770</v>
      </c>
      <c r="C2065" s="1">
        <v>43620</v>
      </c>
      <c r="D2065" s="2">
        <v>0.40416666666666662</v>
      </c>
      <c r="G2065" t="s">
        <v>178</v>
      </c>
      <c r="H2065" t="s">
        <v>150</v>
      </c>
      <c r="I2065" t="s">
        <v>161</v>
      </c>
      <c r="J2065" t="s">
        <v>151</v>
      </c>
      <c r="M2065">
        <v>1090</v>
      </c>
      <c r="O2065">
        <v>5.8</v>
      </c>
      <c r="P2065" t="s">
        <v>175</v>
      </c>
      <c r="Q2065" t="s">
        <v>172</v>
      </c>
      <c r="R2065" t="s">
        <v>154</v>
      </c>
      <c r="S2065">
        <v>2</v>
      </c>
      <c r="T2065" t="s">
        <v>176</v>
      </c>
      <c r="V2065" t="s">
        <v>156</v>
      </c>
    </row>
    <row r="2066" spans="1:22" x14ac:dyDescent="0.3">
      <c r="A2066" t="s">
        <v>148</v>
      </c>
      <c r="B2066">
        <v>1651770</v>
      </c>
      <c r="C2066" s="1">
        <v>43620</v>
      </c>
      <c r="D2066" s="2">
        <v>0.40416666666666662</v>
      </c>
      <c r="G2066" t="s">
        <v>178</v>
      </c>
      <c r="H2066" t="s">
        <v>150</v>
      </c>
      <c r="I2066" t="s">
        <v>161</v>
      </c>
      <c r="J2066" t="s">
        <v>151</v>
      </c>
      <c r="M2066">
        <v>50286</v>
      </c>
      <c r="O2066">
        <v>3.03</v>
      </c>
      <c r="R2066" t="s">
        <v>154</v>
      </c>
      <c r="S2066">
        <v>0.17</v>
      </c>
      <c r="T2066" t="s">
        <v>165</v>
      </c>
      <c r="V2066" t="s">
        <v>230</v>
      </c>
    </row>
    <row r="2067" spans="1:22" x14ac:dyDescent="0.3">
      <c r="A2067" t="s">
        <v>148</v>
      </c>
      <c r="B2067">
        <v>1651770</v>
      </c>
      <c r="C2067" s="1">
        <v>43648</v>
      </c>
      <c r="D2067" s="2">
        <v>0.4597222222222222</v>
      </c>
      <c r="G2067" t="s">
        <v>178</v>
      </c>
      <c r="H2067" t="s">
        <v>150</v>
      </c>
      <c r="I2067" t="s">
        <v>161</v>
      </c>
      <c r="J2067" t="s">
        <v>151</v>
      </c>
      <c r="M2067">
        <v>1040</v>
      </c>
      <c r="O2067">
        <v>1.6</v>
      </c>
      <c r="P2067" t="s">
        <v>174</v>
      </c>
      <c r="Q2067" t="s">
        <v>172</v>
      </c>
      <c r="R2067" t="s">
        <v>154</v>
      </c>
      <c r="S2067">
        <v>0.4</v>
      </c>
      <c r="T2067" t="s">
        <v>176</v>
      </c>
      <c r="V2067" t="s">
        <v>156</v>
      </c>
    </row>
    <row r="2068" spans="1:22" x14ac:dyDescent="0.3">
      <c r="A2068" t="s">
        <v>148</v>
      </c>
      <c r="B2068">
        <v>1651770</v>
      </c>
      <c r="C2068" s="1">
        <v>43648</v>
      </c>
      <c r="D2068" s="2">
        <v>0.4597222222222222</v>
      </c>
      <c r="G2068" t="s">
        <v>178</v>
      </c>
      <c r="H2068" t="s">
        <v>150</v>
      </c>
      <c r="I2068" t="s">
        <v>161</v>
      </c>
      <c r="J2068" t="s">
        <v>151</v>
      </c>
      <c r="M2068">
        <v>1049</v>
      </c>
      <c r="O2068">
        <v>6.5000000000000002E-2</v>
      </c>
      <c r="P2068" t="s">
        <v>175</v>
      </c>
      <c r="Q2068" t="s">
        <v>170</v>
      </c>
      <c r="R2068" t="s">
        <v>154</v>
      </c>
      <c r="S2068">
        <v>0.02</v>
      </c>
      <c r="T2068" t="s">
        <v>176</v>
      </c>
      <c r="V2068" t="s">
        <v>156</v>
      </c>
    </row>
    <row r="2069" spans="1:22" x14ac:dyDescent="0.3">
      <c r="A2069" t="s">
        <v>148</v>
      </c>
      <c r="B2069">
        <v>1651770</v>
      </c>
      <c r="C2069" s="1">
        <v>43648</v>
      </c>
      <c r="D2069" s="2">
        <v>0.4597222222222222</v>
      </c>
      <c r="G2069" t="s">
        <v>178</v>
      </c>
      <c r="H2069" t="s">
        <v>150</v>
      </c>
      <c r="I2069" t="s">
        <v>161</v>
      </c>
      <c r="J2069" t="s">
        <v>151</v>
      </c>
      <c r="M2069">
        <v>1090</v>
      </c>
      <c r="N2069" t="s">
        <v>152</v>
      </c>
      <c r="O2069">
        <v>4</v>
      </c>
      <c r="P2069" t="s">
        <v>174</v>
      </c>
      <c r="Q2069" t="s">
        <v>172</v>
      </c>
      <c r="R2069" t="s">
        <v>154</v>
      </c>
      <c r="S2069">
        <v>2</v>
      </c>
      <c r="T2069" t="s">
        <v>176</v>
      </c>
      <c r="V2069" t="s">
        <v>156</v>
      </c>
    </row>
    <row r="2070" spans="1:22" x14ac:dyDescent="0.3">
      <c r="A2070" t="s">
        <v>148</v>
      </c>
      <c r="B2070">
        <v>1651770</v>
      </c>
      <c r="C2070" s="1">
        <v>43648</v>
      </c>
      <c r="D2070" s="2">
        <v>0.4597222222222222</v>
      </c>
      <c r="G2070" t="s">
        <v>178</v>
      </c>
      <c r="H2070" t="s">
        <v>150</v>
      </c>
      <c r="I2070" t="s">
        <v>161</v>
      </c>
      <c r="J2070" t="s">
        <v>151</v>
      </c>
      <c r="M2070">
        <v>50286</v>
      </c>
      <c r="O2070">
        <v>1.1000000000000001</v>
      </c>
      <c r="R2070" t="s">
        <v>154</v>
      </c>
      <c r="S2070">
        <v>0.17</v>
      </c>
      <c r="T2070" t="s">
        <v>165</v>
      </c>
      <c r="V2070" t="s">
        <v>230</v>
      </c>
    </row>
    <row r="2071" spans="1:22" x14ac:dyDescent="0.3">
      <c r="A2071" t="s">
        <v>148</v>
      </c>
      <c r="B2071">
        <v>1651770</v>
      </c>
      <c r="C2071" s="1">
        <v>43654</v>
      </c>
      <c r="D2071" s="2">
        <v>0.47916666666666669</v>
      </c>
      <c r="G2071" t="s">
        <v>178</v>
      </c>
      <c r="H2071" t="s">
        <v>150</v>
      </c>
      <c r="I2071" t="s">
        <v>161</v>
      </c>
      <c r="J2071" t="s">
        <v>151</v>
      </c>
      <c r="M2071">
        <v>1040</v>
      </c>
      <c r="O2071">
        <v>6.5</v>
      </c>
      <c r="Q2071" t="s">
        <v>172</v>
      </c>
      <c r="R2071" t="s">
        <v>154</v>
      </c>
      <c r="S2071">
        <v>0.4</v>
      </c>
      <c r="T2071" t="s">
        <v>176</v>
      </c>
      <c r="V2071" t="s">
        <v>156</v>
      </c>
    </row>
    <row r="2072" spans="1:22" x14ac:dyDescent="0.3">
      <c r="A2072" t="s">
        <v>148</v>
      </c>
      <c r="B2072">
        <v>1651770</v>
      </c>
      <c r="C2072" s="1">
        <v>43654</v>
      </c>
      <c r="D2072" s="2">
        <v>0.47916666666666669</v>
      </c>
      <c r="G2072" t="s">
        <v>178</v>
      </c>
      <c r="H2072" t="s">
        <v>150</v>
      </c>
      <c r="I2072" t="s">
        <v>161</v>
      </c>
      <c r="J2072" t="s">
        <v>151</v>
      </c>
      <c r="M2072">
        <v>1049</v>
      </c>
      <c r="O2072">
        <v>1.1299999999999999</v>
      </c>
      <c r="Q2072" t="s">
        <v>170</v>
      </c>
      <c r="R2072" t="s">
        <v>154</v>
      </c>
      <c r="S2072">
        <v>0.02</v>
      </c>
      <c r="T2072" t="s">
        <v>176</v>
      </c>
      <c r="V2072" t="s">
        <v>156</v>
      </c>
    </row>
    <row r="2073" spans="1:22" x14ac:dyDescent="0.3">
      <c r="A2073" t="s">
        <v>148</v>
      </c>
      <c r="B2073">
        <v>1651770</v>
      </c>
      <c r="C2073" s="1">
        <v>43654</v>
      </c>
      <c r="D2073" s="2">
        <v>0.47916666666666669</v>
      </c>
      <c r="G2073" t="s">
        <v>178</v>
      </c>
      <c r="H2073" t="s">
        <v>150</v>
      </c>
      <c r="I2073" t="s">
        <v>161</v>
      </c>
      <c r="J2073" t="s">
        <v>151</v>
      </c>
      <c r="M2073">
        <v>1090</v>
      </c>
      <c r="O2073">
        <v>9.1</v>
      </c>
      <c r="Q2073" t="s">
        <v>172</v>
      </c>
      <c r="R2073" t="s">
        <v>154</v>
      </c>
      <c r="S2073">
        <v>2</v>
      </c>
      <c r="T2073" t="s">
        <v>176</v>
      </c>
      <c r="V2073" t="s">
        <v>156</v>
      </c>
    </row>
    <row r="2074" spans="1:22" x14ac:dyDescent="0.3">
      <c r="A2074" t="s">
        <v>148</v>
      </c>
      <c r="B2074">
        <v>1651770</v>
      </c>
      <c r="C2074" s="1">
        <v>43654</v>
      </c>
      <c r="D2074" s="2">
        <v>0.47916666666666669</v>
      </c>
      <c r="G2074" t="s">
        <v>178</v>
      </c>
      <c r="H2074" t="s">
        <v>150</v>
      </c>
      <c r="I2074" t="s">
        <v>161</v>
      </c>
      <c r="J2074" t="s">
        <v>151</v>
      </c>
      <c r="M2074">
        <v>50286</v>
      </c>
      <c r="O2074">
        <v>12.4</v>
      </c>
      <c r="R2074" t="s">
        <v>154</v>
      </c>
      <c r="S2074">
        <v>0.17</v>
      </c>
      <c r="T2074" t="s">
        <v>165</v>
      </c>
      <c r="V2074" t="s">
        <v>230</v>
      </c>
    </row>
    <row r="2075" spans="1:22" x14ac:dyDescent="0.3">
      <c r="A2075" t="s">
        <v>148</v>
      </c>
      <c r="B2075">
        <v>1651770</v>
      </c>
      <c r="C2075" s="1">
        <v>43682</v>
      </c>
      <c r="D2075" s="2">
        <v>0.41666666666666669</v>
      </c>
      <c r="G2075" t="s">
        <v>178</v>
      </c>
      <c r="H2075" t="s">
        <v>150</v>
      </c>
      <c r="I2075" t="s">
        <v>161</v>
      </c>
      <c r="J2075" t="s">
        <v>151</v>
      </c>
      <c r="M2075">
        <v>1040</v>
      </c>
      <c r="O2075">
        <v>3.2</v>
      </c>
      <c r="Q2075" t="s">
        <v>172</v>
      </c>
      <c r="R2075" t="s">
        <v>154</v>
      </c>
      <c r="S2075">
        <v>0.4</v>
      </c>
      <c r="T2075" t="s">
        <v>176</v>
      </c>
      <c r="V2075" t="s">
        <v>156</v>
      </c>
    </row>
    <row r="2076" spans="1:22" x14ac:dyDescent="0.3">
      <c r="A2076" t="s">
        <v>148</v>
      </c>
      <c r="B2076">
        <v>1651770</v>
      </c>
      <c r="C2076" s="1">
        <v>43682</v>
      </c>
      <c r="D2076" s="2">
        <v>0.41666666666666669</v>
      </c>
      <c r="G2076" t="s">
        <v>178</v>
      </c>
      <c r="H2076" t="s">
        <v>150</v>
      </c>
      <c r="I2076" t="s">
        <v>161</v>
      </c>
      <c r="J2076" t="s">
        <v>151</v>
      </c>
      <c r="M2076">
        <v>1049</v>
      </c>
      <c r="O2076">
        <v>0.153</v>
      </c>
      <c r="Q2076" t="s">
        <v>170</v>
      </c>
      <c r="R2076" t="s">
        <v>154</v>
      </c>
      <c r="S2076">
        <v>0.02</v>
      </c>
      <c r="T2076" t="s">
        <v>176</v>
      </c>
      <c r="V2076" t="s">
        <v>156</v>
      </c>
    </row>
    <row r="2077" spans="1:22" x14ac:dyDescent="0.3">
      <c r="A2077" t="s">
        <v>148</v>
      </c>
      <c r="B2077">
        <v>1651770</v>
      </c>
      <c r="C2077" s="1">
        <v>43682</v>
      </c>
      <c r="D2077" s="2">
        <v>0.41666666666666669</v>
      </c>
      <c r="G2077" t="s">
        <v>178</v>
      </c>
      <c r="H2077" t="s">
        <v>150</v>
      </c>
      <c r="I2077" t="s">
        <v>161</v>
      </c>
      <c r="J2077" t="s">
        <v>151</v>
      </c>
      <c r="M2077">
        <v>1090</v>
      </c>
      <c r="O2077">
        <v>2.7</v>
      </c>
      <c r="P2077" t="s">
        <v>168</v>
      </c>
      <c r="Q2077" t="s">
        <v>172</v>
      </c>
      <c r="R2077" t="s">
        <v>154</v>
      </c>
      <c r="S2077">
        <v>2</v>
      </c>
      <c r="T2077" t="s">
        <v>176</v>
      </c>
      <c r="V2077" t="s">
        <v>156</v>
      </c>
    </row>
    <row r="2078" spans="1:22" x14ac:dyDescent="0.3">
      <c r="A2078" t="s">
        <v>148</v>
      </c>
      <c r="B2078">
        <v>1651770</v>
      </c>
      <c r="C2078" s="1">
        <v>43682</v>
      </c>
      <c r="D2078" s="2">
        <v>0.41666666666666669</v>
      </c>
      <c r="G2078" t="s">
        <v>178</v>
      </c>
      <c r="H2078" t="s">
        <v>150</v>
      </c>
      <c r="I2078" t="s">
        <v>161</v>
      </c>
      <c r="J2078" t="s">
        <v>151</v>
      </c>
      <c r="M2078">
        <v>50286</v>
      </c>
      <c r="O2078">
        <v>2.64</v>
      </c>
      <c r="R2078" t="s">
        <v>154</v>
      </c>
      <c r="S2078">
        <v>0.17</v>
      </c>
      <c r="T2078" t="s">
        <v>165</v>
      </c>
      <c r="V2078" t="s">
        <v>230</v>
      </c>
    </row>
    <row r="2079" spans="1:22" x14ac:dyDescent="0.3">
      <c r="A2079" t="s">
        <v>148</v>
      </c>
      <c r="B2079">
        <v>1651770</v>
      </c>
      <c r="C2079" s="1">
        <v>43700</v>
      </c>
      <c r="D2079" s="2">
        <v>0.4694444444444445</v>
      </c>
      <c r="G2079" t="s">
        <v>178</v>
      </c>
      <c r="H2079" t="s">
        <v>150</v>
      </c>
      <c r="I2079" t="s">
        <v>161</v>
      </c>
      <c r="J2079" t="s">
        <v>151</v>
      </c>
      <c r="M2079">
        <v>50286</v>
      </c>
      <c r="O2079">
        <v>21.9</v>
      </c>
      <c r="R2079" t="s">
        <v>154</v>
      </c>
      <c r="S2079">
        <v>0.17</v>
      </c>
      <c r="T2079" t="s">
        <v>165</v>
      </c>
      <c r="V2079" t="s">
        <v>230</v>
      </c>
    </row>
    <row r="2080" spans="1:22" x14ac:dyDescent="0.3">
      <c r="A2080" t="s">
        <v>148</v>
      </c>
      <c r="B2080">
        <v>1651770</v>
      </c>
      <c r="C2080" s="1">
        <v>43711</v>
      </c>
      <c r="D2080" s="2">
        <v>0.42083333333333334</v>
      </c>
      <c r="G2080" t="s">
        <v>178</v>
      </c>
      <c r="H2080" t="s">
        <v>150</v>
      </c>
      <c r="I2080" t="s">
        <v>161</v>
      </c>
      <c r="J2080" t="s">
        <v>151</v>
      </c>
      <c r="M2080">
        <v>1040</v>
      </c>
      <c r="O2080">
        <v>2.1</v>
      </c>
      <c r="P2080" t="s">
        <v>174</v>
      </c>
      <c r="Q2080" t="s">
        <v>172</v>
      </c>
      <c r="R2080" t="s">
        <v>154</v>
      </c>
      <c r="S2080">
        <v>0.4</v>
      </c>
      <c r="T2080" t="s">
        <v>176</v>
      </c>
      <c r="V2080" t="s">
        <v>156</v>
      </c>
    </row>
    <row r="2081" spans="1:22" x14ac:dyDescent="0.3">
      <c r="A2081" t="s">
        <v>148</v>
      </c>
      <c r="B2081">
        <v>1651770</v>
      </c>
      <c r="C2081" s="1">
        <v>43711</v>
      </c>
      <c r="D2081" s="2">
        <v>0.42083333333333334</v>
      </c>
      <c r="G2081" t="s">
        <v>178</v>
      </c>
      <c r="H2081" t="s">
        <v>150</v>
      </c>
      <c r="I2081" t="s">
        <v>161</v>
      </c>
      <c r="J2081" t="s">
        <v>151</v>
      </c>
      <c r="M2081">
        <v>1049</v>
      </c>
      <c r="O2081">
        <v>4.4999999999999998E-2</v>
      </c>
      <c r="P2081" t="s">
        <v>175</v>
      </c>
      <c r="Q2081" t="s">
        <v>170</v>
      </c>
      <c r="R2081" t="s">
        <v>154</v>
      </c>
      <c r="S2081">
        <v>0.02</v>
      </c>
      <c r="T2081" t="s">
        <v>176</v>
      </c>
      <c r="V2081" t="s">
        <v>156</v>
      </c>
    </row>
    <row r="2082" spans="1:22" x14ac:dyDescent="0.3">
      <c r="A2082" t="s">
        <v>148</v>
      </c>
      <c r="B2082">
        <v>1651770</v>
      </c>
      <c r="C2082" s="1">
        <v>43711</v>
      </c>
      <c r="D2082" s="2">
        <v>0.42083333333333334</v>
      </c>
      <c r="G2082" t="s">
        <v>178</v>
      </c>
      <c r="H2082" t="s">
        <v>150</v>
      </c>
      <c r="I2082" t="s">
        <v>161</v>
      </c>
      <c r="J2082" t="s">
        <v>151</v>
      </c>
      <c r="M2082">
        <v>1090</v>
      </c>
      <c r="N2082" t="s">
        <v>152</v>
      </c>
      <c r="O2082">
        <v>4</v>
      </c>
      <c r="P2082" t="s">
        <v>174</v>
      </c>
      <c r="Q2082" t="s">
        <v>172</v>
      </c>
      <c r="R2082" t="s">
        <v>154</v>
      </c>
      <c r="S2082">
        <v>2</v>
      </c>
      <c r="T2082" t="s">
        <v>176</v>
      </c>
      <c r="V2082" t="s">
        <v>156</v>
      </c>
    </row>
    <row r="2083" spans="1:22" x14ac:dyDescent="0.3">
      <c r="A2083" t="s">
        <v>148</v>
      </c>
      <c r="B2083">
        <v>1651770</v>
      </c>
      <c r="C2083" s="1">
        <v>43711</v>
      </c>
      <c r="D2083" s="2">
        <v>0.42083333333333334</v>
      </c>
      <c r="G2083" t="s">
        <v>178</v>
      </c>
      <c r="H2083" t="s">
        <v>150</v>
      </c>
      <c r="I2083" t="s">
        <v>161</v>
      </c>
      <c r="J2083" t="s">
        <v>151</v>
      </c>
      <c r="M2083">
        <v>50286</v>
      </c>
      <c r="O2083">
        <v>1.1000000000000001</v>
      </c>
      <c r="R2083" t="s">
        <v>154</v>
      </c>
      <c r="S2083">
        <v>0.17</v>
      </c>
      <c r="T2083" t="s">
        <v>165</v>
      </c>
      <c r="V2083" t="s">
        <v>230</v>
      </c>
    </row>
    <row r="2084" spans="1:22" x14ac:dyDescent="0.3">
      <c r="A2084" t="s">
        <v>148</v>
      </c>
      <c r="B2084">
        <v>1651770</v>
      </c>
      <c r="C2084" s="1">
        <v>43749</v>
      </c>
      <c r="D2084" s="2">
        <v>0.3888888888888889</v>
      </c>
      <c r="G2084" t="s">
        <v>178</v>
      </c>
      <c r="H2084" t="s">
        <v>150</v>
      </c>
      <c r="I2084" t="s">
        <v>161</v>
      </c>
      <c r="J2084" t="s">
        <v>151</v>
      </c>
      <c r="M2084">
        <v>1040</v>
      </c>
      <c r="O2084">
        <v>4.5</v>
      </c>
      <c r="P2084" t="s">
        <v>174</v>
      </c>
      <c r="Q2084" t="s">
        <v>172</v>
      </c>
      <c r="R2084" t="s">
        <v>154</v>
      </c>
      <c r="S2084">
        <v>0.4</v>
      </c>
      <c r="T2084" t="s">
        <v>176</v>
      </c>
      <c r="V2084" t="s">
        <v>156</v>
      </c>
    </row>
    <row r="2085" spans="1:22" x14ac:dyDescent="0.3">
      <c r="A2085" t="s">
        <v>148</v>
      </c>
      <c r="B2085">
        <v>1651770</v>
      </c>
      <c r="C2085" s="1">
        <v>43749</v>
      </c>
      <c r="D2085" s="2">
        <v>0.3888888888888889</v>
      </c>
      <c r="G2085" t="s">
        <v>178</v>
      </c>
      <c r="H2085" t="s">
        <v>150</v>
      </c>
      <c r="I2085" t="s">
        <v>161</v>
      </c>
      <c r="J2085" t="s">
        <v>151</v>
      </c>
      <c r="M2085">
        <v>1049</v>
      </c>
      <c r="O2085">
        <v>7.9000000000000001E-2</v>
      </c>
      <c r="P2085" t="s">
        <v>175</v>
      </c>
      <c r="Q2085" t="s">
        <v>170</v>
      </c>
      <c r="R2085" t="s">
        <v>154</v>
      </c>
      <c r="S2085">
        <v>0.02</v>
      </c>
      <c r="T2085" t="s">
        <v>176</v>
      </c>
      <c r="V2085" t="s">
        <v>156</v>
      </c>
    </row>
    <row r="2086" spans="1:22" x14ac:dyDescent="0.3">
      <c r="A2086" t="s">
        <v>148</v>
      </c>
      <c r="B2086">
        <v>1651770</v>
      </c>
      <c r="C2086" s="1">
        <v>43749</v>
      </c>
      <c r="D2086" s="2">
        <v>0.3888888888888889</v>
      </c>
      <c r="G2086" t="s">
        <v>178</v>
      </c>
      <c r="H2086" t="s">
        <v>150</v>
      </c>
      <c r="I2086" t="s">
        <v>161</v>
      </c>
      <c r="J2086" t="s">
        <v>151</v>
      </c>
      <c r="M2086">
        <v>1090</v>
      </c>
      <c r="N2086" t="s">
        <v>152</v>
      </c>
      <c r="O2086">
        <v>4</v>
      </c>
      <c r="P2086" t="s">
        <v>174</v>
      </c>
      <c r="Q2086" t="s">
        <v>172</v>
      </c>
      <c r="R2086" t="s">
        <v>154</v>
      </c>
      <c r="S2086">
        <v>2</v>
      </c>
      <c r="T2086" t="s">
        <v>176</v>
      </c>
      <c r="V2086" t="s">
        <v>156</v>
      </c>
    </row>
    <row r="2087" spans="1:22" x14ac:dyDescent="0.3">
      <c r="A2087" t="s">
        <v>148</v>
      </c>
      <c r="B2087">
        <v>1651770</v>
      </c>
      <c r="C2087" s="1">
        <v>43749</v>
      </c>
      <c r="D2087" s="2">
        <v>0.3888888888888889</v>
      </c>
      <c r="G2087" t="s">
        <v>178</v>
      </c>
      <c r="H2087" t="s">
        <v>150</v>
      </c>
      <c r="I2087" t="s">
        <v>161</v>
      </c>
      <c r="J2087" t="s">
        <v>151</v>
      </c>
      <c r="M2087">
        <v>50286</v>
      </c>
      <c r="O2087">
        <v>5.27</v>
      </c>
      <c r="R2087" t="s">
        <v>154</v>
      </c>
      <c r="S2087">
        <v>0.17</v>
      </c>
      <c r="T2087" t="s">
        <v>165</v>
      </c>
      <c r="V2087" t="s">
        <v>230</v>
      </c>
    </row>
    <row r="2088" spans="1:22" x14ac:dyDescent="0.3">
      <c r="A2088" t="s">
        <v>148</v>
      </c>
      <c r="B2088">
        <v>1651770</v>
      </c>
      <c r="C2088" s="1">
        <v>43754</v>
      </c>
      <c r="D2088" s="2">
        <v>0.55555555555555558</v>
      </c>
      <c r="G2088" t="s">
        <v>178</v>
      </c>
      <c r="H2088" t="s">
        <v>150</v>
      </c>
      <c r="I2088" t="s">
        <v>161</v>
      </c>
      <c r="J2088" t="s">
        <v>151</v>
      </c>
      <c r="M2088">
        <v>1040</v>
      </c>
      <c r="O2088">
        <v>5.9</v>
      </c>
      <c r="Q2088" t="s">
        <v>172</v>
      </c>
      <c r="R2088" t="s">
        <v>154</v>
      </c>
      <c r="S2088">
        <v>0.4</v>
      </c>
      <c r="T2088" t="s">
        <v>176</v>
      </c>
      <c r="V2088" t="s">
        <v>156</v>
      </c>
    </row>
    <row r="2089" spans="1:22" x14ac:dyDescent="0.3">
      <c r="A2089" t="s">
        <v>148</v>
      </c>
      <c r="B2089">
        <v>1651770</v>
      </c>
      <c r="C2089" s="1">
        <v>43754</v>
      </c>
      <c r="D2089" s="2">
        <v>0.55555555555555558</v>
      </c>
      <c r="G2089" t="s">
        <v>178</v>
      </c>
      <c r="H2089" t="s">
        <v>150</v>
      </c>
      <c r="I2089" t="s">
        <v>161</v>
      </c>
      <c r="J2089" t="s">
        <v>151</v>
      </c>
      <c r="M2089">
        <v>1049</v>
      </c>
      <c r="O2089">
        <v>0.98199999999999998</v>
      </c>
      <c r="Q2089" t="s">
        <v>170</v>
      </c>
      <c r="R2089" t="s">
        <v>154</v>
      </c>
      <c r="S2089">
        <v>0.02</v>
      </c>
      <c r="T2089" t="s">
        <v>176</v>
      </c>
      <c r="V2089" t="s">
        <v>156</v>
      </c>
    </row>
    <row r="2090" spans="1:22" x14ac:dyDescent="0.3">
      <c r="A2090" t="s">
        <v>148</v>
      </c>
      <c r="B2090">
        <v>1651770</v>
      </c>
      <c r="C2090" s="1">
        <v>43754</v>
      </c>
      <c r="D2090" s="2">
        <v>0.55555555555555558</v>
      </c>
      <c r="G2090" t="s">
        <v>178</v>
      </c>
      <c r="H2090" t="s">
        <v>150</v>
      </c>
      <c r="I2090" t="s">
        <v>161</v>
      </c>
      <c r="J2090" t="s">
        <v>151</v>
      </c>
      <c r="M2090">
        <v>1090</v>
      </c>
      <c r="O2090">
        <v>14</v>
      </c>
      <c r="Q2090" t="s">
        <v>172</v>
      </c>
      <c r="R2090" t="s">
        <v>154</v>
      </c>
      <c r="S2090">
        <v>2</v>
      </c>
      <c r="T2090" t="s">
        <v>176</v>
      </c>
      <c r="V2090" t="s">
        <v>156</v>
      </c>
    </row>
    <row r="2091" spans="1:22" x14ac:dyDescent="0.3">
      <c r="A2091" t="s">
        <v>148</v>
      </c>
      <c r="B2091">
        <v>1651770</v>
      </c>
      <c r="C2091" s="1">
        <v>43754</v>
      </c>
      <c r="D2091" s="2">
        <v>0.55555555555555558</v>
      </c>
      <c r="G2091" t="s">
        <v>178</v>
      </c>
      <c r="H2091" t="s">
        <v>150</v>
      </c>
      <c r="I2091" t="s">
        <v>161</v>
      </c>
      <c r="J2091" t="s">
        <v>151</v>
      </c>
      <c r="M2091">
        <v>50286</v>
      </c>
      <c r="O2091">
        <v>12.7</v>
      </c>
      <c r="R2091" t="s">
        <v>154</v>
      </c>
      <c r="S2091">
        <v>0.17</v>
      </c>
      <c r="T2091" t="s">
        <v>165</v>
      </c>
      <c r="V2091" t="s">
        <v>230</v>
      </c>
    </row>
    <row r="2092" spans="1:22" x14ac:dyDescent="0.3">
      <c r="A2092" t="s">
        <v>148</v>
      </c>
      <c r="B2092">
        <v>1651770</v>
      </c>
      <c r="C2092" s="1">
        <v>43760</v>
      </c>
      <c r="D2092" s="2">
        <v>0.65</v>
      </c>
      <c r="G2092" t="s">
        <v>178</v>
      </c>
      <c r="H2092" t="s">
        <v>150</v>
      </c>
      <c r="I2092" t="s">
        <v>161</v>
      </c>
      <c r="J2092" t="s">
        <v>151</v>
      </c>
      <c r="M2092">
        <v>1040</v>
      </c>
      <c r="O2092">
        <v>5.6</v>
      </c>
      <c r="Q2092" t="s">
        <v>172</v>
      </c>
      <c r="R2092" t="s">
        <v>154</v>
      </c>
      <c r="S2092">
        <v>0.4</v>
      </c>
      <c r="T2092" t="s">
        <v>176</v>
      </c>
      <c r="V2092" t="s">
        <v>156</v>
      </c>
    </row>
    <row r="2093" spans="1:22" x14ac:dyDescent="0.3">
      <c r="A2093" t="s">
        <v>148</v>
      </c>
      <c r="B2093">
        <v>1651770</v>
      </c>
      <c r="C2093" s="1">
        <v>43760</v>
      </c>
      <c r="D2093" s="2">
        <v>0.65</v>
      </c>
      <c r="G2093" t="s">
        <v>178</v>
      </c>
      <c r="H2093" t="s">
        <v>150</v>
      </c>
      <c r="I2093" t="s">
        <v>161</v>
      </c>
      <c r="J2093" t="s">
        <v>151</v>
      </c>
      <c r="M2093">
        <v>1049</v>
      </c>
      <c r="O2093">
        <v>1.05</v>
      </c>
      <c r="Q2093" t="s">
        <v>170</v>
      </c>
      <c r="R2093" t="s">
        <v>154</v>
      </c>
      <c r="S2093">
        <v>0.02</v>
      </c>
      <c r="T2093" t="s">
        <v>176</v>
      </c>
      <c r="V2093" t="s">
        <v>156</v>
      </c>
    </row>
    <row r="2094" spans="1:22" x14ac:dyDescent="0.3">
      <c r="A2094" t="s">
        <v>148</v>
      </c>
      <c r="B2094">
        <v>1651770</v>
      </c>
      <c r="C2094" s="1">
        <v>43760</v>
      </c>
      <c r="D2094" s="2">
        <v>0.65</v>
      </c>
      <c r="G2094" t="s">
        <v>178</v>
      </c>
      <c r="H2094" t="s">
        <v>150</v>
      </c>
      <c r="I2094" t="s">
        <v>161</v>
      </c>
      <c r="J2094" t="s">
        <v>151</v>
      </c>
      <c r="M2094">
        <v>1090</v>
      </c>
      <c r="O2094">
        <v>13.2</v>
      </c>
      <c r="Q2094" t="s">
        <v>172</v>
      </c>
      <c r="R2094" t="s">
        <v>154</v>
      </c>
      <c r="S2094">
        <v>2</v>
      </c>
      <c r="T2094" t="s">
        <v>176</v>
      </c>
      <c r="V2094" t="s">
        <v>156</v>
      </c>
    </row>
    <row r="2095" spans="1:22" x14ac:dyDescent="0.3">
      <c r="A2095" t="s">
        <v>148</v>
      </c>
      <c r="B2095">
        <v>1651770</v>
      </c>
      <c r="C2095" s="1">
        <v>43760</v>
      </c>
      <c r="D2095" s="2">
        <v>0.65</v>
      </c>
      <c r="G2095" t="s">
        <v>178</v>
      </c>
      <c r="H2095" t="s">
        <v>150</v>
      </c>
      <c r="I2095" t="s">
        <v>161</v>
      </c>
      <c r="J2095" t="s">
        <v>151</v>
      </c>
      <c r="M2095">
        <v>50286</v>
      </c>
      <c r="O2095">
        <v>10.9</v>
      </c>
      <c r="R2095" t="s">
        <v>154</v>
      </c>
      <c r="S2095">
        <v>0.17</v>
      </c>
      <c r="T2095" t="s">
        <v>165</v>
      </c>
      <c r="V2095" t="s">
        <v>230</v>
      </c>
    </row>
    <row r="2096" spans="1:22" x14ac:dyDescent="0.3">
      <c r="A2096" t="s">
        <v>148</v>
      </c>
      <c r="B2096">
        <v>1651770</v>
      </c>
      <c r="C2096" s="1">
        <v>43775</v>
      </c>
      <c r="D2096" s="2">
        <v>0.47638888888888892</v>
      </c>
      <c r="G2096" t="s">
        <v>149</v>
      </c>
      <c r="H2096" t="s">
        <v>150</v>
      </c>
      <c r="I2096" t="s">
        <v>161</v>
      </c>
      <c r="J2096" t="s">
        <v>151</v>
      </c>
      <c r="M2096">
        <v>1040</v>
      </c>
      <c r="O2096">
        <v>4.5</v>
      </c>
      <c r="P2096" t="s">
        <v>232</v>
      </c>
      <c r="Q2096" t="s">
        <v>172</v>
      </c>
      <c r="R2096" t="s">
        <v>154</v>
      </c>
      <c r="S2096">
        <v>0.4</v>
      </c>
      <c r="T2096" t="s">
        <v>176</v>
      </c>
      <c r="V2096" t="s">
        <v>156</v>
      </c>
    </row>
    <row r="2097" spans="1:22" x14ac:dyDescent="0.3">
      <c r="A2097" t="s">
        <v>148</v>
      </c>
      <c r="B2097">
        <v>1651770</v>
      </c>
      <c r="C2097" s="1">
        <v>43775</v>
      </c>
      <c r="D2097" s="2">
        <v>0.47638888888888892</v>
      </c>
      <c r="G2097" t="s">
        <v>149</v>
      </c>
      <c r="H2097" t="s">
        <v>150</v>
      </c>
      <c r="I2097" t="s">
        <v>161</v>
      </c>
      <c r="J2097" t="s">
        <v>151</v>
      </c>
      <c r="M2097">
        <v>1049</v>
      </c>
      <c r="O2097">
        <v>7.2999999999999995E-2</v>
      </c>
      <c r="P2097" t="s">
        <v>175</v>
      </c>
      <c r="Q2097" t="s">
        <v>170</v>
      </c>
      <c r="R2097" t="s">
        <v>154</v>
      </c>
      <c r="S2097">
        <v>0.02</v>
      </c>
      <c r="T2097" t="s">
        <v>176</v>
      </c>
      <c r="V2097" t="s">
        <v>156</v>
      </c>
    </row>
    <row r="2098" spans="1:22" x14ac:dyDescent="0.3">
      <c r="A2098" t="s">
        <v>148</v>
      </c>
      <c r="B2098">
        <v>1651770</v>
      </c>
      <c r="C2098" s="1">
        <v>43775</v>
      </c>
      <c r="D2098" s="2">
        <v>0.47638888888888892</v>
      </c>
      <c r="G2098" t="s">
        <v>149</v>
      </c>
      <c r="H2098" t="s">
        <v>150</v>
      </c>
      <c r="I2098" t="s">
        <v>161</v>
      </c>
      <c r="J2098" t="s">
        <v>151</v>
      </c>
      <c r="M2098">
        <v>1090</v>
      </c>
      <c r="O2098">
        <v>5</v>
      </c>
      <c r="P2098" t="s">
        <v>175</v>
      </c>
      <c r="Q2098" t="s">
        <v>172</v>
      </c>
      <c r="R2098" t="s">
        <v>154</v>
      </c>
      <c r="S2098">
        <v>2</v>
      </c>
      <c r="T2098" t="s">
        <v>176</v>
      </c>
      <c r="V2098" t="s">
        <v>156</v>
      </c>
    </row>
    <row r="2099" spans="1:22" x14ac:dyDescent="0.3">
      <c r="A2099" t="s">
        <v>148</v>
      </c>
      <c r="B2099">
        <v>1651770</v>
      </c>
      <c r="C2099" s="1">
        <v>43775</v>
      </c>
      <c r="D2099" s="2">
        <v>0.47638888888888892</v>
      </c>
      <c r="G2099" t="s">
        <v>149</v>
      </c>
      <c r="H2099" t="s">
        <v>150</v>
      </c>
      <c r="I2099" t="s">
        <v>161</v>
      </c>
      <c r="J2099" t="s">
        <v>151</v>
      </c>
      <c r="M2099">
        <v>50286</v>
      </c>
      <c r="O2099">
        <v>1.74</v>
      </c>
      <c r="R2099" t="s">
        <v>154</v>
      </c>
      <c r="S2099">
        <v>0.17</v>
      </c>
      <c r="T2099" t="s">
        <v>165</v>
      </c>
      <c r="V2099" t="s">
        <v>230</v>
      </c>
    </row>
    <row r="2100" spans="1:22" x14ac:dyDescent="0.3">
      <c r="A2100" t="s">
        <v>148</v>
      </c>
      <c r="B2100">
        <v>1651770</v>
      </c>
      <c r="C2100" s="1">
        <v>43800</v>
      </c>
      <c r="D2100" s="2">
        <v>0.3888888888888889</v>
      </c>
      <c r="G2100" t="s">
        <v>149</v>
      </c>
      <c r="H2100" t="s">
        <v>150</v>
      </c>
      <c r="I2100" t="s">
        <v>161</v>
      </c>
      <c r="J2100" t="s">
        <v>151</v>
      </c>
      <c r="M2100">
        <v>1040</v>
      </c>
      <c r="O2100">
        <v>6.9</v>
      </c>
      <c r="Q2100" t="s">
        <v>172</v>
      </c>
      <c r="R2100" t="s">
        <v>154</v>
      </c>
      <c r="S2100">
        <v>0.4</v>
      </c>
      <c r="T2100" t="s">
        <v>176</v>
      </c>
      <c r="V2100" t="s">
        <v>156</v>
      </c>
    </row>
    <row r="2101" spans="1:22" x14ac:dyDescent="0.3">
      <c r="A2101" t="s">
        <v>148</v>
      </c>
      <c r="B2101">
        <v>1651770</v>
      </c>
      <c r="C2101" s="1">
        <v>43800</v>
      </c>
      <c r="D2101" s="2">
        <v>0.3888888888888889</v>
      </c>
      <c r="G2101" t="s">
        <v>149</v>
      </c>
      <c r="H2101" t="s">
        <v>150</v>
      </c>
      <c r="I2101" t="s">
        <v>161</v>
      </c>
      <c r="J2101" t="s">
        <v>151</v>
      </c>
      <c r="M2101">
        <v>1049</v>
      </c>
      <c r="O2101">
        <v>0.67600000000000005</v>
      </c>
      <c r="Q2101" t="s">
        <v>170</v>
      </c>
      <c r="R2101" t="s">
        <v>154</v>
      </c>
      <c r="S2101">
        <v>0.02</v>
      </c>
      <c r="T2101" t="s">
        <v>176</v>
      </c>
      <c r="V2101" t="s">
        <v>156</v>
      </c>
    </row>
    <row r="2102" spans="1:22" x14ac:dyDescent="0.3">
      <c r="A2102" t="s">
        <v>148</v>
      </c>
      <c r="B2102">
        <v>1651770</v>
      </c>
      <c r="C2102" s="1">
        <v>43800</v>
      </c>
      <c r="D2102" s="2">
        <v>0.3888888888888889</v>
      </c>
      <c r="G2102" t="s">
        <v>149</v>
      </c>
      <c r="H2102" t="s">
        <v>150</v>
      </c>
      <c r="I2102" t="s">
        <v>161</v>
      </c>
      <c r="J2102" t="s">
        <v>151</v>
      </c>
      <c r="M2102">
        <v>1090</v>
      </c>
      <c r="O2102">
        <v>21.8</v>
      </c>
      <c r="Q2102" t="s">
        <v>172</v>
      </c>
      <c r="R2102" t="s">
        <v>154</v>
      </c>
      <c r="S2102">
        <v>2</v>
      </c>
      <c r="T2102" t="s">
        <v>176</v>
      </c>
      <c r="V2102" t="s">
        <v>156</v>
      </c>
    </row>
    <row r="2103" spans="1:22" x14ac:dyDescent="0.3">
      <c r="A2103" t="s">
        <v>148</v>
      </c>
      <c r="B2103">
        <v>1651770</v>
      </c>
      <c r="C2103" s="1">
        <v>43800</v>
      </c>
      <c r="D2103" s="2">
        <v>0.3888888888888889</v>
      </c>
      <c r="G2103" t="s">
        <v>149</v>
      </c>
      <c r="H2103" t="s">
        <v>150</v>
      </c>
      <c r="I2103" t="s">
        <v>161</v>
      </c>
      <c r="J2103" t="s">
        <v>151</v>
      </c>
      <c r="M2103">
        <v>50286</v>
      </c>
      <c r="O2103">
        <v>7.2</v>
      </c>
      <c r="R2103" t="s">
        <v>154</v>
      </c>
      <c r="S2103">
        <v>0.17</v>
      </c>
      <c r="T2103" t="s">
        <v>165</v>
      </c>
      <c r="V2103" t="s">
        <v>230</v>
      </c>
    </row>
    <row r="2104" spans="1:22" x14ac:dyDescent="0.3">
      <c r="A2104" t="s">
        <v>148</v>
      </c>
      <c r="B2104">
        <v>1651770</v>
      </c>
      <c r="C2104" s="1">
        <v>43802</v>
      </c>
      <c r="D2104" s="2">
        <v>0.42499999999999999</v>
      </c>
      <c r="G2104" t="s">
        <v>149</v>
      </c>
      <c r="H2104" t="s">
        <v>150</v>
      </c>
      <c r="I2104" t="s">
        <v>161</v>
      </c>
      <c r="J2104" t="s">
        <v>151</v>
      </c>
      <c r="M2104">
        <v>1040</v>
      </c>
      <c r="O2104">
        <v>2.6</v>
      </c>
      <c r="Q2104" t="s">
        <v>172</v>
      </c>
      <c r="R2104" t="s">
        <v>154</v>
      </c>
      <c r="S2104">
        <v>0.4</v>
      </c>
      <c r="T2104" t="s">
        <v>176</v>
      </c>
      <c r="V2104" t="s">
        <v>156</v>
      </c>
    </row>
    <row r="2105" spans="1:22" x14ac:dyDescent="0.3">
      <c r="A2105" t="s">
        <v>148</v>
      </c>
      <c r="B2105">
        <v>1651770</v>
      </c>
      <c r="C2105" s="1">
        <v>43802</v>
      </c>
      <c r="D2105" s="2">
        <v>0.42499999999999999</v>
      </c>
      <c r="G2105" t="s">
        <v>149</v>
      </c>
      <c r="H2105" t="s">
        <v>150</v>
      </c>
      <c r="I2105" t="s">
        <v>161</v>
      </c>
      <c r="J2105" t="s">
        <v>151</v>
      </c>
      <c r="M2105">
        <v>1049</v>
      </c>
      <c r="O2105">
        <v>0.17599999999999999</v>
      </c>
      <c r="Q2105" t="s">
        <v>170</v>
      </c>
      <c r="R2105" t="s">
        <v>154</v>
      </c>
      <c r="S2105">
        <v>0.02</v>
      </c>
      <c r="T2105" t="s">
        <v>176</v>
      </c>
      <c r="V2105" t="s">
        <v>156</v>
      </c>
    </row>
    <row r="2106" spans="1:22" x14ac:dyDescent="0.3">
      <c r="A2106" t="s">
        <v>148</v>
      </c>
      <c r="B2106">
        <v>1651770</v>
      </c>
      <c r="C2106" s="1">
        <v>43802</v>
      </c>
      <c r="D2106" s="2">
        <v>0.42499999999999999</v>
      </c>
      <c r="G2106" t="s">
        <v>149</v>
      </c>
      <c r="H2106" t="s">
        <v>150</v>
      </c>
      <c r="I2106" t="s">
        <v>161</v>
      </c>
      <c r="J2106" t="s">
        <v>151</v>
      </c>
      <c r="M2106">
        <v>1090</v>
      </c>
      <c r="O2106">
        <v>5.6</v>
      </c>
      <c r="Q2106" t="s">
        <v>172</v>
      </c>
      <c r="R2106" t="s">
        <v>154</v>
      </c>
      <c r="S2106">
        <v>2</v>
      </c>
      <c r="T2106" t="s">
        <v>176</v>
      </c>
      <c r="V2106" t="s">
        <v>156</v>
      </c>
    </row>
    <row r="2107" spans="1:22" x14ac:dyDescent="0.3">
      <c r="A2107" t="s">
        <v>148</v>
      </c>
      <c r="B2107">
        <v>1651770</v>
      </c>
      <c r="C2107" s="1">
        <v>43802</v>
      </c>
      <c r="D2107" s="2">
        <v>0.42499999999999999</v>
      </c>
      <c r="G2107" t="s">
        <v>149</v>
      </c>
      <c r="H2107" t="s">
        <v>150</v>
      </c>
      <c r="I2107" t="s">
        <v>161</v>
      </c>
      <c r="J2107" t="s">
        <v>151</v>
      </c>
      <c r="M2107">
        <v>50286</v>
      </c>
      <c r="O2107">
        <v>2.95</v>
      </c>
      <c r="R2107" t="s">
        <v>154</v>
      </c>
      <c r="S2107">
        <v>0.17</v>
      </c>
      <c r="T2107" t="s">
        <v>165</v>
      </c>
      <c r="V2107" t="s">
        <v>230</v>
      </c>
    </row>
    <row r="2108" spans="1:22" x14ac:dyDescent="0.3">
      <c r="A2108" t="s">
        <v>148</v>
      </c>
      <c r="B2108">
        <v>1651770</v>
      </c>
      <c r="C2108" s="1">
        <v>43808</v>
      </c>
      <c r="D2108" s="2">
        <v>0.48333333333333334</v>
      </c>
      <c r="G2108" t="s">
        <v>149</v>
      </c>
      <c r="H2108" t="s">
        <v>150</v>
      </c>
      <c r="I2108" t="s">
        <v>161</v>
      </c>
      <c r="J2108" t="s">
        <v>151</v>
      </c>
      <c r="M2108">
        <v>1040</v>
      </c>
      <c r="O2108">
        <v>14.4</v>
      </c>
      <c r="Q2108" t="s">
        <v>172</v>
      </c>
      <c r="R2108" t="s">
        <v>154</v>
      </c>
      <c r="S2108">
        <v>0.4</v>
      </c>
      <c r="T2108" t="s">
        <v>176</v>
      </c>
      <c r="V2108" t="s">
        <v>156</v>
      </c>
    </row>
    <row r="2109" spans="1:22" x14ac:dyDescent="0.3">
      <c r="A2109" t="s">
        <v>148</v>
      </c>
      <c r="B2109">
        <v>1651770</v>
      </c>
      <c r="C2109" s="1">
        <v>43808</v>
      </c>
      <c r="D2109" s="2">
        <v>0.48333333333333334</v>
      </c>
      <c r="G2109" t="s">
        <v>149</v>
      </c>
      <c r="H2109" t="s">
        <v>150</v>
      </c>
      <c r="I2109" t="s">
        <v>161</v>
      </c>
      <c r="J2109" t="s">
        <v>151</v>
      </c>
      <c r="M2109">
        <v>1049</v>
      </c>
      <c r="O2109">
        <v>1.48</v>
      </c>
      <c r="Q2109" t="s">
        <v>170</v>
      </c>
      <c r="R2109" t="s">
        <v>154</v>
      </c>
      <c r="S2109">
        <v>0.02</v>
      </c>
      <c r="T2109" t="s">
        <v>176</v>
      </c>
      <c r="V2109" t="s">
        <v>156</v>
      </c>
    </row>
    <row r="2110" spans="1:22" x14ac:dyDescent="0.3">
      <c r="A2110" t="s">
        <v>148</v>
      </c>
      <c r="B2110">
        <v>1651770</v>
      </c>
      <c r="C2110" s="1">
        <v>43808</v>
      </c>
      <c r="D2110" s="2">
        <v>0.48333333333333334</v>
      </c>
      <c r="G2110" t="s">
        <v>149</v>
      </c>
      <c r="H2110" t="s">
        <v>150</v>
      </c>
      <c r="I2110" t="s">
        <v>161</v>
      </c>
      <c r="J2110" t="s">
        <v>151</v>
      </c>
      <c r="M2110">
        <v>1090</v>
      </c>
      <c r="O2110">
        <v>30.5</v>
      </c>
      <c r="Q2110" t="s">
        <v>172</v>
      </c>
      <c r="R2110" t="s">
        <v>154</v>
      </c>
      <c r="S2110">
        <v>2</v>
      </c>
      <c r="T2110" t="s">
        <v>176</v>
      </c>
      <c r="V2110" t="s">
        <v>156</v>
      </c>
    </row>
    <row r="2111" spans="1:22" x14ac:dyDescent="0.3">
      <c r="A2111" t="s">
        <v>148</v>
      </c>
      <c r="B2111">
        <v>1651770</v>
      </c>
      <c r="C2111" s="1">
        <v>43808</v>
      </c>
      <c r="D2111" s="2">
        <v>0.48333333333333334</v>
      </c>
      <c r="G2111" t="s">
        <v>149</v>
      </c>
      <c r="H2111" t="s">
        <v>150</v>
      </c>
      <c r="I2111" t="s">
        <v>161</v>
      </c>
      <c r="J2111" t="s">
        <v>151</v>
      </c>
      <c r="M2111">
        <v>50286</v>
      </c>
      <c r="O2111">
        <v>3.57</v>
      </c>
      <c r="R2111" t="s">
        <v>154</v>
      </c>
      <c r="S2111">
        <v>0.17</v>
      </c>
      <c r="T2111" t="s">
        <v>165</v>
      </c>
      <c r="V2111" t="s">
        <v>230</v>
      </c>
    </row>
    <row r="2112" spans="1:22" x14ac:dyDescent="0.3">
      <c r="A2112" t="s">
        <v>148</v>
      </c>
      <c r="B2112">
        <v>1651770</v>
      </c>
      <c r="C2112" s="1">
        <v>43815</v>
      </c>
      <c r="D2112" s="2">
        <v>0.45</v>
      </c>
      <c r="G2112" t="s">
        <v>149</v>
      </c>
      <c r="H2112" t="s">
        <v>150</v>
      </c>
      <c r="I2112" t="s">
        <v>161</v>
      </c>
      <c r="J2112" t="s">
        <v>151</v>
      </c>
      <c r="M2112">
        <v>1040</v>
      </c>
      <c r="O2112">
        <v>5.4</v>
      </c>
      <c r="Q2112" t="s">
        <v>172</v>
      </c>
      <c r="R2112" t="s">
        <v>154</v>
      </c>
      <c r="S2112">
        <v>0.4</v>
      </c>
      <c r="T2112" t="s">
        <v>176</v>
      </c>
      <c r="V2112" t="s">
        <v>156</v>
      </c>
    </row>
    <row r="2113" spans="1:22" x14ac:dyDescent="0.3">
      <c r="A2113" t="s">
        <v>148</v>
      </c>
      <c r="B2113">
        <v>1651770</v>
      </c>
      <c r="C2113" s="1">
        <v>43815</v>
      </c>
      <c r="D2113" s="2">
        <v>0.45</v>
      </c>
      <c r="G2113" t="s">
        <v>149</v>
      </c>
      <c r="H2113" t="s">
        <v>150</v>
      </c>
      <c r="I2113" t="s">
        <v>161</v>
      </c>
      <c r="J2113" t="s">
        <v>151</v>
      </c>
      <c r="M2113">
        <v>1049</v>
      </c>
      <c r="O2113">
        <v>0.58699999999999997</v>
      </c>
      <c r="Q2113" t="s">
        <v>170</v>
      </c>
      <c r="R2113" t="s">
        <v>154</v>
      </c>
      <c r="S2113">
        <v>0.02</v>
      </c>
      <c r="T2113" t="s">
        <v>176</v>
      </c>
      <c r="V2113" t="s">
        <v>156</v>
      </c>
    </row>
    <row r="2114" spans="1:22" x14ac:dyDescent="0.3">
      <c r="A2114" t="s">
        <v>148</v>
      </c>
      <c r="B2114">
        <v>1651770</v>
      </c>
      <c r="C2114" s="1">
        <v>43815</v>
      </c>
      <c r="D2114" s="2">
        <v>0.45</v>
      </c>
      <c r="G2114" t="s">
        <v>149</v>
      </c>
      <c r="H2114" t="s">
        <v>150</v>
      </c>
      <c r="I2114" t="s">
        <v>161</v>
      </c>
      <c r="J2114" t="s">
        <v>151</v>
      </c>
      <c r="M2114">
        <v>1090</v>
      </c>
      <c r="O2114">
        <v>15.8</v>
      </c>
      <c r="Q2114" t="s">
        <v>172</v>
      </c>
      <c r="R2114" t="s">
        <v>154</v>
      </c>
      <c r="S2114">
        <v>2</v>
      </c>
      <c r="T2114" t="s">
        <v>176</v>
      </c>
      <c r="V2114" t="s">
        <v>156</v>
      </c>
    </row>
    <row r="2115" spans="1:22" x14ac:dyDescent="0.3">
      <c r="A2115" t="s">
        <v>148</v>
      </c>
      <c r="B2115">
        <v>1651770</v>
      </c>
      <c r="C2115" s="1">
        <v>43815</v>
      </c>
      <c r="D2115" s="2">
        <v>0.45</v>
      </c>
      <c r="G2115" t="s">
        <v>149</v>
      </c>
      <c r="H2115" t="s">
        <v>150</v>
      </c>
      <c r="I2115" t="s">
        <v>161</v>
      </c>
      <c r="J2115" t="s">
        <v>151</v>
      </c>
      <c r="M2115">
        <v>50286</v>
      </c>
      <c r="O2115">
        <v>7.12</v>
      </c>
      <c r="R2115" t="s">
        <v>154</v>
      </c>
      <c r="S2115">
        <v>0.17</v>
      </c>
      <c r="T2115" t="s">
        <v>165</v>
      </c>
      <c r="V2115" t="s">
        <v>230</v>
      </c>
    </row>
    <row r="2116" spans="1:22" x14ac:dyDescent="0.3">
      <c r="A2116" t="s">
        <v>148</v>
      </c>
      <c r="B2116">
        <v>1651770</v>
      </c>
      <c r="C2116" s="1">
        <v>43832</v>
      </c>
      <c r="D2116" s="2">
        <v>0.44166666666666665</v>
      </c>
      <c r="G2116" t="s">
        <v>149</v>
      </c>
      <c r="H2116" t="s">
        <v>150</v>
      </c>
      <c r="I2116" t="s">
        <v>161</v>
      </c>
      <c r="J2116" t="s">
        <v>151</v>
      </c>
      <c r="M2116">
        <v>1040</v>
      </c>
      <c r="O2116">
        <v>3.6</v>
      </c>
      <c r="P2116" t="s">
        <v>174</v>
      </c>
      <c r="Q2116" t="s">
        <v>172</v>
      </c>
      <c r="R2116" t="s">
        <v>154</v>
      </c>
      <c r="S2116">
        <v>0.4</v>
      </c>
      <c r="T2116" t="s">
        <v>176</v>
      </c>
      <c r="V2116" t="s">
        <v>156</v>
      </c>
    </row>
    <row r="2117" spans="1:22" x14ac:dyDescent="0.3">
      <c r="A2117" t="s">
        <v>148</v>
      </c>
      <c r="B2117">
        <v>1651770</v>
      </c>
      <c r="C2117" s="1">
        <v>43832</v>
      </c>
      <c r="D2117" s="2">
        <v>0.44166666666666665</v>
      </c>
      <c r="G2117" t="s">
        <v>149</v>
      </c>
      <c r="H2117" t="s">
        <v>150</v>
      </c>
      <c r="I2117" t="s">
        <v>161</v>
      </c>
      <c r="J2117" t="s">
        <v>151</v>
      </c>
      <c r="M2117">
        <v>1049</v>
      </c>
      <c r="O2117">
        <v>0.125</v>
      </c>
      <c r="P2117" t="s">
        <v>174</v>
      </c>
      <c r="Q2117" t="s">
        <v>170</v>
      </c>
      <c r="R2117" t="s">
        <v>154</v>
      </c>
      <c r="S2117">
        <v>0.02</v>
      </c>
      <c r="T2117" t="s">
        <v>176</v>
      </c>
      <c r="V2117" t="s">
        <v>156</v>
      </c>
    </row>
    <row r="2118" spans="1:22" x14ac:dyDescent="0.3">
      <c r="A2118" t="s">
        <v>148</v>
      </c>
      <c r="B2118">
        <v>1651770</v>
      </c>
      <c r="C2118" s="1">
        <v>43832</v>
      </c>
      <c r="D2118" s="2">
        <v>0.44166666666666665</v>
      </c>
      <c r="G2118" t="s">
        <v>149</v>
      </c>
      <c r="H2118" t="s">
        <v>150</v>
      </c>
      <c r="I2118" t="s">
        <v>161</v>
      </c>
      <c r="J2118" t="s">
        <v>151</v>
      </c>
      <c r="M2118">
        <v>1090</v>
      </c>
      <c r="O2118">
        <v>6.5</v>
      </c>
      <c r="P2118" t="s">
        <v>175</v>
      </c>
      <c r="Q2118" t="s">
        <v>172</v>
      </c>
      <c r="R2118" t="s">
        <v>154</v>
      </c>
      <c r="S2118">
        <v>2</v>
      </c>
      <c r="T2118" t="s">
        <v>176</v>
      </c>
      <c r="V2118" t="s">
        <v>156</v>
      </c>
    </row>
    <row r="2119" spans="1:22" x14ac:dyDescent="0.3">
      <c r="A2119" t="s">
        <v>148</v>
      </c>
      <c r="B2119">
        <v>1651770</v>
      </c>
      <c r="C2119" s="1">
        <v>43832</v>
      </c>
      <c r="D2119" s="2">
        <v>0.44166666666666665</v>
      </c>
      <c r="G2119" t="s">
        <v>149</v>
      </c>
      <c r="H2119" t="s">
        <v>150</v>
      </c>
      <c r="I2119" t="s">
        <v>161</v>
      </c>
      <c r="J2119" t="s">
        <v>151</v>
      </c>
      <c r="M2119">
        <v>50286</v>
      </c>
      <c r="O2119">
        <v>3.42</v>
      </c>
      <c r="R2119" t="s">
        <v>154</v>
      </c>
      <c r="S2119">
        <v>0.17</v>
      </c>
      <c r="T2119" t="s">
        <v>165</v>
      </c>
      <c r="V2119" t="s">
        <v>230</v>
      </c>
    </row>
    <row r="2120" spans="1:22" x14ac:dyDescent="0.3">
      <c r="A2120" t="s">
        <v>148</v>
      </c>
      <c r="B2120">
        <v>1651770</v>
      </c>
      <c r="C2120" s="1">
        <v>43855</v>
      </c>
      <c r="D2120" s="2">
        <v>0.38194444444444442</v>
      </c>
      <c r="G2120" t="s">
        <v>149</v>
      </c>
      <c r="H2120" t="s">
        <v>150</v>
      </c>
      <c r="I2120" t="s">
        <v>161</v>
      </c>
      <c r="J2120" t="s">
        <v>151</v>
      </c>
      <c r="M2120">
        <v>1040</v>
      </c>
      <c r="O2120">
        <v>5.7</v>
      </c>
      <c r="Q2120" t="s">
        <v>172</v>
      </c>
      <c r="R2120" t="s">
        <v>154</v>
      </c>
      <c r="S2120">
        <v>0.4</v>
      </c>
      <c r="T2120" t="s">
        <v>176</v>
      </c>
      <c r="V2120" t="s">
        <v>156</v>
      </c>
    </row>
    <row r="2121" spans="1:22" x14ac:dyDescent="0.3">
      <c r="A2121" t="s">
        <v>148</v>
      </c>
      <c r="B2121">
        <v>1651770</v>
      </c>
      <c r="C2121" s="1">
        <v>43855</v>
      </c>
      <c r="D2121" s="2">
        <v>0.38194444444444442</v>
      </c>
      <c r="G2121" t="s">
        <v>149</v>
      </c>
      <c r="H2121" t="s">
        <v>150</v>
      </c>
      <c r="I2121" t="s">
        <v>161</v>
      </c>
      <c r="J2121" t="s">
        <v>151</v>
      </c>
      <c r="M2121">
        <v>1049</v>
      </c>
      <c r="O2121">
        <v>0.72</v>
      </c>
      <c r="Q2121" t="s">
        <v>170</v>
      </c>
      <c r="R2121" t="s">
        <v>154</v>
      </c>
      <c r="S2121">
        <v>0.02</v>
      </c>
      <c r="T2121" t="s">
        <v>176</v>
      </c>
      <c r="V2121" t="s">
        <v>156</v>
      </c>
    </row>
    <row r="2122" spans="1:22" x14ac:dyDescent="0.3">
      <c r="A2122" t="s">
        <v>148</v>
      </c>
      <c r="B2122">
        <v>1651770</v>
      </c>
      <c r="C2122" s="1">
        <v>43855</v>
      </c>
      <c r="D2122" s="2">
        <v>0.38194444444444442</v>
      </c>
      <c r="G2122" t="s">
        <v>149</v>
      </c>
      <c r="H2122" t="s">
        <v>150</v>
      </c>
      <c r="I2122" t="s">
        <v>161</v>
      </c>
      <c r="J2122" t="s">
        <v>151</v>
      </c>
      <c r="M2122">
        <v>1090</v>
      </c>
      <c r="O2122">
        <v>16.100000000000001</v>
      </c>
      <c r="Q2122" t="s">
        <v>172</v>
      </c>
      <c r="R2122" t="s">
        <v>154</v>
      </c>
      <c r="S2122">
        <v>2</v>
      </c>
      <c r="T2122" t="s">
        <v>176</v>
      </c>
      <c r="V2122" t="s">
        <v>156</v>
      </c>
    </row>
    <row r="2123" spans="1:22" x14ac:dyDescent="0.3">
      <c r="A2123" t="s">
        <v>148</v>
      </c>
      <c r="B2123">
        <v>1651770</v>
      </c>
      <c r="C2123" s="1">
        <v>43855</v>
      </c>
      <c r="D2123" s="2">
        <v>0.38194444444444442</v>
      </c>
      <c r="G2123" t="s">
        <v>149</v>
      </c>
      <c r="H2123" t="s">
        <v>150</v>
      </c>
      <c r="I2123" t="s">
        <v>161</v>
      </c>
      <c r="J2123" t="s">
        <v>151</v>
      </c>
      <c r="M2123">
        <v>50286</v>
      </c>
      <c r="O2123">
        <v>8.89</v>
      </c>
      <c r="R2123" t="s">
        <v>154</v>
      </c>
      <c r="S2123">
        <v>0.17</v>
      </c>
      <c r="T2123" t="s">
        <v>165</v>
      </c>
      <c r="V2123" t="s">
        <v>230</v>
      </c>
    </row>
    <row r="2124" spans="1:22" x14ac:dyDescent="0.3">
      <c r="A2124" t="s">
        <v>148</v>
      </c>
      <c r="B2124">
        <v>1651770</v>
      </c>
      <c r="C2124" s="1">
        <v>43864</v>
      </c>
      <c r="D2124" s="2">
        <v>0.40138888888888885</v>
      </c>
      <c r="G2124" t="s">
        <v>149</v>
      </c>
      <c r="H2124" t="s">
        <v>150</v>
      </c>
      <c r="I2124" t="s">
        <v>161</v>
      </c>
      <c r="J2124" t="s">
        <v>151</v>
      </c>
      <c r="M2124">
        <v>1040</v>
      </c>
      <c r="O2124">
        <v>2.8</v>
      </c>
      <c r="Q2124" t="s">
        <v>172</v>
      </c>
      <c r="R2124" t="s">
        <v>154</v>
      </c>
      <c r="S2124">
        <v>0.4</v>
      </c>
      <c r="T2124" t="s">
        <v>176</v>
      </c>
      <c r="V2124" t="s">
        <v>156</v>
      </c>
    </row>
    <row r="2125" spans="1:22" x14ac:dyDescent="0.3">
      <c r="A2125" t="s">
        <v>148</v>
      </c>
      <c r="B2125">
        <v>1651770</v>
      </c>
      <c r="C2125" s="1">
        <v>43864</v>
      </c>
      <c r="D2125" s="2">
        <v>0.40138888888888885</v>
      </c>
      <c r="G2125" t="s">
        <v>149</v>
      </c>
      <c r="H2125" t="s">
        <v>150</v>
      </c>
      <c r="I2125" t="s">
        <v>161</v>
      </c>
      <c r="J2125" t="s">
        <v>151</v>
      </c>
      <c r="M2125">
        <v>1049</v>
      </c>
      <c r="O2125">
        <v>7.0999999999999994E-2</v>
      </c>
      <c r="Q2125" t="s">
        <v>170</v>
      </c>
      <c r="R2125" t="s">
        <v>154</v>
      </c>
      <c r="S2125">
        <v>0.02</v>
      </c>
      <c r="T2125" t="s">
        <v>176</v>
      </c>
      <c r="V2125" t="s">
        <v>156</v>
      </c>
    </row>
    <row r="2126" spans="1:22" x14ac:dyDescent="0.3">
      <c r="A2126" t="s">
        <v>148</v>
      </c>
      <c r="B2126">
        <v>1651770</v>
      </c>
      <c r="C2126" s="1">
        <v>43864</v>
      </c>
      <c r="D2126" s="2">
        <v>0.40138888888888885</v>
      </c>
      <c r="G2126" t="s">
        <v>149</v>
      </c>
      <c r="H2126" t="s">
        <v>150</v>
      </c>
      <c r="I2126" t="s">
        <v>161</v>
      </c>
      <c r="J2126" t="s">
        <v>151</v>
      </c>
      <c r="M2126">
        <v>1090</v>
      </c>
      <c r="O2126">
        <v>5.7</v>
      </c>
      <c r="Q2126" t="s">
        <v>172</v>
      </c>
      <c r="R2126" t="s">
        <v>154</v>
      </c>
      <c r="S2126">
        <v>2</v>
      </c>
      <c r="T2126" t="s">
        <v>176</v>
      </c>
      <c r="V2126" t="s">
        <v>156</v>
      </c>
    </row>
    <row r="2127" spans="1:22" x14ac:dyDescent="0.3">
      <c r="A2127" t="s">
        <v>148</v>
      </c>
      <c r="B2127">
        <v>1651770</v>
      </c>
      <c r="C2127" s="1">
        <v>43864</v>
      </c>
      <c r="D2127" s="2">
        <v>0.40138888888888885</v>
      </c>
      <c r="G2127" t="s">
        <v>149</v>
      </c>
      <c r="H2127" t="s">
        <v>150</v>
      </c>
      <c r="I2127" t="s">
        <v>161</v>
      </c>
      <c r="J2127" t="s">
        <v>151</v>
      </c>
      <c r="M2127">
        <v>50286</v>
      </c>
      <c r="O2127">
        <v>1.72</v>
      </c>
      <c r="R2127" t="s">
        <v>154</v>
      </c>
      <c r="S2127">
        <v>0.17</v>
      </c>
      <c r="T2127" t="s">
        <v>165</v>
      </c>
      <c r="V2127" t="s">
        <v>230</v>
      </c>
    </row>
    <row r="2128" spans="1:22" x14ac:dyDescent="0.3">
      <c r="A2128" t="s">
        <v>148</v>
      </c>
      <c r="B2128">
        <v>1651770</v>
      </c>
      <c r="C2128" s="1">
        <v>43867</v>
      </c>
      <c r="D2128" s="2">
        <v>0.52361111111111114</v>
      </c>
      <c r="G2128" t="s">
        <v>149</v>
      </c>
      <c r="H2128" t="s">
        <v>150</v>
      </c>
      <c r="I2128" t="s">
        <v>161</v>
      </c>
      <c r="J2128" t="s">
        <v>151</v>
      </c>
      <c r="M2128">
        <v>1040</v>
      </c>
      <c r="O2128">
        <v>5.2</v>
      </c>
      <c r="Q2128" t="s">
        <v>172</v>
      </c>
      <c r="R2128" t="s">
        <v>154</v>
      </c>
      <c r="S2128">
        <v>0.4</v>
      </c>
      <c r="T2128" t="s">
        <v>176</v>
      </c>
      <c r="V2128" t="s">
        <v>156</v>
      </c>
    </row>
    <row r="2129" spans="1:22" x14ac:dyDescent="0.3">
      <c r="A2129" t="s">
        <v>148</v>
      </c>
      <c r="B2129">
        <v>1651770</v>
      </c>
      <c r="C2129" s="1">
        <v>43867</v>
      </c>
      <c r="D2129" s="2">
        <v>0.52361111111111114</v>
      </c>
      <c r="G2129" t="s">
        <v>149</v>
      </c>
      <c r="H2129" t="s">
        <v>150</v>
      </c>
      <c r="I2129" t="s">
        <v>161</v>
      </c>
      <c r="J2129" t="s">
        <v>151</v>
      </c>
      <c r="M2129">
        <v>1049</v>
      </c>
      <c r="O2129">
        <v>0.71799999999999997</v>
      </c>
      <c r="Q2129" t="s">
        <v>170</v>
      </c>
      <c r="R2129" t="s">
        <v>154</v>
      </c>
      <c r="S2129">
        <v>0.02</v>
      </c>
      <c r="T2129" t="s">
        <v>176</v>
      </c>
      <c r="V2129" t="s">
        <v>156</v>
      </c>
    </row>
    <row r="2130" spans="1:22" x14ac:dyDescent="0.3">
      <c r="A2130" t="s">
        <v>148</v>
      </c>
      <c r="B2130">
        <v>1651770</v>
      </c>
      <c r="C2130" s="1">
        <v>43867</v>
      </c>
      <c r="D2130" s="2">
        <v>0.52361111111111114</v>
      </c>
      <c r="G2130" t="s">
        <v>149</v>
      </c>
      <c r="H2130" t="s">
        <v>150</v>
      </c>
      <c r="I2130" t="s">
        <v>161</v>
      </c>
      <c r="J2130" t="s">
        <v>151</v>
      </c>
      <c r="M2130">
        <v>1090</v>
      </c>
      <c r="O2130">
        <v>9.6999999999999993</v>
      </c>
      <c r="Q2130" t="s">
        <v>172</v>
      </c>
      <c r="R2130" t="s">
        <v>154</v>
      </c>
      <c r="S2130">
        <v>2</v>
      </c>
      <c r="T2130" t="s">
        <v>176</v>
      </c>
      <c r="V2130" t="s">
        <v>156</v>
      </c>
    </row>
    <row r="2131" spans="1:22" x14ac:dyDescent="0.3">
      <c r="A2131" t="s">
        <v>148</v>
      </c>
      <c r="B2131">
        <v>1651770</v>
      </c>
      <c r="C2131" s="1">
        <v>43867</v>
      </c>
      <c r="D2131" s="2">
        <v>0.52361111111111114</v>
      </c>
      <c r="G2131" t="s">
        <v>149</v>
      </c>
      <c r="H2131" t="s">
        <v>150</v>
      </c>
      <c r="I2131" t="s">
        <v>161</v>
      </c>
      <c r="J2131" t="s">
        <v>151</v>
      </c>
      <c r="M2131">
        <v>50286</v>
      </c>
      <c r="O2131">
        <v>11.2</v>
      </c>
      <c r="R2131" t="s">
        <v>154</v>
      </c>
      <c r="S2131">
        <v>0.17</v>
      </c>
      <c r="T2131" t="s">
        <v>165</v>
      </c>
      <c r="V2131" t="s">
        <v>230</v>
      </c>
    </row>
    <row r="2132" spans="1:22" x14ac:dyDescent="0.3">
      <c r="A2132" t="s">
        <v>148</v>
      </c>
      <c r="B2132">
        <v>1651770</v>
      </c>
      <c r="C2132" s="1">
        <v>43893</v>
      </c>
      <c r="D2132" s="2">
        <v>0.37083333333333335</v>
      </c>
      <c r="G2132" t="s">
        <v>149</v>
      </c>
      <c r="H2132" t="s">
        <v>150</v>
      </c>
      <c r="I2132" t="s">
        <v>161</v>
      </c>
      <c r="J2132" t="s">
        <v>151</v>
      </c>
      <c r="M2132">
        <v>1040</v>
      </c>
      <c r="O2132">
        <v>4.5999999999999996</v>
      </c>
      <c r="P2132" t="s">
        <v>174</v>
      </c>
      <c r="Q2132" t="s">
        <v>172</v>
      </c>
      <c r="R2132" t="s">
        <v>154</v>
      </c>
      <c r="S2132">
        <v>0.4</v>
      </c>
      <c r="T2132" t="s">
        <v>176</v>
      </c>
      <c r="V2132" t="s">
        <v>156</v>
      </c>
    </row>
    <row r="2133" spans="1:22" x14ac:dyDescent="0.3">
      <c r="A2133" t="s">
        <v>148</v>
      </c>
      <c r="B2133">
        <v>1651770</v>
      </c>
      <c r="C2133" s="1">
        <v>43893</v>
      </c>
      <c r="D2133" s="2">
        <v>0.37083333333333335</v>
      </c>
      <c r="G2133" t="s">
        <v>149</v>
      </c>
      <c r="H2133" t="s">
        <v>150</v>
      </c>
      <c r="I2133" t="s">
        <v>161</v>
      </c>
      <c r="J2133" t="s">
        <v>151</v>
      </c>
      <c r="M2133">
        <v>1049</v>
      </c>
      <c r="O2133">
        <v>0.36</v>
      </c>
      <c r="P2133" t="s">
        <v>174</v>
      </c>
      <c r="Q2133" t="s">
        <v>170</v>
      </c>
      <c r="R2133" t="s">
        <v>154</v>
      </c>
      <c r="S2133">
        <v>0.02</v>
      </c>
      <c r="T2133" t="s">
        <v>176</v>
      </c>
      <c r="V2133" t="s">
        <v>156</v>
      </c>
    </row>
    <row r="2134" spans="1:22" x14ac:dyDescent="0.3">
      <c r="A2134" t="s">
        <v>148</v>
      </c>
      <c r="B2134">
        <v>1651770</v>
      </c>
      <c r="C2134" s="1">
        <v>43893</v>
      </c>
      <c r="D2134" s="2">
        <v>0.37083333333333335</v>
      </c>
      <c r="G2134" t="s">
        <v>149</v>
      </c>
      <c r="H2134" t="s">
        <v>150</v>
      </c>
      <c r="I2134" t="s">
        <v>161</v>
      </c>
      <c r="J2134" t="s">
        <v>151</v>
      </c>
      <c r="M2134">
        <v>1090</v>
      </c>
      <c r="O2134">
        <v>15.9</v>
      </c>
      <c r="P2134" t="s">
        <v>174</v>
      </c>
      <c r="Q2134" t="s">
        <v>172</v>
      </c>
      <c r="R2134" t="s">
        <v>154</v>
      </c>
      <c r="S2134">
        <v>2</v>
      </c>
      <c r="T2134" t="s">
        <v>176</v>
      </c>
      <c r="V2134" t="s">
        <v>156</v>
      </c>
    </row>
    <row r="2135" spans="1:22" x14ac:dyDescent="0.3">
      <c r="A2135" t="s">
        <v>148</v>
      </c>
      <c r="B2135">
        <v>1651770</v>
      </c>
      <c r="C2135" s="1">
        <v>43895</v>
      </c>
      <c r="D2135" s="2">
        <v>0.56944444444444442</v>
      </c>
      <c r="G2135" t="s">
        <v>149</v>
      </c>
      <c r="H2135" t="s">
        <v>150</v>
      </c>
      <c r="I2135" t="s">
        <v>161</v>
      </c>
      <c r="J2135" t="s">
        <v>151</v>
      </c>
      <c r="M2135">
        <v>50286</v>
      </c>
      <c r="O2135">
        <v>1.73</v>
      </c>
      <c r="R2135" t="s">
        <v>154</v>
      </c>
      <c r="S2135">
        <v>0.17</v>
      </c>
      <c r="T2135" t="s">
        <v>165</v>
      </c>
      <c r="V2135" t="s">
        <v>230</v>
      </c>
    </row>
    <row r="2136" spans="1:22" x14ac:dyDescent="0.3">
      <c r="A2136" t="s">
        <v>148</v>
      </c>
      <c r="B2136">
        <v>1651770</v>
      </c>
      <c r="C2136" s="1">
        <v>43923</v>
      </c>
      <c r="D2136" s="2">
        <v>0.3888888888888889</v>
      </c>
      <c r="G2136" t="s">
        <v>178</v>
      </c>
      <c r="H2136" t="s">
        <v>150</v>
      </c>
      <c r="I2136" t="s">
        <v>161</v>
      </c>
      <c r="J2136" t="s">
        <v>151</v>
      </c>
      <c r="M2136">
        <v>1040</v>
      </c>
      <c r="O2136">
        <v>1.2</v>
      </c>
      <c r="P2136" t="s">
        <v>175</v>
      </c>
      <c r="Q2136" t="s">
        <v>172</v>
      </c>
      <c r="R2136" t="s">
        <v>154</v>
      </c>
      <c r="S2136">
        <v>0.4</v>
      </c>
      <c r="T2136" t="s">
        <v>176</v>
      </c>
      <c r="V2136" t="s">
        <v>156</v>
      </c>
    </row>
    <row r="2137" spans="1:22" x14ac:dyDescent="0.3">
      <c r="A2137" t="s">
        <v>148</v>
      </c>
      <c r="B2137">
        <v>1651770</v>
      </c>
      <c r="C2137" s="1">
        <v>43923</v>
      </c>
      <c r="D2137" s="2">
        <v>0.3888888888888889</v>
      </c>
      <c r="G2137" t="s">
        <v>178</v>
      </c>
      <c r="H2137" t="s">
        <v>150</v>
      </c>
      <c r="I2137" t="s">
        <v>161</v>
      </c>
      <c r="J2137" t="s">
        <v>151</v>
      </c>
      <c r="M2137">
        <v>1049</v>
      </c>
      <c r="O2137">
        <v>8.3000000000000004E-2</v>
      </c>
      <c r="Q2137" t="s">
        <v>170</v>
      </c>
      <c r="R2137" t="s">
        <v>154</v>
      </c>
      <c r="S2137">
        <v>0.02</v>
      </c>
      <c r="T2137" t="s">
        <v>176</v>
      </c>
      <c r="V2137" t="s">
        <v>156</v>
      </c>
    </row>
    <row r="2138" spans="1:22" x14ac:dyDescent="0.3">
      <c r="A2138" t="s">
        <v>148</v>
      </c>
      <c r="B2138">
        <v>1651770</v>
      </c>
      <c r="C2138" s="1">
        <v>43923</v>
      </c>
      <c r="D2138" s="2">
        <v>0.3888888888888889</v>
      </c>
      <c r="G2138" t="s">
        <v>178</v>
      </c>
      <c r="H2138" t="s">
        <v>150</v>
      </c>
      <c r="I2138" t="s">
        <v>161</v>
      </c>
      <c r="J2138" t="s">
        <v>151</v>
      </c>
      <c r="M2138">
        <v>1090</v>
      </c>
      <c r="O2138">
        <v>5</v>
      </c>
      <c r="P2138" t="s">
        <v>175</v>
      </c>
      <c r="Q2138" t="s">
        <v>172</v>
      </c>
      <c r="R2138" t="s">
        <v>154</v>
      </c>
      <c r="S2138">
        <v>2</v>
      </c>
      <c r="T2138" t="s">
        <v>176</v>
      </c>
      <c r="V2138" t="s">
        <v>156</v>
      </c>
    </row>
    <row r="2139" spans="1:22" x14ac:dyDescent="0.3">
      <c r="A2139" t="s">
        <v>148</v>
      </c>
      <c r="B2139">
        <v>1651770</v>
      </c>
      <c r="C2139" s="1">
        <v>43923</v>
      </c>
      <c r="D2139" s="2">
        <v>0.3888888888888889</v>
      </c>
      <c r="G2139" t="s">
        <v>178</v>
      </c>
      <c r="H2139" t="s">
        <v>150</v>
      </c>
      <c r="I2139" t="s">
        <v>161</v>
      </c>
      <c r="J2139" t="s">
        <v>151</v>
      </c>
      <c r="M2139">
        <v>50286</v>
      </c>
      <c r="O2139">
        <v>1.48</v>
      </c>
      <c r="R2139" t="s">
        <v>154</v>
      </c>
      <c r="S2139">
        <v>0.17</v>
      </c>
      <c r="T2139" t="s">
        <v>165</v>
      </c>
      <c r="V2139" t="s">
        <v>230</v>
      </c>
    </row>
    <row r="2140" spans="1:22" x14ac:dyDescent="0.3">
      <c r="A2140" t="s">
        <v>148</v>
      </c>
      <c r="B2140">
        <v>1651770</v>
      </c>
      <c r="C2140" s="1">
        <v>43971</v>
      </c>
      <c r="D2140" s="2">
        <v>0.51388888888888895</v>
      </c>
      <c r="G2140" t="s">
        <v>178</v>
      </c>
      <c r="H2140" t="s">
        <v>150</v>
      </c>
      <c r="I2140" t="s">
        <v>161</v>
      </c>
      <c r="J2140" t="s">
        <v>151</v>
      </c>
      <c r="M2140">
        <v>1040</v>
      </c>
      <c r="O2140">
        <v>2.4</v>
      </c>
      <c r="P2140" t="s">
        <v>174</v>
      </c>
      <c r="Q2140" t="s">
        <v>172</v>
      </c>
      <c r="R2140" t="s">
        <v>154</v>
      </c>
      <c r="S2140">
        <v>0.4</v>
      </c>
      <c r="T2140" t="s">
        <v>176</v>
      </c>
      <c r="V2140" t="s">
        <v>156</v>
      </c>
    </row>
    <row r="2141" spans="1:22" x14ac:dyDescent="0.3">
      <c r="A2141" t="s">
        <v>148</v>
      </c>
      <c r="B2141">
        <v>1651770</v>
      </c>
      <c r="C2141" s="1">
        <v>43971</v>
      </c>
      <c r="D2141" s="2">
        <v>0.51388888888888895</v>
      </c>
      <c r="G2141" t="s">
        <v>178</v>
      </c>
      <c r="H2141" t="s">
        <v>150</v>
      </c>
      <c r="I2141" t="s">
        <v>161</v>
      </c>
      <c r="J2141" t="s">
        <v>151</v>
      </c>
      <c r="M2141">
        <v>1049</v>
      </c>
      <c r="O2141">
        <v>8.2000000000000003E-2</v>
      </c>
      <c r="P2141" t="s">
        <v>174</v>
      </c>
      <c r="Q2141" t="s">
        <v>170</v>
      </c>
      <c r="R2141" t="s">
        <v>154</v>
      </c>
      <c r="S2141">
        <v>0.02</v>
      </c>
      <c r="T2141" t="s">
        <v>176</v>
      </c>
      <c r="V2141" t="s">
        <v>156</v>
      </c>
    </row>
    <row r="2142" spans="1:22" x14ac:dyDescent="0.3">
      <c r="A2142" t="s">
        <v>148</v>
      </c>
      <c r="B2142">
        <v>1651770</v>
      </c>
      <c r="C2142" s="1">
        <v>43971</v>
      </c>
      <c r="D2142" s="2">
        <v>0.51388888888888895</v>
      </c>
      <c r="G2142" t="s">
        <v>178</v>
      </c>
      <c r="H2142" t="s">
        <v>150</v>
      </c>
      <c r="I2142" t="s">
        <v>161</v>
      </c>
      <c r="J2142" t="s">
        <v>151</v>
      </c>
      <c r="M2142">
        <v>1090</v>
      </c>
      <c r="O2142">
        <v>5.0999999999999996</v>
      </c>
      <c r="P2142" t="s">
        <v>175</v>
      </c>
      <c r="Q2142" t="s">
        <v>172</v>
      </c>
      <c r="R2142" t="s">
        <v>154</v>
      </c>
      <c r="S2142">
        <v>2</v>
      </c>
      <c r="T2142" t="s">
        <v>176</v>
      </c>
      <c r="V2142" t="s">
        <v>156</v>
      </c>
    </row>
    <row r="2143" spans="1:22" x14ac:dyDescent="0.3">
      <c r="A2143" t="s">
        <v>148</v>
      </c>
      <c r="B2143">
        <v>1651770</v>
      </c>
      <c r="C2143" s="1">
        <v>43971</v>
      </c>
      <c r="D2143" s="2">
        <v>0.51388888888888895</v>
      </c>
      <c r="G2143" t="s">
        <v>178</v>
      </c>
      <c r="H2143" t="s">
        <v>150</v>
      </c>
      <c r="I2143" t="s">
        <v>161</v>
      </c>
      <c r="J2143" t="s">
        <v>151</v>
      </c>
      <c r="M2143">
        <v>50286</v>
      </c>
      <c r="O2143">
        <v>3.45</v>
      </c>
      <c r="R2143" t="s">
        <v>154</v>
      </c>
      <c r="S2143">
        <v>0.17</v>
      </c>
      <c r="T2143" t="s">
        <v>165</v>
      </c>
      <c r="V2143" t="s">
        <v>230</v>
      </c>
    </row>
    <row r="2144" spans="1:22" x14ac:dyDescent="0.3">
      <c r="A2144" t="s">
        <v>148</v>
      </c>
      <c r="B2144">
        <v>1651770</v>
      </c>
      <c r="C2144" s="1">
        <v>43984</v>
      </c>
      <c r="D2144" s="2">
        <v>0.44166666666666665</v>
      </c>
      <c r="G2144" t="s">
        <v>178</v>
      </c>
      <c r="H2144" t="s">
        <v>150</v>
      </c>
      <c r="I2144" t="s">
        <v>161</v>
      </c>
      <c r="J2144" t="s">
        <v>151</v>
      </c>
      <c r="M2144">
        <v>1040</v>
      </c>
      <c r="O2144">
        <v>1.2</v>
      </c>
      <c r="P2144" t="s">
        <v>175</v>
      </c>
      <c r="Q2144" t="s">
        <v>172</v>
      </c>
      <c r="R2144" t="s">
        <v>154</v>
      </c>
      <c r="S2144">
        <v>0.4</v>
      </c>
      <c r="T2144" t="s">
        <v>176</v>
      </c>
      <c r="V2144" t="s">
        <v>156</v>
      </c>
    </row>
    <row r="2145" spans="1:22" x14ac:dyDescent="0.3">
      <c r="A2145" t="s">
        <v>148</v>
      </c>
      <c r="B2145">
        <v>1651770</v>
      </c>
      <c r="C2145" s="1">
        <v>43984</v>
      </c>
      <c r="D2145" s="2">
        <v>0.44166666666666665</v>
      </c>
      <c r="G2145" t="s">
        <v>178</v>
      </c>
      <c r="H2145" t="s">
        <v>150</v>
      </c>
      <c r="I2145" t="s">
        <v>161</v>
      </c>
      <c r="J2145" t="s">
        <v>151</v>
      </c>
      <c r="M2145">
        <v>1049</v>
      </c>
      <c r="O2145">
        <v>6.9000000000000006E-2</v>
      </c>
      <c r="P2145" t="s">
        <v>175</v>
      </c>
      <c r="Q2145" t="s">
        <v>170</v>
      </c>
      <c r="R2145" t="s">
        <v>154</v>
      </c>
      <c r="S2145">
        <v>0.02</v>
      </c>
      <c r="T2145" t="s">
        <v>176</v>
      </c>
      <c r="V2145" t="s">
        <v>156</v>
      </c>
    </row>
    <row r="2146" spans="1:22" x14ac:dyDescent="0.3">
      <c r="A2146" t="s">
        <v>148</v>
      </c>
      <c r="B2146">
        <v>1651770</v>
      </c>
      <c r="C2146" s="1">
        <v>43984</v>
      </c>
      <c r="D2146" s="2">
        <v>0.44166666666666665</v>
      </c>
      <c r="G2146" t="s">
        <v>178</v>
      </c>
      <c r="H2146" t="s">
        <v>150</v>
      </c>
      <c r="I2146" t="s">
        <v>161</v>
      </c>
      <c r="J2146" t="s">
        <v>151</v>
      </c>
      <c r="M2146">
        <v>1090</v>
      </c>
      <c r="N2146" t="s">
        <v>152</v>
      </c>
      <c r="O2146">
        <v>4</v>
      </c>
      <c r="P2146" t="s">
        <v>174</v>
      </c>
      <c r="Q2146" t="s">
        <v>172</v>
      </c>
      <c r="R2146" t="s">
        <v>154</v>
      </c>
      <c r="S2146">
        <v>2</v>
      </c>
      <c r="T2146" t="s">
        <v>176</v>
      </c>
      <c r="V2146" t="s">
        <v>156</v>
      </c>
    </row>
    <row r="2147" spans="1:22" x14ac:dyDescent="0.3">
      <c r="A2147" t="s">
        <v>148</v>
      </c>
      <c r="B2147">
        <v>1651770</v>
      </c>
      <c r="C2147" s="1">
        <v>43984</v>
      </c>
      <c r="D2147" s="2">
        <v>0.44166666666666665</v>
      </c>
      <c r="G2147" t="s">
        <v>178</v>
      </c>
      <c r="H2147" t="s">
        <v>150</v>
      </c>
      <c r="I2147" t="s">
        <v>161</v>
      </c>
      <c r="J2147" t="s">
        <v>151</v>
      </c>
      <c r="M2147">
        <v>50286</v>
      </c>
      <c r="O2147">
        <v>3.75</v>
      </c>
      <c r="R2147" t="s">
        <v>154</v>
      </c>
      <c r="S2147">
        <v>0.17</v>
      </c>
      <c r="T2147" t="s">
        <v>165</v>
      </c>
      <c r="V2147" t="s">
        <v>230</v>
      </c>
    </row>
    <row r="2148" spans="1:22" x14ac:dyDescent="0.3">
      <c r="A2148" t="s">
        <v>148</v>
      </c>
      <c r="B2148">
        <v>1651770</v>
      </c>
      <c r="C2148" s="1">
        <v>43993</v>
      </c>
      <c r="D2148" s="2">
        <v>0.47638888888888892</v>
      </c>
      <c r="G2148" t="s">
        <v>178</v>
      </c>
      <c r="H2148" t="s">
        <v>150</v>
      </c>
      <c r="I2148" t="s">
        <v>161</v>
      </c>
      <c r="J2148" t="s">
        <v>151</v>
      </c>
      <c r="M2148">
        <v>1040</v>
      </c>
      <c r="O2148">
        <v>5.0999999999999996</v>
      </c>
      <c r="Q2148" t="s">
        <v>172</v>
      </c>
      <c r="R2148" t="s">
        <v>154</v>
      </c>
      <c r="S2148">
        <v>0.4</v>
      </c>
      <c r="T2148" t="s">
        <v>176</v>
      </c>
      <c r="V2148" t="s">
        <v>156</v>
      </c>
    </row>
    <row r="2149" spans="1:22" x14ac:dyDescent="0.3">
      <c r="A2149" t="s">
        <v>148</v>
      </c>
      <c r="B2149">
        <v>1651770</v>
      </c>
      <c r="C2149" s="1">
        <v>43993</v>
      </c>
      <c r="D2149" s="2">
        <v>0.47638888888888892</v>
      </c>
      <c r="G2149" t="s">
        <v>178</v>
      </c>
      <c r="H2149" t="s">
        <v>150</v>
      </c>
      <c r="I2149" t="s">
        <v>161</v>
      </c>
      <c r="J2149" t="s">
        <v>151</v>
      </c>
      <c r="M2149">
        <v>1049</v>
      </c>
      <c r="O2149">
        <v>1.1299999999999999</v>
      </c>
      <c r="Q2149" t="s">
        <v>170</v>
      </c>
      <c r="R2149" t="s">
        <v>154</v>
      </c>
      <c r="S2149">
        <v>0.02</v>
      </c>
      <c r="T2149" t="s">
        <v>176</v>
      </c>
      <c r="V2149" t="s">
        <v>156</v>
      </c>
    </row>
    <row r="2150" spans="1:22" x14ac:dyDescent="0.3">
      <c r="A2150" t="s">
        <v>148</v>
      </c>
      <c r="B2150">
        <v>1651770</v>
      </c>
      <c r="C2150" s="1">
        <v>43993</v>
      </c>
      <c r="D2150" s="2">
        <v>0.47638888888888892</v>
      </c>
      <c r="G2150" t="s">
        <v>178</v>
      </c>
      <c r="H2150" t="s">
        <v>150</v>
      </c>
      <c r="I2150" t="s">
        <v>161</v>
      </c>
      <c r="J2150" t="s">
        <v>151</v>
      </c>
      <c r="M2150">
        <v>1090</v>
      </c>
      <c r="O2150">
        <v>9</v>
      </c>
      <c r="Q2150" t="s">
        <v>172</v>
      </c>
      <c r="R2150" t="s">
        <v>154</v>
      </c>
      <c r="S2150">
        <v>2</v>
      </c>
      <c r="T2150" t="s">
        <v>176</v>
      </c>
      <c r="V2150" t="s">
        <v>156</v>
      </c>
    </row>
    <row r="2151" spans="1:22" x14ac:dyDescent="0.3">
      <c r="A2151" t="s">
        <v>148</v>
      </c>
      <c r="B2151">
        <v>1651770</v>
      </c>
      <c r="C2151" s="1">
        <v>43993</v>
      </c>
      <c r="D2151" s="2">
        <v>0.47638888888888892</v>
      </c>
      <c r="G2151" t="s">
        <v>178</v>
      </c>
      <c r="H2151" t="s">
        <v>150</v>
      </c>
      <c r="I2151" t="s">
        <v>161</v>
      </c>
      <c r="J2151" t="s">
        <v>151</v>
      </c>
      <c r="M2151">
        <v>50286</v>
      </c>
      <c r="O2151">
        <v>15.9</v>
      </c>
      <c r="R2151" t="s">
        <v>154</v>
      </c>
      <c r="S2151">
        <v>0.17</v>
      </c>
      <c r="T2151" t="s">
        <v>165</v>
      </c>
      <c r="V2151" t="s">
        <v>230</v>
      </c>
    </row>
    <row r="2152" spans="1:22" x14ac:dyDescent="0.3">
      <c r="A2152" t="s">
        <v>148</v>
      </c>
      <c r="B2152">
        <v>1651770</v>
      </c>
      <c r="C2152" s="1">
        <v>44019</v>
      </c>
      <c r="D2152" s="2">
        <v>0.3444444444444445</v>
      </c>
      <c r="G2152" t="s">
        <v>178</v>
      </c>
      <c r="H2152" t="s">
        <v>150</v>
      </c>
      <c r="I2152" t="s">
        <v>161</v>
      </c>
      <c r="J2152" t="s">
        <v>151</v>
      </c>
      <c r="M2152">
        <v>1040</v>
      </c>
      <c r="O2152">
        <v>5.8</v>
      </c>
      <c r="Q2152" t="s">
        <v>172</v>
      </c>
      <c r="R2152" t="s">
        <v>154</v>
      </c>
      <c r="S2152">
        <v>0.4</v>
      </c>
      <c r="T2152" t="s">
        <v>176</v>
      </c>
      <c r="V2152" t="s">
        <v>156</v>
      </c>
    </row>
    <row r="2153" spans="1:22" x14ac:dyDescent="0.3">
      <c r="A2153" t="s">
        <v>148</v>
      </c>
      <c r="B2153">
        <v>1651770</v>
      </c>
      <c r="C2153" s="1">
        <v>44019</v>
      </c>
      <c r="D2153" s="2">
        <v>0.3444444444444445</v>
      </c>
      <c r="G2153" t="s">
        <v>178</v>
      </c>
      <c r="H2153" t="s">
        <v>150</v>
      </c>
      <c r="I2153" t="s">
        <v>161</v>
      </c>
      <c r="J2153" t="s">
        <v>151</v>
      </c>
      <c r="M2153">
        <v>1049</v>
      </c>
      <c r="O2153">
        <v>0.39700000000000002</v>
      </c>
      <c r="Q2153" t="s">
        <v>170</v>
      </c>
      <c r="R2153" t="s">
        <v>154</v>
      </c>
      <c r="S2153">
        <v>0.02</v>
      </c>
      <c r="T2153" t="s">
        <v>176</v>
      </c>
      <c r="V2153" t="s">
        <v>156</v>
      </c>
    </row>
    <row r="2154" spans="1:22" x14ac:dyDescent="0.3">
      <c r="A2154" t="s">
        <v>148</v>
      </c>
      <c r="B2154">
        <v>1651770</v>
      </c>
      <c r="C2154" s="1">
        <v>44019</v>
      </c>
      <c r="D2154" s="2">
        <v>0.3444444444444445</v>
      </c>
      <c r="G2154" t="s">
        <v>178</v>
      </c>
      <c r="H2154" t="s">
        <v>150</v>
      </c>
      <c r="I2154" t="s">
        <v>161</v>
      </c>
      <c r="J2154" t="s">
        <v>151</v>
      </c>
      <c r="M2154">
        <v>1090</v>
      </c>
      <c r="O2154">
        <v>16</v>
      </c>
      <c r="Q2154" t="s">
        <v>172</v>
      </c>
      <c r="R2154" t="s">
        <v>154</v>
      </c>
      <c r="S2154">
        <v>2</v>
      </c>
      <c r="T2154" t="s">
        <v>176</v>
      </c>
      <c r="V2154" t="s">
        <v>156</v>
      </c>
    </row>
    <row r="2155" spans="1:22" x14ac:dyDescent="0.3">
      <c r="A2155" t="s">
        <v>148</v>
      </c>
      <c r="B2155">
        <v>1651770</v>
      </c>
      <c r="C2155" s="1">
        <v>44019</v>
      </c>
      <c r="D2155" s="2">
        <v>0.3444444444444445</v>
      </c>
      <c r="G2155" t="s">
        <v>178</v>
      </c>
      <c r="H2155" t="s">
        <v>150</v>
      </c>
      <c r="I2155" t="s">
        <v>161</v>
      </c>
      <c r="J2155" t="s">
        <v>151</v>
      </c>
      <c r="M2155">
        <v>50286</v>
      </c>
      <c r="O2155">
        <v>6.5</v>
      </c>
      <c r="R2155" t="s">
        <v>154</v>
      </c>
      <c r="S2155">
        <v>0.17</v>
      </c>
      <c r="T2155" t="s">
        <v>165</v>
      </c>
      <c r="V2155" t="s">
        <v>230</v>
      </c>
    </row>
    <row r="2156" spans="1:22" x14ac:dyDescent="0.3">
      <c r="A2156" t="s">
        <v>148</v>
      </c>
      <c r="B2156">
        <v>1651770</v>
      </c>
      <c r="C2156" s="1">
        <v>44021</v>
      </c>
      <c r="D2156" s="2">
        <v>0.42499999999999999</v>
      </c>
      <c r="G2156" t="s">
        <v>178</v>
      </c>
      <c r="H2156" t="s">
        <v>150</v>
      </c>
      <c r="I2156" t="s">
        <v>161</v>
      </c>
      <c r="J2156" t="s">
        <v>151</v>
      </c>
      <c r="M2156">
        <v>1040</v>
      </c>
      <c r="O2156">
        <v>3.3</v>
      </c>
      <c r="Q2156" t="s">
        <v>172</v>
      </c>
      <c r="R2156" t="s">
        <v>154</v>
      </c>
      <c r="S2156">
        <v>0.4</v>
      </c>
      <c r="T2156" t="s">
        <v>176</v>
      </c>
      <c r="V2156" t="s">
        <v>156</v>
      </c>
    </row>
    <row r="2157" spans="1:22" x14ac:dyDescent="0.3">
      <c r="A2157" t="s">
        <v>148</v>
      </c>
      <c r="B2157">
        <v>1651770</v>
      </c>
      <c r="C2157" s="1">
        <v>44021</v>
      </c>
      <c r="D2157" s="2">
        <v>0.42499999999999999</v>
      </c>
      <c r="G2157" t="s">
        <v>178</v>
      </c>
      <c r="H2157" t="s">
        <v>150</v>
      </c>
      <c r="I2157" t="s">
        <v>161</v>
      </c>
      <c r="J2157" t="s">
        <v>151</v>
      </c>
      <c r="M2157">
        <v>1049</v>
      </c>
      <c r="O2157">
        <v>8.5000000000000006E-2</v>
      </c>
      <c r="Q2157" t="s">
        <v>170</v>
      </c>
      <c r="R2157" t="s">
        <v>154</v>
      </c>
      <c r="S2157">
        <v>0.02</v>
      </c>
      <c r="T2157" t="s">
        <v>176</v>
      </c>
      <c r="V2157" t="s">
        <v>156</v>
      </c>
    </row>
    <row r="2158" spans="1:22" x14ac:dyDescent="0.3">
      <c r="A2158" t="s">
        <v>148</v>
      </c>
      <c r="B2158">
        <v>1651770</v>
      </c>
      <c r="C2158" s="1">
        <v>44021</v>
      </c>
      <c r="D2158" s="2">
        <v>0.42499999999999999</v>
      </c>
      <c r="G2158" t="s">
        <v>178</v>
      </c>
      <c r="H2158" t="s">
        <v>150</v>
      </c>
      <c r="I2158" t="s">
        <v>161</v>
      </c>
      <c r="J2158" t="s">
        <v>151</v>
      </c>
      <c r="M2158">
        <v>1090</v>
      </c>
      <c r="O2158">
        <v>7.2</v>
      </c>
      <c r="Q2158" t="s">
        <v>172</v>
      </c>
      <c r="R2158" t="s">
        <v>154</v>
      </c>
      <c r="S2158">
        <v>2</v>
      </c>
      <c r="T2158" t="s">
        <v>176</v>
      </c>
      <c r="V2158" t="s">
        <v>156</v>
      </c>
    </row>
    <row r="2159" spans="1:22" x14ac:dyDescent="0.3">
      <c r="A2159" t="s">
        <v>148</v>
      </c>
      <c r="B2159">
        <v>1651770</v>
      </c>
      <c r="C2159" s="1">
        <v>44021</v>
      </c>
      <c r="D2159" s="2">
        <v>0.42499999999999999</v>
      </c>
      <c r="G2159" t="s">
        <v>178</v>
      </c>
      <c r="H2159" t="s">
        <v>150</v>
      </c>
      <c r="I2159" t="s">
        <v>161</v>
      </c>
      <c r="J2159" t="s">
        <v>151</v>
      </c>
      <c r="M2159">
        <v>50286</v>
      </c>
      <c r="O2159">
        <v>2</v>
      </c>
      <c r="R2159" t="s">
        <v>154</v>
      </c>
      <c r="S2159">
        <v>0.17</v>
      </c>
      <c r="T2159" t="s">
        <v>165</v>
      </c>
      <c r="V2159" t="s">
        <v>230</v>
      </c>
    </row>
    <row r="2160" spans="1:22" x14ac:dyDescent="0.3">
      <c r="A2160" t="s">
        <v>148</v>
      </c>
      <c r="B2160">
        <v>1651770</v>
      </c>
      <c r="C2160" s="1">
        <v>44034</v>
      </c>
      <c r="D2160" s="2">
        <v>0.71111111111111114</v>
      </c>
      <c r="G2160" t="s">
        <v>178</v>
      </c>
      <c r="H2160" t="s">
        <v>150</v>
      </c>
      <c r="I2160" t="s">
        <v>161</v>
      </c>
      <c r="J2160" t="s">
        <v>151</v>
      </c>
      <c r="M2160">
        <v>1040</v>
      </c>
      <c r="O2160">
        <v>9.4</v>
      </c>
      <c r="Q2160" t="s">
        <v>172</v>
      </c>
      <c r="R2160" t="s">
        <v>154</v>
      </c>
      <c r="S2160">
        <v>0.4</v>
      </c>
      <c r="T2160" t="s">
        <v>176</v>
      </c>
      <c r="V2160" t="s">
        <v>156</v>
      </c>
    </row>
    <row r="2161" spans="1:22" x14ac:dyDescent="0.3">
      <c r="A2161" t="s">
        <v>148</v>
      </c>
      <c r="B2161">
        <v>1651770</v>
      </c>
      <c r="C2161" s="1">
        <v>44034</v>
      </c>
      <c r="D2161" s="2">
        <v>0.71111111111111114</v>
      </c>
      <c r="G2161" t="s">
        <v>178</v>
      </c>
      <c r="H2161" t="s">
        <v>150</v>
      </c>
      <c r="I2161" t="s">
        <v>161</v>
      </c>
      <c r="J2161" t="s">
        <v>151</v>
      </c>
      <c r="M2161">
        <v>1049</v>
      </c>
      <c r="O2161">
        <v>1.85</v>
      </c>
      <c r="Q2161" t="s">
        <v>170</v>
      </c>
      <c r="R2161" t="s">
        <v>154</v>
      </c>
      <c r="S2161">
        <v>0.02</v>
      </c>
      <c r="T2161" t="s">
        <v>176</v>
      </c>
      <c r="V2161" t="s">
        <v>156</v>
      </c>
    </row>
    <row r="2162" spans="1:22" x14ac:dyDescent="0.3">
      <c r="A2162" t="s">
        <v>148</v>
      </c>
      <c r="B2162">
        <v>1651770</v>
      </c>
      <c r="C2162" s="1">
        <v>44034</v>
      </c>
      <c r="D2162" s="2">
        <v>0.71111111111111114</v>
      </c>
      <c r="G2162" t="s">
        <v>178</v>
      </c>
      <c r="H2162" t="s">
        <v>150</v>
      </c>
      <c r="I2162" t="s">
        <v>161</v>
      </c>
      <c r="J2162" t="s">
        <v>151</v>
      </c>
      <c r="M2162">
        <v>1090</v>
      </c>
      <c r="O2162">
        <v>28</v>
      </c>
      <c r="Q2162" t="s">
        <v>172</v>
      </c>
      <c r="R2162" t="s">
        <v>154</v>
      </c>
      <c r="S2162">
        <v>2</v>
      </c>
      <c r="T2162" t="s">
        <v>176</v>
      </c>
      <c r="V2162" t="s">
        <v>156</v>
      </c>
    </row>
    <row r="2163" spans="1:22" x14ac:dyDescent="0.3">
      <c r="A2163" t="s">
        <v>148</v>
      </c>
      <c r="B2163">
        <v>1651770</v>
      </c>
      <c r="C2163" s="1">
        <v>44034</v>
      </c>
      <c r="D2163" s="2">
        <v>0.71111111111111114</v>
      </c>
      <c r="G2163" t="s">
        <v>178</v>
      </c>
      <c r="H2163" t="s">
        <v>150</v>
      </c>
      <c r="I2163" t="s">
        <v>161</v>
      </c>
      <c r="J2163" t="s">
        <v>151</v>
      </c>
      <c r="M2163">
        <v>50286</v>
      </c>
      <c r="O2163">
        <v>10.6</v>
      </c>
      <c r="R2163" t="s">
        <v>154</v>
      </c>
      <c r="S2163">
        <v>0.17</v>
      </c>
      <c r="T2163" t="s">
        <v>165</v>
      </c>
      <c r="V2163" t="s">
        <v>230</v>
      </c>
    </row>
    <row r="2164" spans="1:22" x14ac:dyDescent="0.3">
      <c r="A2164" t="s">
        <v>148</v>
      </c>
      <c r="B2164">
        <v>1651770</v>
      </c>
      <c r="C2164" s="1">
        <v>44047</v>
      </c>
      <c r="D2164" s="2">
        <v>0.36527777777777781</v>
      </c>
      <c r="G2164" t="s">
        <v>178</v>
      </c>
      <c r="H2164" t="s">
        <v>150</v>
      </c>
      <c r="I2164" t="s">
        <v>161</v>
      </c>
      <c r="J2164" t="s">
        <v>151</v>
      </c>
      <c r="M2164">
        <v>1040</v>
      </c>
      <c r="O2164">
        <v>3.7</v>
      </c>
      <c r="Q2164" t="s">
        <v>172</v>
      </c>
      <c r="R2164" t="s">
        <v>154</v>
      </c>
      <c r="S2164">
        <v>0.4</v>
      </c>
      <c r="T2164" t="s">
        <v>176</v>
      </c>
      <c r="V2164" t="s">
        <v>156</v>
      </c>
    </row>
    <row r="2165" spans="1:22" x14ac:dyDescent="0.3">
      <c r="A2165" t="s">
        <v>148</v>
      </c>
      <c r="B2165">
        <v>1651770</v>
      </c>
      <c r="C2165" s="1">
        <v>44047</v>
      </c>
      <c r="D2165" s="2">
        <v>0.36527777777777781</v>
      </c>
      <c r="G2165" t="s">
        <v>178</v>
      </c>
      <c r="H2165" t="s">
        <v>150</v>
      </c>
      <c r="I2165" t="s">
        <v>161</v>
      </c>
      <c r="J2165" t="s">
        <v>151</v>
      </c>
      <c r="M2165">
        <v>1049</v>
      </c>
      <c r="O2165">
        <v>0.48</v>
      </c>
      <c r="Q2165" t="s">
        <v>170</v>
      </c>
      <c r="R2165" t="s">
        <v>154</v>
      </c>
      <c r="S2165">
        <v>0.02</v>
      </c>
      <c r="T2165" t="s">
        <v>176</v>
      </c>
      <c r="V2165" t="s">
        <v>156</v>
      </c>
    </row>
    <row r="2166" spans="1:22" x14ac:dyDescent="0.3">
      <c r="A2166" t="s">
        <v>148</v>
      </c>
      <c r="B2166">
        <v>1651770</v>
      </c>
      <c r="C2166" s="1">
        <v>44047</v>
      </c>
      <c r="D2166" s="2">
        <v>0.36527777777777781</v>
      </c>
      <c r="G2166" t="s">
        <v>178</v>
      </c>
      <c r="H2166" t="s">
        <v>150</v>
      </c>
      <c r="I2166" t="s">
        <v>161</v>
      </c>
      <c r="J2166" t="s">
        <v>151</v>
      </c>
      <c r="M2166">
        <v>1090</v>
      </c>
      <c r="O2166">
        <v>5.2</v>
      </c>
      <c r="Q2166" t="s">
        <v>172</v>
      </c>
      <c r="R2166" t="s">
        <v>154</v>
      </c>
      <c r="S2166">
        <v>2</v>
      </c>
      <c r="T2166" t="s">
        <v>176</v>
      </c>
      <c r="V2166" t="s">
        <v>156</v>
      </c>
    </row>
    <row r="2167" spans="1:22" x14ac:dyDescent="0.3">
      <c r="A2167" t="s">
        <v>148</v>
      </c>
      <c r="B2167">
        <v>1651770</v>
      </c>
      <c r="C2167" s="1">
        <v>44047</v>
      </c>
      <c r="D2167" s="2">
        <v>0.36527777777777781</v>
      </c>
      <c r="G2167" t="s">
        <v>178</v>
      </c>
      <c r="H2167" t="s">
        <v>150</v>
      </c>
      <c r="I2167" t="s">
        <v>161</v>
      </c>
      <c r="J2167" t="s">
        <v>151</v>
      </c>
      <c r="M2167">
        <v>50286</v>
      </c>
      <c r="O2167">
        <v>18.899999999999999</v>
      </c>
      <c r="R2167" t="s">
        <v>154</v>
      </c>
      <c r="S2167">
        <v>0.17</v>
      </c>
      <c r="T2167" t="s">
        <v>165</v>
      </c>
      <c r="V2167" t="s">
        <v>230</v>
      </c>
    </row>
    <row r="2168" spans="1:22" x14ac:dyDescent="0.3">
      <c r="A2168" t="s">
        <v>148</v>
      </c>
      <c r="B2168">
        <v>1651770</v>
      </c>
      <c r="C2168" s="1">
        <v>44049</v>
      </c>
      <c r="D2168" s="2">
        <v>0.38055555555555554</v>
      </c>
      <c r="G2168" t="s">
        <v>178</v>
      </c>
      <c r="H2168" t="s">
        <v>150</v>
      </c>
      <c r="I2168" t="s">
        <v>161</v>
      </c>
      <c r="J2168" t="s">
        <v>151</v>
      </c>
      <c r="M2168">
        <v>1040</v>
      </c>
      <c r="O2168">
        <v>4.7</v>
      </c>
      <c r="Q2168" t="s">
        <v>172</v>
      </c>
      <c r="R2168" t="s">
        <v>154</v>
      </c>
      <c r="S2168">
        <v>0.4</v>
      </c>
      <c r="T2168" t="s">
        <v>176</v>
      </c>
      <c r="V2168" t="s">
        <v>156</v>
      </c>
    </row>
    <row r="2169" spans="1:22" x14ac:dyDescent="0.3">
      <c r="A2169" t="s">
        <v>148</v>
      </c>
      <c r="B2169">
        <v>1651770</v>
      </c>
      <c r="C2169" s="1">
        <v>44049</v>
      </c>
      <c r="D2169" s="2">
        <v>0.38055555555555554</v>
      </c>
      <c r="G2169" t="s">
        <v>178</v>
      </c>
      <c r="H2169" t="s">
        <v>150</v>
      </c>
      <c r="I2169" t="s">
        <v>161</v>
      </c>
      <c r="J2169" t="s">
        <v>151</v>
      </c>
      <c r="M2169">
        <v>1049</v>
      </c>
      <c r="O2169">
        <v>0.40699999999999997</v>
      </c>
      <c r="P2169" t="s">
        <v>174</v>
      </c>
      <c r="Q2169" t="s">
        <v>170</v>
      </c>
      <c r="R2169" t="s">
        <v>154</v>
      </c>
      <c r="S2169">
        <v>0.02</v>
      </c>
      <c r="T2169" t="s">
        <v>176</v>
      </c>
      <c r="V2169" t="s">
        <v>156</v>
      </c>
    </row>
    <row r="2170" spans="1:22" x14ac:dyDescent="0.3">
      <c r="A2170" t="s">
        <v>148</v>
      </c>
      <c r="B2170">
        <v>1651770</v>
      </c>
      <c r="C2170" s="1">
        <v>44049</v>
      </c>
      <c r="D2170" s="2">
        <v>0.38055555555555554</v>
      </c>
      <c r="G2170" t="s">
        <v>178</v>
      </c>
      <c r="H2170" t="s">
        <v>150</v>
      </c>
      <c r="I2170" t="s">
        <v>161</v>
      </c>
      <c r="J2170" t="s">
        <v>151</v>
      </c>
      <c r="M2170">
        <v>1090</v>
      </c>
      <c r="O2170">
        <v>9.5</v>
      </c>
      <c r="Q2170" t="s">
        <v>172</v>
      </c>
      <c r="R2170" t="s">
        <v>154</v>
      </c>
      <c r="S2170">
        <v>2</v>
      </c>
      <c r="T2170" t="s">
        <v>176</v>
      </c>
      <c r="V2170" t="s">
        <v>156</v>
      </c>
    </row>
    <row r="2171" spans="1:22" x14ac:dyDescent="0.3">
      <c r="A2171" t="s">
        <v>148</v>
      </c>
      <c r="B2171">
        <v>1651770</v>
      </c>
      <c r="C2171" s="1">
        <v>44049</v>
      </c>
      <c r="D2171" s="2">
        <v>0.38055555555555554</v>
      </c>
      <c r="G2171" t="s">
        <v>178</v>
      </c>
      <c r="H2171" t="s">
        <v>150</v>
      </c>
      <c r="I2171" t="s">
        <v>161</v>
      </c>
      <c r="J2171" t="s">
        <v>151</v>
      </c>
      <c r="M2171">
        <v>50286</v>
      </c>
      <c r="O2171">
        <v>4.71</v>
      </c>
      <c r="R2171" t="s">
        <v>154</v>
      </c>
      <c r="S2171">
        <v>0.17</v>
      </c>
      <c r="T2171" t="s">
        <v>165</v>
      </c>
    </row>
    <row r="2172" spans="1:22" x14ac:dyDescent="0.3">
      <c r="A2172" t="s">
        <v>148</v>
      </c>
      <c r="B2172">
        <v>1651770</v>
      </c>
      <c r="C2172" s="1">
        <v>44083</v>
      </c>
      <c r="D2172" s="2">
        <v>0.51666666666666672</v>
      </c>
      <c r="G2172" t="s">
        <v>178</v>
      </c>
      <c r="H2172" t="s">
        <v>150</v>
      </c>
      <c r="I2172" t="s">
        <v>161</v>
      </c>
      <c r="J2172" t="s">
        <v>151</v>
      </c>
      <c r="M2172">
        <v>1040</v>
      </c>
      <c r="O2172">
        <v>3</v>
      </c>
      <c r="Q2172" t="s">
        <v>172</v>
      </c>
      <c r="R2172" t="s">
        <v>154</v>
      </c>
      <c r="S2172">
        <v>0.4</v>
      </c>
      <c r="T2172" t="s">
        <v>176</v>
      </c>
      <c r="V2172" t="s">
        <v>156</v>
      </c>
    </row>
    <row r="2173" spans="1:22" x14ac:dyDescent="0.3">
      <c r="A2173" t="s">
        <v>148</v>
      </c>
      <c r="B2173">
        <v>1651770</v>
      </c>
      <c r="C2173" s="1">
        <v>44083</v>
      </c>
      <c r="D2173" s="2">
        <v>0.51666666666666672</v>
      </c>
      <c r="G2173" t="s">
        <v>178</v>
      </c>
      <c r="H2173" t="s">
        <v>150</v>
      </c>
      <c r="I2173" t="s">
        <v>161</v>
      </c>
      <c r="J2173" t="s">
        <v>151</v>
      </c>
      <c r="M2173">
        <v>1049</v>
      </c>
      <c r="O2173">
        <v>4.5999999999999999E-2</v>
      </c>
      <c r="Q2173" t="s">
        <v>170</v>
      </c>
      <c r="R2173" t="s">
        <v>154</v>
      </c>
      <c r="S2173">
        <v>0.02</v>
      </c>
      <c r="T2173" t="s">
        <v>176</v>
      </c>
      <c r="V2173" t="s">
        <v>156</v>
      </c>
    </row>
    <row r="2174" spans="1:22" x14ac:dyDescent="0.3">
      <c r="A2174" t="s">
        <v>148</v>
      </c>
      <c r="B2174">
        <v>1651770</v>
      </c>
      <c r="C2174" s="1">
        <v>44083</v>
      </c>
      <c r="D2174" s="2">
        <v>0.51666666666666672</v>
      </c>
      <c r="G2174" t="s">
        <v>178</v>
      </c>
      <c r="H2174" t="s">
        <v>150</v>
      </c>
      <c r="I2174" t="s">
        <v>161</v>
      </c>
      <c r="J2174" t="s">
        <v>151</v>
      </c>
      <c r="M2174">
        <v>1090</v>
      </c>
      <c r="O2174">
        <v>2.6</v>
      </c>
      <c r="P2174" t="s">
        <v>168</v>
      </c>
      <c r="Q2174" t="s">
        <v>172</v>
      </c>
      <c r="R2174" t="s">
        <v>154</v>
      </c>
      <c r="S2174">
        <v>2</v>
      </c>
      <c r="T2174" t="s">
        <v>176</v>
      </c>
      <c r="V2174" t="s">
        <v>156</v>
      </c>
    </row>
    <row r="2175" spans="1:22" x14ac:dyDescent="0.3">
      <c r="A2175" t="s">
        <v>148</v>
      </c>
      <c r="B2175">
        <v>1651770</v>
      </c>
      <c r="C2175" s="1">
        <v>44083</v>
      </c>
      <c r="D2175" s="2">
        <v>0.51666666666666672</v>
      </c>
      <c r="G2175" t="s">
        <v>178</v>
      </c>
      <c r="H2175" t="s">
        <v>150</v>
      </c>
      <c r="I2175" t="s">
        <v>161</v>
      </c>
      <c r="J2175" t="s">
        <v>151</v>
      </c>
      <c r="M2175">
        <v>50286</v>
      </c>
      <c r="O2175">
        <v>1.44</v>
      </c>
      <c r="R2175" t="s">
        <v>154</v>
      </c>
      <c r="S2175">
        <v>0.17</v>
      </c>
      <c r="T2175" t="s">
        <v>165</v>
      </c>
      <c r="V2175" t="s">
        <v>230</v>
      </c>
    </row>
    <row r="2176" spans="1:22" x14ac:dyDescent="0.3">
      <c r="A2176" t="s">
        <v>148</v>
      </c>
      <c r="B2176">
        <v>1651770</v>
      </c>
      <c r="C2176" s="1">
        <v>44084</v>
      </c>
      <c r="D2176" s="2">
        <v>0.53888888888888886</v>
      </c>
      <c r="G2176" t="s">
        <v>178</v>
      </c>
      <c r="H2176" t="s">
        <v>150</v>
      </c>
      <c r="I2176" t="s">
        <v>161</v>
      </c>
      <c r="J2176" t="s">
        <v>151</v>
      </c>
      <c r="M2176">
        <v>1040</v>
      </c>
      <c r="O2176">
        <v>5.8</v>
      </c>
      <c r="Q2176" t="s">
        <v>172</v>
      </c>
      <c r="R2176" t="s">
        <v>154</v>
      </c>
      <c r="S2176">
        <v>0.4</v>
      </c>
      <c r="T2176" t="s">
        <v>176</v>
      </c>
      <c r="V2176" t="s">
        <v>156</v>
      </c>
    </row>
    <row r="2177" spans="1:22" x14ac:dyDescent="0.3">
      <c r="A2177" t="s">
        <v>148</v>
      </c>
      <c r="B2177">
        <v>1651770</v>
      </c>
      <c r="C2177" s="1">
        <v>44084</v>
      </c>
      <c r="D2177" s="2">
        <v>0.53888888888888886</v>
      </c>
      <c r="G2177" t="s">
        <v>178</v>
      </c>
      <c r="H2177" t="s">
        <v>150</v>
      </c>
      <c r="I2177" t="s">
        <v>161</v>
      </c>
      <c r="J2177" t="s">
        <v>151</v>
      </c>
      <c r="M2177">
        <v>1049</v>
      </c>
      <c r="O2177">
        <v>1.31</v>
      </c>
      <c r="Q2177" t="s">
        <v>170</v>
      </c>
      <c r="R2177" t="s">
        <v>154</v>
      </c>
      <c r="S2177">
        <v>0.02</v>
      </c>
      <c r="T2177" t="s">
        <v>176</v>
      </c>
      <c r="V2177" t="s">
        <v>156</v>
      </c>
    </row>
    <row r="2178" spans="1:22" x14ac:dyDescent="0.3">
      <c r="A2178" t="s">
        <v>148</v>
      </c>
      <c r="B2178">
        <v>1651770</v>
      </c>
      <c r="C2178" s="1">
        <v>44084</v>
      </c>
      <c r="D2178" s="2">
        <v>0.53888888888888886</v>
      </c>
      <c r="G2178" t="s">
        <v>178</v>
      </c>
      <c r="H2178" t="s">
        <v>150</v>
      </c>
      <c r="I2178" t="s">
        <v>161</v>
      </c>
      <c r="J2178" t="s">
        <v>151</v>
      </c>
      <c r="M2178">
        <v>1090</v>
      </c>
      <c r="O2178">
        <v>11.5</v>
      </c>
      <c r="Q2178" t="s">
        <v>172</v>
      </c>
      <c r="R2178" t="s">
        <v>154</v>
      </c>
      <c r="S2178">
        <v>2</v>
      </c>
      <c r="T2178" t="s">
        <v>176</v>
      </c>
      <c r="V2178" t="s">
        <v>156</v>
      </c>
    </row>
    <row r="2179" spans="1:22" x14ac:dyDescent="0.3">
      <c r="A2179" t="s">
        <v>148</v>
      </c>
      <c r="B2179">
        <v>1651770</v>
      </c>
      <c r="C2179" s="1">
        <v>44084</v>
      </c>
      <c r="D2179" s="2">
        <v>0.53888888888888886</v>
      </c>
      <c r="G2179" t="s">
        <v>178</v>
      </c>
      <c r="H2179" t="s">
        <v>150</v>
      </c>
      <c r="I2179" t="s">
        <v>161</v>
      </c>
      <c r="J2179" t="s">
        <v>151</v>
      </c>
      <c r="M2179">
        <v>50286</v>
      </c>
      <c r="O2179">
        <v>6.12</v>
      </c>
      <c r="R2179" t="s">
        <v>154</v>
      </c>
      <c r="S2179">
        <v>0.17</v>
      </c>
      <c r="T2179" t="s">
        <v>165</v>
      </c>
      <c r="V2179" t="s">
        <v>230</v>
      </c>
    </row>
    <row r="2180" spans="1:22" x14ac:dyDescent="0.3">
      <c r="A2180" t="s">
        <v>148</v>
      </c>
      <c r="B2180">
        <v>1651770</v>
      </c>
      <c r="C2180" s="1">
        <v>44092</v>
      </c>
      <c r="D2180" s="2">
        <v>0.31527777777777777</v>
      </c>
      <c r="G2180" t="s">
        <v>178</v>
      </c>
      <c r="H2180" t="s">
        <v>150</v>
      </c>
      <c r="I2180" t="s">
        <v>161</v>
      </c>
      <c r="J2180" t="s">
        <v>151</v>
      </c>
      <c r="M2180">
        <v>1040</v>
      </c>
      <c r="O2180">
        <v>4.3</v>
      </c>
      <c r="Q2180" t="s">
        <v>172</v>
      </c>
      <c r="R2180" t="s">
        <v>154</v>
      </c>
      <c r="S2180">
        <v>0.4</v>
      </c>
      <c r="T2180" t="s">
        <v>176</v>
      </c>
      <c r="V2180" t="s">
        <v>156</v>
      </c>
    </row>
    <row r="2181" spans="1:22" x14ac:dyDescent="0.3">
      <c r="A2181" t="s">
        <v>148</v>
      </c>
      <c r="B2181">
        <v>1651770</v>
      </c>
      <c r="C2181" s="1">
        <v>44092</v>
      </c>
      <c r="D2181" s="2">
        <v>0.31527777777777777</v>
      </c>
      <c r="G2181" t="s">
        <v>178</v>
      </c>
      <c r="H2181" t="s">
        <v>150</v>
      </c>
      <c r="I2181" t="s">
        <v>161</v>
      </c>
      <c r="J2181" t="s">
        <v>151</v>
      </c>
      <c r="M2181">
        <v>1049</v>
      </c>
      <c r="O2181">
        <v>0.377</v>
      </c>
      <c r="Q2181" t="s">
        <v>170</v>
      </c>
      <c r="R2181" t="s">
        <v>154</v>
      </c>
      <c r="S2181">
        <v>0.02</v>
      </c>
      <c r="T2181" t="s">
        <v>176</v>
      </c>
      <c r="V2181" t="s">
        <v>156</v>
      </c>
    </row>
    <row r="2182" spans="1:22" x14ac:dyDescent="0.3">
      <c r="A2182" t="s">
        <v>148</v>
      </c>
      <c r="B2182">
        <v>1651770</v>
      </c>
      <c r="C2182" s="1">
        <v>44092</v>
      </c>
      <c r="D2182" s="2">
        <v>0.31527777777777777</v>
      </c>
      <c r="G2182" t="s">
        <v>178</v>
      </c>
      <c r="H2182" t="s">
        <v>150</v>
      </c>
      <c r="I2182" t="s">
        <v>161</v>
      </c>
      <c r="J2182" t="s">
        <v>151</v>
      </c>
      <c r="M2182">
        <v>1090</v>
      </c>
      <c r="O2182">
        <v>6.8</v>
      </c>
      <c r="Q2182" t="s">
        <v>172</v>
      </c>
      <c r="R2182" t="s">
        <v>154</v>
      </c>
      <c r="S2182">
        <v>2</v>
      </c>
      <c r="T2182" t="s">
        <v>176</v>
      </c>
      <c r="V2182" t="s">
        <v>156</v>
      </c>
    </row>
    <row r="2183" spans="1:22" x14ac:dyDescent="0.3">
      <c r="A2183" t="s">
        <v>148</v>
      </c>
      <c r="B2183">
        <v>1651770</v>
      </c>
      <c r="C2183" s="1">
        <v>44092</v>
      </c>
      <c r="D2183" s="2">
        <v>0.31527777777777777</v>
      </c>
      <c r="G2183" t="s">
        <v>178</v>
      </c>
      <c r="H2183" t="s">
        <v>150</v>
      </c>
      <c r="I2183" t="s">
        <v>161</v>
      </c>
      <c r="J2183" t="s">
        <v>151</v>
      </c>
      <c r="M2183">
        <v>50286</v>
      </c>
      <c r="O2183">
        <v>4.1500000000000004</v>
      </c>
      <c r="R2183" t="s">
        <v>154</v>
      </c>
      <c r="S2183">
        <v>0.17</v>
      </c>
      <c r="T2183" t="s">
        <v>165</v>
      </c>
      <c r="V2183" t="s">
        <v>230</v>
      </c>
    </row>
    <row r="2184" spans="1:22" x14ac:dyDescent="0.3">
      <c r="A2184" t="s">
        <v>148</v>
      </c>
      <c r="B2184">
        <v>1651770</v>
      </c>
      <c r="C2184" s="1">
        <v>44109</v>
      </c>
      <c r="D2184" s="2">
        <v>0.44722222222222219</v>
      </c>
      <c r="G2184" t="s">
        <v>178</v>
      </c>
      <c r="H2184" t="s">
        <v>150</v>
      </c>
      <c r="I2184" t="s">
        <v>161</v>
      </c>
      <c r="J2184" t="s">
        <v>151</v>
      </c>
      <c r="M2184">
        <v>1040</v>
      </c>
      <c r="O2184">
        <v>2.6</v>
      </c>
      <c r="P2184" t="s">
        <v>174</v>
      </c>
      <c r="Q2184" t="s">
        <v>172</v>
      </c>
      <c r="R2184" t="s">
        <v>154</v>
      </c>
      <c r="S2184">
        <v>0.4</v>
      </c>
      <c r="T2184" t="s">
        <v>176</v>
      </c>
      <c r="V2184" t="s">
        <v>156</v>
      </c>
    </row>
    <row r="2185" spans="1:22" x14ac:dyDescent="0.3">
      <c r="A2185" t="s">
        <v>148</v>
      </c>
      <c r="B2185">
        <v>1651770</v>
      </c>
      <c r="C2185" s="1">
        <v>44109</v>
      </c>
      <c r="D2185" s="2">
        <v>0.44722222222222219</v>
      </c>
      <c r="G2185" t="s">
        <v>178</v>
      </c>
      <c r="H2185" t="s">
        <v>150</v>
      </c>
      <c r="I2185" t="s">
        <v>161</v>
      </c>
      <c r="J2185" t="s">
        <v>151</v>
      </c>
      <c r="M2185">
        <v>1049</v>
      </c>
      <c r="O2185">
        <v>5.0999999999999997E-2</v>
      </c>
      <c r="Q2185" t="s">
        <v>170</v>
      </c>
      <c r="R2185" t="s">
        <v>154</v>
      </c>
      <c r="S2185">
        <v>0.02</v>
      </c>
      <c r="T2185" t="s">
        <v>176</v>
      </c>
      <c r="V2185" t="s">
        <v>156</v>
      </c>
    </row>
    <row r="2186" spans="1:22" x14ac:dyDescent="0.3">
      <c r="A2186" t="s">
        <v>148</v>
      </c>
      <c r="B2186">
        <v>1651770</v>
      </c>
      <c r="C2186" s="1">
        <v>44109</v>
      </c>
      <c r="D2186" s="2">
        <v>0.44722222222222219</v>
      </c>
      <c r="G2186" t="s">
        <v>178</v>
      </c>
      <c r="H2186" t="s">
        <v>150</v>
      </c>
      <c r="I2186" t="s">
        <v>161</v>
      </c>
      <c r="J2186" t="s">
        <v>151</v>
      </c>
      <c r="M2186">
        <v>1090</v>
      </c>
      <c r="N2186" t="s">
        <v>152</v>
      </c>
      <c r="O2186">
        <v>6</v>
      </c>
      <c r="P2186" t="s">
        <v>174</v>
      </c>
      <c r="Q2186" t="s">
        <v>172</v>
      </c>
      <c r="R2186" t="s">
        <v>154</v>
      </c>
      <c r="S2186">
        <v>2</v>
      </c>
      <c r="T2186" t="s">
        <v>176</v>
      </c>
      <c r="V2186" t="s">
        <v>156</v>
      </c>
    </row>
    <row r="2187" spans="1:22" x14ac:dyDescent="0.3">
      <c r="A2187" t="s">
        <v>148</v>
      </c>
      <c r="B2187">
        <v>1651770</v>
      </c>
      <c r="C2187" s="1">
        <v>44109</v>
      </c>
      <c r="D2187" s="2">
        <v>0.44722222222222219</v>
      </c>
      <c r="G2187" t="s">
        <v>178</v>
      </c>
      <c r="H2187" t="s">
        <v>150</v>
      </c>
      <c r="I2187" t="s">
        <v>161</v>
      </c>
      <c r="J2187" t="s">
        <v>151</v>
      </c>
      <c r="M2187">
        <v>50286</v>
      </c>
      <c r="O2187">
        <v>1.24</v>
      </c>
      <c r="R2187" t="s">
        <v>154</v>
      </c>
      <c r="S2187">
        <v>0.17</v>
      </c>
      <c r="T2187" t="s">
        <v>165</v>
      </c>
      <c r="V2187" t="s">
        <v>230</v>
      </c>
    </row>
    <row r="2188" spans="1:22" x14ac:dyDescent="0.3">
      <c r="A2188" t="s">
        <v>148</v>
      </c>
      <c r="B2188">
        <v>1651770</v>
      </c>
      <c r="C2188" s="1">
        <v>44116</v>
      </c>
      <c r="D2188" s="2">
        <v>0.3611111111111111</v>
      </c>
      <c r="G2188" t="s">
        <v>178</v>
      </c>
      <c r="H2188" t="s">
        <v>150</v>
      </c>
      <c r="I2188" t="s">
        <v>161</v>
      </c>
      <c r="J2188" t="s">
        <v>151</v>
      </c>
      <c r="M2188">
        <v>1040</v>
      </c>
      <c r="O2188">
        <v>5.6</v>
      </c>
      <c r="Q2188" t="s">
        <v>172</v>
      </c>
      <c r="R2188" t="s">
        <v>154</v>
      </c>
      <c r="S2188">
        <v>0.4</v>
      </c>
      <c r="T2188" t="s">
        <v>176</v>
      </c>
      <c r="V2188" t="s">
        <v>156</v>
      </c>
    </row>
    <row r="2189" spans="1:22" x14ac:dyDescent="0.3">
      <c r="A2189" t="s">
        <v>148</v>
      </c>
      <c r="B2189">
        <v>1651770</v>
      </c>
      <c r="C2189" s="1">
        <v>44116</v>
      </c>
      <c r="D2189" s="2">
        <v>0.3611111111111111</v>
      </c>
      <c r="G2189" t="s">
        <v>178</v>
      </c>
      <c r="H2189" t="s">
        <v>150</v>
      </c>
      <c r="I2189" t="s">
        <v>161</v>
      </c>
      <c r="J2189" t="s">
        <v>151</v>
      </c>
      <c r="M2189">
        <v>1049</v>
      </c>
      <c r="O2189">
        <v>0.79500000000000004</v>
      </c>
      <c r="Q2189" t="s">
        <v>170</v>
      </c>
      <c r="R2189" t="s">
        <v>154</v>
      </c>
      <c r="S2189">
        <v>0.02</v>
      </c>
      <c r="T2189" t="s">
        <v>176</v>
      </c>
      <c r="V2189" t="s">
        <v>156</v>
      </c>
    </row>
    <row r="2190" spans="1:22" x14ac:dyDescent="0.3">
      <c r="A2190" t="s">
        <v>148</v>
      </c>
      <c r="B2190">
        <v>1651770</v>
      </c>
      <c r="C2190" s="1">
        <v>44116</v>
      </c>
      <c r="D2190" s="2">
        <v>0.3611111111111111</v>
      </c>
      <c r="G2190" t="s">
        <v>178</v>
      </c>
      <c r="H2190" t="s">
        <v>150</v>
      </c>
      <c r="I2190" t="s">
        <v>161</v>
      </c>
      <c r="J2190" t="s">
        <v>151</v>
      </c>
      <c r="M2190">
        <v>1090</v>
      </c>
      <c r="O2190">
        <v>11.9</v>
      </c>
      <c r="Q2190" t="s">
        <v>172</v>
      </c>
      <c r="R2190" t="s">
        <v>154</v>
      </c>
      <c r="S2190">
        <v>2</v>
      </c>
      <c r="T2190" t="s">
        <v>176</v>
      </c>
      <c r="V2190" t="s">
        <v>156</v>
      </c>
    </row>
    <row r="2191" spans="1:22" x14ac:dyDescent="0.3">
      <c r="A2191" t="s">
        <v>148</v>
      </c>
      <c r="B2191">
        <v>1651770</v>
      </c>
      <c r="C2191" s="1">
        <v>44116</v>
      </c>
      <c r="D2191" s="2">
        <v>0.3611111111111111</v>
      </c>
      <c r="G2191" t="s">
        <v>178</v>
      </c>
      <c r="H2191" t="s">
        <v>150</v>
      </c>
      <c r="I2191" t="s">
        <v>161</v>
      </c>
      <c r="J2191" t="s">
        <v>151</v>
      </c>
      <c r="M2191">
        <v>50286</v>
      </c>
      <c r="O2191">
        <v>4.7</v>
      </c>
      <c r="R2191" t="s">
        <v>154</v>
      </c>
      <c r="S2191">
        <v>0.17</v>
      </c>
      <c r="T2191" t="s">
        <v>165</v>
      </c>
      <c r="V2191" t="s">
        <v>230</v>
      </c>
    </row>
    <row r="2192" spans="1:22" x14ac:dyDescent="0.3">
      <c r="A2192" t="s">
        <v>148</v>
      </c>
      <c r="B2192">
        <v>1651770</v>
      </c>
      <c r="C2192" s="1">
        <v>44145</v>
      </c>
      <c r="D2192" s="2">
        <v>0.39305555555555555</v>
      </c>
      <c r="G2192" t="s">
        <v>149</v>
      </c>
      <c r="H2192" t="s">
        <v>150</v>
      </c>
      <c r="I2192" t="s">
        <v>161</v>
      </c>
      <c r="J2192" t="s">
        <v>151</v>
      </c>
      <c r="M2192">
        <v>1040</v>
      </c>
      <c r="O2192">
        <v>2.2999999999999998</v>
      </c>
      <c r="Q2192" t="s">
        <v>172</v>
      </c>
      <c r="R2192" t="s">
        <v>154</v>
      </c>
      <c r="S2192">
        <v>0.4</v>
      </c>
      <c r="T2192" t="s">
        <v>176</v>
      </c>
      <c r="V2192" t="s">
        <v>156</v>
      </c>
    </row>
    <row r="2193" spans="1:22" x14ac:dyDescent="0.3">
      <c r="A2193" t="s">
        <v>148</v>
      </c>
      <c r="B2193">
        <v>1651770</v>
      </c>
      <c r="C2193" s="1">
        <v>44145</v>
      </c>
      <c r="D2193" s="2">
        <v>0.39305555555555555</v>
      </c>
      <c r="G2193" t="s">
        <v>149</v>
      </c>
      <c r="H2193" t="s">
        <v>150</v>
      </c>
      <c r="I2193" t="s">
        <v>161</v>
      </c>
      <c r="J2193" t="s">
        <v>151</v>
      </c>
      <c r="M2193">
        <v>1049</v>
      </c>
      <c r="O2193">
        <v>5.2999999999999999E-2</v>
      </c>
      <c r="Q2193" t="s">
        <v>170</v>
      </c>
      <c r="R2193" t="s">
        <v>154</v>
      </c>
      <c r="S2193">
        <v>0.02</v>
      </c>
      <c r="T2193" t="s">
        <v>176</v>
      </c>
      <c r="V2193" t="s">
        <v>156</v>
      </c>
    </row>
    <row r="2194" spans="1:22" x14ac:dyDescent="0.3">
      <c r="A2194" t="s">
        <v>148</v>
      </c>
      <c r="B2194">
        <v>1651770</v>
      </c>
      <c r="C2194" s="1">
        <v>44145</v>
      </c>
      <c r="D2194" s="2">
        <v>0.39305555555555555</v>
      </c>
      <c r="G2194" t="s">
        <v>149</v>
      </c>
      <c r="H2194" t="s">
        <v>150</v>
      </c>
      <c r="I2194" t="s">
        <v>161</v>
      </c>
      <c r="J2194" t="s">
        <v>151</v>
      </c>
      <c r="M2194">
        <v>1090</v>
      </c>
      <c r="O2194">
        <v>3.1</v>
      </c>
      <c r="P2194" t="s">
        <v>168</v>
      </c>
      <c r="Q2194" t="s">
        <v>172</v>
      </c>
      <c r="R2194" t="s">
        <v>154</v>
      </c>
      <c r="S2194">
        <v>2</v>
      </c>
      <c r="T2194" t="s">
        <v>176</v>
      </c>
      <c r="V2194" t="s">
        <v>156</v>
      </c>
    </row>
    <row r="2195" spans="1:22" x14ac:dyDescent="0.3">
      <c r="A2195" t="s">
        <v>148</v>
      </c>
      <c r="B2195">
        <v>1651770</v>
      </c>
      <c r="C2195" s="1">
        <v>44145</v>
      </c>
      <c r="D2195" s="2">
        <v>0.39305555555555555</v>
      </c>
      <c r="G2195" t="s">
        <v>149</v>
      </c>
      <c r="H2195" t="s">
        <v>150</v>
      </c>
      <c r="I2195" t="s">
        <v>161</v>
      </c>
      <c r="J2195" t="s">
        <v>151</v>
      </c>
      <c r="M2195">
        <v>50286</v>
      </c>
      <c r="O2195">
        <v>2.61</v>
      </c>
      <c r="R2195" t="s">
        <v>154</v>
      </c>
      <c r="S2195">
        <v>0.17</v>
      </c>
      <c r="T2195" t="s">
        <v>165</v>
      </c>
      <c r="V2195" t="s">
        <v>230</v>
      </c>
    </row>
    <row r="2196" spans="1:22" x14ac:dyDescent="0.3">
      <c r="A2196" t="s">
        <v>148</v>
      </c>
      <c r="B2196">
        <v>1651770</v>
      </c>
      <c r="C2196" s="1">
        <v>44147</v>
      </c>
      <c r="D2196" s="2">
        <v>0.37916666666666665</v>
      </c>
      <c r="G2196" t="s">
        <v>149</v>
      </c>
      <c r="H2196" t="s">
        <v>150</v>
      </c>
      <c r="I2196" t="s">
        <v>161</v>
      </c>
      <c r="J2196" t="s">
        <v>151</v>
      </c>
      <c r="M2196">
        <v>1040</v>
      </c>
      <c r="O2196">
        <v>5.8</v>
      </c>
      <c r="Q2196" t="s">
        <v>172</v>
      </c>
      <c r="R2196" t="s">
        <v>154</v>
      </c>
      <c r="S2196">
        <v>0.4</v>
      </c>
      <c r="T2196" t="s">
        <v>176</v>
      </c>
      <c r="V2196" t="s">
        <v>156</v>
      </c>
    </row>
    <row r="2197" spans="1:22" x14ac:dyDescent="0.3">
      <c r="A2197" t="s">
        <v>148</v>
      </c>
      <c r="B2197">
        <v>1651770</v>
      </c>
      <c r="C2197" s="1">
        <v>44147</v>
      </c>
      <c r="D2197" s="2">
        <v>0.37916666666666665</v>
      </c>
      <c r="G2197" t="s">
        <v>149</v>
      </c>
      <c r="H2197" t="s">
        <v>150</v>
      </c>
      <c r="I2197" t="s">
        <v>161</v>
      </c>
      <c r="J2197" t="s">
        <v>151</v>
      </c>
      <c r="M2197">
        <v>1049</v>
      </c>
      <c r="O2197">
        <v>1.1499999999999999</v>
      </c>
      <c r="Q2197" t="s">
        <v>170</v>
      </c>
      <c r="R2197" t="s">
        <v>154</v>
      </c>
      <c r="S2197">
        <v>0.02</v>
      </c>
      <c r="T2197" t="s">
        <v>176</v>
      </c>
      <c r="V2197" t="s">
        <v>156</v>
      </c>
    </row>
    <row r="2198" spans="1:22" x14ac:dyDescent="0.3">
      <c r="A2198" t="s">
        <v>148</v>
      </c>
      <c r="B2198">
        <v>1651770</v>
      </c>
      <c r="C2198" s="1">
        <v>44147</v>
      </c>
      <c r="D2198" s="2">
        <v>0.37916666666666665</v>
      </c>
      <c r="G2198" t="s">
        <v>149</v>
      </c>
      <c r="H2198" t="s">
        <v>150</v>
      </c>
      <c r="I2198" t="s">
        <v>161</v>
      </c>
      <c r="J2198" t="s">
        <v>151</v>
      </c>
      <c r="M2198">
        <v>1090</v>
      </c>
      <c r="O2198">
        <v>14.8</v>
      </c>
      <c r="Q2198" t="s">
        <v>172</v>
      </c>
      <c r="R2198" t="s">
        <v>154</v>
      </c>
      <c r="S2198">
        <v>2</v>
      </c>
      <c r="T2198" t="s">
        <v>176</v>
      </c>
      <c r="V2198" t="s">
        <v>156</v>
      </c>
    </row>
    <row r="2199" spans="1:22" x14ac:dyDescent="0.3">
      <c r="A2199" t="s">
        <v>148</v>
      </c>
      <c r="B2199">
        <v>1651770</v>
      </c>
      <c r="C2199" s="1">
        <v>44147</v>
      </c>
      <c r="D2199" s="2">
        <v>0.37916666666666665</v>
      </c>
      <c r="G2199" t="s">
        <v>149</v>
      </c>
      <c r="H2199" t="s">
        <v>150</v>
      </c>
      <c r="I2199" t="s">
        <v>161</v>
      </c>
      <c r="J2199" t="s">
        <v>151</v>
      </c>
      <c r="M2199">
        <v>50286</v>
      </c>
      <c r="O2199">
        <v>11</v>
      </c>
      <c r="R2199" t="s">
        <v>154</v>
      </c>
      <c r="S2199">
        <v>0.17</v>
      </c>
      <c r="T2199" t="s">
        <v>165</v>
      </c>
      <c r="V2199" t="s">
        <v>230</v>
      </c>
    </row>
    <row r="2200" spans="1:22" x14ac:dyDescent="0.3">
      <c r="A2200" t="s">
        <v>148</v>
      </c>
      <c r="B2200">
        <v>1651770</v>
      </c>
      <c r="C2200" s="1">
        <v>44175</v>
      </c>
      <c r="D2200" s="2">
        <v>0.37777777777777777</v>
      </c>
      <c r="G2200" t="s">
        <v>149</v>
      </c>
      <c r="H2200" t="s">
        <v>150</v>
      </c>
      <c r="I2200" t="s">
        <v>161</v>
      </c>
      <c r="J2200" t="s">
        <v>151</v>
      </c>
      <c r="M2200">
        <v>1040</v>
      </c>
      <c r="O2200">
        <v>2.5</v>
      </c>
      <c r="Q2200" t="s">
        <v>172</v>
      </c>
      <c r="R2200" t="s">
        <v>154</v>
      </c>
      <c r="S2200">
        <v>0.4</v>
      </c>
      <c r="T2200" t="s">
        <v>176</v>
      </c>
      <c r="V2200" t="s">
        <v>156</v>
      </c>
    </row>
    <row r="2201" spans="1:22" x14ac:dyDescent="0.3">
      <c r="A2201" t="s">
        <v>148</v>
      </c>
      <c r="B2201">
        <v>1651770</v>
      </c>
      <c r="C2201" s="1">
        <v>44175</v>
      </c>
      <c r="D2201" s="2">
        <v>0.37777777777777777</v>
      </c>
      <c r="G2201" t="s">
        <v>149</v>
      </c>
      <c r="H2201" t="s">
        <v>150</v>
      </c>
      <c r="I2201" t="s">
        <v>161</v>
      </c>
      <c r="J2201" t="s">
        <v>151</v>
      </c>
      <c r="M2201">
        <v>1049</v>
      </c>
      <c r="O2201">
        <v>7.1999999999999995E-2</v>
      </c>
      <c r="Q2201" t="s">
        <v>170</v>
      </c>
      <c r="R2201" t="s">
        <v>154</v>
      </c>
      <c r="S2201">
        <v>0.02</v>
      </c>
      <c r="T2201" t="s">
        <v>176</v>
      </c>
      <c r="V2201" t="s">
        <v>156</v>
      </c>
    </row>
    <row r="2202" spans="1:22" x14ac:dyDescent="0.3">
      <c r="A2202" t="s">
        <v>148</v>
      </c>
      <c r="B2202">
        <v>1651770</v>
      </c>
      <c r="C2202" s="1">
        <v>44175</v>
      </c>
      <c r="D2202" s="2">
        <v>0.37777777777777777</v>
      </c>
      <c r="G2202" t="s">
        <v>149</v>
      </c>
      <c r="H2202" t="s">
        <v>150</v>
      </c>
      <c r="I2202" t="s">
        <v>161</v>
      </c>
      <c r="J2202" t="s">
        <v>151</v>
      </c>
      <c r="M2202">
        <v>1090</v>
      </c>
      <c r="O2202">
        <v>5.6</v>
      </c>
      <c r="Q2202" t="s">
        <v>172</v>
      </c>
      <c r="R2202" t="s">
        <v>154</v>
      </c>
      <c r="S2202">
        <v>2</v>
      </c>
      <c r="T2202" t="s">
        <v>176</v>
      </c>
      <c r="V2202" t="s">
        <v>156</v>
      </c>
    </row>
    <row r="2203" spans="1:22" x14ac:dyDescent="0.3">
      <c r="A2203" t="s">
        <v>148</v>
      </c>
      <c r="B2203">
        <v>1651770</v>
      </c>
      <c r="C2203" s="1">
        <v>44175</v>
      </c>
      <c r="D2203" s="2">
        <v>0.37777777777777777</v>
      </c>
      <c r="G2203" t="s">
        <v>149</v>
      </c>
      <c r="H2203" t="s">
        <v>150</v>
      </c>
      <c r="I2203" t="s">
        <v>161</v>
      </c>
      <c r="J2203" t="s">
        <v>151</v>
      </c>
      <c r="M2203">
        <v>50286</v>
      </c>
      <c r="O2203">
        <v>3.84</v>
      </c>
      <c r="R2203" t="s">
        <v>154</v>
      </c>
      <c r="S2203">
        <v>0.17</v>
      </c>
      <c r="T2203" t="s">
        <v>165</v>
      </c>
      <c r="V2203" t="s">
        <v>230</v>
      </c>
    </row>
    <row r="2204" spans="1:22" x14ac:dyDescent="0.3">
      <c r="A2204" t="s">
        <v>148</v>
      </c>
      <c r="B2204">
        <v>1651770</v>
      </c>
      <c r="C2204" s="1">
        <v>44179</v>
      </c>
      <c r="D2204" s="2">
        <v>0.43472222222222223</v>
      </c>
      <c r="G2204" t="s">
        <v>149</v>
      </c>
      <c r="H2204" t="s">
        <v>150</v>
      </c>
      <c r="I2204" t="s">
        <v>161</v>
      </c>
      <c r="J2204" t="s">
        <v>151</v>
      </c>
      <c r="M2204">
        <v>1040</v>
      </c>
      <c r="O2204">
        <v>3.8</v>
      </c>
      <c r="Q2204" t="s">
        <v>172</v>
      </c>
      <c r="R2204" t="s">
        <v>154</v>
      </c>
      <c r="S2204">
        <v>0.4</v>
      </c>
      <c r="T2204" t="s">
        <v>176</v>
      </c>
      <c r="V2204" t="s">
        <v>156</v>
      </c>
    </row>
    <row r="2205" spans="1:22" x14ac:dyDescent="0.3">
      <c r="A2205" t="s">
        <v>148</v>
      </c>
      <c r="B2205">
        <v>1651770</v>
      </c>
      <c r="C2205" s="1">
        <v>44179</v>
      </c>
      <c r="D2205" s="2">
        <v>0.43472222222222223</v>
      </c>
      <c r="G2205" t="s">
        <v>149</v>
      </c>
      <c r="H2205" t="s">
        <v>150</v>
      </c>
      <c r="I2205" t="s">
        <v>161</v>
      </c>
      <c r="J2205" t="s">
        <v>151</v>
      </c>
      <c r="M2205">
        <v>1049</v>
      </c>
      <c r="O2205">
        <v>0.623</v>
      </c>
      <c r="Q2205" t="s">
        <v>170</v>
      </c>
      <c r="R2205" t="s">
        <v>154</v>
      </c>
      <c r="S2205">
        <v>0.02</v>
      </c>
      <c r="T2205" t="s">
        <v>176</v>
      </c>
      <c r="V2205" t="s">
        <v>156</v>
      </c>
    </row>
    <row r="2206" spans="1:22" x14ac:dyDescent="0.3">
      <c r="A2206" t="s">
        <v>148</v>
      </c>
      <c r="B2206">
        <v>1651770</v>
      </c>
      <c r="C2206" s="1">
        <v>44179</v>
      </c>
      <c r="D2206" s="2">
        <v>0.43472222222222223</v>
      </c>
      <c r="G2206" t="s">
        <v>149</v>
      </c>
      <c r="H2206" t="s">
        <v>150</v>
      </c>
      <c r="I2206" t="s">
        <v>161</v>
      </c>
      <c r="J2206" t="s">
        <v>151</v>
      </c>
      <c r="M2206">
        <v>1090</v>
      </c>
      <c r="O2206">
        <v>11.8</v>
      </c>
      <c r="Q2206" t="s">
        <v>172</v>
      </c>
      <c r="R2206" t="s">
        <v>154</v>
      </c>
      <c r="S2206">
        <v>2</v>
      </c>
      <c r="T2206" t="s">
        <v>176</v>
      </c>
      <c r="V2206" t="s">
        <v>156</v>
      </c>
    </row>
    <row r="2207" spans="1:22" x14ac:dyDescent="0.3">
      <c r="A2207" t="s">
        <v>148</v>
      </c>
      <c r="B2207">
        <v>1651770</v>
      </c>
      <c r="C2207" s="1">
        <v>44179</v>
      </c>
      <c r="D2207" s="2">
        <v>0.43472222222222223</v>
      </c>
      <c r="G2207" t="s">
        <v>149</v>
      </c>
      <c r="H2207" t="s">
        <v>150</v>
      </c>
      <c r="I2207" t="s">
        <v>161</v>
      </c>
      <c r="J2207" t="s">
        <v>151</v>
      </c>
      <c r="M2207">
        <v>50286</v>
      </c>
      <c r="O2207">
        <v>5.82</v>
      </c>
      <c r="R2207" t="s">
        <v>154</v>
      </c>
      <c r="S2207">
        <v>0.17</v>
      </c>
      <c r="T2207" t="s">
        <v>165</v>
      </c>
      <c r="V2207" t="s">
        <v>230</v>
      </c>
    </row>
    <row r="2208" spans="1:22" x14ac:dyDescent="0.3">
      <c r="A2208" t="s">
        <v>148</v>
      </c>
      <c r="B2208">
        <v>1651770</v>
      </c>
      <c r="C2208" s="1">
        <v>44221</v>
      </c>
      <c r="D2208" s="2">
        <v>0.41944444444444445</v>
      </c>
      <c r="G2208" t="s">
        <v>149</v>
      </c>
      <c r="H2208" t="s">
        <v>150</v>
      </c>
      <c r="I2208" t="s">
        <v>161</v>
      </c>
      <c r="J2208" t="s">
        <v>151</v>
      </c>
      <c r="M2208">
        <v>1040</v>
      </c>
      <c r="O2208">
        <v>1.7</v>
      </c>
      <c r="Q2208" t="s">
        <v>172</v>
      </c>
      <c r="R2208" t="s">
        <v>154</v>
      </c>
      <c r="S2208">
        <v>0.4</v>
      </c>
      <c r="T2208" t="s">
        <v>176</v>
      </c>
      <c r="V2208" t="s">
        <v>156</v>
      </c>
    </row>
    <row r="2209" spans="1:22" x14ac:dyDescent="0.3">
      <c r="A2209" t="s">
        <v>148</v>
      </c>
      <c r="B2209">
        <v>1651770</v>
      </c>
      <c r="C2209" s="1">
        <v>44221</v>
      </c>
      <c r="D2209" s="2">
        <v>0.41944444444444445</v>
      </c>
      <c r="G2209" t="s">
        <v>149</v>
      </c>
      <c r="H2209" t="s">
        <v>150</v>
      </c>
      <c r="I2209" t="s">
        <v>161</v>
      </c>
      <c r="J2209" t="s">
        <v>151</v>
      </c>
      <c r="M2209">
        <v>1049</v>
      </c>
      <c r="O2209">
        <v>5.7000000000000002E-2</v>
      </c>
      <c r="Q2209" t="s">
        <v>170</v>
      </c>
      <c r="R2209" t="s">
        <v>154</v>
      </c>
      <c r="S2209">
        <v>0.02</v>
      </c>
      <c r="T2209" t="s">
        <v>176</v>
      </c>
      <c r="V2209" t="s">
        <v>156</v>
      </c>
    </row>
    <row r="2210" spans="1:22" x14ac:dyDescent="0.3">
      <c r="A2210" t="s">
        <v>148</v>
      </c>
      <c r="B2210">
        <v>1651770</v>
      </c>
      <c r="C2210" s="1">
        <v>44221</v>
      </c>
      <c r="D2210" s="2">
        <v>0.41944444444444445</v>
      </c>
      <c r="G2210" t="s">
        <v>149</v>
      </c>
      <c r="H2210" t="s">
        <v>150</v>
      </c>
      <c r="I2210" t="s">
        <v>161</v>
      </c>
      <c r="J2210" t="s">
        <v>151</v>
      </c>
      <c r="M2210">
        <v>1090</v>
      </c>
      <c r="N2210" t="s">
        <v>152</v>
      </c>
      <c r="O2210">
        <v>2</v>
      </c>
      <c r="Q2210" t="s">
        <v>172</v>
      </c>
      <c r="R2210" t="s">
        <v>154</v>
      </c>
      <c r="S2210">
        <v>2</v>
      </c>
      <c r="T2210" t="s">
        <v>176</v>
      </c>
      <c r="V2210" t="s">
        <v>156</v>
      </c>
    </row>
    <row r="2211" spans="1:22" x14ac:dyDescent="0.3">
      <c r="A2211" t="s">
        <v>148</v>
      </c>
      <c r="B2211">
        <v>1651770</v>
      </c>
      <c r="C2211" s="1">
        <v>44221</v>
      </c>
      <c r="D2211" s="2">
        <v>0.41944444444444445</v>
      </c>
      <c r="G2211" t="s">
        <v>149</v>
      </c>
      <c r="H2211" t="s">
        <v>150</v>
      </c>
      <c r="I2211" t="s">
        <v>161</v>
      </c>
      <c r="J2211" t="s">
        <v>151</v>
      </c>
      <c r="M2211">
        <v>50286</v>
      </c>
      <c r="O2211">
        <v>11</v>
      </c>
      <c r="R2211" t="s">
        <v>154</v>
      </c>
      <c r="S2211">
        <v>0.17</v>
      </c>
      <c r="T2211" t="s">
        <v>165</v>
      </c>
      <c r="V2211" t="s">
        <v>230</v>
      </c>
    </row>
    <row r="2212" spans="1:22" x14ac:dyDescent="0.3">
      <c r="A2212" t="s">
        <v>148</v>
      </c>
      <c r="B2212">
        <v>1651770</v>
      </c>
      <c r="C2212" s="1">
        <v>44236</v>
      </c>
      <c r="D2212" s="2">
        <v>0.40277777777777773</v>
      </c>
      <c r="G2212" t="s">
        <v>149</v>
      </c>
      <c r="H2212" t="s">
        <v>150</v>
      </c>
      <c r="I2212" t="s">
        <v>161</v>
      </c>
      <c r="J2212" t="s">
        <v>151</v>
      </c>
      <c r="M2212">
        <v>1040</v>
      </c>
      <c r="O2212">
        <v>2.1</v>
      </c>
      <c r="P2212" t="s">
        <v>174</v>
      </c>
      <c r="Q2212" t="s">
        <v>172</v>
      </c>
      <c r="R2212" t="s">
        <v>154</v>
      </c>
      <c r="S2212">
        <v>0.4</v>
      </c>
      <c r="T2212" t="s">
        <v>176</v>
      </c>
      <c r="V2212" t="s">
        <v>156</v>
      </c>
    </row>
    <row r="2213" spans="1:22" x14ac:dyDescent="0.3">
      <c r="A2213" t="s">
        <v>148</v>
      </c>
      <c r="B2213">
        <v>1651770</v>
      </c>
      <c r="C2213" s="1">
        <v>44236</v>
      </c>
      <c r="D2213" s="2">
        <v>0.40277777777777773</v>
      </c>
      <c r="G2213" t="s">
        <v>149</v>
      </c>
      <c r="H2213" t="s">
        <v>150</v>
      </c>
      <c r="I2213" t="s">
        <v>161</v>
      </c>
      <c r="J2213" t="s">
        <v>151</v>
      </c>
      <c r="M2213">
        <v>1049</v>
      </c>
      <c r="O2213">
        <v>9.5000000000000001E-2</v>
      </c>
      <c r="P2213" t="s">
        <v>174</v>
      </c>
      <c r="Q2213" t="s">
        <v>170</v>
      </c>
      <c r="R2213" t="s">
        <v>154</v>
      </c>
      <c r="S2213">
        <v>0.02</v>
      </c>
      <c r="T2213" t="s">
        <v>176</v>
      </c>
      <c r="V2213" t="s">
        <v>156</v>
      </c>
    </row>
    <row r="2214" spans="1:22" x14ac:dyDescent="0.3">
      <c r="A2214" t="s">
        <v>148</v>
      </c>
      <c r="B2214">
        <v>1651770</v>
      </c>
      <c r="C2214" s="1">
        <v>44236</v>
      </c>
      <c r="D2214" s="2">
        <v>0.40277777777777773</v>
      </c>
      <c r="G2214" t="s">
        <v>149</v>
      </c>
      <c r="H2214" t="s">
        <v>150</v>
      </c>
      <c r="I2214" t="s">
        <v>161</v>
      </c>
      <c r="J2214" t="s">
        <v>151</v>
      </c>
      <c r="M2214">
        <v>1090</v>
      </c>
      <c r="O2214">
        <v>7.2</v>
      </c>
      <c r="P2214" t="s">
        <v>175</v>
      </c>
      <c r="Q2214" t="s">
        <v>172</v>
      </c>
      <c r="R2214" t="s">
        <v>154</v>
      </c>
      <c r="S2214">
        <v>2</v>
      </c>
      <c r="T2214" t="s">
        <v>176</v>
      </c>
      <c r="V2214" t="s">
        <v>156</v>
      </c>
    </row>
    <row r="2215" spans="1:22" x14ac:dyDescent="0.3">
      <c r="A2215" t="s">
        <v>148</v>
      </c>
      <c r="B2215">
        <v>1651770</v>
      </c>
      <c r="C2215" s="1">
        <v>44236</v>
      </c>
      <c r="D2215" s="2">
        <v>0.40277777777777773</v>
      </c>
      <c r="G2215" t="s">
        <v>149</v>
      </c>
      <c r="H2215" t="s">
        <v>150</v>
      </c>
      <c r="I2215" t="s">
        <v>161</v>
      </c>
      <c r="J2215" t="s">
        <v>151</v>
      </c>
      <c r="M2215">
        <v>50286</v>
      </c>
      <c r="O2215">
        <v>2.2799999999999998</v>
      </c>
      <c r="R2215" t="s">
        <v>154</v>
      </c>
      <c r="S2215">
        <v>0.17</v>
      </c>
      <c r="T2215" t="s">
        <v>165</v>
      </c>
      <c r="V2215" t="s">
        <v>230</v>
      </c>
    </row>
    <row r="2216" spans="1:22" x14ac:dyDescent="0.3">
      <c r="A2216" t="s">
        <v>148</v>
      </c>
      <c r="B2216">
        <v>1651770</v>
      </c>
      <c r="C2216" s="1">
        <v>44263</v>
      </c>
      <c r="D2216" s="2">
        <v>0.43472222222222223</v>
      </c>
      <c r="G2216" t="s">
        <v>149</v>
      </c>
      <c r="H2216" t="s">
        <v>150</v>
      </c>
      <c r="I2216" t="s">
        <v>161</v>
      </c>
      <c r="J2216" t="s">
        <v>151</v>
      </c>
      <c r="M2216">
        <v>1040</v>
      </c>
      <c r="O2216">
        <v>1.7</v>
      </c>
      <c r="P2216" t="s">
        <v>174</v>
      </c>
      <c r="Q2216" t="s">
        <v>172</v>
      </c>
      <c r="R2216" t="s">
        <v>154</v>
      </c>
      <c r="S2216">
        <v>0.4</v>
      </c>
      <c r="T2216" t="s">
        <v>176</v>
      </c>
      <c r="V2216" t="s">
        <v>156</v>
      </c>
    </row>
    <row r="2217" spans="1:22" x14ac:dyDescent="0.3">
      <c r="A2217" t="s">
        <v>148</v>
      </c>
      <c r="B2217">
        <v>1651770</v>
      </c>
      <c r="C2217" s="1">
        <v>44263</v>
      </c>
      <c r="D2217" s="2">
        <v>0.43472222222222223</v>
      </c>
      <c r="G2217" t="s">
        <v>149</v>
      </c>
      <c r="H2217" t="s">
        <v>150</v>
      </c>
      <c r="I2217" t="s">
        <v>161</v>
      </c>
      <c r="J2217" t="s">
        <v>151</v>
      </c>
      <c r="M2217">
        <v>1049</v>
      </c>
      <c r="O2217">
        <v>5.0999999999999997E-2</v>
      </c>
      <c r="P2217" t="s">
        <v>175</v>
      </c>
      <c r="Q2217" t="s">
        <v>170</v>
      </c>
      <c r="R2217" t="s">
        <v>154</v>
      </c>
      <c r="S2217">
        <v>0.02</v>
      </c>
      <c r="T2217" t="s">
        <v>176</v>
      </c>
      <c r="V2217" t="s">
        <v>156</v>
      </c>
    </row>
    <row r="2218" spans="1:22" x14ac:dyDescent="0.3">
      <c r="A2218" t="s">
        <v>148</v>
      </c>
      <c r="B2218">
        <v>1651770</v>
      </c>
      <c r="C2218" s="1">
        <v>44263</v>
      </c>
      <c r="D2218" s="2">
        <v>0.43472222222222223</v>
      </c>
      <c r="G2218" t="s">
        <v>149</v>
      </c>
      <c r="H2218" t="s">
        <v>150</v>
      </c>
      <c r="I2218" t="s">
        <v>161</v>
      </c>
      <c r="J2218" t="s">
        <v>151</v>
      </c>
      <c r="M2218">
        <v>1090</v>
      </c>
      <c r="O2218">
        <v>8.1999999999999993</v>
      </c>
      <c r="P2218" t="s">
        <v>174</v>
      </c>
      <c r="Q2218" t="s">
        <v>172</v>
      </c>
      <c r="R2218" t="s">
        <v>154</v>
      </c>
      <c r="S2218">
        <v>2</v>
      </c>
      <c r="T2218" t="s">
        <v>176</v>
      </c>
      <c r="V2218" t="s">
        <v>156</v>
      </c>
    </row>
    <row r="2219" spans="1:22" x14ac:dyDescent="0.3">
      <c r="A2219" t="s">
        <v>148</v>
      </c>
      <c r="B2219">
        <v>1651770</v>
      </c>
      <c r="C2219" s="1">
        <v>44263</v>
      </c>
      <c r="D2219" s="2">
        <v>0.43472222222222223</v>
      </c>
      <c r="G2219" t="s">
        <v>149</v>
      </c>
      <c r="H2219" t="s">
        <v>150</v>
      </c>
      <c r="I2219" t="s">
        <v>161</v>
      </c>
      <c r="J2219" t="s">
        <v>151</v>
      </c>
      <c r="M2219">
        <v>50286</v>
      </c>
      <c r="O2219">
        <v>1.95</v>
      </c>
      <c r="R2219" t="s">
        <v>154</v>
      </c>
      <c r="S2219">
        <v>0.17</v>
      </c>
      <c r="T2219" t="s">
        <v>165</v>
      </c>
      <c r="V2219" t="s">
        <v>230</v>
      </c>
    </row>
    <row r="2220" spans="1:22" x14ac:dyDescent="0.3">
      <c r="A2220" t="s">
        <v>148</v>
      </c>
      <c r="B2220">
        <v>1651770</v>
      </c>
      <c r="C2220" s="1">
        <v>44273</v>
      </c>
      <c r="D2220" s="2">
        <v>0.40277777777777773</v>
      </c>
      <c r="G2220" t="s">
        <v>178</v>
      </c>
      <c r="H2220" t="s">
        <v>150</v>
      </c>
      <c r="I2220" t="s">
        <v>148</v>
      </c>
      <c r="J2220" t="s">
        <v>151</v>
      </c>
      <c r="M2220">
        <v>1040</v>
      </c>
      <c r="O2220">
        <v>8.6999999999999993</v>
      </c>
      <c r="Q2220" t="s">
        <v>172</v>
      </c>
      <c r="R2220" t="s">
        <v>154</v>
      </c>
      <c r="S2220">
        <v>0.4</v>
      </c>
      <c r="T2220" t="s">
        <v>176</v>
      </c>
      <c r="V2220" t="s">
        <v>156</v>
      </c>
    </row>
    <row r="2221" spans="1:22" x14ac:dyDescent="0.3">
      <c r="A2221" t="s">
        <v>148</v>
      </c>
      <c r="B2221">
        <v>1651770</v>
      </c>
      <c r="C2221" s="1">
        <v>44273</v>
      </c>
      <c r="D2221" s="2">
        <v>0.40277777777777773</v>
      </c>
      <c r="G2221" t="s">
        <v>178</v>
      </c>
      <c r="H2221" t="s">
        <v>150</v>
      </c>
      <c r="I2221" t="s">
        <v>148</v>
      </c>
      <c r="J2221" t="s">
        <v>151</v>
      </c>
      <c r="M2221">
        <v>1049</v>
      </c>
      <c r="O2221">
        <v>1.03</v>
      </c>
      <c r="Q2221" t="s">
        <v>170</v>
      </c>
      <c r="R2221" t="s">
        <v>154</v>
      </c>
      <c r="S2221">
        <v>0.02</v>
      </c>
      <c r="T2221" t="s">
        <v>176</v>
      </c>
      <c r="V2221" t="s">
        <v>156</v>
      </c>
    </row>
    <row r="2222" spans="1:22" x14ac:dyDescent="0.3">
      <c r="A2222" t="s">
        <v>148</v>
      </c>
      <c r="B2222">
        <v>1651770</v>
      </c>
      <c r="C2222" s="1">
        <v>44273</v>
      </c>
      <c r="D2222" s="2">
        <v>0.40277777777777773</v>
      </c>
      <c r="G2222" t="s">
        <v>178</v>
      </c>
      <c r="H2222" t="s">
        <v>150</v>
      </c>
      <c r="I2222" t="s">
        <v>148</v>
      </c>
      <c r="J2222" t="s">
        <v>151</v>
      </c>
      <c r="M2222">
        <v>1090</v>
      </c>
      <c r="O2222">
        <v>26.6</v>
      </c>
      <c r="Q2222" t="s">
        <v>172</v>
      </c>
      <c r="R2222" t="s">
        <v>154</v>
      </c>
      <c r="S2222">
        <v>2</v>
      </c>
      <c r="T2222" t="s">
        <v>176</v>
      </c>
      <c r="V2222" t="s">
        <v>156</v>
      </c>
    </row>
    <row r="2223" spans="1:22" x14ac:dyDescent="0.3">
      <c r="A2223" t="s">
        <v>148</v>
      </c>
      <c r="B2223">
        <v>1651770</v>
      </c>
      <c r="C2223" s="1">
        <v>44273</v>
      </c>
      <c r="D2223" s="2">
        <v>0.40277777777777773</v>
      </c>
      <c r="G2223" t="s">
        <v>178</v>
      </c>
      <c r="H2223" t="s">
        <v>150</v>
      </c>
      <c r="I2223" t="s">
        <v>148</v>
      </c>
      <c r="J2223" t="s">
        <v>151</v>
      </c>
      <c r="M2223">
        <v>50286</v>
      </c>
      <c r="O2223">
        <v>16.899999999999999</v>
      </c>
      <c r="R2223" t="s">
        <v>154</v>
      </c>
      <c r="S2223">
        <v>0.17</v>
      </c>
      <c r="T2223" t="s">
        <v>165</v>
      </c>
      <c r="V2223" t="s">
        <v>230</v>
      </c>
    </row>
    <row r="2224" spans="1:22" x14ac:dyDescent="0.3">
      <c r="A2224" t="s">
        <v>148</v>
      </c>
      <c r="B2224">
        <v>1651770</v>
      </c>
      <c r="C2224" s="1">
        <v>44286</v>
      </c>
      <c r="D2224" s="2">
        <v>0.58333333333333337</v>
      </c>
      <c r="G2224" t="s">
        <v>178</v>
      </c>
      <c r="H2224" t="s">
        <v>150</v>
      </c>
      <c r="I2224" t="s">
        <v>148</v>
      </c>
      <c r="J2224" t="s">
        <v>151</v>
      </c>
      <c r="M2224">
        <v>1040</v>
      </c>
      <c r="O2224">
        <v>6.7</v>
      </c>
      <c r="Q2224" t="s">
        <v>172</v>
      </c>
      <c r="R2224" t="s">
        <v>154</v>
      </c>
      <c r="S2224">
        <v>0.4</v>
      </c>
      <c r="T2224" t="s">
        <v>176</v>
      </c>
      <c r="V2224" t="s">
        <v>156</v>
      </c>
    </row>
    <row r="2225" spans="1:22" x14ac:dyDescent="0.3">
      <c r="A2225" t="s">
        <v>148</v>
      </c>
      <c r="B2225">
        <v>1651770</v>
      </c>
      <c r="C2225" s="1">
        <v>44286</v>
      </c>
      <c r="D2225" s="2">
        <v>0.58333333333333337</v>
      </c>
      <c r="G2225" t="s">
        <v>178</v>
      </c>
      <c r="H2225" t="s">
        <v>150</v>
      </c>
      <c r="I2225" t="s">
        <v>148</v>
      </c>
      <c r="J2225" t="s">
        <v>151</v>
      </c>
      <c r="M2225">
        <v>1049</v>
      </c>
      <c r="O2225">
        <v>1.62</v>
      </c>
      <c r="Q2225" t="s">
        <v>170</v>
      </c>
      <c r="R2225" t="s">
        <v>154</v>
      </c>
      <c r="S2225">
        <v>0.02</v>
      </c>
      <c r="T2225" t="s">
        <v>176</v>
      </c>
      <c r="V2225" t="s">
        <v>156</v>
      </c>
    </row>
    <row r="2226" spans="1:22" x14ac:dyDescent="0.3">
      <c r="A2226" t="s">
        <v>148</v>
      </c>
      <c r="B2226">
        <v>1651770</v>
      </c>
      <c r="C2226" s="1">
        <v>44286</v>
      </c>
      <c r="D2226" s="2">
        <v>0.58333333333333337</v>
      </c>
      <c r="G2226" t="s">
        <v>178</v>
      </c>
      <c r="H2226" t="s">
        <v>150</v>
      </c>
      <c r="I2226" t="s">
        <v>148</v>
      </c>
      <c r="J2226" t="s">
        <v>151</v>
      </c>
      <c r="M2226">
        <v>1090</v>
      </c>
      <c r="O2226">
        <v>17</v>
      </c>
      <c r="Q2226" t="s">
        <v>172</v>
      </c>
      <c r="R2226" t="s">
        <v>154</v>
      </c>
      <c r="S2226">
        <v>2</v>
      </c>
      <c r="T2226" t="s">
        <v>176</v>
      </c>
      <c r="V2226" t="s">
        <v>156</v>
      </c>
    </row>
    <row r="2227" spans="1:22" x14ac:dyDescent="0.3">
      <c r="A2227" t="s">
        <v>148</v>
      </c>
      <c r="B2227">
        <v>1651770</v>
      </c>
      <c r="C2227" s="1">
        <v>44292</v>
      </c>
      <c r="D2227" s="2">
        <v>0.375</v>
      </c>
      <c r="G2227" t="s">
        <v>178</v>
      </c>
      <c r="H2227" t="s">
        <v>150</v>
      </c>
      <c r="I2227" t="s">
        <v>148</v>
      </c>
      <c r="J2227" t="s">
        <v>151</v>
      </c>
      <c r="M2227">
        <v>1040</v>
      </c>
      <c r="O2227">
        <v>1.5</v>
      </c>
      <c r="P2227" t="s">
        <v>175</v>
      </c>
      <c r="Q2227" t="s">
        <v>172</v>
      </c>
      <c r="R2227" t="s">
        <v>154</v>
      </c>
      <c r="S2227">
        <v>0.4</v>
      </c>
      <c r="T2227" t="s">
        <v>176</v>
      </c>
      <c r="V2227" t="s">
        <v>156</v>
      </c>
    </row>
    <row r="2228" spans="1:22" x14ac:dyDescent="0.3">
      <c r="A2228" t="s">
        <v>148</v>
      </c>
      <c r="B2228">
        <v>1651770</v>
      </c>
      <c r="C2228" s="1">
        <v>44292</v>
      </c>
      <c r="D2228" s="2">
        <v>0.375</v>
      </c>
      <c r="G2228" t="s">
        <v>178</v>
      </c>
      <c r="H2228" t="s">
        <v>150</v>
      </c>
      <c r="I2228" t="s">
        <v>148</v>
      </c>
      <c r="J2228" t="s">
        <v>151</v>
      </c>
      <c r="M2228">
        <v>1049</v>
      </c>
      <c r="O2228">
        <v>6.3E-2</v>
      </c>
      <c r="P2228" t="s">
        <v>175</v>
      </c>
      <c r="Q2228" t="s">
        <v>170</v>
      </c>
      <c r="R2228" t="s">
        <v>154</v>
      </c>
      <c r="S2228">
        <v>0.02</v>
      </c>
      <c r="T2228" t="s">
        <v>176</v>
      </c>
      <c r="V2228" t="s">
        <v>156</v>
      </c>
    </row>
    <row r="2229" spans="1:22" x14ac:dyDescent="0.3">
      <c r="A2229" t="s">
        <v>148</v>
      </c>
      <c r="B2229">
        <v>1651770</v>
      </c>
      <c r="C2229" s="1">
        <v>44292</v>
      </c>
      <c r="D2229" s="2">
        <v>0.375</v>
      </c>
      <c r="G2229" t="s">
        <v>178</v>
      </c>
      <c r="H2229" t="s">
        <v>150</v>
      </c>
      <c r="I2229" t="s">
        <v>148</v>
      </c>
      <c r="J2229" t="s">
        <v>151</v>
      </c>
      <c r="M2229">
        <v>1090</v>
      </c>
      <c r="O2229">
        <v>6.2</v>
      </c>
      <c r="P2229" t="s">
        <v>175</v>
      </c>
      <c r="Q2229" t="s">
        <v>172</v>
      </c>
      <c r="R2229" t="s">
        <v>154</v>
      </c>
      <c r="S2229">
        <v>2</v>
      </c>
      <c r="T2229" t="s">
        <v>176</v>
      </c>
      <c r="V2229" t="s">
        <v>156</v>
      </c>
    </row>
    <row r="2230" spans="1:22" x14ac:dyDescent="0.3">
      <c r="A2230" t="s">
        <v>148</v>
      </c>
      <c r="B2230">
        <v>1651770</v>
      </c>
      <c r="C2230" s="1">
        <v>44292</v>
      </c>
      <c r="D2230" s="2">
        <v>0.375</v>
      </c>
      <c r="G2230" t="s">
        <v>178</v>
      </c>
      <c r="H2230" t="s">
        <v>150</v>
      </c>
      <c r="I2230" t="s">
        <v>148</v>
      </c>
      <c r="J2230" t="s">
        <v>151</v>
      </c>
      <c r="M2230">
        <v>50286</v>
      </c>
      <c r="O2230">
        <v>2.0699999999999998</v>
      </c>
      <c r="R2230" t="s">
        <v>154</v>
      </c>
      <c r="S2230">
        <v>0.17</v>
      </c>
      <c r="T2230" t="s">
        <v>165</v>
      </c>
      <c r="V2230" t="s">
        <v>230</v>
      </c>
    </row>
    <row r="2231" spans="1:22" x14ac:dyDescent="0.3">
      <c r="A2231" t="s">
        <v>148</v>
      </c>
      <c r="B2231">
        <v>1651770</v>
      </c>
      <c r="C2231" s="1">
        <v>44321</v>
      </c>
      <c r="D2231" s="2">
        <v>0.39583333333333331</v>
      </c>
      <c r="G2231" t="s">
        <v>178</v>
      </c>
      <c r="H2231" t="s">
        <v>150</v>
      </c>
      <c r="I2231" t="s">
        <v>148</v>
      </c>
      <c r="J2231" t="s">
        <v>151</v>
      </c>
      <c r="M2231">
        <v>1040</v>
      </c>
      <c r="O2231">
        <v>7.5</v>
      </c>
      <c r="Q2231" t="s">
        <v>172</v>
      </c>
      <c r="R2231" t="s">
        <v>154</v>
      </c>
      <c r="S2231">
        <v>0.4</v>
      </c>
      <c r="T2231" t="s">
        <v>176</v>
      </c>
      <c r="V2231" t="s">
        <v>156</v>
      </c>
    </row>
    <row r="2232" spans="1:22" x14ac:dyDescent="0.3">
      <c r="A2232" t="s">
        <v>148</v>
      </c>
      <c r="B2232">
        <v>1651770</v>
      </c>
      <c r="C2232" s="1">
        <v>44321</v>
      </c>
      <c r="D2232" s="2">
        <v>0.39583333333333331</v>
      </c>
      <c r="G2232" t="s">
        <v>178</v>
      </c>
      <c r="H2232" t="s">
        <v>150</v>
      </c>
      <c r="I2232" t="s">
        <v>148</v>
      </c>
      <c r="J2232" t="s">
        <v>151</v>
      </c>
      <c r="M2232">
        <v>1049</v>
      </c>
      <c r="O2232">
        <v>0.46200000000000002</v>
      </c>
      <c r="Q2232" t="s">
        <v>170</v>
      </c>
      <c r="R2232" t="s">
        <v>154</v>
      </c>
      <c r="S2232">
        <v>0.02</v>
      </c>
      <c r="T2232" t="s">
        <v>176</v>
      </c>
      <c r="V2232" t="s">
        <v>156</v>
      </c>
    </row>
    <row r="2233" spans="1:22" x14ac:dyDescent="0.3">
      <c r="A2233" t="s">
        <v>148</v>
      </c>
      <c r="B2233">
        <v>1651770</v>
      </c>
      <c r="C2233" s="1">
        <v>44321</v>
      </c>
      <c r="D2233" s="2">
        <v>0.39583333333333331</v>
      </c>
      <c r="G2233" t="s">
        <v>178</v>
      </c>
      <c r="H2233" t="s">
        <v>150</v>
      </c>
      <c r="I2233" t="s">
        <v>148</v>
      </c>
      <c r="J2233" t="s">
        <v>151</v>
      </c>
      <c r="M2233">
        <v>1090</v>
      </c>
      <c r="O2233">
        <v>16.5</v>
      </c>
      <c r="Q2233" t="s">
        <v>172</v>
      </c>
      <c r="R2233" t="s">
        <v>154</v>
      </c>
      <c r="S2233">
        <v>2</v>
      </c>
      <c r="T2233" t="s">
        <v>176</v>
      </c>
      <c r="V2233" t="s">
        <v>156</v>
      </c>
    </row>
    <row r="2234" spans="1:22" x14ac:dyDescent="0.3">
      <c r="A2234" t="s">
        <v>148</v>
      </c>
      <c r="B2234">
        <v>1651770</v>
      </c>
      <c r="C2234" s="1">
        <v>44321</v>
      </c>
      <c r="D2234" s="2">
        <v>0.39583333333333331</v>
      </c>
      <c r="G2234" t="s">
        <v>178</v>
      </c>
      <c r="H2234" t="s">
        <v>150</v>
      </c>
      <c r="I2234" t="s">
        <v>148</v>
      </c>
      <c r="J2234" t="s">
        <v>151</v>
      </c>
      <c r="M2234">
        <v>50286</v>
      </c>
      <c r="O2234">
        <v>4.0599999999999996</v>
      </c>
      <c r="R2234" t="s">
        <v>154</v>
      </c>
      <c r="S2234">
        <v>0.17</v>
      </c>
      <c r="T2234" t="s">
        <v>165</v>
      </c>
      <c r="V2234" t="s">
        <v>230</v>
      </c>
    </row>
    <row r="2235" spans="1:22" x14ac:dyDescent="0.3">
      <c r="A2235" t="s">
        <v>148</v>
      </c>
      <c r="B2235">
        <v>1651770</v>
      </c>
      <c r="C2235" s="1">
        <v>44323</v>
      </c>
      <c r="D2235" s="2">
        <v>0.79861111111111116</v>
      </c>
      <c r="G2235" t="s">
        <v>178</v>
      </c>
      <c r="H2235" t="s">
        <v>150</v>
      </c>
      <c r="I2235" t="s">
        <v>148</v>
      </c>
      <c r="J2235" t="s">
        <v>151</v>
      </c>
      <c r="M2235">
        <v>1040</v>
      </c>
      <c r="O2235">
        <v>15.2</v>
      </c>
      <c r="Q2235" t="s">
        <v>172</v>
      </c>
      <c r="R2235" t="s">
        <v>154</v>
      </c>
      <c r="S2235">
        <v>0.4</v>
      </c>
      <c r="T2235" t="s">
        <v>176</v>
      </c>
      <c r="V2235" t="s">
        <v>156</v>
      </c>
    </row>
    <row r="2236" spans="1:22" x14ac:dyDescent="0.3">
      <c r="A2236" t="s">
        <v>148</v>
      </c>
      <c r="B2236">
        <v>1651770</v>
      </c>
      <c r="C2236" s="1">
        <v>44323</v>
      </c>
      <c r="D2236" s="2">
        <v>0.79861111111111116</v>
      </c>
      <c r="G2236" t="s">
        <v>178</v>
      </c>
      <c r="H2236" t="s">
        <v>150</v>
      </c>
      <c r="I2236" t="s">
        <v>148</v>
      </c>
      <c r="J2236" t="s">
        <v>151</v>
      </c>
      <c r="M2236">
        <v>1049</v>
      </c>
      <c r="O2236">
        <v>2.02</v>
      </c>
      <c r="Q2236" t="s">
        <v>170</v>
      </c>
      <c r="R2236" t="s">
        <v>154</v>
      </c>
      <c r="S2236">
        <v>0.02</v>
      </c>
      <c r="T2236" t="s">
        <v>176</v>
      </c>
      <c r="V2236" t="s">
        <v>156</v>
      </c>
    </row>
    <row r="2237" spans="1:22" x14ac:dyDescent="0.3">
      <c r="A2237" t="s">
        <v>148</v>
      </c>
      <c r="B2237">
        <v>1651770</v>
      </c>
      <c r="C2237" s="1">
        <v>44323</v>
      </c>
      <c r="D2237" s="2">
        <v>0.79861111111111116</v>
      </c>
      <c r="G2237" t="s">
        <v>178</v>
      </c>
      <c r="H2237" t="s">
        <v>150</v>
      </c>
      <c r="I2237" t="s">
        <v>148</v>
      </c>
      <c r="J2237" t="s">
        <v>151</v>
      </c>
      <c r="M2237">
        <v>1090</v>
      </c>
      <c r="O2237">
        <v>56.8</v>
      </c>
      <c r="Q2237" t="s">
        <v>172</v>
      </c>
      <c r="R2237" t="s">
        <v>154</v>
      </c>
      <c r="S2237">
        <v>2</v>
      </c>
      <c r="T2237" t="s">
        <v>176</v>
      </c>
      <c r="V2237" t="s">
        <v>156</v>
      </c>
    </row>
    <row r="2238" spans="1:22" x14ac:dyDescent="0.3">
      <c r="A2238" t="s">
        <v>148</v>
      </c>
      <c r="B2238">
        <v>1651770</v>
      </c>
      <c r="C2238" s="1">
        <v>44323</v>
      </c>
      <c r="D2238" s="2">
        <v>0.79861111111111116</v>
      </c>
      <c r="G2238" t="s">
        <v>178</v>
      </c>
      <c r="H2238" t="s">
        <v>150</v>
      </c>
      <c r="I2238" t="s">
        <v>148</v>
      </c>
      <c r="J2238" t="s">
        <v>151</v>
      </c>
      <c r="M2238">
        <v>50286</v>
      </c>
      <c r="O2238">
        <v>11.1</v>
      </c>
      <c r="P2238" t="s">
        <v>231</v>
      </c>
      <c r="R2238" t="s">
        <v>154</v>
      </c>
      <c r="S2238">
        <v>0.17</v>
      </c>
      <c r="T2238" t="s">
        <v>165</v>
      </c>
      <c r="V2238" t="s">
        <v>230</v>
      </c>
    </row>
    <row r="2239" spans="1:22" x14ac:dyDescent="0.3">
      <c r="A2239" t="s">
        <v>148</v>
      </c>
      <c r="B2239">
        <v>1651770</v>
      </c>
      <c r="C2239" s="1">
        <v>44340</v>
      </c>
      <c r="D2239" s="2">
        <v>0.68333333333333324</v>
      </c>
      <c r="G2239" t="s">
        <v>178</v>
      </c>
      <c r="H2239" t="s">
        <v>150</v>
      </c>
      <c r="I2239" t="s">
        <v>148</v>
      </c>
      <c r="J2239" t="s">
        <v>151</v>
      </c>
      <c r="M2239">
        <v>1040</v>
      </c>
      <c r="O2239">
        <v>9.8000000000000007</v>
      </c>
      <c r="Q2239" t="s">
        <v>172</v>
      </c>
      <c r="R2239" t="s">
        <v>154</v>
      </c>
      <c r="S2239">
        <v>0.4</v>
      </c>
      <c r="T2239" t="s">
        <v>176</v>
      </c>
      <c r="V2239" t="s">
        <v>156</v>
      </c>
    </row>
    <row r="2240" spans="1:22" x14ac:dyDescent="0.3">
      <c r="A2240" t="s">
        <v>148</v>
      </c>
      <c r="B2240">
        <v>1651770</v>
      </c>
      <c r="C2240" s="1">
        <v>44340</v>
      </c>
      <c r="D2240" s="2">
        <v>0.68333333333333324</v>
      </c>
      <c r="G2240" t="s">
        <v>178</v>
      </c>
      <c r="H2240" t="s">
        <v>150</v>
      </c>
      <c r="I2240" t="s">
        <v>148</v>
      </c>
      <c r="J2240" t="s">
        <v>151</v>
      </c>
      <c r="M2240">
        <v>1049</v>
      </c>
      <c r="O2240">
        <v>1.18</v>
      </c>
      <c r="Q2240" t="s">
        <v>170</v>
      </c>
      <c r="R2240" t="s">
        <v>154</v>
      </c>
      <c r="S2240">
        <v>0.02</v>
      </c>
      <c r="T2240" t="s">
        <v>176</v>
      </c>
      <c r="V2240" t="s">
        <v>156</v>
      </c>
    </row>
    <row r="2241" spans="1:22" x14ac:dyDescent="0.3">
      <c r="A2241" t="s">
        <v>148</v>
      </c>
      <c r="B2241">
        <v>1651770</v>
      </c>
      <c r="C2241" s="1">
        <v>44340</v>
      </c>
      <c r="D2241" s="2">
        <v>0.68333333333333324</v>
      </c>
      <c r="G2241" t="s">
        <v>178</v>
      </c>
      <c r="H2241" t="s">
        <v>150</v>
      </c>
      <c r="I2241" t="s">
        <v>148</v>
      </c>
      <c r="J2241" t="s">
        <v>151</v>
      </c>
      <c r="M2241">
        <v>1090</v>
      </c>
      <c r="O2241">
        <v>28.9</v>
      </c>
      <c r="Q2241" t="s">
        <v>172</v>
      </c>
      <c r="R2241" t="s">
        <v>154</v>
      </c>
      <c r="S2241">
        <v>2</v>
      </c>
      <c r="T2241" t="s">
        <v>176</v>
      </c>
      <c r="V2241" t="s">
        <v>156</v>
      </c>
    </row>
    <row r="2242" spans="1:22" x14ac:dyDescent="0.3">
      <c r="A2242" t="s">
        <v>148</v>
      </c>
      <c r="B2242">
        <v>1651770</v>
      </c>
      <c r="C2242" s="1">
        <v>44340</v>
      </c>
      <c r="D2242" s="2">
        <v>0.68333333333333324</v>
      </c>
      <c r="G2242" t="s">
        <v>178</v>
      </c>
      <c r="H2242" t="s">
        <v>150</v>
      </c>
      <c r="I2242" t="s">
        <v>148</v>
      </c>
      <c r="J2242" t="s">
        <v>151</v>
      </c>
      <c r="M2242">
        <v>50286</v>
      </c>
      <c r="O2242">
        <v>81.8</v>
      </c>
      <c r="R2242" t="s">
        <v>154</v>
      </c>
      <c r="S2242">
        <v>0.17</v>
      </c>
      <c r="T2242" t="s">
        <v>165</v>
      </c>
      <c r="V2242" t="s">
        <v>230</v>
      </c>
    </row>
    <row r="2243" spans="1:22" x14ac:dyDescent="0.3">
      <c r="A2243" t="s">
        <v>148</v>
      </c>
      <c r="B2243">
        <v>1651770</v>
      </c>
      <c r="C2243" s="1">
        <v>44349</v>
      </c>
      <c r="D2243" s="2">
        <v>0.39583333333333331</v>
      </c>
      <c r="G2243" t="s">
        <v>178</v>
      </c>
      <c r="H2243" t="s">
        <v>150</v>
      </c>
      <c r="I2243" t="s">
        <v>148</v>
      </c>
      <c r="J2243" t="s">
        <v>151</v>
      </c>
      <c r="M2243">
        <v>1040</v>
      </c>
      <c r="O2243">
        <v>3.3</v>
      </c>
      <c r="P2243" t="s">
        <v>174</v>
      </c>
      <c r="Q2243" t="s">
        <v>172</v>
      </c>
      <c r="R2243" t="s">
        <v>154</v>
      </c>
      <c r="S2243">
        <v>0.4</v>
      </c>
      <c r="T2243" t="s">
        <v>176</v>
      </c>
      <c r="V2243" t="s">
        <v>156</v>
      </c>
    </row>
    <row r="2244" spans="1:22" x14ac:dyDescent="0.3">
      <c r="A2244" t="s">
        <v>148</v>
      </c>
      <c r="B2244">
        <v>1651770</v>
      </c>
      <c r="C2244" s="1">
        <v>44349</v>
      </c>
      <c r="D2244" s="2">
        <v>0.39583333333333331</v>
      </c>
      <c r="G2244" t="s">
        <v>178</v>
      </c>
      <c r="H2244" t="s">
        <v>150</v>
      </c>
      <c r="I2244" t="s">
        <v>148</v>
      </c>
      <c r="J2244" t="s">
        <v>151</v>
      </c>
      <c r="M2244">
        <v>1049</v>
      </c>
      <c r="O2244">
        <v>0.10199999999999999</v>
      </c>
      <c r="P2244" t="s">
        <v>174</v>
      </c>
      <c r="Q2244" t="s">
        <v>170</v>
      </c>
      <c r="R2244" t="s">
        <v>154</v>
      </c>
      <c r="S2244">
        <v>0.02</v>
      </c>
      <c r="T2244" t="s">
        <v>176</v>
      </c>
      <c r="V2244" t="s">
        <v>156</v>
      </c>
    </row>
    <row r="2245" spans="1:22" x14ac:dyDescent="0.3">
      <c r="A2245" t="s">
        <v>148</v>
      </c>
      <c r="B2245">
        <v>1651770</v>
      </c>
      <c r="C2245" s="1">
        <v>44349</v>
      </c>
      <c r="D2245" s="2">
        <v>0.39583333333333331</v>
      </c>
      <c r="G2245" t="s">
        <v>178</v>
      </c>
      <c r="H2245" t="s">
        <v>150</v>
      </c>
      <c r="I2245" t="s">
        <v>148</v>
      </c>
      <c r="J2245" t="s">
        <v>151</v>
      </c>
      <c r="M2245">
        <v>1090</v>
      </c>
      <c r="O2245">
        <v>4.5999999999999996</v>
      </c>
      <c r="P2245" t="s">
        <v>175</v>
      </c>
      <c r="Q2245" t="s">
        <v>172</v>
      </c>
      <c r="R2245" t="s">
        <v>154</v>
      </c>
      <c r="S2245">
        <v>2</v>
      </c>
      <c r="T2245" t="s">
        <v>176</v>
      </c>
      <c r="V2245" t="s">
        <v>156</v>
      </c>
    </row>
    <row r="2246" spans="1:22" x14ac:dyDescent="0.3">
      <c r="A2246" t="s">
        <v>148</v>
      </c>
      <c r="B2246">
        <v>1651770</v>
      </c>
      <c r="C2246" s="1">
        <v>44349</v>
      </c>
      <c r="D2246" s="2">
        <v>0.39583333333333331</v>
      </c>
      <c r="G2246" t="s">
        <v>178</v>
      </c>
      <c r="H2246" t="s">
        <v>150</v>
      </c>
      <c r="I2246" t="s">
        <v>148</v>
      </c>
      <c r="J2246" t="s">
        <v>151</v>
      </c>
      <c r="M2246">
        <v>50286</v>
      </c>
      <c r="O2246">
        <v>1.81</v>
      </c>
      <c r="R2246" t="s">
        <v>154</v>
      </c>
      <c r="S2246">
        <v>0.17</v>
      </c>
      <c r="T2246" t="s">
        <v>165</v>
      </c>
      <c r="V2246" t="s">
        <v>230</v>
      </c>
    </row>
    <row r="2247" spans="1:22" x14ac:dyDescent="0.3">
      <c r="A2247" t="s">
        <v>148</v>
      </c>
      <c r="B2247">
        <v>1651770</v>
      </c>
      <c r="C2247" s="1">
        <v>44358</v>
      </c>
      <c r="D2247" s="2">
        <v>0.4069444444444445</v>
      </c>
      <c r="G2247" t="s">
        <v>178</v>
      </c>
      <c r="H2247" t="s">
        <v>150</v>
      </c>
      <c r="I2247" t="s">
        <v>148</v>
      </c>
      <c r="J2247" t="s">
        <v>151</v>
      </c>
      <c r="M2247">
        <v>1040</v>
      </c>
      <c r="O2247">
        <v>5.4</v>
      </c>
      <c r="Q2247" t="s">
        <v>172</v>
      </c>
      <c r="R2247" t="s">
        <v>154</v>
      </c>
      <c r="S2247">
        <v>0.4</v>
      </c>
      <c r="T2247" t="s">
        <v>176</v>
      </c>
      <c r="V2247" t="s">
        <v>156</v>
      </c>
    </row>
    <row r="2248" spans="1:22" x14ac:dyDescent="0.3">
      <c r="A2248" t="s">
        <v>148</v>
      </c>
      <c r="B2248">
        <v>1651770</v>
      </c>
      <c r="C2248" s="1">
        <v>44358</v>
      </c>
      <c r="D2248" s="2">
        <v>0.4069444444444445</v>
      </c>
      <c r="G2248" t="s">
        <v>178</v>
      </c>
      <c r="H2248" t="s">
        <v>150</v>
      </c>
      <c r="I2248" t="s">
        <v>148</v>
      </c>
      <c r="J2248" t="s">
        <v>151</v>
      </c>
      <c r="M2248">
        <v>1049</v>
      </c>
      <c r="O2248">
        <v>0.77800000000000002</v>
      </c>
      <c r="Q2248" t="s">
        <v>170</v>
      </c>
      <c r="R2248" t="s">
        <v>154</v>
      </c>
      <c r="S2248">
        <v>0.02</v>
      </c>
      <c r="T2248" t="s">
        <v>176</v>
      </c>
      <c r="V2248" t="s">
        <v>156</v>
      </c>
    </row>
    <row r="2249" spans="1:22" x14ac:dyDescent="0.3">
      <c r="A2249" t="s">
        <v>148</v>
      </c>
      <c r="B2249">
        <v>1651770</v>
      </c>
      <c r="C2249" s="1">
        <v>44358</v>
      </c>
      <c r="D2249" s="2">
        <v>0.4069444444444445</v>
      </c>
      <c r="G2249" t="s">
        <v>178</v>
      </c>
      <c r="H2249" t="s">
        <v>150</v>
      </c>
      <c r="I2249" t="s">
        <v>148</v>
      </c>
      <c r="J2249" t="s">
        <v>151</v>
      </c>
      <c r="M2249">
        <v>1090</v>
      </c>
      <c r="O2249">
        <v>10.6</v>
      </c>
      <c r="Q2249" t="s">
        <v>172</v>
      </c>
      <c r="R2249" t="s">
        <v>154</v>
      </c>
      <c r="S2249">
        <v>2</v>
      </c>
      <c r="T2249" t="s">
        <v>176</v>
      </c>
      <c r="V2249" t="s">
        <v>156</v>
      </c>
    </row>
    <row r="2250" spans="1:22" x14ac:dyDescent="0.3">
      <c r="A2250" t="s">
        <v>148</v>
      </c>
      <c r="B2250">
        <v>1651770</v>
      </c>
      <c r="C2250" s="1">
        <v>44358</v>
      </c>
      <c r="D2250" s="2">
        <v>0.4069444444444445</v>
      </c>
      <c r="G2250" t="s">
        <v>178</v>
      </c>
      <c r="H2250" t="s">
        <v>150</v>
      </c>
      <c r="I2250" t="s">
        <v>148</v>
      </c>
      <c r="J2250" t="s">
        <v>151</v>
      </c>
      <c r="M2250">
        <v>50286</v>
      </c>
      <c r="O2250">
        <v>11</v>
      </c>
      <c r="R2250" t="s">
        <v>154</v>
      </c>
      <c r="S2250">
        <v>0.17</v>
      </c>
      <c r="T2250" t="s">
        <v>165</v>
      </c>
      <c r="V2250" t="s">
        <v>230</v>
      </c>
    </row>
    <row r="2251" spans="1:22" x14ac:dyDescent="0.3">
      <c r="A2251" t="s">
        <v>148</v>
      </c>
      <c r="B2251">
        <v>1651770</v>
      </c>
      <c r="C2251" s="1">
        <v>44378</v>
      </c>
      <c r="D2251" s="2">
        <v>0.38194444444444442</v>
      </c>
      <c r="G2251" t="s">
        <v>178</v>
      </c>
      <c r="H2251" t="s">
        <v>150</v>
      </c>
      <c r="I2251" t="s">
        <v>148</v>
      </c>
      <c r="J2251" t="s">
        <v>151</v>
      </c>
      <c r="M2251">
        <v>1040</v>
      </c>
      <c r="O2251">
        <v>4.8</v>
      </c>
      <c r="Q2251" t="s">
        <v>172</v>
      </c>
      <c r="R2251" t="s">
        <v>154</v>
      </c>
      <c r="S2251">
        <v>0.4</v>
      </c>
      <c r="T2251" t="s">
        <v>176</v>
      </c>
      <c r="V2251" t="s">
        <v>156</v>
      </c>
    </row>
    <row r="2252" spans="1:22" x14ac:dyDescent="0.3">
      <c r="A2252" t="s">
        <v>148</v>
      </c>
      <c r="B2252">
        <v>1651770</v>
      </c>
      <c r="C2252" s="1">
        <v>44378</v>
      </c>
      <c r="D2252" s="2">
        <v>0.38194444444444442</v>
      </c>
      <c r="G2252" t="s">
        <v>178</v>
      </c>
      <c r="H2252" t="s">
        <v>150</v>
      </c>
      <c r="I2252" t="s">
        <v>148</v>
      </c>
      <c r="J2252" t="s">
        <v>151</v>
      </c>
      <c r="M2252">
        <v>1049</v>
      </c>
      <c r="O2252">
        <v>0.22500000000000001</v>
      </c>
      <c r="Q2252" t="s">
        <v>170</v>
      </c>
      <c r="R2252" t="s">
        <v>154</v>
      </c>
      <c r="S2252">
        <v>0.02</v>
      </c>
      <c r="T2252" t="s">
        <v>176</v>
      </c>
      <c r="V2252" t="s">
        <v>156</v>
      </c>
    </row>
    <row r="2253" spans="1:22" x14ac:dyDescent="0.3">
      <c r="A2253" t="s">
        <v>148</v>
      </c>
      <c r="B2253">
        <v>1651770</v>
      </c>
      <c r="C2253" s="1">
        <v>44378</v>
      </c>
      <c r="D2253" s="2">
        <v>0.38194444444444442</v>
      </c>
      <c r="G2253" t="s">
        <v>178</v>
      </c>
      <c r="H2253" t="s">
        <v>150</v>
      </c>
      <c r="I2253" t="s">
        <v>148</v>
      </c>
      <c r="J2253" t="s">
        <v>151</v>
      </c>
      <c r="M2253">
        <v>1090</v>
      </c>
      <c r="O2253">
        <v>8.1</v>
      </c>
      <c r="Q2253" t="s">
        <v>172</v>
      </c>
      <c r="R2253" t="s">
        <v>154</v>
      </c>
      <c r="S2253">
        <v>2</v>
      </c>
      <c r="T2253" t="s">
        <v>176</v>
      </c>
      <c r="V2253" t="s">
        <v>156</v>
      </c>
    </row>
    <row r="2254" spans="1:22" x14ac:dyDescent="0.3">
      <c r="A2254" t="s">
        <v>148</v>
      </c>
      <c r="B2254">
        <v>1651770</v>
      </c>
      <c r="C2254" s="1">
        <v>44378</v>
      </c>
      <c r="D2254" s="2">
        <v>0.38194444444444442</v>
      </c>
      <c r="G2254" t="s">
        <v>178</v>
      </c>
      <c r="H2254" t="s">
        <v>150</v>
      </c>
      <c r="I2254" t="s">
        <v>148</v>
      </c>
      <c r="J2254" t="s">
        <v>151</v>
      </c>
      <c r="M2254">
        <v>50286</v>
      </c>
      <c r="O2254">
        <v>3.69</v>
      </c>
      <c r="R2254" t="s">
        <v>154</v>
      </c>
      <c r="S2254">
        <v>0.17</v>
      </c>
      <c r="T2254" t="s">
        <v>165</v>
      </c>
      <c r="V2254" t="s">
        <v>230</v>
      </c>
    </row>
    <row r="2255" spans="1:22" x14ac:dyDescent="0.3">
      <c r="A2255" t="s">
        <v>148</v>
      </c>
      <c r="B2255">
        <v>1651770</v>
      </c>
      <c r="C2255" s="1">
        <v>44410</v>
      </c>
      <c r="D2255" s="2">
        <v>0.35555555555555557</v>
      </c>
      <c r="G2255" t="s">
        <v>178</v>
      </c>
      <c r="H2255" t="s">
        <v>150</v>
      </c>
      <c r="I2255" t="s">
        <v>148</v>
      </c>
      <c r="J2255" t="s">
        <v>151</v>
      </c>
      <c r="M2255">
        <v>1040</v>
      </c>
      <c r="O2255">
        <v>2.9</v>
      </c>
      <c r="Q2255" t="s">
        <v>172</v>
      </c>
      <c r="R2255" t="s">
        <v>154</v>
      </c>
      <c r="S2255">
        <v>0.4</v>
      </c>
      <c r="T2255" t="s">
        <v>176</v>
      </c>
      <c r="V2255" t="s">
        <v>156</v>
      </c>
    </row>
    <row r="2256" spans="1:22" x14ac:dyDescent="0.3">
      <c r="A2256" t="s">
        <v>148</v>
      </c>
      <c r="B2256">
        <v>1651770</v>
      </c>
      <c r="C2256" s="1">
        <v>44410</v>
      </c>
      <c r="D2256" s="2">
        <v>0.35555555555555557</v>
      </c>
      <c r="G2256" t="s">
        <v>178</v>
      </c>
      <c r="H2256" t="s">
        <v>150</v>
      </c>
      <c r="I2256" t="s">
        <v>148</v>
      </c>
      <c r="J2256" t="s">
        <v>151</v>
      </c>
      <c r="M2256">
        <v>1049</v>
      </c>
      <c r="O2256">
        <v>0.33400000000000002</v>
      </c>
      <c r="Q2256" t="s">
        <v>170</v>
      </c>
      <c r="R2256" t="s">
        <v>154</v>
      </c>
      <c r="S2256">
        <v>0.02</v>
      </c>
      <c r="T2256" t="s">
        <v>176</v>
      </c>
      <c r="V2256" t="s">
        <v>156</v>
      </c>
    </row>
    <row r="2257" spans="1:22" x14ac:dyDescent="0.3">
      <c r="A2257" t="s">
        <v>148</v>
      </c>
      <c r="B2257">
        <v>1651770</v>
      </c>
      <c r="C2257" s="1">
        <v>44410</v>
      </c>
      <c r="D2257" s="2">
        <v>0.35555555555555557</v>
      </c>
      <c r="G2257" t="s">
        <v>178</v>
      </c>
      <c r="H2257" t="s">
        <v>150</v>
      </c>
      <c r="I2257" t="s">
        <v>148</v>
      </c>
      <c r="J2257" t="s">
        <v>151</v>
      </c>
      <c r="M2257">
        <v>1090</v>
      </c>
      <c r="O2257">
        <v>6.9</v>
      </c>
      <c r="Q2257" t="s">
        <v>172</v>
      </c>
      <c r="R2257" t="s">
        <v>154</v>
      </c>
      <c r="S2257">
        <v>2</v>
      </c>
      <c r="T2257" t="s">
        <v>176</v>
      </c>
      <c r="V2257" t="s">
        <v>156</v>
      </c>
    </row>
    <row r="2258" spans="1:22" x14ac:dyDescent="0.3">
      <c r="A2258" t="s">
        <v>148</v>
      </c>
      <c r="B2258">
        <v>1651770</v>
      </c>
      <c r="C2258" s="1">
        <v>44410</v>
      </c>
      <c r="D2258" s="2">
        <v>0.35555555555555557</v>
      </c>
      <c r="G2258" t="s">
        <v>178</v>
      </c>
      <c r="H2258" t="s">
        <v>150</v>
      </c>
      <c r="I2258" t="s">
        <v>148</v>
      </c>
      <c r="J2258" t="s">
        <v>151</v>
      </c>
      <c r="M2258">
        <v>50286</v>
      </c>
      <c r="O2258">
        <v>2.4300000000000002</v>
      </c>
      <c r="R2258" t="s">
        <v>154</v>
      </c>
      <c r="S2258">
        <v>0.17</v>
      </c>
      <c r="T2258" t="s">
        <v>165</v>
      </c>
      <c r="V2258" t="s">
        <v>230</v>
      </c>
    </row>
    <row r="2259" spans="1:22" x14ac:dyDescent="0.3">
      <c r="A2259" t="s">
        <v>148</v>
      </c>
      <c r="B2259">
        <v>1651770</v>
      </c>
      <c r="C2259" s="1">
        <v>44428</v>
      </c>
      <c r="D2259" s="2">
        <v>0.42777777777777781</v>
      </c>
      <c r="G2259" t="s">
        <v>178</v>
      </c>
      <c r="H2259" t="s">
        <v>150</v>
      </c>
      <c r="I2259" t="s">
        <v>148</v>
      </c>
      <c r="J2259" t="s">
        <v>151</v>
      </c>
      <c r="M2259">
        <v>1040</v>
      </c>
      <c r="O2259">
        <v>5.7</v>
      </c>
      <c r="Q2259" t="s">
        <v>172</v>
      </c>
      <c r="R2259" t="s">
        <v>154</v>
      </c>
      <c r="S2259">
        <v>0.4</v>
      </c>
      <c r="T2259" t="s">
        <v>176</v>
      </c>
      <c r="V2259" t="s">
        <v>156</v>
      </c>
    </row>
    <row r="2260" spans="1:22" x14ac:dyDescent="0.3">
      <c r="A2260" t="s">
        <v>148</v>
      </c>
      <c r="B2260">
        <v>1651770</v>
      </c>
      <c r="C2260" s="1">
        <v>44428</v>
      </c>
      <c r="D2260" s="2">
        <v>0.42777777777777781</v>
      </c>
      <c r="G2260" t="s">
        <v>178</v>
      </c>
      <c r="H2260" t="s">
        <v>150</v>
      </c>
      <c r="I2260" t="s">
        <v>148</v>
      </c>
      <c r="J2260" t="s">
        <v>151</v>
      </c>
      <c r="M2260">
        <v>1049</v>
      </c>
      <c r="O2260">
        <v>0.73699999999999999</v>
      </c>
      <c r="Q2260" t="s">
        <v>170</v>
      </c>
      <c r="R2260" t="s">
        <v>154</v>
      </c>
      <c r="S2260">
        <v>0.02</v>
      </c>
      <c r="T2260" t="s">
        <v>176</v>
      </c>
      <c r="V2260" t="s">
        <v>156</v>
      </c>
    </row>
    <row r="2261" spans="1:22" x14ac:dyDescent="0.3">
      <c r="A2261" t="s">
        <v>148</v>
      </c>
      <c r="B2261">
        <v>1651770</v>
      </c>
      <c r="C2261" s="1">
        <v>44428</v>
      </c>
      <c r="D2261" s="2">
        <v>0.42777777777777781</v>
      </c>
      <c r="G2261" t="s">
        <v>178</v>
      </c>
      <c r="H2261" t="s">
        <v>150</v>
      </c>
      <c r="I2261" t="s">
        <v>148</v>
      </c>
      <c r="J2261" t="s">
        <v>151</v>
      </c>
      <c r="M2261">
        <v>1090</v>
      </c>
      <c r="O2261">
        <v>9.8000000000000007</v>
      </c>
      <c r="Q2261" t="s">
        <v>172</v>
      </c>
      <c r="R2261" t="s">
        <v>154</v>
      </c>
      <c r="S2261">
        <v>2</v>
      </c>
      <c r="T2261" t="s">
        <v>176</v>
      </c>
      <c r="V2261" t="s">
        <v>156</v>
      </c>
    </row>
    <row r="2262" spans="1:22" x14ac:dyDescent="0.3">
      <c r="A2262" t="s">
        <v>148</v>
      </c>
      <c r="B2262">
        <v>1651770</v>
      </c>
      <c r="C2262" s="1">
        <v>44428</v>
      </c>
      <c r="D2262" s="2">
        <v>0.42777777777777781</v>
      </c>
      <c r="G2262" t="s">
        <v>178</v>
      </c>
      <c r="H2262" t="s">
        <v>150</v>
      </c>
      <c r="I2262" t="s">
        <v>148</v>
      </c>
      <c r="J2262" t="s">
        <v>151</v>
      </c>
      <c r="M2262">
        <v>50286</v>
      </c>
      <c r="O2262">
        <v>11.3</v>
      </c>
      <c r="R2262" t="s">
        <v>154</v>
      </c>
      <c r="S2262">
        <v>0.17</v>
      </c>
      <c r="T2262" t="s">
        <v>165</v>
      </c>
      <c r="V2262" t="s">
        <v>230</v>
      </c>
    </row>
    <row r="2263" spans="1:22" x14ac:dyDescent="0.3">
      <c r="A2263" t="s">
        <v>148</v>
      </c>
      <c r="B2263">
        <v>1651770</v>
      </c>
      <c r="C2263" s="1">
        <v>44440</v>
      </c>
      <c r="D2263" s="2">
        <v>0.38472222222222219</v>
      </c>
      <c r="G2263" t="s">
        <v>178</v>
      </c>
      <c r="H2263" t="s">
        <v>150</v>
      </c>
      <c r="I2263" t="s">
        <v>148</v>
      </c>
      <c r="J2263" t="s">
        <v>151</v>
      </c>
      <c r="M2263">
        <v>1040</v>
      </c>
      <c r="O2263">
        <v>5.2</v>
      </c>
      <c r="Q2263" t="s">
        <v>172</v>
      </c>
      <c r="R2263" t="s">
        <v>154</v>
      </c>
      <c r="S2263">
        <v>0.4</v>
      </c>
      <c r="T2263" t="s">
        <v>176</v>
      </c>
      <c r="V2263" t="s">
        <v>156</v>
      </c>
    </row>
    <row r="2264" spans="1:22" x14ac:dyDescent="0.3">
      <c r="A2264" t="s">
        <v>148</v>
      </c>
      <c r="B2264">
        <v>1651770</v>
      </c>
      <c r="C2264" s="1">
        <v>44440</v>
      </c>
      <c r="D2264" s="2">
        <v>0.38472222222222219</v>
      </c>
      <c r="G2264" t="s">
        <v>178</v>
      </c>
      <c r="H2264" t="s">
        <v>150</v>
      </c>
      <c r="I2264" t="s">
        <v>148</v>
      </c>
      <c r="J2264" t="s">
        <v>151</v>
      </c>
      <c r="M2264">
        <v>1049</v>
      </c>
      <c r="O2264">
        <v>0.51700000000000002</v>
      </c>
      <c r="Q2264" t="s">
        <v>170</v>
      </c>
      <c r="R2264" t="s">
        <v>154</v>
      </c>
      <c r="S2264">
        <v>0.02</v>
      </c>
      <c r="T2264" t="s">
        <v>176</v>
      </c>
      <c r="V2264" t="s">
        <v>156</v>
      </c>
    </row>
    <row r="2265" spans="1:22" x14ac:dyDescent="0.3">
      <c r="A2265" t="s">
        <v>148</v>
      </c>
      <c r="B2265">
        <v>1651770</v>
      </c>
      <c r="C2265" s="1">
        <v>44440</v>
      </c>
      <c r="D2265" s="2">
        <v>0.38472222222222219</v>
      </c>
      <c r="G2265" t="s">
        <v>178</v>
      </c>
      <c r="H2265" t="s">
        <v>150</v>
      </c>
      <c r="I2265" t="s">
        <v>148</v>
      </c>
      <c r="J2265" t="s">
        <v>151</v>
      </c>
      <c r="M2265">
        <v>1090</v>
      </c>
      <c r="O2265">
        <v>13.2</v>
      </c>
      <c r="Q2265" t="s">
        <v>172</v>
      </c>
      <c r="R2265" t="s">
        <v>154</v>
      </c>
      <c r="S2265">
        <v>2</v>
      </c>
      <c r="T2265" t="s">
        <v>176</v>
      </c>
      <c r="V2265" t="s">
        <v>156</v>
      </c>
    </row>
    <row r="2266" spans="1:22" x14ac:dyDescent="0.3">
      <c r="A2266" t="s">
        <v>148</v>
      </c>
      <c r="B2266">
        <v>1651770</v>
      </c>
      <c r="C2266" s="1">
        <v>44440</v>
      </c>
      <c r="D2266" s="2">
        <v>0.38472222222222219</v>
      </c>
      <c r="G2266" t="s">
        <v>178</v>
      </c>
      <c r="H2266" t="s">
        <v>150</v>
      </c>
      <c r="I2266" t="s">
        <v>148</v>
      </c>
      <c r="J2266" t="s">
        <v>151</v>
      </c>
      <c r="M2266">
        <v>50286</v>
      </c>
      <c r="O2266">
        <v>7.01</v>
      </c>
      <c r="R2266" t="s">
        <v>154</v>
      </c>
      <c r="S2266">
        <v>0.17</v>
      </c>
      <c r="T2266" t="s">
        <v>165</v>
      </c>
      <c r="V2266" t="s">
        <v>230</v>
      </c>
    </row>
    <row r="2267" spans="1:22" x14ac:dyDescent="0.3">
      <c r="A2267" t="s">
        <v>148</v>
      </c>
      <c r="B2267">
        <v>1651770</v>
      </c>
      <c r="C2267" s="1">
        <v>44462</v>
      </c>
      <c r="D2267" s="2">
        <v>0.32222222222222224</v>
      </c>
      <c r="G2267" t="s">
        <v>178</v>
      </c>
      <c r="H2267" t="s">
        <v>150</v>
      </c>
      <c r="I2267" t="s">
        <v>148</v>
      </c>
      <c r="J2267" t="s">
        <v>151</v>
      </c>
      <c r="M2267">
        <v>1040</v>
      </c>
      <c r="O2267">
        <v>3.1</v>
      </c>
      <c r="Q2267" t="s">
        <v>172</v>
      </c>
      <c r="R2267" t="s">
        <v>154</v>
      </c>
      <c r="S2267">
        <v>0.4</v>
      </c>
      <c r="T2267" t="s">
        <v>176</v>
      </c>
      <c r="V2267" t="s">
        <v>156</v>
      </c>
    </row>
    <row r="2268" spans="1:22" x14ac:dyDescent="0.3">
      <c r="A2268" t="s">
        <v>148</v>
      </c>
      <c r="B2268">
        <v>1651770</v>
      </c>
      <c r="C2268" s="1">
        <v>44462</v>
      </c>
      <c r="D2268" s="2">
        <v>0.32222222222222224</v>
      </c>
      <c r="G2268" t="s">
        <v>178</v>
      </c>
      <c r="H2268" t="s">
        <v>150</v>
      </c>
      <c r="I2268" t="s">
        <v>148</v>
      </c>
      <c r="J2268" t="s">
        <v>151</v>
      </c>
      <c r="M2268">
        <v>1049</v>
      </c>
      <c r="O2268">
        <v>0.52800000000000002</v>
      </c>
      <c r="Q2268" t="s">
        <v>170</v>
      </c>
      <c r="R2268" t="s">
        <v>154</v>
      </c>
      <c r="S2268">
        <v>0.02</v>
      </c>
      <c r="T2268" t="s">
        <v>176</v>
      </c>
      <c r="V2268" t="s">
        <v>156</v>
      </c>
    </row>
    <row r="2269" spans="1:22" x14ac:dyDescent="0.3">
      <c r="A2269" t="s">
        <v>148</v>
      </c>
      <c r="B2269">
        <v>1651770</v>
      </c>
      <c r="C2269" s="1">
        <v>44462</v>
      </c>
      <c r="D2269" s="2">
        <v>0.32222222222222224</v>
      </c>
      <c r="G2269" t="s">
        <v>178</v>
      </c>
      <c r="H2269" t="s">
        <v>150</v>
      </c>
      <c r="I2269" t="s">
        <v>148</v>
      </c>
      <c r="J2269" t="s">
        <v>151</v>
      </c>
      <c r="M2269">
        <v>1090</v>
      </c>
      <c r="O2269">
        <v>7.5</v>
      </c>
      <c r="Q2269" t="s">
        <v>172</v>
      </c>
      <c r="R2269" t="s">
        <v>154</v>
      </c>
      <c r="S2269">
        <v>2</v>
      </c>
      <c r="T2269" t="s">
        <v>176</v>
      </c>
      <c r="V2269" t="s">
        <v>156</v>
      </c>
    </row>
    <row r="2270" spans="1:22" x14ac:dyDescent="0.3">
      <c r="A2270" t="s">
        <v>148</v>
      </c>
      <c r="B2270">
        <v>1651770</v>
      </c>
      <c r="C2270" s="1">
        <v>44462</v>
      </c>
      <c r="D2270" s="2">
        <v>0.32222222222222224</v>
      </c>
      <c r="G2270" t="s">
        <v>178</v>
      </c>
      <c r="H2270" t="s">
        <v>150</v>
      </c>
      <c r="I2270" t="s">
        <v>148</v>
      </c>
      <c r="J2270" t="s">
        <v>151</v>
      </c>
      <c r="M2270">
        <v>50286</v>
      </c>
      <c r="O2270">
        <v>12.7</v>
      </c>
      <c r="R2270" t="s">
        <v>154</v>
      </c>
      <c r="S2270">
        <v>0.17</v>
      </c>
      <c r="T2270" t="s">
        <v>165</v>
      </c>
      <c r="V2270" t="s">
        <v>230</v>
      </c>
    </row>
    <row r="2271" spans="1:22" x14ac:dyDescent="0.3">
      <c r="A2271" t="s">
        <v>148</v>
      </c>
      <c r="B2271">
        <v>1651770</v>
      </c>
      <c r="C2271" s="1">
        <v>44473</v>
      </c>
      <c r="D2271" s="2">
        <v>0.44027777777777777</v>
      </c>
      <c r="G2271" t="s">
        <v>178</v>
      </c>
      <c r="H2271" t="s">
        <v>150</v>
      </c>
      <c r="I2271" t="s">
        <v>148</v>
      </c>
      <c r="J2271" t="s">
        <v>151</v>
      </c>
      <c r="M2271">
        <v>1040</v>
      </c>
      <c r="O2271">
        <v>1.7</v>
      </c>
      <c r="Q2271" t="s">
        <v>172</v>
      </c>
      <c r="R2271" t="s">
        <v>154</v>
      </c>
      <c r="S2271">
        <v>0.4</v>
      </c>
      <c r="T2271" t="s">
        <v>176</v>
      </c>
      <c r="V2271" t="s">
        <v>156</v>
      </c>
    </row>
    <row r="2272" spans="1:22" x14ac:dyDescent="0.3">
      <c r="A2272" t="s">
        <v>148</v>
      </c>
      <c r="B2272">
        <v>1651770</v>
      </c>
      <c r="C2272" s="1">
        <v>44473</v>
      </c>
      <c r="D2272" s="2">
        <v>0.44027777777777777</v>
      </c>
      <c r="G2272" t="s">
        <v>178</v>
      </c>
      <c r="H2272" t="s">
        <v>150</v>
      </c>
      <c r="I2272" t="s">
        <v>148</v>
      </c>
      <c r="J2272" t="s">
        <v>151</v>
      </c>
      <c r="M2272">
        <v>1049</v>
      </c>
      <c r="O2272">
        <v>7.0999999999999994E-2</v>
      </c>
      <c r="Q2272" t="s">
        <v>170</v>
      </c>
      <c r="R2272" t="s">
        <v>154</v>
      </c>
      <c r="S2272">
        <v>0.02</v>
      </c>
      <c r="T2272" t="s">
        <v>176</v>
      </c>
      <c r="V2272" t="s">
        <v>156</v>
      </c>
    </row>
    <row r="2273" spans="1:22" x14ac:dyDescent="0.3">
      <c r="A2273" t="s">
        <v>148</v>
      </c>
      <c r="B2273">
        <v>1651770</v>
      </c>
      <c r="C2273" s="1">
        <v>44473</v>
      </c>
      <c r="D2273" s="2">
        <v>0.44027777777777777</v>
      </c>
      <c r="G2273" t="s">
        <v>178</v>
      </c>
      <c r="H2273" t="s">
        <v>150</v>
      </c>
      <c r="I2273" t="s">
        <v>148</v>
      </c>
      <c r="J2273" t="s">
        <v>151</v>
      </c>
      <c r="M2273">
        <v>1090</v>
      </c>
      <c r="O2273">
        <v>2.2999999999999998</v>
      </c>
      <c r="P2273" t="s">
        <v>168</v>
      </c>
      <c r="Q2273" t="s">
        <v>172</v>
      </c>
      <c r="R2273" t="s">
        <v>154</v>
      </c>
      <c r="S2273">
        <v>2</v>
      </c>
      <c r="T2273" t="s">
        <v>176</v>
      </c>
      <c r="V2273" t="s">
        <v>156</v>
      </c>
    </row>
    <row r="2274" spans="1:22" x14ac:dyDescent="0.3">
      <c r="A2274" t="s">
        <v>148</v>
      </c>
      <c r="B2274">
        <v>1651770</v>
      </c>
      <c r="C2274" s="1">
        <v>44473</v>
      </c>
      <c r="D2274" s="2">
        <v>0.44027777777777777</v>
      </c>
      <c r="G2274" t="s">
        <v>178</v>
      </c>
      <c r="H2274" t="s">
        <v>150</v>
      </c>
      <c r="I2274" t="s">
        <v>148</v>
      </c>
      <c r="J2274" t="s">
        <v>151</v>
      </c>
      <c r="M2274">
        <v>50286</v>
      </c>
      <c r="O2274">
        <v>1.9</v>
      </c>
      <c r="R2274" t="s">
        <v>154</v>
      </c>
      <c r="S2274">
        <v>0.17</v>
      </c>
      <c r="T2274" t="s">
        <v>165</v>
      </c>
      <c r="V2274" t="s">
        <v>230</v>
      </c>
    </row>
    <row r="2275" spans="1:22" x14ac:dyDescent="0.3">
      <c r="A2275" t="s">
        <v>148</v>
      </c>
      <c r="B2275">
        <v>1651770</v>
      </c>
      <c r="C2275" s="1">
        <v>44498</v>
      </c>
      <c r="D2275" s="2">
        <v>0.47500000000000003</v>
      </c>
      <c r="G2275" t="s">
        <v>178</v>
      </c>
      <c r="H2275" t="s">
        <v>150</v>
      </c>
      <c r="I2275" t="s">
        <v>148</v>
      </c>
      <c r="J2275" t="s">
        <v>151</v>
      </c>
      <c r="M2275">
        <v>1040</v>
      </c>
      <c r="O2275">
        <v>7.7</v>
      </c>
      <c r="Q2275" t="s">
        <v>172</v>
      </c>
      <c r="R2275" t="s">
        <v>154</v>
      </c>
      <c r="S2275">
        <v>0.4</v>
      </c>
      <c r="T2275" t="s">
        <v>176</v>
      </c>
      <c r="V2275" t="s">
        <v>156</v>
      </c>
    </row>
    <row r="2276" spans="1:22" x14ac:dyDescent="0.3">
      <c r="A2276" t="s">
        <v>148</v>
      </c>
      <c r="B2276">
        <v>1651770</v>
      </c>
      <c r="C2276" s="1">
        <v>44498</v>
      </c>
      <c r="D2276" s="2">
        <v>0.47500000000000003</v>
      </c>
      <c r="G2276" t="s">
        <v>178</v>
      </c>
      <c r="H2276" t="s">
        <v>150</v>
      </c>
      <c r="I2276" t="s">
        <v>148</v>
      </c>
      <c r="J2276" t="s">
        <v>151</v>
      </c>
      <c r="M2276">
        <v>1049</v>
      </c>
      <c r="O2276">
        <v>2.08</v>
      </c>
      <c r="Q2276" t="s">
        <v>170</v>
      </c>
      <c r="R2276" t="s">
        <v>154</v>
      </c>
      <c r="S2276">
        <v>0.02</v>
      </c>
      <c r="T2276" t="s">
        <v>176</v>
      </c>
      <c r="V2276" t="s">
        <v>156</v>
      </c>
    </row>
    <row r="2277" spans="1:22" x14ac:dyDescent="0.3">
      <c r="A2277" t="s">
        <v>148</v>
      </c>
      <c r="B2277">
        <v>1651770</v>
      </c>
      <c r="C2277" s="1">
        <v>44498</v>
      </c>
      <c r="D2277" s="2">
        <v>0.47500000000000003</v>
      </c>
      <c r="G2277" t="s">
        <v>178</v>
      </c>
      <c r="H2277" t="s">
        <v>150</v>
      </c>
      <c r="I2277" t="s">
        <v>148</v>
      </c>
      <c r="J2277" t="s">
        <v>151</v>
      </c>
      <c r="M2277">
        <v>1090</v>
      </c>
      <c r="O2277">
        <v>25.2</v>
      </c>
      <c r="Q2277" t="s">
        <v>172</v>
      </c>
      <c r="R2277" t="s">
        <v>154</v>
      </c>
      <c r="S2277">
        <v>2</v>
      </c>
      <c r="T2277" t="s">
        <v>176</v>
      </c>
      <c r="V2277" t="s">
        <v>156</v>
      </c>
    </row>
    <row r="2278" spans="1:22" x14ac:dyDescent="0.3">
      <c r="A2278" t="s">
        <v>148</v>
      </c>
      <c r="B2278">
        <v>1651770</v>
      </c>
      <c r="C2278" s="1">
        <v>44498</v>
      </c>
      <c r="D2278" s="2">
        <v>0.47500000000000003</v>
      </c>
      <c r="G2278" t="s">
        <v>178</v>
      </c>
      <c r="H2278" t="s">
        <v>150</v>
      </c>
      <c r="I2278" t="s">
        <v>148</v>
      </c>
      <c r="J2278" t="s">
        <v>151</v>
      </c>
      <c r="M2278">
        <v>50286</v>
      </c>
      <c r="O2278">
        <v>5.8</v>
      </c>
      <c r="R2278" t="s">
        <v>164</v>
      </c>
      <c r="S2278">
        <v>0.17</v>
      </c>
      <c r="T2278" t="s">
        <v>165</v>
      </c>
      <c r="V2278" t="s">
        <v>230</v>
      </c>
    </row>
    <row r="2279" spans="1:22" x14ac:dyDescent="0.3">
      <c r="A2279" t="s">
        <v>148</v>
      </c>
      <c r="B2279">
        <v>1651770</v>
      </c>
      <c r="C2279" s="1">
        <v>44503</v>
      </c>
      <c r="D2279" s="2">
        <v>0.39583333333333331</v>
      </c>
      <c r="G2279" t="s">
        <v>178</v>
      </c>
      <c r="H2279" t="s">
        <v>150</v>
      </c>
      <c r="I2279" t="s">
        <v>148</v>
      </c>
      <c r="J2279" t="s">
        <v>151</v>
      </c>
      <c r="M2279">
        <v>1040</v>
      </c>
      <c r="O2279">
        <v>2.7</v>
      </c>
      <c r="Q2279" t="s">
        <v>172</v>
      </c>
      <c r="R2279" t="s">
        <v>154</v>
      </c>
      <c r="S2279">
        <v>0.4</v>
      </c>
      <c r="T2279" t="s">
        <v>176</v>
      </c>
      <c r="V2279" t="s">
        <v>156</v>
      </c>
    </row>
    <row r="2280" spans="1:22" x14ac:dyDescent="0.3">
      <c r="A2280" t="s">
        <v>148</v>
      </c>
      <c r="B2280">
        <v>1651770</v>
      </c>
      <c r="C2280" s="1">
        <v>44503</v>
      </c>
      <c r="D2280" s="2">
        <v>0.39583333333333331</v>
      </c>
      <c r="G2280" t="s">
        <v>178</v>
      </c>
      <c r="H2280" t="s">
        <v>150</v>
      </c>
      <c r="I2280" t="s">
        <v>148</v>
      </c>
      <c r="J2280" t="s">
        <v>151</v>
      </c>
      <c r="M2280">
        <v>1049</v>
      </c>
      <c r="O2280">
        <v>0.33700000000000002</v>
      </c>
      <c r="Q2280" t="s">
        <v>170</v>
      </c>
      <c r="R2280" t="s">
        <v>154</v>
      </c>
      <c r="S2280">
        <v>0.02</v>
      </c>
      <c r="T2280" t="s">
        <v>176</v>
      </c>
      <c r="V2280" t="s">
        <v>156</v>
      </c>
    </row>
    <row r="2281" spans="1:22" x14ac:dyDescent="0.3">
      <c r="A2281" t="s">
        <v>148</v>
      </c>
      <c r="B2281">
        <v>1651770</v>
      </c>
      <c r="C2281" s="1">
        <v>44503</v>
      </c>
      <c r="D2281" s="2">
        <v>0.39583333333333331</v>
      </c>
      <c r="G2281" t="s">
        <v>178</v>
      </c>
      <c r="H2281" t="s">
        <v>150</v>
      </c>
      <c r="I2281" t="s">
        <v>148</v>
      </c>
      <c r="J2281" t="s">
        <v>151</v>
      </c>
      <c r="M2281">
        <v>1090</v>
      </c>
      <c r="O2281">
        <v>4.9000000000000004</v>
      </c>
      <c r="Q2281" t="s">
        <v>172</v>
      </c>
      <c r="R2281" t="s">
        <v>154</v>
      </c>
      <c r="S2281">
        <v>2</v>
      </c>
      <c r="T2281" t="s">
        <v>176</v>
      </c>
      <c r="V2281" t="s">
        <v>156</v>
      </c>
    </row>
    <row r="2282" spans="1:22" x14ac:dyDescent="0.3">
      <c r="A2282" t="s">
        <v>148</v>
      </c>
      <c r="B2282">
        <v>1651770</v>
      </c>
      <c r="C2282" s="1">
        <v>44503</v>
      </c>
      <c r="D2282" s="2">
        <v>0.39583333333333331</v>
      </c>
      <c r="G2282" t="s">
        <v>178</v>
      </c>
      <c r="H2282" t="s">
        <v>150</v>
      </c>
      <c r="I2282" t="s">
        <v>148</v>
      </c>
      <c r="J2282" t="s">
        <v>151</v>
      </c>
      <c r="M2282">
        <v>50286</v>
      </c>
      <c r="O2282">
        <v>2.29</v>
      </c>
      <c r="R2282" t="s">
        <v>164</v>
      </c>
      <c r="S2282">
        <v>0.17</v>
      </c>
      <c r="T2282" t="s">
        <v>165</v>
      </c>
      <c r="V2282" t="s">
        <v>230</v>
      </c>
    </row>
    <row r="2283" spans="1:22" x14ac:dyDescent="0.3">
      <c r="A2283" t="s">
        <v>148</v>
      </c>
      <c r="B2283">
        <v>1651770</v>
      </c>
      <c r="C2283" s="1">
        <v>44536</v>
      </c>
      <c r="D2283" s="2">
        <v>0.44444444444444442</v>
      </c>
      <c r="G2283" t="s">
        <v>178</v>
      </c>
      <c r="H2283" t="s">
        <v>150</v>
      </c>
      <c r="I2283" t="s">
        <v>148</v>
      </c>
      <c r="J2283" t="s">
        <v>151</v>
      </c>
      <c r="M2283">
        <v>1040</v>
      </c>
      <c r="O2283">
        <v>2.4</v>
      </c>
      <c r="Q2283" t="s">
        <v>172</v>
      </c>
      <c r="R2283" t="s">
        <v>154</v>
      </c>
      <c r="S2283">
        <v>0.4</v>
      </c>
      <c r="T2283" t="s">
        <v>176</v>
      </c>
      <c r="V2283" t="s">
        <v>156</v>
      </c>
    </row>
    <row r="2284" spans="1:22" x14ac:dyDescent="0.3">
      <c r="A2284" t="s">
        <v>148</v>
      </c>
      <c r="B2284">
        <v>1651770</v>
      </c>
      <c r="C2284" s="1">
        <v>44536</v>
      </c>
      <c r="D2284" s="2">
        <v>0.44444444444444442</v>
      </c>
      <c r="G2284" t="s">
        <v>178</v>
      </c>
      <c r="H2284" t="s">
        <v>150</v>
      </c>
      <c r="I2284" t="s">
        <v>148</v>
      </c>
      <c r="J2284" t="s">
        <v>151</v>
      </c>
      <c r="M2284">
        <v>1049</v>
      </c>
      <c r="O2284">
        <v>0.05</v>
      </c>
      <c r="Q2284" t="s">
        <v>170</v>
      </c>
      <c r="R2284" t="s">
        <v>154</v>
      </c>
      <c r="S2284">
        <v>0.02</v>
      </c>
      <c r="T2284" t="s">
        <v>176</v>
      </c>
      <c r="V2284" t="s">
        <v>156</v>
      </c>
    </row>
    <row r="2285" spans="1:22" x14ac:dyDescent="0.3">
      <c r="A2285" t="s">
        <v>148</v>
      </c>
      <c r="B2285">
        <v>1651770</v>
      </c>
      <c r="C2285" s="1">
        <v>44536</v>
      </c>
      <c r="D2285" s="2">
        <v>0.44444444444444442</v>
      </c>
      <c r="G2285" t="s">
        <v>178</v>
      </c>
      <c r="H2285" t="s">
        <v>150</v>
      </c>
      <c r="I2285" t="s">
        <v>148</v>
      </c>
      <c r="J2285" t="s">
        <v>151</v>
      </c>
      <c r="M2285">
        <v>1090</v>
      </c>
      <c r="O2285">
        <v>3.9</v>
      </c>
      <c r="P2285" t="s">
        <v>168</v>
      </c>
      <c r="Q2285" t="s">
        <v>172</v>
      </c>
      <c r="R2285" t="s">
        <v>154</v>
      </c>
      <c r="S2285">
        <v>2</v>
      </c>
      <c r="T2285" t="s">
        <v>176</v>
      </c>
      <c r="V2285" t="s">
        <v>156</v>
      </c>
    </row>
    <row r="2286" spans="1:22" x14ac:dyDescent="0.3">
      <c r="A2286" t="s">
        <v>148</v>
      </c>
      <c r="B2286">
        <v>1651770</v>
      </c>
      <c r="C2286" s="1">
        <v>44536</v>
      </c>
      <c r="D2286" s="2">
        <v>0.44444444444444442</v>
      </c>
      <c r="G2286" t="s">
        <v>178</v>
      </c>
      <c r="H2286" t="s">
        <v>150</v>
      </c>
      <c r="I2286" t="s">
        <v>148</v>
      </c>
      <c r="J2286" t="s">
        <v>151</v>
      </c>
      <c r="M2286">
        <v>50286</v>
      </c>
      <c r="O2286">
        <v>5.81</v>
      </c>
      <c r="R2286" t="s">
        <v>164</v>
      </c>
      <c r="S2286">
        <v>0.17</v>
      </c>
      <c r="T2286" t="s">
        <v>165</v>
      </c>
      <c r="V2286" t="s">
        <v>230</v>
      </c>
    </row>
    <row r="2287" spans="1:22" x14ac:dyDescent="0.3">
      <c r="A2287" t="s">
        <v>148</v>
      </c>
      <c r="B2287">
        <v>1651770</v>
      </c>
      <c r="C2287" s="1">
        <v>44565</v>
      </c>
      <c r="D2287" s="2">
        <v>0.44722222222222219</v>
      </c>
      <c r="G2287" t="s">
        <v>178</v>
      </c>
      <c r="H2287" t="s">
        <v>150</v>
      </c>
      <c r="I2287" t="s">
        <v>148</v>
      </c>
      <c r="J2287" t="s">
        <v>151</v>
      </c>
      <c r="M2287">
        <v>1040</v>
      </c>
      <c r="O2287">
        <v>4.9000000000000004</v>
      </c>
      <c r="P2287" t="s">
        <v>174</v>
      </c>
      <c r="Q2287" t="s">
        <v>172</v>
      </c>
      <c r="R2287" t="s">
        <v>164</v>
      </c>
      <c r="S2287">
        <v>0.4</v>
      </c>
      <c r="T2287" t="s">
        <v>176</v>
      </c>
      <c r="V2287" t="s">
        <v>156</v>
      </c>
    </row>
    <row r="2288" spans="1:22" x14ac:dyDescent="0.3">
      <c r="A2288" t="s">
        <v>148</v>
      </c>
      <c r="B2288">
        <v>1651770</v>
      </c>
      <c r="C2288" s="1">
        <v>44565</v>
      </c>
      <c r="D2288" s="2">
        <v>0.44722222222222219</v>
      </c>
      <c r="G2288" t="s">
        <v>178</v>
      </c>
      <c r="H2288" t="s">
        <v>150</v>
      </c>
      <c r="I2288" t="s">
        <v>148</v>
      </c>
      <c r="J2288" t="s">
        <v>151</v>
      </c>
      <c r="M2288">
        <v>1049</v>
      </c>
      <c r="O2288">
        <v>0.97199999999999998</v>
      </c>
      <c r="P2288" t="s">
        <v>174</v>
      </c>
      <c r="Q2288" t="s">
        <v>170</v>
      </c>
      <c r="R2288" t="s">
        <v>164</v>
      </c>
      <c r="S2288">
        <v>0.02</v>
      </c>
      <c r="T2288" t="s">
        <v>176</v>
      </c>
      <c r="V2288" t="s">
        <v>156</v>
      </c>
    </row>
    <row r="2289" spans="1:22" x14ac:dyDescent="0.3">
      <c r="A2289" t="s">
        <v>148</v>
      </c>
      <c r="B2289">
        <v>1651770</v>
      </c>
      <c r="C2289" s="1">
        <v>44565</v>
      </c>
      <c r="D2289" s="2">
        <v>0.44722222222222219</v>
      </c>
      <c r="G2289" t="s">
        <v>178</v>
      </c>
      <c r="H2289" t="s">
        <v>150</v>
      </c>
      <c r="I2289" t="s">
        <v>148</v>
      </c>
      <c r="J2289" t="s">
        <v>151</v>
      </c>
      <c r="M2289">
        <v>1090</v>
      </c>
      <c r="O2289">
        <v>23.8</v>
      </c>
      <c r="P2289" t="s">
        <v>174</v>
      </c>
      <c r="Q2289" t="s">
        <v>172</v>
      </c>
      <c r="R2289" t="s">
        <v>164</v>
      </c>
      <c r="S2289">
        <v>2</v>
      </c>
      <c r="T2289" t="s">
        <v>176</v>
      </c>
      <c r="V2289" t="s">
        <v>156</v>
      </c>
    </row>
    <row r="2290" spans="1:22" x14ac:dyDescent="0.3">
      <c r="A2290" t="s">
        <v>148</v>
      </c>
      <c r="B2290">
        <v>1651770</v>
      </c>
      <c r="C2290" s="1">
        <v>44565</v>
      </c>
      <c r="D2290" s="2">
        <v>0.44722222222222219</v>
      </c>
      <c r="G2290" t="s">
        <v>178</v>
      </c>
      <c r="H2290" t="s">
        <v>150</v>
      </c>
      <c r="I2290" t="s">
        <v>148</v>
      </c>
      <c r="J2290" t="s">
        <v>151</v>
      </c>
      <c r="M2290">
        <v>50286</v>
      </c>
      <c r="O2290">
        <v>4.2</v>
      </c>
      <c r="R2290" t="s">
        <v>164</v>
      </c>
      <c r="S2290">
        <v>0.17</v>
      </c>
      <c r="T2290" t="s">
        <v>165</v>
      </c>
      <c r="V2290" t="s">
        <v>230</v>
      </c>
    </row>
    <row r="2291" spans="1:22" x14ac:dyDescent="0.3">
      <c r="A2291" t="s">
        <v>148</v>
      </c>
      <c r="B2291">
        <v>1651770</v>
      </c>
      <c r="C2291" s="1">
        <v>44596</v>
      </c>
      <c r="D2291" s="2">
        <v>0.38472222222222219</v>
      </c>
      <c r="G2291" t="s">
        <v>149</v>
      </c>
      <c r="H2291" t="s">
        <v>150</v>
      </c>
      <c r="I2291" t="s">
        <v>148</v>
      </c>
      <c r="J2291" t="s">
        <v>151</v>
      </c>
      <c r="M2291">
        <v>1040</v>
      </c>
      <c r="O2291">
        <v>5.9</v>
      </c>
      <c r="Q2291" t="s">
        <v>172</v>
      </c>
      <c r="R2291" t="s">
        <v>164</v>
      </c>
      <c r="S2291">
        <v>0.4</v>
      </c>
      <c r="T2291" t="s">
        <v>176</v>
      </c>
      <c r="V2291" t="s">
        <v>156</v>
      </c>
    </row>
    <row r="2292" spans="1:22" x14ac:dyDescent="0.3">
      <c r="A2292" t="s">
        <v>148</v>
      </c>
      <c r="B2292">
        <v>1651770</v>
      </c>
      <c r="C2292" s="1">
        <v>44596</v>
      </c>
      <c r="D2292" s="2">
        <v>0.38472222222222219</v>
      </c>
      <c r="G2292" t="s">
        <v>149</v>
      </c>
      <c r="H2292" t="s">
        <v>150</v>
      </c>
      <c r="I2292" t="s">
        <v>148</v>
      </c>
      <c r="J2292" t="s">
        <v>151</v>
      </c>
      <c r="M2292">
        <v>1049</v>
      </c>
      <c r="O2292">
        <v>1</v>
      </c>
      <c r="Q2292" t="s">
        <v>170</v>
      </c>
      <c r="R2292" t="s">
        <v>164</v>
      </c>
      <c r="S2292">
        <v>0.02</v>
      </c>
      <c r="T2292" t="s">
        <v>176</v>
      </c>
      <c r="V2292" t="s">
        <v>156</v>
      </c>
    </row>
    <row r="2293" spans="1:22" x14ac:dyDescent="0.3">
      <c r="A2293" t="s">
        <v>148</v>
      </c>
      <c r="B2293">
        <v>1651770</v>
      </c>
      <c r="C2293" s="1">
        <v>44596</v>
      </c>
      <c r="D2293" s="2">
        <v>0.38472222222222219</v>
      </c>
      <c r="G2293" t="s">
        <v>149</v>
      </c>
      <c r="H2293" t="s">
        <v>150</v>
      </c>
      <c r="I2293" t="s">
        <v>148</v>
      </c>
      <c r="J2293" t="s">
        <v>151</v>
      </c>
      <c r="M2293">
        <v>1090</v>
      </c>
      <c r="O2293">
        <v>18.399999999999999</v>
      </c>
      <c r="Q2293" t="s">
        <v>172</v>
      </c>
      <c r="R2293" t="s">
        <v>164</v>
      </c>
      <c r="S2293">
        <v>2</v>
      </c>
      <c r="T2293" t="s">
        <v>176</v>
      </c>
      <c r="V2293" t="s">
        <v>156</v>
      </c>
    </row>
    <row r="2294" spans="1:22" x14ac:dyDescent="0.3">
      <c r="A2294" t="s">
        <v>148</v>
      </c>
      <c r="B2294">
        <v>1651770</v>
      </c>
      <c r="C2294" s="1">
        <v>44596</v>
      </c>
      <c r="D2294" s="2">
        <v>0.38472222222222219</v>
      </c>
      <c r="G2294" t="s">
        <v>149</v>
      </c>
      <c r="H2294" t="s">
        <v>150</v>
      </c>
      <c r="I2294" t="s">
        <v>148</v>
      </c>
      <c r="J2294" t="s">
        <v>151</v>
      </c>
      <c r="M2294">
        <v>50286</v>
      </c>
      <c r="O2294">
        <v>18.899999999999999</v>
      </c>
      <c r="R2294" t="s">
        <v>164</v>
      </c>
      <c r="S2294">
        <v>0.17</v>
      </c>
      <c r="T2294" t="s">
        <v>165</v>
      </c>
      <c r="V2294" t="s">
        <v>230</v>
      </c>
    </row>
    <row r="2295" spans="1:22" x14ac:dyDescent="0.3">
      <c r="A2295" t="s">
        <v>148</v>
      </c>
      <c r="B2295">
        <v>1651770</v>
      </c>
      <c r="C2295" s="1">
        <v>44602</v>
      </c>
      <c r="D2295" s="2">
        <v>0.39861111111111108</v>
      </c>
      <c r="G2295" t="s">
        <v>149</v>
      </c>
      <c r="H2295" t="s">
        <v>150</v>
      </c>
      <c r="I2295" t="s">
        <v>148</v>
      </c>
      <c r="J2295" t="s">
        <v>151</v>
      </c>
      <c r="M2295">
        <v>1040</v>
      </c>
      <c r="O2295">
        <v>3.3</v>
      </c>
      <c r="Q2295" t="s">
        <v>172</v>
      </c>
      <c r="R2295" t="s">
        <v>164</v>
      </c>
      <c r="S2295">
        <v>0.4</v>
      </c>
      <c r="T2295" t="s">
        <v>176</v>
      </c>
      <c r="V2295" t="s">
        <v>156</v>
      </c>
    </row>
    <row r="2296" spans="1:22" x14ac:dyDescent="0.3">
      <c r="A2296" t="s">
        <v>148</v>
      </c>
      <c r="B2296">
        <v>1651770</v>
      </c>
      <c r="C2296" s="1">
        <v>44602</v>
      </c>
      <c r="D2296" s="2">
        <v>0.39861111111111108</v>
      </c>
      <c r="G2296" t="s">
        <v>149</v>
      </c>
      <c r="H2296" t="s">
        <v>150</v>
      </c>
      <c r="I2296" t="s">
        <v>148</v>
      </c>
      <c r="J2296" t="s">
        <v>151</v>
      </c>
      <c r="M2296">
        <v>1049</v>
      </c>
      <c r="O2296">
        <v>0.11899999999999999</v>
      </c>
      <c r="Q2296" t="s">
        <v>170</v>
      </c>
      <c r="R2296" t="s">
        <v>164</v>
      </c>
      <c r="S2296">
        <v>0.02</v>
      </c>
      <c r="T2296" t="s">
        <v>176</v>
      </c>
      <c r="V2296" t="s">
        <v>156</v>
      </c>
    </row>
    <row r="2297" spans="1:22" x14ac:dyDescent="0.3">
      <c r="A2297" t="s">
        <v>148</v>
      </c>
      <c r="B2297">
        <v>1651770</v>
      </c>
      <c r="C2297" s="1">
        <v>44602</v>
      </c>
      <c r="D2297" s="2">
        <v>0.39861111111111108</v>
      </c>
      <c r="G2297" t="s">
        <v>149</v>
      </c>
      <c r="H2297" t="s">
        <v>150</v>
      </c>
      <c r="I2297" t="s">
        <v>148</v>
      </c>
      <c r="J2297" t="s">
        <v>151</v>
      </c>
      <c r="M2297">
        <v>1090</v>
      </c>
      <c r="O2297">
        <v>33.700000000000003</v>
      </c>
      <c r="Q2297" t="s">
        <v>172</v>
      </c>
      <c r="R2297" t="s">
        <v>164</v>
      </c>
      <c r="S2297">
        <v>2</v>
      </c>
      <c r="T2297" t="s">
        <v>176</v>
      </c>
      <c r="V2297" t="s">
        <v>156</v>
      </c>
    </row>
    <row r="2298" spans="1:22" x14ac:dyDescent="0.3">
      <c r="A2298" t="s">
        <v>148</v>
      </c>
      <c r="B2298">
        <v>1651770</v>
      </c>
      <c r="C2298" s="1">
        <v>44602</v>
      </c>
      <c r="D2298" s="2">
        <v>0.39861111111111108</v>
      </c>
      <c r="G2298" t="s">
        <v>149</v>
      </c>
      <c r="H2298" t="s">
        <v>150</v>
      </c>
      <c r="I2298" t="s">
        <v>148</v>
      </c>
      <c r="J2298" t="s">
        <v>151</v>
      </c>
      <c r="M2298">
        <v>50286</v>
      </c>
      <c r="O2298">
        <v>221</v>
      </c>
      <c r="R2298" t="s">
        <v>164</v>
      </c>
      <c r="S2298">
        <v>0.17</v>
      </c>
      <c r="T2298" t="s">
        <v>165</v>
      </c>
      <c r="V2298" t="s">
        <v>230</v>
      </c>
    </row>
    <row r="2299" spans="1:22" x14ac:dyDescent="0.3">
      <c r="A2299" t="s">
        <v>148</v>
      </c>
      <c r="B2299">
        <v>1651770</v>
      </c>
      <c r="C2299" s="1">
        <v>44627</v>
      </c>
      <c r="D2299" s="2">
        <v>0.38472222222222219</v>
      </c>
      <c r="G2299" t="s">
        <v>149</v>
      </c>
      <c r="H2299" t="s">
        <v>150</v>
      </c>
      <c r="I2299" t="s">
        <v>148</v>
      </c>
      <c r="J2299" t="s">
        <v>151</v>
      </c>
      <c r="M2299">
        <v>1040</v>
      </c>
      <c r="O2299">
        <v>1.8</v>
      </c>
      <c r="Q2299" t="s">
        <v>172</v>
      </c>
      <c r="R2299" t="s">
        <v>164</v>
      </c>
      <c r="S2299">
        <v>0.4</v>
      </c>
      <c r="T2299" t="s">
        <v>176</v>
      </c>
      <c r="V2299" t="s">
        <v>156</v>
      </c>
    </row>
    <row r="2300" spans="1:22" x14ac:dyDescent="0.3">
      <c r="A2300" t="s">
        <v>148</v>
      </c>
      <c r="B2300">
        <v>1651770</v>
      </c>
      <c r="C2300" s="1">
        <v>44627</v>
      </c>
      <c r="D2300" s="2">
        <v>0.38472222222222219</v>
      </c>
      <c r="G2300" t="s">
        <v>149</v>
      </c>
      <c r="H2300" t="s">
        <v>150</v>
      </c>
      <c r="I2300" t="s">
        <v>148</v>
      </c>
      <c r="J2300" t="s">
        <v>151</v>
      </c>
      <c r="M2300">
        <v>1049</v>
      </c>
      <c r="O2300">
        <v>8.8999999999999996E-2</v>
      </c>
      <c r="Q2300" t="s">
        <v>170</v>
      </c>
      <c r="R2300" t="s">
        <v>164</v>
      </c>
      <c r="S2300">
        <v>0.02</v>
      </c>
      <c r="T2300" t="s">
        <v>176</v>
      </c>
      <c r="V2300" t="s">
        <v>156</v>
      </c>
    </row>
    <row r="2301" spans="1:22" x14ac:dyDescent="0.3">
      <c r="A2301" t="s">
        <v>148</v>
      </c>
      <c r="B2301">
        <v>1651770</v>
      </c>
      <c r="C2301" s="1">
        <v>44627</v>
      </c>
      <c r="D2301" s="2">
        <v>0.38472222222222219</v>
      </c>
      <c r="G2301" t="s">
        <v>149</v>
      </c>
      <c r="H2301" t="s">
        <v>150</v>
      </c>
      <c r="I2301" t="s">
        <v>148</v>
      </c>
      <c r="J2301" t="s">
        <v>151</v>
      </c>
      <c r="M2301">
        <v>1090</v>
      </c>
      <c r="O2301">
        <v>5.5</v>
      </c>
      <c r="Q2301" t="s">
        <v>172</v>
      </c>
      <c r="R2301" t="s">
        <v>164</v>
      </c>
      <c r="S2301">
        <v>2</v>
      </c>
      <c r="T2301" t="s">
        <v>176</v>
      </c>
      <c r="V2301" t="s">
        <v>156</v>
      </c>
    </row>
    <row r="2302" spans="1:22" x14ac:dyDescent="0.3">
      <c r="A2302" t="s">
        <v>148</v>
      </c>
      <c r="B2302">
        <v>1651770</v>
      </c>
      <c r="C2302" s="1">
        <v>44627</v>
      </c>
      <c r="D2302" s="2">
        <v>0.38472222222222219</v>
      </c>
      <c r="G2302" t="s">
        <v>149</v>
      </c>
      <c r="H2302" t="s">
        <v>150</v>
      </c>
      <c r="I2302" t="s">
        <v>148</v>
      </c>
      <c r="J2302" t="s">
        <v>151</v>
      </c>
      <c r="M2302">
        <v>50286</v>
      </c>
      <c r="O2302">
        <v>1.62</v>
      </c>
      <c r="R2302" t="s">
        <v>164</v>
      </c>
      <c r="S2302">
        <v>0.17</v>
      </c>
      <c r="T2302" t="s">
        <v>165</v>
      </c>
      <c r="V2302" t="s">
        <v>230</v>
      </c>
    </row>
    <row r="2303" spans="1:22" x14ac:dyDescent="0.3">
      <c r="A2303" t="s">
        <v>148</v>
      </c>
      <c r="B2303">
        <v>1651770</v>
      </c>
      <c r="C2303" s="1">
        <v>44629</v>
      </c>
      <c r="D2303" s="2">
        <v>0.31527777777777777</v>
      </c>
      <c r="G2303" t="s">
        <v>149</v>
      </c>
      <c r="H2303" t="s">
        <v>150</v>
      </c>
      <c r="I2303" t="s">
        <v>148</v>
      </c>
      <c r="J2303" t="s">
        <v>151</v>
      </c>
      <c r="M2303">
        <v>1040</v>
      </c>
      <c r="O2303">
        <v>5.2</v>
      </c>
      <c r="Q2303" t="s">
        <v>172</v>
      </c>
      <c r="R2303" t="s">
        <v>164</v>
      </c>
      <c r="S2303">
        <v>0.4</v>
      </c>
      <c r="T2303" t="s">
        <v>176</v>
      </c>
      <c r="V2303" t="s">
        <v>156</v>
      </c>
    </row>
    <row r="2304" spans="1:22" x14ac:dyDescent="0.3">
      <c r="A2304" t="s">
        <v>148</v>
      </c>
      <c r="B2304">
        <v>1651770</v>
      </c>
      <c r="C2304" s="1">
        <v>44629</v>
      </c>
      <c r="D2304" s="2">
        <v>0.31527777777777777</v>
      </c>
      <c r="G2304" t="s">
        <v>149</v>
      </c>
      <c r="H2304" t="s">
        <v>150</v>
      </c>
      <c r="I2304" t="s">
        <v>148</v>
      </c>
      <c r="J2304" t="s">
        <v>151</v>
      </c>
      <c r="M2304">
        <v>1049</v>
      </c>
      <c r="O2304">
        <v>0.85499999999999998</v>
      </c>
      <c r="Q2304" t="s">
        <v>170</v>
      </c>
      <c r="R2304" t="s">
        <v>164</v>
      </c>
      <c r="S2304">
        <v>0.02</v>
      </c>
      <c r="T2304" t="s">
        <v>176</v>
      </c>
      <c r="V2304" t="s">
        <v>156</v>
      </c>
    </row>
    <row r="2305" spans="1:22" x14ac:dyDescent="0.3">
      <c r="A2305" t="s">
        <v>148</v>
      </c>
      <c r="B2305">
        <v>1651770</v>
      </c>
      <c r="C2305" s="1">
        <v>44629</v>
      </c>
      <c r="D2305" s="2">
        <v>0.31527777777777777</v>
      </c>
      <c r="G2305" t="s">
        <v>149</v>
      </c>
      <c r="H2305" t="s">
        <v>150</v>
      </c>
      <c r="I2305" t="s">
        <v>148</v>
      </c>
      <c r="J2305" t="s">
        <v>151</v>
      </c>
      <c r="M2305">
        <v>1090</v>
      </c>
      <c r="O2305">
        <v>21.9</v>
      </c>
      <c r="Q2305" t="s">
        <v>172</v>
      </c>
      <c r="R2305" t="s">
        <v>164</v>
      </c>
      <c r="S2305">
        <v>2</v>
      </c>
      <c r="T2305" t="s">
        <v>176</v>
      </c>
      <c r="V2305" t="s">
        <v>156</v>
      </c>
    </row>
    <row r="2306" spans="1:22" x14ac:dyDescent="0.3">
      <c r="A2306" t="s">
        <v>148</v>
      </c>
      <c r="B2306">
        <v>1651770</v>
      </c>
      <c r="C2306" s="1">
        <v>44629</v>
      </c>
      <c r="D2306" s="2">
        <v>0.31527777777777777</v>
      </c>
      <c r="G2306" t="s">
        <v>149</v>
      </c>
      <c r="H2306" t="s">
        <v>150</v>
      </c>
      <c r="I2306" t="s">
        <v>148</v>
      </c>
      <c r="J2306" t="s">
        <v>151</v>
      </c>
      <c r="M2306">
        <v>50286</v>
      </c>
      <c r="O2306">
        <v>9.9</v>
      </c>
      <c r="R2306" t="s">
        <v>164</v>
      </c>
      <c r="S2306">
        <v>0.17</v>
      </c>
      <c r="T2306" t="s">
        <v>165</v>
      </c>
      <c r="V2306" t="s">
        <v>230</v>
      </c>
    </row>
    <row r="2307" spans="1:22" x14ac:dyDescent="0.3">
      <c r="A2307" t="s">
        <v>148</v>
      </c>
      <c r="B2307">
        <v>1651770</v>
      </c>
      <c r="C2307" s="1">
        <v>44637</v>
      </c>
      <c r="D2307" s="2">
        <v>0.6069444444444444</v>
      </c>
      <c r="G2307" t="s">
        <v>178</v>
      </c>
      <c r="H2307" t="s">
        <v>150</v>
      </c>
      <c r="I2307" t="s">
        <v>148</v>
      </c>
      <c r="J2307" t="s">
        <v>151</v>
      </c>
      <c r="M2307">
        <v>1040</v>
      </c>
      <c r="O2307">
        <v>6.9</v>
      </c>
      <c r="Q2307" t="s">
        <v>172</v>
      </c>
      <c r="R2307" t="s">
        <v>164</v>
      </c>
      <c r="S2307">
        <v>0.4</v>
      </c>
      <c r="T2307" t="s">
        <v>176</v>
      </c>
      <c r="V2307" t="s">
        <v>156</v>
      </c>
    </row>
    <row r="2308" spans="1:22" x14ac:dyDescent="0.3">
      <c r="A2308" t="s">
        <v>148</v>
      </c>
      <c r="B2308">
        <v>1651770</v>
      </c>
      <c r="C2308" s="1">
        <v>44637</v>
      </c>
      <c r="D2308" s="2">
        <v>0.6069444444444444</v>
      </c>
      <c r="G2308" t="s">
        <v>178</v>
      </c>
      <c r="H2308" t="s">
        <v>150</v>
      </c>
      <c r="I2308" t="s">
        <v>148</v>
      </c>
      <c r="J2308" t="s">
        <v>151</v>
      </c>
      <c r="M2308">
        <v>1049</v>
      </c>
      <c r="O2308">
        <v>1.1599999999999999</v>
      </c>
      <c r="Q2308" t="s">
        <v>170</v>
      </c>
      <c r="R2308" t="s">
        <v>164</v>
      </c>
      <c r="S2308">
        <v>0.02</v>
      </c>
      <c r="T2308" t="s">
        <v>176</v>
      </c>
      <c r="V2308" t="s">
        <v>156</v>
      </c>
    </row>
    <row r="2309" spans="1:22" x14ac:dyDescent="0.3">
      <c r="A2309" t="s">
        <v>148</v>
      </c>
      <c r="B2309">
        <v>1651770</v>
      </c>
      <c r="C2309" s="1">
        <v>44637</v>
      </c>
      <c r="D2309" s="2">
        <v>0.6069444444444444</v>
      </c>
      <c r="G2309" t="s">
        <v>178</v>
      </c>
      <c r="H2309" t="s">
        <v>150</v>
      </c>
      <c r="I2309" t="s">
        <v>148</v>
      </c>
      <c r="J2309" t="s">
        <v>151</v>
      </c>
      <c r="M2309">
        <v>1090</v>
      </c>
      <c r="O2309">
        <v>14.5</v>
      </c>
      <c r="Q2309" t="s">
        <v>172</v>
      </c>
      <c r="R2309" t="s">
        <v>164</v>
      </c>
      <c r="S2309">
        <v>2</v>
      </c>
      <c r="T2309" t="s">
        <v>176</v>
      </c>
      <c r="V2309" t="s">
        <v>156</v>
      </c>
    </row>
    <row r="2310" spans="1:22" x14ac:dyDescent="0.3">
      <c r="A2310" t="s">
        <v>148</v>
      </c>
      <c r="B2310">
        <v>1651770</v>
      </c>
      <c r="C2310" s="1">
        <v>44637</v>
      </c>
      <c r="D2310" s="2">
        <v>0.6069444444444444</v>
      </c>
      <c r="G2310" t="s">
        <v>178</v>
      </c>
      <c r="H2310" t="s">
        <v>150</v>
      </c>
      <c r="I2310" t="s">
        <v>148</v>
      </c>
      <c r="J2310" t="s">
        <v>151</v>
      </c>
      <c r="M2310">
        <v>50286</v>
      </c>
      <c r="O2310">
        <v>21</v>
      </c>
      <c r="R2310" t="s">
        <v>164</v>
      </c>
      <c r="S2310">
        <v>0.17</v>
      </c>
      <c r="T2310" t="s">
        <v>165</v>
      </c>
      <c r="V2310" t="s">
        <v>230</v>
      </c>
    </row>
    <row r="2311" spans="1:22" x14ac:dyDescent="0.3">
      <c r="A2311" t="s">
        <v>148</v>
      </c>
      <c r="B2311">
        <v>1651770</v>
      </c>
      <c r="C2311" s="1">
        <v>44656</v>
      </c>
      <c r="D2311" s="2">
        <v>0.44722222222222219</v>
      </c>
      <c r="G2311" t="s">
        <v>149</v>
      </c>
      <c r="H2311" t="s">
        <v>150</v>
      </c>
      <c r="I2311" t="s">
        <v>148</v>
      </c>
      <c r="J2311" t="s">
        <v>151</v>
      </c>
      <c r="M2311">
        <v>1040</v>
      </c>
      <c r="O2311">
        <v>2.1</v>
      </c>
      <c r="Q2311" t="s">
        <v>172</v>
      </c>
      <c r="R2311" t="s">
        <v>164</v>
      </c>
      <c r="S2311">
        <v>0.4</v>
      </c>
      <c r="T2311" t="s">
        <v>176</v>
      </c>
      <c r="V2311" t="s">
        <v>156</v>
      </c>
    </row>
    <row r="2312" spans="1:22" x14ac:dyDescent="0.3">
      <c r="A2312" t="s">
        <v>148</v>
      </c>
      <c r="B2312">
        <v>1651770</v>
      </c>
      <c r="C2312" s="1">
        <v>44656</v>
      </c>
      <c r="D2312" s="2">
        <v>0.44722222222222219</v>
      </c>
      <c r="G2312" t="s">
        <v>149</v>
      </c>
      <c r="H2312" t="s">
        <v>150</v>
      </c>
      <c r="I2312" t="s">
        <v>148</v>
      </c>
      <c r="J2312" t="s">
        <v>151</v>
      </c>
      <c r="M2312">
        <v>1049</v>
      </c>
      <c r="O2312">
        <v>0.19400000000000001</v>
      </c>
      <c r="Q2312" t="s">
        <v>170</v>
      </c>
      <c r="R2312" t="s">
        <v>164</v>
      </c>
      <c r="S2312">
        <v>0.02</v>
      </c>
      <c r="T2312" t="s">
        <v>176</v>
      </c>
      <c r="V2312" t="s">
        <v>156</v>
      </c>
    </row>
    <row r="2313" spans="1:22" x14ac:dyDescent="0.3">
      <c r="A2313" t="s">
        <v>148</v>
      </c>
      <c r="B2313">
        <v>1651770</v>
      </c>
      <c r="C2313" s="1">
        <v>44656</v>
      </c>
      <c r="D2313" s="2">
        <v>0.44722222222222219</v>
      </c>
      <c r="G2313" t="s">
        <v>149</v>
      </c>
      <c r="H2313" t="s">
        <v>150</v>
      </c>
      <c r="I2313" t="s">
        <v>148</v>
      </c>
      <c r="J2313" t="s">
        <v>151</v>
      </c>
      <c r="M2313">
        <v>1090</v>
      </c>
      <c r="O2313">
        <v>5</v>
      </c>
      <c r="Q2313" t="s">
        <v>172</v>
      </c>
      <c r="R2313" t="s">
        <v>164</v>
      </c>
      <c r="S2313">
        <v>2</v>
      </c>
      <c r="T2313" t="s">
        <v>176</v>
      </c>
      <c r="V2313" t="s">
        <v>156</v>
      </c>
    </row>
    <row r="2314" spans="1:22" x14ac:dyDescent="0.3">
      <c r="A2314" t="s">
        <v>148</v>
      </c>
      <c r="B2314">
        <v>1651770</v>
      </c>
      <c r="C2314" s="1">
        <v>44656</v>
      </c>
      <c r="D2314" s="2">
        <v>0.44722222222222219</v>
      </c>
      <c r="G2314" t="s">
        <v>149</v>
      </c>
      <c r="H2314" t="s">
        <v>150</v>
      </c>
      <c r="I2314" t="s">
        <v>148</v>
      </c>
      <c r="J2314" t="s">
        <v>151</v>
      </c>
      <c r="M2314">
        <v>50286</v>
      </c>
      <c r="O2314">
        <v>1.64</v>
      </c>
      <c r="R2314" t="s">
        <v>164</v>
      </c>
      <c r="S2314">
        <v>0.17</v>
      </c>
      <c r="T2314" t="s">
        <v>165</v>
      </c>
      <c r="V2314" t="s">
        <v>230</v>
      </c>
    </row>
    <row r="2315" spans="1:22" x14ac:dyDescent="0.3">
      <c r="A2315" t="s">
        <v>148</v>
      </c>
      <c r="B2315">
        <v>1651770</v>
      </c>
      <c r="C2315" s="1">
        <v>44657</v>
      </c>
      <c r="D2315" s="2">
        <v>0.30138888888888887</v>
      </c>
      <c r="G2315" t="s">
        <v>149</v>
      </c>
      <c r="H2315" t="s">
        <v>150</v>
      </c>
      <c r="I2315" t="s">
        <v>148</v>
      </c>
      <c r="J2315" t="s">
        <v>151</v>
      </c>
      <c r="M2315">
        <v>1040</v>
      </c>
      <c r="O2315">
        <v>6.9</v>
      </c>
      <c r="Q2315" t="s">
        <v>172</v>
      </c>
      <c r="R2315" t="s">
        <v>164</v>
      </c>
      <c r="S2315">
        <v>0.4</v>
      </c>
      <c r="T2315" t="s">
        <v>176</v>
      </c>
      <c r="V2315" t="s">
        <v>156</v>
      </c>
    </row>
    <row r="2316" spans="1:22" x14ac:dyDescent="0.3">
      <c r="A2316" t="s">
        <v>148</v>
      </c>
      <c r="B2316">
        <v>1651770</v>
      </c>
      <c r="C2316" s="1">
        <v>44657</v>
      </c>
      <c r="D2316" s="2">
        <v>0.30138888888888887</v>
      </c>
      <c r="G2316" t="s">
        <v>149</v>
      </c>
      <c r="H2316" t="s">
        <v>150</v>
      </c>
      <c r="I2316" t="s">
        <v>148</v>
      </c>
      <c r="J2316" t="s">
        <v>151</v>
      </c>
      <c r="M2316">
        <v>1049</v>
      </c>
      <c r="O2316">
        <v>1.26</v>
      </c>
      <c r="Q2316" t="s">
        <v>170</v>
      </c>
      <c r="R2316" t="s">
        <v>164</v>
      </c>
      <c r="S2316">
        <v>0.02</v>
      </c>
      <c r="T2316" t="s">
        <v>176</v>
      </c>
      <c r="V2316" t="s">
        <v>156</v>
      </c>
    </row>
    <row r="2317" spans="1:22" x14ac:dyDescent="0.3">
      <c r="A2317" t="s">
        <v>148</v>
      </c>
      <c r="B2317">
        <v>1651770</v>
      </c>
      <c r="C2317" s="1">
        <v>44657</v>
      </c>
      <c r="D2317" s="2">
        <v>0.30138888888888887</v>
      </c>
      <c r="G2317" t="s">
        <v>149</v>
      </c>
      <c r="H2317" t="s">
        <v>150</v>
      </c>
      <c r="I2317" t="s">
        <v>148</v>
      </c>
      <c r="J2317" t="s">
        <v>151</v>
      </c>
      <c r="M2317">
        <v>1090</v>
      </c>
      <c r="O2317">
        <v>18</v>
      </c>
      <c r="Q2317" t="s">
        <v>172</v>
      </c>
      <c r="R2317" t="s">
        <v>164</v>
      </c>
      <c r="S2317">
        <v>2</v>
      </c>
      <c r="T2317" t="s">
        <v>176</v>
      </c>
      <c r="V2317" t="s">
        <v>156</v>
      </c>
    </row>
    <row r="2318" spans="1:22" x14ac:dyDescent="0.3">
      <c r="A2318" t="s">
        <v>148</v>
      </c>
      <c r="B2318">
        <v>1651770</v>
      </c>
      <c r="C2318" s="1">
        <v>44657</v>
      </c>
      <c r="D2318" s="2">
        <v>0.30138888888888887</v>
      </c>
      <c r="G2318" t="s">
        <v>149</v>
      </c>
      <c r="H2318" t="s">
        <v>150</v>
      </c>
      <c r="I2318" t="s">
        <v>148</v>
      </c>
      <c r="J2318" t="s">
        <v>151</v>
      </c>
      <c r="M2318">
        <v>50286</v>
      </c>
      <c r="O2318">
        <v>8.34</v>
      </c>
      <c r="R2318" t="s">
        <v>164</v>
      </c>
      <c r="S2318">
        <v>0.17</v>
      </c>
      <c r="T2318" t="s">
        <v>165</v>
      </c>
      <c r="V2318" t="s">
        <v>230</v>
      </c>
    </row>
    <row r="2319" spans="1:22" x14ac:dyDescent="0.3">
      <c r="A2319" t="s">
        <v>148</v>
      </c>
      <c r="B2319">
        <v>1651770</v>
      </c>
      <c r="C2319" s="1">
        <v>44658</v>
      </c>
      <c r="D2319" s="2">
        <v>0.4375</v>
      </c>
      <c r="G2319" t="s">
        <v>178</v>
      </c>
      <c r="H2319" t="s">
        <v>150</v>
      </c>
      <c r="I2319" t="s">
        <v>148</v>
      </c>
      <c r="J2319" t="s">
        <v>151</v>
      </c>
      <c r="M2319">
        <v>1040</v>
      </c>
      <c r="O2319">
        <v>10.7</v>
      </c>
      <c r="P2319" t="s">
        <v>180</v>
      </c>
      <c r="Q2319" t="s">
        <v>172</v>
      </c>
      <c r="R2319" t="s">
        <v>164</v>
      </c>
      <c r="S2319">
        <v>0.4</v>
      </c>
      <c r="T2319" t="s">
        <v>176</v>
      </c>
      <c r="V2319" t="s">
        <v>156</v>
      </c>
    </row>
    <row r="2320" spans="1:22" x14ac:dyDescent="0.3">
      <c r="A2320" t="s">
        <v>148</v>
      </c>
      <c r="B2320">
        <v>1651770</v>
      </c>
      <c r="C2320" s="1">
        <v>44658</v>
      </c>
      <c r="D2320" s="2">
        <v>0.4375</v>
      </c>
      <c r="G2320" t="s">
        <v>178</v>
      </c>
      <c r="H2320" t="s">
        <v>150</v>
      </c>
      <c r="I2320" t="s">
        <v>148</v>
      </c>
      <c r="J2320" t="s">
        <v>151</v>
      </c>
      <c r="M2320">
        <v>1049</v>
      </c>
      <c r="O2320">
        <v>5.3</v>
      </c>
      <c r="P2320" t="s">
        <v>180</v>
      </c>
      <c r="Q2320" t="s">
        <v>170</v>
      </c>
      <c r="R2320" t="s">
        <v>164</v>
      </c>
      <c r="S2320">
        <v>0.02</v>
      </c>
      <c r="T2320" t="s">
        <v>176</v>
      </c>
      <c r="V2320" t="s">
        <v>156</v>
      </c>
    </row>
    <row r="2321" spans="1:22" x14ac:dyDescent="0.3">
      <c r="A2321" t="s">
        <v>148</v>
      </c>
      <c r="B2321">
        <v>1651770</v>
      </c>
      <c r="C2321" s="1">
        <v>44658</v>
      </c>
      <c r="D2321" s="2">
        <v>0.4375</v>
      </c>
      <c r="G2321" t="s">
        <v>178</v>
      </c>
      <c r="H2321" t="s">
        <v>150</v>
      </c>
      <c r="I2321" t="s">
        <v>148</v>
      </c>
      <c r="J2321" t="s">
        <v>151</v>
      </c>
      <c r="M2321">
        <v>1090</v>
      </c>
      <c r="O2321">
        <v>38.700000000000003</v>
      </c>
      <c r="P2321" t="s">
        <v>180</v>
      </c>
      <c r="Q2321" t="s">
        <v>172</v>
      </c>
      <c r="R2321" t="s">
        <v>164</v>
      </c>
      <c r="S2321">
        <v>2</v>
      </c>
      <c r="T2321" t="s">
        <v>176</v>
      </c>
      <c r="V2321" t="s">
        <v>156</v>
      </c>
    </row>
    <row r="2322" spans="1:22" x14ac:dyDescent="0.3">
      <c r="A2322" t="s">
        <v>148</v>
      </c>
      <c r="B2322">
        <v>1651770</v>
      </c>
      <c r="C2322" s="1">
        <v>44658</v>
      </c>
      <c r="D2322" s="2">
        <v>0.4375</v>
      </c>
      <c r="G2322" t="s">
        <v>178</v>
      </c>
      <c r="H2322" t="s">
        <v>150</v>
      </c>
      <c r="I2322" t="s">
        <v>148</v>
      </c>
      <c r="J2322" t="s">
        <v>151</v>
      </c>
      <c r="M2322">
        <v>50286</v>
      </c>
      <c r="O2322">
        <v>10.199999999999999</v>
      </c>
      <c r="R2322" t="s">
        <v>164</v>
      </c>
      <c r="S2322">
        <v>0.17</v>
      </c>
      <c r="T2322" t="s">
        <v>165</v>
      </c>
      <c r="V2322" t="s">
        <v>230</v>
      </c>
    </row>
    <row r="2323" spans="1:22" x14ac:dyDescent="0.3">
      <c r="A2323" t="s">
        <v>148</v>
      </c>
      <c r="B2323">
        <v>1651770</v>
      </c>
      <c r="C2323" s="1">
        <v>44686</v>
      </c>
      <c r="D2323" s="2">
        <v>0.3888888888888889</v>
      </c>
      <c r="G2323" t="s">
        <v>178</v>
      </c>
      <c r="H2323" t="s">
        <v>150</v>
      </c>
      <c r="I2323" t="s">
        <v>148</v>
      </c>
      <c r="J2323" t="s">
        <v>151</v>
      </c>
      <c r="M2323">
        <v>1040</v>
      </c>
      <c r="O2323">
        <v>3</v>
      </c>
      <c r="Q2323" t="s">
        <v>172</v>
      </c>
      <c r="R2323" t="s">
        <v>164</v>
      </c>
      <c r="S2323">
        <v>0.4</v>
      </c>
      <c r="T2323" t="s">
        <v>176</v>
      </c>
      <c r="V2323" t="s">
        <v>156</v>
      </c>
    </row>
    <row r="2324" spans="1:22" x14ac:dyDescent="0.3">
      <c r="A2324" t="s">
        <v>148</v>
      </c>
      <c r="B2324">
        <v>1651770</v>
      </c>
      <c r="C2324" s="1">
        <v>44686</v>
      </c>
      <c r="D2324" s="2">
        <v>0.3888888888888889</v>
      </c>
      <c r="G2324" t="s">
        <v>178</v>
      </c>
      <c r="H2324" t="s">
        <v>150</v>
      </c>
      <c r="I2324" t="s">
        <v>148</v>
      </c>
      <c r="J2324" t="s">
        <v>151</v>
      </c>
      <c r="M2324">
        <v>1049</v>
      </c>
      <c r="O2324">
        <v>0.157</v>
      </c>
      <c r="Q2324" t="s">
        <v>170</v>
      </c>
      <c r="R2324" t="s">
        <v>164</v>
      </c>
      <c r="S2324">
        <v>0.02</v>
      </c>
      <c r="T2324" t="s">
        <v>176</v>
      </c>
      <c r="V2324" t="s">
        <v>156</v>
      </c>
    </row>
    <row r="2325" spans="1:22" x14ac:dyDescent="0.3">
      <c r="A2325" t="s">
        <v>148</v>
      </c>
      <c r="B2325">
        <v>1651770</v>
      </c>
      <c r="C2325" s="1">
        <v>44686</v>
      </c>
      <c r="D2325" s="2">
        <v>0.3888888888888889</v>
      </c>
      <c r="G2325" t="s">
        <v>178</v>
      </c>
      <c r="H2325" t="s">
        <v>150</v>
      </c>
      <c r="I2325" t="s">
        <v>148</v>
      </c>
      <c r="J2325" t="s">
        <v>151</v>
      </c>
      <c r="M2325">
        <v>1090</v>
      </c>
      <c r="O2325">
        <v>6.9</v>
      </c>
      <c r="Q2325" t="s">
        <v>172</v>
      </c>
      <c r="R2325" t="s">
        <v>164</v>
      </c>
      <c r="S2325">
        <v>2</v>
      </c>
      <c r="T2325" t="s">
        <v>176</v>
      </c>
      <c r="V2325" t="s">
        <v>156</v>
      </c>
    </row>
    <row r="2326" spans="1:22" x14ac:dyDescent="0.3">
      <c r="A2326" t="s">
        <v>148</v>
      </c>
      <c r="B2326">
        <v>1651770</v>
      </c>
      <c r="C2326" s="1">
        <v>44686</v>
      </c>
      <c r="D2326" s="2">
        <v>0.3888888888888889</v>
      </c>
      <c r="G2326" t="s">
        <v>178</v>
      </c>
      <c r="H2326" t="s">
        <v>150</v>
      </c>
      <c r="I2326" t="s">
        <v>148</v>
      </c>
      <c r="J2326" t="s">
        <v>151</v>
      </c>
      <c r="M2326">
        <v>50286</v>
      </c>
      <c r="O2326">
        <v>7.63</v>
      </c>
      <c r="R2326" t="s">
        <v>164</v>
      </c>
      <c r="S2326">
        <v>0.17</v>
      </c>
      <c r="T2326" t="s">
        <v>165</v>
      </c>
      <c r="V2326" t="s">
        <v>230</v>
      </c>
    </row>
    <row r="2327" spans="1:22" x14ac:dyDescent="0.3">
      <c r="A2327" t="s">
        <v>148</v>
      </c>
      <c r="B2327">
        <v>1651770</v>
      </c>
      <c r="C2327" s="1">
        <v>44687</v>
      </c>
      <c r="D2327" s="2">
        <v>0.44444444444444442</v>
      </c>
      <c r="G2327" t="s">
        <v>178</v>
      </c>
      <c r="H2327" t="s">
        <v>150</v>
      </c>
      <c r="I2327" t="s">
        <v>148</v>
      </c>
      <c r="J2327" t="s">
        <v>151</v>
      </c>
      <c r="M2327">
        <v>1040</v>
      </c>
      <c r="O2327">
        <v>8.1</v>
      </c>
      <c r="Q2327" t="s">
        <v>172</v>
      </c>
      <c r="R2327" t="s">
        <v>164</v>
      </c>
      <c r="S2327">
        <v>0.4</v>
      </c>
      <c r="T2327" t="s">
        <v>176</v>
      </c>
      <c r="V2327" t="s">
        <v>156</v>
      </c>
    </row>
    <row r="2328" spans="1:22" x14ac:dyDescent="0.3">
      <c r="A2328" t="s">
        <v>148</v>
      </c>
      <c r="B2328">
        <v>1651770</v>
      </c>
      <c r="C2328" s="1">
        <v>44687</v>
      </c>
      <c r="D2328" s="2">
        <v>0.44444444444444442</v>
      </c>
      <c r="G2328" t="s">
        <v>178</v>
      </c>
      <c r="H2328" t="s">
        <v>150</v>
      </c>
      <c r="I2328" t="s">
        <v>148</v>
      </c>
      <c r="J2328" t="s">
        <v>151</v>
      </c>
      <c r="M2328">
        <v>1049</v>
      </c>
      <c r="O2328">
        <v>1</v>
      </c>
      <c r="Q2328" t="s">
        <v>170</v>
      </c>
      <c r="R2328" t="s">
        <v>164</v>
      </c>
      <c r="S2328">
        <v>0.02</v>
      </c>
      <c r="T2328" t="s">
        <v>176</v>
      </c>
      <c r="V2328" t="s">
        <v>156</v>
      </c>
    </row>
    <row r="2329" spans="1:22" x14ac:dyDescent="0.3">
      <c r="A2329" t="s">
        <v>148</v>
      </c>
      <c r="B2329">
        <v>1651770</v>
      </c>
      <c r="C2329" s="1">
        <v>44687</v>
      </c>
      <c r="D2329" s="2">
        <v>0.44444444444444442</v>
      </c>
      <c r="G2329" t="s">
        <v>178</v>
      </c>
      <c r="H2329" t="s">
        <v>150</v>
      </c>
      <c r="I2329" t="s">
        <v>148</v>
      </c>
      <c r="J2329" t="s">
        <v>151</v>
      </c>
      <c r="M2329">
        <v>1090</v>
      </c>
      <c r="O2329">
        <v>20.6</v>
      </c>
      <c r="Q2329" t="s">
        <v>172</v>
      </c>
      <c r="R2329" t="s">
        <v>164</v>
      </c>
      <c r="S2329">
        <v>2</v>
      </c>
      <c r="T2329" t="s">
        <v>176</v>
      </c>
      <c r="V2329" t="s">
        <v>156</v>
      </c>
    </row>
    <row r="2330" spans="1:22" x14ac:dyDescent="0.3">
      <c r="A2330" t="s">
        <v>148</v>
      </c>
      <c r="B2330">
        <v>1651770</v>
      </c>
      <c r="C2330" s="1">
        <v>44687</v>
      </c>
      <c r="D2330" s="2">
        <v>0.44444444444444442</v>
      </c>
      <c r="G2330" t="s">
        <v>178</v>
      </c>
      <c r="H2330" t="s">
        <v>150</v>
      </c>
      <c r="I2330" t="s">
        <v>148</v>
      </c>
      <c r="J2330" t="s">
        <v>151</v>
      </c>
      <c r="M2330">
        <v>50286</v>
      </c>
      <c r="O2330">
        <v>10.4</v>
      </c>
      <c r="R2330" t="s">
        <v>164</v>
      </c>
      <c r="S2330">
        <v>0.17</v>
      </c>
      <c r="T2330" t="s">
        <v>165</v>
      </c>
      <c r="V2330" t="s">
        <v>230</v>
      </c>
    </row>
    <row r="2331" spans="1:22" x14ac:dyDescent="0.3">
      <c r="A2331" t="s">
        <v>148</v>
      </c>
      <c r="B2331">
        <v>1651770</v>
      </c>
      <c r="C2331" s="1">
        <v>44719</v>
      </c>
      <c r="D2331" s="2">
        <v>0.36388888888888887</v>
      </c>
      <c r="G2331" t="s">
        <v>178</v>
      </c>
      <c r="H2331" t="s">
        <v>150</v>
      </c>
      <c r="I2331" t="s">
        <v>148</v>
      </c>
      <c r="J2331" t="s">
        <v>151</v>
      </c>
      <c r="M2331">
        <v>1040</v>
      </c>
      <c r="O2331">
        <v>1.6</v>
      </c>
      <c r="Q2331" t="s">
        <v>172</v>
      </c>
      <c r="R2331" t="s">
        <v>164</v>
      </c>
      <c r="S2331">
        <v>0.4</v>
      </c>
      <c r="T2331" t="s">
        <v>176</v>
      </c>
      <c r="V2331" t="s">
        <v>156</v>
      </c>
    </row>
    <row r="2332" spans="1:22" x14ac:dyDescent="0.3">
      <c r="A2332" t="s">
        <v>148</v>
      </c>
      <c r="B2332">
        <v>1651770</v>
      </c>
      <c r="C2332" s="1">
        <v>44719</v>
      </c>
      <c r="D2332" s="2">
        <v>0.36388888888888887</v>
      </c>
      <c r="G2332" t="s">
        <v>178</v>
      </c>
      <c r="H2332" t="s">
        <v>150</v>
      </c>
      <c r="I2332" t="s">
        <v>148</v>
      </c>
      <c r="J2332" t="s">
        <v>151</v>
      </c>
      <c r="M2332">
        <v>1049</v>
      </c>
      <c r="O2332">
        <v>7.2999999999999995E-2</v>
      </c>
      <c r="Q2332" t="s">
        <v>170</v>
      </c>
      <c r="R2332" t="s">
        <v>164</v>
      </c>
      <c r="S2332">
        <v>0.02</v>
      </c>
      <c r="T2332" t="s">
        <v>176</v>
      </c>
      <c r="V2332" t="s">
        <v>156</v>
      </c>
    </row>
    <row r="2333" spans="1:22" x14ac:dyDescent="0.3">
      <c r="A2333" t="s">
        <v>148</v>
      </c>
      <c r="B2333">
        <v>1651770</v>
      </c>
      <c r="C2333" s="1">
        <v>44719</v>
      </c>
      <c r="D2333" s="2">
        <v>0.36388888888888887</v>
      </c>
      <c r="G2333" t="s">
        <v>178</v>
      </c>
      <c r="H2333" t="s">
        <v>150</v>
      </c>
      <c r="I2333" t="s">
        <v>148</v>
      </c>
      <c r="J2333" t="s">
        <v>151</v>
      </c>
      <c r="M2333">
        <v>1090</v>
      </c>
      <c r="O2333">
        <v>6.7</v>
      </c>
      <c r="Q2333" t="s">
        <v>172</v>
      </c>
      <c r="R2333" t="s">
        <v>164</v>
      </c>
      <c r="S2333">
        <v>2</v>
      </c>
      <c r="T2333" t="s">
        <v>176</v>
      </c>
      <c r="V2333" t="s">
        <v>156</v>
      </c>
    </row>
    <row r="2334" spans="1:22" x14ac:dyDescent="0.3">
      <c r="A2334" t="s">
        <v>148</v>
      </c>
      <c r="B2334">
        <v>1651770</v>
      </c>
      <c r="C2334" s="1">
        <v>44719</v>
      </c>
      <c r="D2334" s="2">
        <v>0.36388888888888887</v>
      </c>
      <c r="G2334" t="s">
        <v>178</v>
      </c>
      <c r="H2334" t="s">
        <v>150</v>
      </c>
      <c r="I2334" t="s">
        <v>148</v>
      </c>
      <c r="J2334" t="s">
        <v>151</v>
      </c>
      <c r="M2334">
        <v>50286</v>
      </c>
      <c r="O2334">
        <v>2.95</v>
      </c>
      <c r="R2334" t="s">
        <v>164</v>
      </c>
      <c r="S2334">
        <v>0.17</v>
      </c>
      <c r="T2334" t="s">
        <v>165</v>
      </c>
      <c r="V2334" t="s">
        <v>230</v>
      </c>
    </row>
    <row r="2335" spans="1:22" x14ac:dyDescent="0.3">
      <c r="A2335" t="s">
        <v>148</v>
      </c>
      <c r="B2335">
        <v>1651770</v>
      </c>
      <c r="C2335" s="1">
        <v>44751</v>
      </c>
      <c r="D2335" s="2">
        <v>0.30833333333333335</v>
      </c>
      <c r="G2335" t="s">
        <v>178</v>
      </c>
      <c r="H2335" t="s">
        <v>150</v>
      </c>
      <c r="I2335" t="s">
        <v>148</v>
      </c>
      <c r="J2335" t="s">
        <v>151</v>
      </c>
      <c r="M2335">
        <v>50286</v>
      </c>
      <c r="O2335">
        <v>8.26</v>
      </c>
      <c r="R2335" t="s">
        <v>164</v>
      </c>
      <c r="S2335">
        <v>0.17</v>
      </c>
      <c r="T2335" t="s">
        <v>165</v>
      </c>
      <c r="V2335" t="s">
        <v>230</v>
      </c>
    </row>
    <row r="2336" spans="1:22" x14ac:dyDescent="0.3">
      <c r="A2336" t="s">
        <v>148</v>
      </c>
      <c r="B2336">
        <v>1651770</v>
      </c>
      <c r="C2336" s="1">
        <v>44756</v>
      </c>
      <c r="D2336" s="2">
        <v>0.40277777777777773</v>
      </c>
      <c r="G2336" t="s">
        <v>178</v>
      </c>
      <c r="H2336" t="s">
        <v>150</v>
      </c>
      <c r="I2336" t="s">
        <v>148</v>
      </c>
      <c r="J2336" t="s">
        <v>151</v>
      </c>
      <c r="M2336">
        <v>50286</v>
      </c>
      <c r="O2336">
        <v>1.7</v>
      </c>
      <c r="R2336" t="s">
        <v>164</v>
      </c>
      <c r="S2336">
        <v>0.17</v>
      </c>
      <c r="T2336" t="s">
        <v>165</v>
      </c>
      <c r="V2336" t="s">
        <v>230</v>
      </c>
    </row>
  </sheetData>
  <autoFilter ref="A150:V2336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workbookViewId="0">
      <selection activeCell="C12" sqref="C12"/>
    </sheetView>
  </sheetViews>
  <sheetFormatPr defaultRowHeight="14.4" x14ac:dyDescent="0.3"/>
  <cols>
    <col min="1" max="2" width="21.44140625" customWidth="1"/>
    <col min="3" max="3" width="14.21875" customWidth="1"/>
    <col min="4" max="4" width="68.77734375" customWidth="1"/>
    <col min="8" max="8" width="10" bestFit="1" customWidth="1"/>
    <col min="9" max="9" width="71.21875" customWidth="1"/>
  </cols>
  <sheetData>
    <row r="1" spans="1:10" x14ac:dyDescent="0.3">
      <c r="A1" s="6" t="s">
        <v>212</v>
      </c>
      <c r="B1" s="6"/>
      <c r="C1" s="3" t="s">
        <v>181</v>
      </c>
      <c r="I1" s="7" t="s">
        <v>213</v>
      </c>
      <c r="J1" s="7" t="s">
        <v>212</v>
      </c>
    </row>
    <row r="2" spans="1:10" x14ac:dyDescent="0.3">
      <c r="A2">
        <f>COUNTIF(qwdata!M$150:M$2336,statistics!C2)</f>
        <v>0</v>
      </c>
      <c r="B2" t="s">
        <v>233</v>
      </c>
      <c r="C2" s="4">
        <v>1000</v>
      </c>
      <c r="D2" t="s">
        <v>234</v>
      </c>
      <c r="H2" s="8">
        <v>1647997</v>
      </c>
      <c r="I2" t="s">
        <v>96</v>
      </c>
      <c r="J2">
        <f>COUNTIF(qwdata!B$150:B$2336,statistics!H2)</f>
        <v>5</v>
      </c>
    </row>
    <row r="3" spans="1:10" x14ac:dyDescent="0.3">
      <c r="A3">
        <f>COUNTIF(qwdata!M$150:M$2336,statistics!C3)</f>
        <v>0</v>
      </c>
      <c r="B3" t="s">
        <v>235</v>
      </c>
      <c r="C3" s="4">
        <v>1002</v>
      </c>
      <c r="D3" t="s">
        <v>236</v>
      </c>
      <c r="H3" s="8">
        <v>1647998</v>
      </c>
      <c r="I3" t="s">
        <v>97</v>
      </c>
      <c r="J3">
        <f>COUNTIF(qwdata!B$150:B$2336,statistics!H3)</f>
        <v>2</v>
      </c>
    </row>
    <row r="4" spans="1:10" x14ac:dyDescent="0.3">
      <c r="A4" s="9">
        <f>COUNTIF(qwdata!M$150:M$2336,statistics!C4)</f>
        <v>517</v>
      </c>
      <c r="B4" s="9" t="s">
        <v>237</v>
      </c>
      <c r="C4" s="10">
        <v>1040</v>
      </c>
      <c r="D4" s="9" t="s">
        <v>238</v>
      </c>
      <c r="H4" s="8">
        <v>1648000</v>
      </c>
      <c r="I4" t="s">
        <v>98</v>
      </c>
      <c r="J4">
        <f>COUNTIF(qwdata!B$150:B$2336,statistics!H4)</f>
        <v>0</v>
      </c>
    </row>
    <row r="5" spans="1:10" x14ac:dyDescent="0.3">
      <c r="A5">
        <f>COUNTIF(qwdata!M$150:M$2336,statistics!C5)</f>
        <v>0</v>
      </c>
      <c r="B5" t="s">
        <v>239</v>
      </c>
      <c r="C5" s="4">
        <v>1042</v>
      </c>
      <c r="D5" t="s">
        <v>240</v>
      </c>
      <c r="H5" s="8">
        <v>1648004</v>
      </c>
      <c r="I5" t="s">
        <v>99</v>
      </c>
      <c r="J5">
        <f>COUNTIF(qwdata!B$150:B$2336,statistics!H5)</f>
        <v>2</v>
      </c>
    </row>
    <row r="6" spans="1:10" x14ac:dyDescent="0.3">
      <c r="A6" s="9">
        <f>COUNTIF(qwdata!M$150:M$2336,statistics!C6)</f>
        <v>515</v>
      </c>
      <c r="B6" s="9" t="s">
        <v>241</v>
      </c>
      <c r="C6" s="10">
        <v>1049</v>
      </c>
      <c r="D6" s="9" t="s">
        <v>182</v>
      </c>
      <c r="H6" s="8">
        <v>1648006</v>
      </c>
      <c r="I6" t="s">
        <v>100</v>
      </c>
      <c r="J6">
        <f>COUNTIF(qwdata!B$150:B$2336,statistics!H6)</f>
        <v>2</v>
      </c>
    </row>
    <row r="7" spans="1:10" x14ac:dyDescent="0.3">
      <c r="A7">
        <f>COUNTIF(qwdata!M$150:M$2336,statistics!C7)</f>
        <v>0</v>
      </c>
      <c r="B7" t="s">
        <v>242</v>
      </c>
      <c r="C7" s="4">
        <v>1051</v>
      </c>
      <c r="D7" t="s">
        <v>243</v>
      </c>
      <c r="H7" s="8">
        <v>1648010</v>
      </c>
      <c r="I7" t="s">
        <v>101</v>
      </c>
      <c r="J7">
        <f>COUNTIF(qwdata!B$150:B$2336,statistics!H7)</f>
        <v>773</v>
      </c>
    </row>
    <row r="8" spans="1:10" x14ac:dyDescent="0.3">
      <c r="A8" s="9">
        <f>COUNTIF(qwdata!M$150:M$2336,statistics!C8)</f>
        <v>515</v>
      </c>
      <c r="B8" s="9" t="s">
        <v>244</v>
      </c>
      <c r="C8" s="10">
        <v>1090</v>
      </c>
      <c r="D8" s="9" t="s">
        <v>184</v>
      </c>
      <c r="H8" s="8">
        <v>1648998</v>
      </c>
      <c r="I8" t="s">
        <v>102</v>
      </c>
      <c r="J8">
        <f>COUNTIF(qwdata!B$150:B$2336,statistics!H8)</f>
        <v>2</v>
      </c>
    </row>
    <row r="9" spans="1:10" x14ac:dyDescent="0.3">
      <c r="A9">
        <f>COUNTIF(qwdata!M$150:M$2336,statistics!C9)</f>
        <v>0</v>
      </c>
      <c r="B9" t="s">
        <v>245</v>
      </c>
      <c r="C9" s="4">
        <v>1092</v>
      </c>
      <c r="D9" t="s">
        <v>246</v>
      </c>
      <c r="H9" s="8">
        <v>1649000</v>
      </c>
      <c r="I9" t="s">
        <v>103</v>
      </c>
      <c r="J9">
        <f>COUNTIF(qwdata!B$150:B$2336,statistics!H9)</f>
        <v>10</v>
      </c>
    </row>
    <row r="10" spans="1:10" x14ac:dyDescent="0.3">
      <c r="A10">
        <f>COUNTIF(qwdata!M$150:M$2336,statistics!C10)</f>
        <v>0</v>
      </c>
      <c r="B10" t="s">
        <v>247</v>
      </c>
      <c r="C10" s="4">
        <v>34200</v>
      </c>
      <c r="D10" t="s">
        <v>194</v>
      </c>
      <c r="H10" s="8">
        <v>1651800</v>
      </c>
      <c r="I10" t="s">
        <v>104</v>
      </c>
      <c r="J10">
        <f>COUNTIF(qwdata!B$150:B$2336,statistics!H10)</f>
        <v>627</v>
      </c>
    </row>
    <row r="11" spans="1:10" x14ac:dyDescent="0.3">
      <c r="A11">
        <f>COUNTIF(qwdata!M$150:M$2336,statistics!C11)</f>
        <v>0</v>
      </c>
      <c r="B11" t="s">
        <v>248</v>
      </c>
      <c r="C11" s="4">
        <v>34205</v>
      </c>
      <c r="D11" t="s">
        <v>193</v>
      </c>
      <c r="H11" s="8">
        <v>1648005</v>
      </c>
      <c r="I11" t="s">
        <v>105</v>
      </c>
      <c r="J11">
        <f>COUNTIF(qwdata!B$150:B$2336,statistics!H11)</f>
        <v>5</v>
      </c>
    </row>
    <row r="12" spans="1:10" x14ac:dyDescent="0.3">
      <c r="A12">
        <f>COUNTIF(qwdata!M$150:M$2336,statistics!C12)</f>
        <v>0</v>
      </c>
      <c r="B12" t="s">
        <v>249</v>
      </c>
      <c r="C12" s="4">
        <v>34242</v>
      </c>
      <c r="D12" t="s">
        <v>209</v>
      </c>
      <c r="H12" s="8">
        <v>1647996</v>
      </c>
      <c r="I12" t="s">
        <v>106</v>
      </c>
      <c r="J12">
        <f>COUNTIF(qwdata!B$150:B$2336,statistics!H12)</f>
        <v>5</v>
      </c>
    </row>
    <row r="13" spans="1:10" x14ac:dyDescent="0.3">
      <c r="A13" s="9">
        <f>COUNTIF(qwdata!M$150:M$2336,statistics!C13)</f>
        <v>12</v>
      </c>
      <c r="B13" s="9" t="s">
        <v>250</v>
      </c>
      <c r="C13" s="10">
        <v>34247</v>
      </c>
      <c r="D13" s="9" t="s">
        <v>206</v>
      </c>
      <c r="H13" s="8">
        <v>1647994</v>
      </c>
      <c r="I13" t="s">
        <v>107</v>
      </c>
      <c r="J13">
        <f>COUNTIF(qwdata!B$150:B$2336,statistics!H13)</f>
        <v>10</v>
      </c>
    </row>
    <row r="14" spans="1:10" x14ac:dyDescent="0.3">
      <c r="A14" s="9">
        <f>COUNTIF(qwdata!M$150:M$2336,statistics!C14)</f>
        <v>32</v>
      </c>
      <c r="B14" s="9" t="s">
        <v>251</v>
      </c>
      <c r="C14" s="10">
        <v>34248</v>
      </c>
      <c r="D14" s="9" t="s">
        <v>207</v>
      </c>
      <c r="H14" s="8">
        <v>1648300</v>
      </c>
      <c r="I14" t="s">
        <v>108</v>
      </c>
      <c r="J14">
        <f>COUNTIF(qwdata!B$150:B$2336,statistics!H14)</f>
        <v>5</v>
      </c>
    </row>
    <row r="15" spans="1:10" x14ac:dyDescent="0.3">
      <c r="A15">
        <f>COUNTIF(qwdata!M$150:M$2336,statistics!C15)</f>
        <v>0</v>
      </c>
      <c r="B15" t="s">
        <v>252</v>
      </c>
      <c r="C15" s="4">
        <v>34320</v>
      </c>
      <c r="D15" t="s">
        <v>201</v>
      </c>
      <c r="H15" s="8">
        <v>164801550</v>
      </c>
      <c r="I15" t="s">
        <v>109</v>
      </c>
      <c r="J15">
        <f>COUNTIF(qwdata!B$150:B$2336,statistics!H15)</f>
        <v>5</v>
      </c>
    </row>
    <row r="16" spans="1:10" x14ac:dyDescent="0.3">
      <c r="A16" s="9">
        <f>COUNTIF(qwdata!M$150:M$2336,statistics!C16)</f>
        <v>12</v>
      </c>
      <c r="B16" s="9" t="s">
        <v>253</v>
      </c>
      <c r="C16" s="10">
        <v>34376</v>
      </c>
      <c r="D16" s="9" t="s">
        <v>202</v>
      </c>
      <c r="H16" s="8">
        <v>1648100</v>
      </c>
      <c r="I16" t="s">
        <v>110</v>
      </c>
      <c r="J16">
        <f>COUNTIF(qwdata!B$150:B$2336,statistics!H16)</f>
        <v>5</v>
      </c>
    </row>
    <row r="17" spans="1:10" x14ac:dyDescent="0.3">
      <c r="A17" s="9">
        <f>COUNTIF(qwdata!M$150:M$2336,statistics!C17)</f>
        <v>32</v>
      </c>
      <c r="B17" s="9" t="s">
        <v>254</v>
      </c>
      <c r="C17" s="10">
        <v>34377</v>
      </c>
      <c r="D17" s="9" t="s">
        <v>203</v>
      </c>
      <c r="H17" s="8">
        <v>1648200</v>
      </c>
      <c r="I17" t="s">
        <v>111</v>
      </c>
      <c r="J17">
        <f>COUNTIF(qwdata!B$150:B$2336,statistics!H17)</f>
        <v>10</v>
      </c>
    </row>
    <row r="18" spans="1:10" x14ac:dyDescent="0.3">
      <c r="A18">
        <f>COUNTIF(qwdata!M$150:M$2336,statistics!C18)</f>
        <v>0</v>
      </c>
      <c r="B18" t="s">
        <v>255</v>
      </c>
      <c r="C18" s="4">
        <v>34381</v>
      </c>
      <c r="D18" t="s">
        <v>195</v>
      </c>
      <c r="H18" s="8">
        <v>1648003</v>
      </c>
      <c r="I18" t="s">
        <v>112</v>
      </c>
      <c r="J18">
        <f>COUNTIF(qwdata!B$150:B$2336,statistics!H18)</f>
        <v>5</v>
      </c>
    </row>
    <row r="19" spans="1:10" x14ac:dyDescent="0.3">
      <c r="A19">
        <f>COUNTIF(qwdata!M$150:M$2336,statistics!C19)</f>
        <v>0</v>
      </c>
      <c r="B19" t="s">
        <v>256</v>
      </c>
      <c r="C19" s="4">
        <v>34403</v>
      </c>
      <c r="D19" t="s">
        <v>211</v>
      </c>
      <c r="H19" s="8">
        <v>1648002</v>
      </c>
      <c r="I19" t="s">
        <v>113</v>
      </c>
      <c r="J19">
        <f>COUNTIF(qwdata!B$150:B$2336,statistics!H19)</f>
        <v>5</v>
      </c>
    </row>
    <row r="20" spans="1:10" x14ac:dyDescent="0.3">
      <c r="A20" s="9">
        <f>COUNTIF(qwdata!M$150:M$2336,statistics!C20)</f>
        <v>32</v>
      </c>
      <c r="B20" s="9" t="s">
        <v>257</v>
      </c>
      <c r="C20" s="10">
        <v>34443</v>
      </c>
      <c r="D20" s="9" t="s">
        <v>196</v>
      </c>
      <c r="H20" s="8">
        <v>164801540</v>
      </c>
      <c r="I20" t="s">
        <v>114</v>
      </c>
      <c r="J20">
        <f>COUNTIF(qwdata!B$150:B$2336,statistics!H20)</f>
        <v>5</v>
      </c>
    </row>
    <row r="21" spans="1:10" x14ac:dyDescent="0.3">
      <c r="A21" s="9">
        <f>COUNTIF(qwdata!M$150:M$2336,statistics!C21)</f>
        <v>12</v>
      </c>
      <c r="B21" s="9" t="s">
        <v>258</v>
      </c>
      <c r="C21" s="10">
        <v>34461</v>
      </c>
      <c r="D21" s="9" t="s">
        <v>198</v>
      </c>
      <c r="H21" s="8">
        <v>164800550</v>
      </c>
      <c r="I21" t="s">
        <v>115</v>
      </c>
      <c r="J21">
        <f>COUNTIF(qwdata!B$150:B$2336,statistics!H21)</f>
        <v>5</v>
      </c>
    </row>
    <row r="22" spans="1:10" x14ac:dyDescent="0.3">
      <c r="A22" s="9">
        <f>COUNTIF(qwdata!M$150:M$2336,statistics!C22)</f>
        <v>32</v>
      </c>
      <c r="B22" s="9" t="s">
        <v>259</v>
      </c>
      <c r="C22" s="10">
        <v>34462</v>
      </c>
      <c r="D22" s="9" t="s">
        <v>199</v>
      </c>
      <c r="H22" s="8">
        <v>164799789</v>
      </c>
      <c r="I22" t="s">
        <v>116</v>
      </c>
      <c r="J22">
        <f>COUNTIF(qwdata!B$150:B$2336,statistics!H22)</f>
        <v>10</v>
      </c>
    </row>
    <row r="23" spans="1:10" x14ac:dyDescent="0.3">
      <c r="A23" s="9">
        <f>COUNTIF(qwdata!M$150:M$2336,statistics!C23)</f>
        <v>12</v>
      </c>
      <c r="B23" s="9" t="s">
        <v>260</v>
      </c>
      <c r="C23" s="10">
        <v>34469</v>
      </c>
      <c r="D23" s="9" t="s">
        <v>204</v>
      </c>
      <c r="H23" s="8">
        <v>1648011</v>
      </c>
      <c r="I23" t="s">
        <v>117</v>
      </c>
      <c r="J23">
        <f>COUNTIF(qwdata!B$150:B$2336,statistics!H23)</f>
        <v>10</v>
      </c>
    </row>
    <row r="24" spans="1:10" x14ac:dyDescent="0.3">
      <c r="A24" s="9">
        <f>COUNTIF(qwdata!M$150:M$2336,statistics!C24)</f>
        <v>32</v>
      </c>
      <c r="B24" s="9" t="s">
        <v>261</v>
      </c>
      <c r="C24" s="10">
        <v>34470</v>
      </c>
      <c r="D24" s="9" t="s">
        <v>205</v>
      </c>
      <c r="H24" s="8">
        <v>164799790</v>
      </c>
      <c r="I24" t="s">
        <v>118</v>
      </c>
      <c r="J24">
        <f>COUNTIF(qwdata!B$150:B$2336,statistics!H24)</f>
        <v>5</v>
      </c>
    </row>
    <row r="25" spans="1:10" x14ac:dyDescent="0.3">
      <c r="A25">
        <f>COUNTIF(qwdata!M$150:M$2336,statistics!C25)</f>
        <v>0</v>
      </c>
      <c r="B25" t="s">
        <v>262</v>
      </c>
      <c r="C25" s="4">
        <v>34521</v>
      </c>
      <c r="D25" t="s">
        <v>208</v>
      </c>
      <c r="H25" s="8">
        <v>1648001</v>
      </c>
      <c r="I25" t="s">
        <v>119</v>
      </c>
      <c r="J25">
        <f>COUNTIF(qwdata!B$150:B$2336,statistics!H25)</f>
        <v>10</v>
      </c>
    </row>
    <row r="26" spans="1:10" x14ac:dyDescent="0.3">
      <c r="A26">
        <f>COUNTIF(qwdata!M$150:M$2336,statistics!C26)</f>
        <v>0</v>
      </c>
      <c r="B26" t="s">
        <v>263</v>
      </c>
      <c r="C26" s="4">
        <v>34526</v>
      </c>
      <c r="D26" t="s">
        <v>200</v>
      </c>
      <c r="H26" s="8">
        <v>1649010</v>
      </c>
      <c r="I26" t="s">
        <v>120</v>
      </c>
      <c r="J26">
        <f>COUNTIF(qwdata!B$150:B$2336,statistics!H26)</f>
        <v>10</v>
      </c>
    </row>
    <row r="27" spans="1:10" x14ac:dyDescent="0.3">
      <c r="A27">
        <f>COUNTIF(qwdata!M$150:M$2336,statistics!C27)</f>
        <v>0</v>
      </c>
      <c r="B27" t="s">
        <v>264</v>
      </c>
      <c r="C27" s="4">
        <v>34556</v>
      </c>
      <c r="D27" t="s">
        <v>210</v>
      </c>
      <c r="H27" s="8">
        <v>1648450</v>
      </c>
      <c r="I27" t="s">
        <v>121</v>
      </c>
      <c r="J27">
        <f>COUNTIF(qwdata!B$150:B$2336,statistics!H27)</f>
        <v>5</v>
      </c>
    </row>
    <row r="28" spans="1:10" x14ac:dyDescent="0.3">
      <c r="A28" s="9">
        <f>COUNTIF(qwdata!M$150:M$2336,statistics!C28)</f>
        <v>21</v>
      </c>
      <c r="B28" s="9" t="s">
        <v>265</v>
      </c>
      <c r="C28" s="10">
        <v>34653</v>
      </c>
      <c r="D28" s="9" t="s">
        <v>266</v>
      </c>
      <c r="H28" s="8">
        <v>1648500</v>
      </c>
      <c r="I28" t="s">
        <v>122</v>
      </c>
      <c r="J28">
        <f>COUNTIF(qwdata!B$150:B$2336,statistics!H28)</f>
        <v>5</v>
      </c>
    </row>
    <row r="29" spans="1:10" x14ac:dyDescent="0.3">
      <c r="A29" s="9">
        <f>COUNTIF(qwdata!M$150:M$2336,statistics!C29)</f>
        <v>12</v>
      </c>
      <c r="B29" s="9" t="s">
        <v>267</v>
      </c>
      <c r="C29" s="10">
        <v>34696</v>
      </c>
      <c r="D29" s="9" t="s">
        <v>197</v>
      </c>
      <c r="H29" s="8">
        <v>1648390</v>
      </c>
      <c r="I29" t="s">
        <v>123</v>
      </c>
      <c r="J29">
        <f>COUNTIF(qwdata!B$150:B$2336,statistics!H29)</f>
        <v>5</v>
      </c>
    </row>
    <row r="30" spans="1:10" x14ac:dyDescent="0.3">
      <c r="A30">
        <f>COUNTIF(qwdata!M$150:M$2336,statistics!C30)</f>
        <v>0</v>
      </c>
      <c r="B30" t="s">
        <v>268</v>
      </c>
      <c r="C30" s="4">
        <v>39300</v>
      </c>
      <c r="D30" t="s">
        <v>191</v>
      </c>
      <c r="H30" s="8">
        <v>1649003</v>
      </c>
      <c r="I30" t="s">
        <v>124</v>
      </c>
      <c r="J30">
        <f>COUNTIF(qwdata!B$150:B$2336,statistics!H30)</f>
        <v>5</v>
      </c>
    </row>
    <row r="31" spans="1:10" x14ac:dyDescent="0.3">
      <c r="A31">
        <f>COUNTIF(qwdata!M$150:M$2336,statistics!C31)</f>
        <v>0</v>
      </c>
      <c r="B31" t="s">
        <v>269</v>
      </c>
      <c r="C31" s="4">
        <v>39310</v>
      </c>
      <c r="D31" t="s">
        <v>189</v>
      </c>
      <c r="H31" s="8">
        <v>1651770</v>
      </c>
      <c r="I31" t="s">
        <v>125</v>
      </c>
      <c r="J31">
        <f>COUNTIF(qwdata!B$150:B$2336,statistics!H31)</f>
        <v>633</v>
      </c>
    </row>
    <row r="32" spans="1:10" x14ac:dyDescent="0.3">
      <c r="A32">
        <f>COUNTIF(qwdata!M$150:M$2336,statistics!C32)</f>
        <v>0</v>
      </c>
      <c r="B32" t="s">
        <v>270</v>
      </c>
      <c r="C32" s="4">
        <v>39320</v>
      </c>
      <c r="D32" t="s">
        <v>190</v>
      </c>
      <c r="H32" s="5" t="s">
        <v>214</v>
      </c>
      <c r="I32">
        <f>COUNT(H2:H31)</f>
        <v>30</v>
      </c>
      <c r="J32">
        <f>SUM(J2:J31)</f>
        <v>2186</v>
      </c>
    </row>
    <row r="33" spans="1:4" x14ac:dyDescent="0.3">
      <c r="A33">
        <f>COUNTIF(qwdata!M$150:M$2336,statistics!C33)</f>
        <v>0</v>
      </c>
      <c r="B33" t="s">
        <v>271</v>
      </c>
      <c r="C33" s="4">
        <v>39350</v>
      </c>
      <c r="D33" t="s">
        <v>185</v>
      </c>
    </row>
    <row r="34" spans="1:4" x14ac:dyDescent="0.3">
      <c r="A34">
        <f>COUNTIF(qwdata!M$150:M$2336,statistics!C34)</f>
        <v>0</v>
      </c>
      <c r="B34" t="s">
        <v>272</v>
      </c>
      <c r="C34" s="4">
        <v>39360</v>
      </c>
      <c r="D34" t="s">
        <v>189</v>
      </c>
    </row>
    <row r="35" spans="1:4" x14ac:dyDescent="0.3">
      <c r="A35">
        <f>COUNTIF(qwdata!M$150:M$2336,statistics!C35)</f>
        <v>0</v>
      </c>
      <c r="B35" t="s">
        <v>273</v>
      </c>
      <c r="C35" s="4">
        <v>39365</v>
      </c>
      <c r="D35" t="s">
        <v>190</v>
      </c>
    </row>
    <row r="36" spans="1:4" x14ac:dyDescent="0.3">
      <c r="A36">
        <f>COUNTIF(qwdata!M$150:M$2336,statistics!C36)</f>
        <v>0</v>
      </c>
      <c r="B36" t="s">
        <v>274</v>
      </c>
      <c r="C36" s="4">
        <v>39370</v>
      </c>
      <c r="D36" t="s">
        <v>191</v>
      </c>
    </row>
    <row r="37" spans="1:4" x14ac:dyDescent="0.3">
      <c r="A37">
        <f>COUNTIF(qwdata!M$150:M$2336,statistics!C37)</f>
        <v>0</v>
      </c>
      <c r="B37" t="s">
        <v>275</v>
      </c>
      <c r="C37" s="4">
        <v>39380</v>
      </c>
      <c r="D37" t="s">
        <v>186</v>
      </c>
    </row>
    <row r="38" spans="1:4" x14ac:dyDescent="0.3">
      <c r="A38" s="9">
        <f>COUNTIF(qwdata!M$150:M$2336,statistics!C38)</f>
        <v>21</v>
      </c>
      <c r="B38" s="9" t="s">
        <v>276</v>
      </c>
      <c r="C38" s="10">
        <v>39381</v>
      </c>
      <c r="D38" s="9" t="s">
        <v>187</v>
      </c>
    </row>
    <row r="39" spans="1:4" x14ac:dyDescent="0.3">
      <c r="A39">
        <f>COUNTIF(qwdata!M$150:M$2336,statistics!C39)</f>
        <v>0</v>
      </c>
      <c r="B39" t="s">
        <v>277</v>
      </c>
      <c r="C39" s="4">
        <v>39420</v>
      </c>
      <c r="D39" t="s">
        <v>188</v>
      </c>
    </row>
    <row r="40" spans="1:4" x14ac:dyDescent="0.3">
      <c r="A40">
        <f>COUNTIF(qwdata!M$150:M$2336,statistics!C40)</f>
        <v>0</v>
      </c>
      <c r="B40" t="s">
        <v>278</v>
      </c>
      <c r="C40" s="4">
        <v>39516</v>
      </c>
      <c r="D40" t="s">
        <v>192</v>
      </c>
    </row>
    <row r="41" spans="1:4" x14ac:dyDescent="0.3">
      <c r="A41" s="9">
        <f>COUNTIF(qwdata!M$150:M$2336,statistics!C41)</f>
        <v>376</v>
      </c>
      <c r="B41" s="9" t="s">
        <v>279</v>
      </c>
      <c r="C41" s="10">
        <v>50286</v>
      </c>
      <c r="D41" s="9" t="s">
        <v>280</v>
      </c>
    </row>
    <row r="42" spans="1:4" x14ac:dyDescent="0.3">
      <c r="A42" s="9">
        <f>COUNTIF(qwdata!M$150:M$2336,statistics!C42)</f>
        <v>1</v>
      </c>
      <c r="B42" s="9" t="s">
        <v>281</v>
      </c>
      <c r="C42" s="10">
        <v>50287</v>
      </c>
      <c r="D42" s="9" t="s">
        <v>183</v>
      </c>
    </row>
    <row r="43" spans="1:4" x14ac:dyDescent="0.3">
      <c r="A43">
        <f>COUNTIF(qwdata!M$150:M$2336,statistics!C43)</f>
        <v>0</v>
      </c>
      <c r="B43" t="s">
        <v>282</v>
      </c>
      <c r="C43" s="4">
        <v>71890</v>
      </c>
      <c r="D43" t="s">
        <v>283</v>
      </c>
    </row>
    <row r="44" spans="1:4" x14ac:dyDescent="0.3">
      <c r="A44">
        <f>COUNTIF(qwdata!M$150:M$2336,statistics!C44)</f>
        <v>0</v>
      </c>
      <c r="B44" t="s">
        <v>284</v>
      </c>
      <c r="C44" s="4">
        <v>71900</v>
      </c>
      <c r="D44" t="s">
        <v>285</v>
      </c>
    </row>
    <row r="45" spans="1:4" x14ac:dyDescent="0.3">
      <c r="A45">
        <f>SUM(A2:A44)</f>
        <v>2186</v>
      </c>
      <c r="B45" t="s">
        <v>214</v>
      </c>
    </row>
  </sheetData>
  <conditionalFormatting sqref="C2:D44">
    <cfRule type="expression" dxfId="1" priority="1">
      <formula>"$B2&gt;0"</formula>
    </cfRule>
    <cfRule type="expression" dxfId="0" priority="2">
      <formula>"$B$2=0"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>
      <selection activeCell="C15" sqref="C15"/>
    </sheetView>
  </sheetViews>
  <sheetFormatPr defaultRowHeight="14.4" x14ac:dyDescent="0.3"/>
  <cols>
    <col min="2" max="2" width="68.5546875" bestFit="1" customWidth="1"/>
    <col min="3" max="3" width="24.44140625" customWidth="1"/>
    <col min="5" max="5" width="11.77734375" bestFit="1" customWidth="1"/>
  </cols>
  <sheetData>
    <row r="1" spans="1:14" s="7" customFormat="1" x14ac:dyDescent="0.3">
      <c r="A1" s="7" t="s">
        <v>215</v>
      </c>
      <c r="B1" s="7" t="s">
        <v>216</v>
      </c>
      <c r="C1" s="7" t="s">
        <v>217</v>
      </c>
      <c r="D1" s="7" t="s">
        <v>218</v>
      </c>
      <c r="E1" s="7" t="s">
        <v>288</v>
      </c>
      <c r="G1"/>
      <c r="H1"/>
      <c r="I1"/>
      <c r="J1"/>
      <c r="K1"/>
      <c r="L1"/>
      <c r="M1"/>
      <c r="N1"/>
    </row>
    <row r="2" spans="1:14" x14ac:dyDescent="0.3">
      <c r="A2">
        <v>1040</v>
      </c>
      <c r="B2" t="s">
        <v>238</v>
      </c>
      <c r="C2" t="s">
        <v>509</v>
      </c>
      <c r="D2" t="s">
        <v>223</v>
      </c>
      <c r="E2" t="s">
        <v>289</v>
      </c>
    </row>
    <row r="3" spans="1:14" x14ac:dyDescent="0.3">
      <c r="A3">
        <v>1049</v>
      </c>
      <c r="B3" t="s">
        <v>182</v>
      </c>
      <c r="C3" t="s">
        <v>510</v>
      </c>
      <c r="D3" t="s">
        <v>223</v>
      </c>
      <c r="E3" t="s">
        <v>289</v>
      </c>
    </row>
    <row r="4" spans="1:14" x14ac:dyDescent="0.3">
      <c r="A4">
        <v>1090</v>
      </c>
      <c r="B4" t="s">
        <v>184</v>
      </c>
      <c r="C4" t="s">
        <v>511</v>
      </c>
      <c r="D4" t="s">
        <v>223</v>
      </c>
      <c r="E4" t="s">
        <v>289</v>
      </c>
    </row>
    <row r="5" spans="1:14" x14ac:dyDescent="0.3">
      <c r="A5">
        <v>34247</v>
      </c>
      <c r="B5" t="s">
        <v>206</v>
      </c>
      <c r="C5" t="s">
        <v>222</v>
      </c>
      <c r="D5" t="s">
        <v>223</v>
      </c>
      <c r="E5" t="s">
        <v>290</v>
      </c>
    </row>
    <row r="6" spans="1:14" x14ac:dyDescent="0.3">
      <c r="A6">
        <v>34248</v>
      </c>
      <c r="B6" t="s">
        <v>207</v>
      </c>
      <c r="C6" t="s">
        <v>222</v>
      </c>
      <c r="D6" t="s">
        <v>223</v>
      </c>
      <c r="E6" t="s">
        <v>289</v>
      </c>
    </row>
    <row r="7" spans="1:14" x14ac:dyDescent="0.3">
      <c r="A7">
        <v>34376</v>
      </c>
      <c r="B7" t="s">
        <v>202</v>
      </c>
      <c r="C7" t="s">
        <v>220</v>
      </c>
      <c r="D7" t="s">
        <v>223</v>
      </c>
      <c r="E7" t="s">
        <v>290</v>
      </c>
    </row>
    <row r="8" spans="1:14" x14ac:dyDescent="0.3">
      <c r="A8">
        <v>34377</v>
      </c>
      <c r="B8" t="s">
        <v>203</v>
      </c>
      <c r="C8" t="s">
        <v>220</v>
      </c>
      <c r="D8" t="s">
        <v>223</v>
      </c>
      <c r="E8" t="s">
        <v>289</v>
      </c>
    </row>
    <row r="9" spans="1:14" x14ac:dyDescent="0.3">
      <c r="A9">
        <v>34443</v>
      </c>
      <c r="B9" t="s">
        <v>196</v>
      </c>
      <c r="C9" t="s">
        <v>224</v>
      </c>
      <c r="D9" t="s">
        <v>223</v>
      </c>
      <c r="E9" t="s">
        <v>289</v>
      </c>
    </row>
    <row r="10" spans="1:14" x14ac:dyDescent="0.3">
      <c r="A10">
        <v>34461</v>
      </c>
      <c r="B10" t="s">
        <v>198</v>
      </c>
      <c r="C10" t="s">
        <v>219</v>
      </c>
      <c r="D10" t="s">
        <v>223</v>
      </c>
      <c r="E10" t="s">
        <v>290</v>
      </c>
    </row>
    <row r="11" spans="1:14" x14ac:dyDescent="0.3">
      <c r="A11">
        <v>34462</v>
      </c>
      <c r="B11" t="s">
        <v>199</v>
      </c>
      <c r="C11" t="s">
        <v>219</v>
      </c>
      <c r="D11" t="s">
        <v>223</v>
      </c>
      <c r="E11" t="s">
        <v>289</v>
      </c>
    </row>
    <row r="12" spans="1:14" x14ac:dyDescent="0.3">
      <c r="A12">
        <v>34469</v>
      </c>
      <c r="B12" t="s">
        <v>204</v>
      </c>
      <c r="C12" t="s">
        <v>221</v>
      </c>
      <c r="D12" t="s">
        <v>223</v>
      </c>
      <c r="E12" t="s">
        <v>290</v>
      </c>
    </row>
    <row r="13" spans="1:14" x14ac:dyDescent="0.3">
      <c r="A13">
        <v>34470</v>
      </c>
      <c r="B13" t="s">
        <v>205</v>
      </c>
      <c r="C13" t="s">
        <v>221</v>
      </c>
      <c r="D13" t="s">
        <v>223</v>
      </c>
      <c r="E13" t="s">
        <v>289</v>
      </c>
    </row>
    <row r="14" spans="1:14" x14ac:dyDescent="0.3">
      <c r="A14">
        <v>34653</v>
      </c>
      <c r="B14" t="s">
        <v>266</v>
      </c>
      <c r="C14" t="s">
        <v>512</v>
      </c>
      <c r="D14" t="s">
        <v>223</v>
      </c>
      <c r="E14" t="s">
        <v>289</v>
      </c>
    </row>
    <row r="15" spans="1:14" x14ac:dyDescent="0.3">
      <c r="A15">
        <v>34696</v>
      </c>
      <c r="B15" t="s">
        <v>197</v>
      </c>
      <c r="C15" t="s">
        <v>224</v>
      </c>
      <c r="D15" t="s">
        <v>223</v>
      </c>
      <c r="E15" t="s">
        <v>290</v>
      </c>
    </row>
    <row r="16" spans="1:14" x14ac:dyDescent="0.3">
      <c r="A16">
        <v>39381</v>
      </c>
      <c r="B16" t="s">
        <v>187</v>
      </c>
      <c r="C16" t="s">
        <v>513</v>
      </c>
      <c r="D16" t="s">
        <v>223</v>
      </c>
      <c r="E16" t="s">
        <v>289</v>
      </c>
    </row>
    <row r="17" spans="1:5" x14ac:dyDescent="0.3">
      <c r="A17">
        <v>50286</v>
      </c>
      <c r="B17" t="s">
        <v>280</v>
      </c>
      <c r="C17" t="s">
        <v>287</v>
      </c>
      <c r="D17" t="s">
        <v>286</v>
      </c>
      <c r="E17" t="s">
        <v>290</v>
      </c>
    </row>
    <row r="18" spans="1:5" x14ac:dyDescent="0.3">
      <c r="A18">
        <v>50287</v>
      </c>
      <c r="B18" t="s">
        <v>183</v>
      </c>
      <c r="C18" t="s">
        <v>287</v>
      </c>
      <c r="D18" t="s">
        <v>286</v>
      </c>
      <c r="E18" t="s">
        <v>289</v>
      </c>
    </row>
  </sheetData>
  <sortState xmlns:xlrd2="http://schemas.microsoft.com/office/spreadsheetml/2017/richdata2" ref="H2:I18">
    <sortCondition ref="H2:H1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13"/>
  <sheetViews>
    <sheetView workbookViewId="0">
      <selection activeCell="F1" sqref="F1"/>
    </sheetView>
  </sheetViews>
  <sheetFormatPr defaultRowHeight="14.4" x14ac:dyDescent="0.3"/>
  <cols>
    <col min="2" max="2" width="13.21875" customWidth="1"/>
    <col min="3" max="3" width="26.44140625" customWidth="1"/>
  </cols>
  <sheetData>
    <row r="1" spans="1:8" x14ac:dyDescent="0.3">
      <c r="A1" t="s">
        <v>127</v>
      </c>
    </row>
    <row r="2" spans="1:8" x14ac:dyDescent="0.3">
      <c r="A2">
        <f>qwdata!B151</f>
        <v>1647997</v>
      </c>
      <c r="B2" s="1">
        <f>qwdata!C151</f>
        <v>39260</v>
      </c>
      <c r="C2" t="str">
        <f>VLOOKUP(qwdata!M151,lookup!$A$2:$D$18,3,FALSE)</f>
        <v>Benzo[a]pyrene</v>
      </c>
      <c r="D2">
        <f>qwdata!O151</f>
        <v>0.12</v>
      </c>
      <c r="F2" t="str">
        <f>IF(qwdata!N151="&lt;","nd","d")</f>
        <v>nd</v>
      </c>
      <c r="H2" t="str">
        <f>VLOOKUP(qwdata!M151,lookup!$A$2:$D$18,2,FALSE)</f>
        <v>Benzo[a]pyrene, water, filtered, recoverable, micrograms per liter</v>
      </c>
    </row>
    <row r="3" spans="1:8" x14ac:dyDescent="0.3">
      <c r="A3">
        <f>qwdata!B152</f>
        <v>1647997</v>
      </c>
      <c r="B3" s="1">
        <f>qwdata!C152</f>
        <v>39260</v>
      </c>
      <c r="C3" t="str">
        <f>VLOOKUP(qwdata!M152,lookup!$A$2:$D$18,3,FALSE)</f>
        <v>Fluoranthene</v>
      </c>
      <c r="D3">
        <f>qwdata!O152</f>
        <v>0.02</v>
      </c>
      <c r="F3" t="str">
        <f>IF(qwdata!N152="&lt;","nd","d")</f>
        <v>d</v>
      </c>
      <c r="H3" t="str">
        <f>VLOOKUP(qwdata!M152,lookup!$A$2:$D$18,2,FALSE)</f>
        <v>Fluoranthene, water, filtered, recoverable, micrograms per liter</v>
      </c>
    </row>
    <row r="4" spans="1:8" x14ac:dyDescent="0.3">
      <c r="A4">
        <f>qwdata!B153</f>
        <v>1647997</v>
      </c>
      <c r="B4" s="1">
        <f>qwdata!C153</f>
        <v>39260</v>
      </c>
      <c r="C4" t="str">
        <f>VLOOKUP(qwdata!M153,lookup!$A$2:$D$18,3,FALSE)</f>
        <v>Napthtalene</v>
      </c>
      <c r="D4">
        <f>qwdata!O153</f>
        <v>0.1</v>
      </c>
      <c r="F4" t="str">
        <f>IF(qwdata!N153="&lt;","nd","d")</f>
        <v>nd</v>
      </c>
      <c r="H4" t="str">
        <f>VLOOKUP(qwdata!M153,lookup!$A$2:$D$18,2,FALSE)</f>
        <v>Naphthalene, water, filtered, recoverable, micrograms per liter</v>
      </c>
    </row>
    <row r="5" spans="1:8" x14ac:dyDescent="0.3">
      <c r="A5">
        <f>qwdata!B154</f>
        <v>1647997</v>
      </c>
      <c r="B5" s="1">
        <f>qwdata!C154</f>
        <v>39260</v>
      </c>
      <c r="C5" t="str">
        <f>VLOOKUP(qwdata!M154,lookup!$A$2:$D$18,3,FALSE)</f>
        <v>Phenanthrene</v>
      </c>
      <c r="D5">
        <f>qwdata!O154</f>
        <v>0.08</v>
      </c>
      <c r="F5" t="str">
        <f>IF(qwdata!N154="&lt;","nd","d")</f>
        <v>nd</v>
      </c>
      <c r="H5" t="str">
        <f>VLOOKUP(qwdata!M154,lookup!$A$2:$D$18,2,FALSE)</f>
        <v>Phenanthrene, water, filtered, recoverable, micrograms per liter</v>
      </c>
    </row>
    <row r="6" spans="1:8" x14ac:dyDescent="0.3">
      <c r="A6">
        <f>qwdata!B155</f>
        <v>1647997</v>
      </c>
      <c r="B6" s="1">
        <f>qwdata!C155</f>
        <v>39260</v>
      </c>
      <c r="C6" t="str">
        <f>VLOOKUP(qwdata!M155,lookup!$A$2:$D$18,3,FALSE)</f>
        <v>Pyrene</v>
      </c>
      <c r="D6">
        <f>qwdata!O155</f>
        <v>2.1000000000000001E-2</v>
      </c>
      <c r="F6" t="str">
        <f>IF(qwdata!N155="&lt;","nd","d")</f>
        <v>d</v>
      </c>
      <c r="H6" t="str">
        <f>VLOOKUP(qwdata!M155,lookup!$A$2:$D$18,2,FALSE)</f>
        <v>Pyrene, water, filtered, recoverable, micrograms per liter</v>
      </c>
    </row>
    <row r="7" spans="1:8" x14ac:dyDescent="0.3">
      <c r="A7">
        <f>qwdata!B156</f>
        <v>1647998</v>
      </c>
      <c r="B7" s="1">
        <f>qwdata!C156</f>
        <v>36334</v>
      </c>
      <c r="C7" t="str">
        <f>VLOOKUP(qwdata!M156,lookup!$A$2:$D$18,3,FALSE)</f>
        <v>p,p'-DDE</v>
      </c>
      <c r="D7">
        <f>qwdata!O156</f>
        <v>6.0000000000000001E-3</v>
      </c>
      <c r="F7" t="str">
        <f>IF(qwdata!N156="&lt;","nd","d")</f>
        <v>nd</v>
      </c>
      <c r="H7" t="str">
        <f>VLOOKUP(qwdata!M156,lookup!$A$2:$D$18,2,FALSE)</f>
        <v>p,p'-DDE, water, filtered, recoverable, micrograms per liter</v>
      </c>
    </row>
    <row r="8" spans="1:8" x14ac:dyDescent="0.3">
      <c r="A8">
        <f>qwdata!B157</f>
        <v>1647998</v>
      </c>
      <c r="B8" s="1">
        <f>qwdata!C157</f>
        <v>36334</v>
      </c>
      <c r="C8" t="str">
        <f>VLOOKUP(qwdata!M157,lookup!$A$2:$D$18,3,FALSE)</f>
        <v>Dieldrin</v>
      </c>
      <c r="D8">
        <f>qwdata!O157</f>
        <v>1E-3</v>
      </c>
      <c r="F8" t="str">
        <f>IF(qwdata!N157="&lt;","nd","d")</f>
        <v>nd</v>
      </c>
      <c r="H8" t="str">
        <f>VLOOKUP(qwdata!M157,lookup!$A$2:$D$18,2,FALSE)</f>
        <v>Dieldrin, water, filtered, recoverable, micrograms per liter</v>
      </c>
    </row>
    <row r="9" spans="1:8" x14ac:dyDescent="0.3">
      <c r="A9">
        <f>qwdata!B158</f>
        <v>1648004</v>
      </c>
      <c r="B9" s="1">
        <f>qwdata!C158</f>
        <v>36335</v>
      </c>
      <c r="C9" t="str">
        <f>VLOOKUP(qwdata!M158,lookup!$A$2:$D$18,3,FALSE)</f>
        <v>p,p'-DDE</v>
      </c>
      <c r="D9">
        <f>qwdata!O158</f>
        <v>6.0000000000000001E-3</v>
      </c>
      <c r="F9" t="str">
        <f>IF(qwdata!N158="&lt;","nd","d")</f>
        <v>nd</v>
      </c>
      <c r="H9" t="str">
        <f>VLOOKUP(qwdata!M158,lookup!$A$2:$D$18,2,FALSE)</f>
        <v>p,p'-DDE, water, filtered, recoverable, micrograms per liter</v>
      </c>
    </row>
    <row r="10" spans="1:8" x14ac:dyDescent="0.3">
      <c r="A10">
        <f>qwdata!B159</f>
        <v>1648004</v>
      </c>
      <c r="B10" s="1">
        <f>qwdata!C159</f>
        <v>36335</v>
      </c>
      <c r="C10" t="str">
        <f>VLOOKUP(qwdata!M159,lookup!$A$2:$D$18,3,FALSE)</f>
        <v>Dieldrin</v>
      </c>
      <c r="D10">
        <f>qwdata!O159</f>
        <v>6.0000000000000001E-3</v>
      </c>
      <c r="F10" t="str">
        <f>IF(qwdata!N159="&lt;","nd","d")</f>
        <v>d</v>
      </c>
      <c r="H10" t="str">
        <f>VLOOKUP(qwdata!M159,lookup!$A$2:$D$18,2,FALSE)</f>
        <v>Dieldrin, water, filtered, recoverable, micrograms per liter</v>
      </c>
    </row>
    <row r="11" spans="1:8" x14ac:dyDescent="0.3">
      <c r="A11">
        <f>qwdata!B160</f>
        <v>1648006</v>
      </c>
      <c r="B11" s="1">
        <f>qwdata!C160</f>
        <v>36335</v>
      </c>
      <c r="C11" t="str">
        <f>VLOOKUP(qwdata!M160,lookup!$A$2:$D$18,3,FALSE)</f>
        <v>p,p'-DDE</v>
      </c>
      <c r="D11">
        <f>qwdata!O160</f>
        <v>6.0000000000000001E-3</v>
      </c>
      <c r="F11" t="str">
        <f>IF(qwdata!N160="&lt;","nd","d")</f>
        <v>nd</v>
      </c>
      <c r="H11" t="str">
        <f>VLOOKUP(qwdata!M160,lookup!$A$2:$D$18,2,FALSE)</f>
        <v>p,p'-DDE, water, filtered, recoverable, micrograms per liter</v>
      </c>
    </row>
    <row r="12" spans="1:8" x14ac:dyDescent="0.3">
      <c r="A12">
        <f>qwdata!B161</f>
        <v>1648006</v>
      </c>
      <c r="B12" s="1">
        <f>qwdata!C161</f>
        <v>36335</v>
      </c>
      <c r="C12" t="str">
        <f>VLOOKUP(qwdata!M161,lookup!$A$2:$D$18,3,FALSE)</f>
        <v>Dieldrin</v>
      </c>
      <c r="D12">
        <f>qwdata!O161</f>
        <v>1E-3</v>
      </c>
      <c r="F12" t="str">
        <f>IF(qwdata!N161="&lt;","nd","d")</f>
        <v>nd</v>
      </c>
      <c r="H12" t="str">
        <f>VLOOKUP(qwdata!M161,lookup!$A$2:$D$18,2,FALSE)</f>
        <v>Dieldrin, water, filtered, recoverable, micrograms per liter</v>
      </c>
    </row>
    <row r="13" spans="1:8" x14ac:dyDescent="0.3">
      <c r="A13">
        <f>qwdata!B162</f>
        <v>1648010</v>
      </c>
      <c r="B13" s="1">
        <f>qwdata!C162</f>
        <v>36209</v>
      </c>
      <c r="C13" t="str">
        <f>VLOOKUP(qwdata!M162,lookup!$A$2:$D$18,3,FALSE)</f>
        <v>p,p'-DDE</v>
      </c>
      <c r="D13">
        <f>qwdata!O162</f>
        <v>6.0000000000000001E-3</v>
      </c>
      <c r="F13" t="str">
        <f>IF(qwdata!N162="&lt;","nd","d")</f>
        <v>nd</v>
      </c>
      <c r="H13" t="str">
        <f>VLOOKUP(qwdata!M162,lookup!$A$2:$D$18,2,FALSE)</f>
        <v>p,p'-DDE, water, filtered, recoverable, micrograms per liter</v>
      </c>
    </row>
    <row r="14" spans="1:8" x14ac:dyDescent="0.3">
      <c r="A14">
        <f>qwdata!B163</f>
        <v>1648010</v>
      </c>
      <c r="B14" s="1">
        <f>qwdata!C163</f>
        <v>36209</v>
      </c>
      <c r="C14" t="str">
        <f>VLOOKUP(qwdata!M163,lookup!$A$2:$D$18,3,FALSE)</f>
        <v>Dieldrin</v>
      </c>
      <c r="D14">
        <f>qwdata!O163</f>
        <v>1E-3</v>
      </c>
      <c r="F14" t="str">
        <f>IF(qwdata!N163="&lt;","nd","d")</f>
        <v>nd</v>
      </c>
      <c r="H14" t="str">
        <f>VLOOKUP(qwdata!M163,lookup!$A$2:$D$18,2,FALSE)</f>
        <v>Dieldrin, water, filtered, recoverable, micrograms per liter</v>
      </c>
    </row>
    <row r="15" spans="1:8" x14ac:dyDescent="0.3">
      <c r="A15">
        <f>qwdata!B164</f>
        <v>1648010</v>
      </c>
      <c r="B15" s="1">
        <f>qwdata!C164</f>
        <v>36228</v>
      </c>
      <c r="C15" t="str">
        <f>VLOOKUP(qwdata!M164,lookup!$A$2:$D$18,3,FALSE)</f>
        <v>p,p'-DDE</v>
      </c>
      <c r="D15">
        <f>qwdata!O164</f>
        <v>6.0000000000000001E-3</v>
      </c>
      <c r="F15" t="str">
        <f>IF(qwdata!N164="&lt;","nd","d")</f>
        <v>nd</v>
      </c>
      <c r="H15" t="str">
        <f>VLOOKUP(qwdata!M164,lookup!$A$2:$D$18,2,FALSE)</f>
        <v>p,p'-DDE, water, filtered, recoverable, micrograms per liter</v>
      </c>
    </row>
    <row r="16" spans="1:8" x14ac:dyDescent="0.3">
      <c r="A16">
        <f>qwdata!B165</f>
        <v>1648010</v>
      </c>
      <c r="B16" s="1">
        <f>qwdata!C165</f>
        <v>36228</v>
      </c>
      <c r="C16" t="str">
        <f>VLOOKUP(qwdata!M165,lookup!$A$2:$D$18,3,FALSE)</f>
        <v>Dieldrin</v>
      </c>
      <c r="D16">
        <f>qwdata!O165</f>
        <v>1E-3</v>
      </c>
      <c r="F16" t="str">
        <f>IF(qwdata!N165="&lt;","nd","d")</f>
        <v>nd</v>
      </c>
      <c r="H16" t="str">
        <f>VLOOKUP(qwdata!M165,lookup!$A$2:$D$18,2,FALSE)</f>
        <v>Dieldrin, water, filtered, recoverable, micrograms per liter</v>
      </c>
    </row>
    <row r="17" spans="1:8" x14ac:dyDescent="0.3">
      <c r="A17">
        <f>qwdata!B166</f>
        <v>1648010</v>
      </c>
      <c r="B17" s="1">
        <f>qwdata!C166</f>
        <v>36284</v>
      </c>
      <c r="C17" t="str">
        <f>VLOOKUP(qwdata!M166,lookup!$A$2:$D$18,3,FALSE)</f>
        <v>p,p'-DDE</v>
      </c>
      <c r="D17">
        <f>qwdata!O166</f>
        <v>6.0000000000000001E-3</v>
      </c>
      <c r="F17" t="str">
        <f>IF(qwdata!N166="&lt;","nd","d")</f>
        <v>nd</v>
      </c>
      <c r="H17" t="str">
        <f>VLOOKUP(qwdata!M166,lookup!$A$2:$D$18,2,FALSE)</f>
        <v>p,p'-DDE, water, filtered, recoverable, micrograms per liter</v>
      </c>
    </row>
    <row r="18" spans="1:8" x14ac:dyDescent="0.3">
      <c r="A18">
        <f>qwdata!B167</f>
        <v>1648010</v>
      </c>
      <c r="B18" s="1">
        <f>qwdata!C167</f>
        <v>36284</v>
      </c>
      <c r="C18" t="str">
        <f>VLOOKUP(qwdata!M167,lookup!$A$2:$D$18,3,FALSE)</f>
        <v>Dieldrin</v>
      </c>
      <c r="D18">
        <f>qwdata!O167</f>
        <v>1E-3</v>
      </c>
      <c r="F18" t="str">
        <f>IF(qwdata!N167="&lt;","nd","d")</f>
        <v>nd</v>
      </c>
      <c r="H18" t="str">
        <f>VLOOKUP(qwdata!M167,lookup!$A$2:$D$18,2,FALSE)</f>
        <v>Dieldrin, water, filtered, recoverable, micrograms per liter</v>
      </c>
    </row>
    <row r="19" spans="1:8" x14ac:dyDescent="0.3">
      <c r="A19">
        <f>qwdata!B168</f>
        <v>1648010</v>
      </c>
      <c r="B19" s="1">
        <f>qwdata!C168</f>
        <v>36303</v>
      </c>
      <c r="C19" t="str">
        <f>VLOOKUP(qwdata!M168,lookup!$A$2:$D$18,3,FALSE)</f>
        <v>p,p'-DDE</v>
      </c>
      <c r="D19">
        <f>qwdata!O168</f>
        <v>6.0000000000000001E-3</v>
      </c>
      <c r="F19" t="str">
        <f>IF(qwdata!N168="&lt;","nd","d")</f>
        <v>nd</v>
      </c>
      <c r="H19" t="str">
        <f>VLOOKUP(qwdata!M168,lookup!$A$2:$D$18,2,FALSE)</f>
        <v>p,p'-DDE, water, filtered, recoverable, micrograms per liter</v>
      </c>
    </row>
    <row r="20" spans="1:8" x14ac:dyDescent="0.3">
      <c r="A20">
        <f>qwdata!B169</f>
        <v>1648010</v>
      </c>
      <c r="B20" s="1">
        <f>qwdata!C169</f>
        <v>36303</v>
      </c>
      <c r="C20" t="str">
        <f>VLOOKUP(qwdata!M169,lookup!$A$2:$D$18,3,FALSE)</f>
        <v>Dieldrin</v>
      </c>
      <c r="D20">
        <f>qwdata!O169</f>
        <v>1E-3</v>
      </c>
      <c r="F20" t="str">
        <f>IF(qwdata!N169="&lt;","nd","d")</f>
        <v>nd</v>
      </c>
      <c r="H20" t="str">
        <f>VLOOKUP(qwdata!M169,lookup!$A$2:$D$18,2,FALSE)</f>
        <v>Dieldrin, water, filtered, recoverable, micrograms per liter</v>
      </c>
    </row>
    <row r="21" spans="1:8" x14ac:dyDescent="0.3">
      <c r="A21">
        <f>qwdata!B170</f>
        <v>1648010</v>
      </c>
      <c r="B21" s="1">
        <f>qwdata!C170</f>
        <v>36304</v>
      </c>
      <c r="C21" t="str">
        <f>VLOOKUP(qwdata!M170,lookup!$A$2:$D$18,3,FALSE)</f>
        <v>p,p'-DDE</v>
      </c>
      <c r="D21">
        <f>qwdata!O170</f>
        <v>6.0000000000000001E-3</v>
      </c>
      <c r="F21" t="str">
        <f>IF(qwdata!N170="&lt;","nd","d")</f>
        <v>nd</v>
      </c>
      <c r="H21" t="str">
        <f>VLOOKUP(qwdata!M170,lookup!$A$2:$D$18,2,FALSE)</f>
        <v>p,p'-DDE, water, filtered, recoverable, micrograms per liter</v>
      </c>
    </row>
    <row r="22" spans="1:8" x14ac:dyDescent="0.3">
      <c r="A22">
        <f>qwdata!B171</f>
        <v>1648010</v>
      </c>
      <c r="B22" s="1">
        <f>qwdata!C171</f>
        <v>36304</v>
      </c>
      <c r="C22" t="str">
        <f>VLOOKUP(qwdata!M171,lookup!$A$2:$D$18,3,FALSE)</f>
        <v>Dieldrin</v>
      </c>
      <c r="D22">
        <f>qwdata!O171</f>
        <v>1E-3</v>
      </c>
      <c r="F22" t="str">
        <f>IF(qwdata!N171="&lt;","nd","d")</f>
        <v>nd</v>
      </c>
      <c r="H22" t="str">
        <f>VLOOKUP(qwdata!M171,lookup!$A$2:$D$18,2,FALSE)</f>
        <v>Dieldrin, water, filtered, recoverable, micrograms per liter</v>
      </c>
    </row>
    <row r="23" spans="1:8" x14ac:dyDescent="0.3">
      <c r="A23">
        <f>qwdata!B172</f>
        <v>1648010</v>
      </c>
      <c r="B23" s="1">
        <f>qwdata!C172</f>
        <v>36304</v>
      </c>
      <c r="C23" t="str">
        <f>VLOOKUP(qwdata!M172,lookup!$A$2:$D$18,3,FALSE)</f>
        <v>p,p'-DDE</v>
      </c>
      <c r="D23">
        <f>qwdata!O172</f>
        <v>6.0000000000000001E-3</v>
      </c>
      <c r="F23" t="str">
        <f>IF(qwdata!N172="&lt;","nd","d")</f>
        <v>nd</v>
      </c>
      <c r="H23" t="str">
        <f>VLOOKUP(qwdata!M172,lookup!$A$2:$D$18,2,FALSE)</f>
        <v>p,p'-DDE, water, filtered, recoverable, micrograms per liter</v>
      </c>
    </row>
    <row r="24" spans="1:8" x14ac:dyDescent="0.3">
      <c r="A24">
        <f>qwdata!B173</f>
        <v>1648010</v>
      </c>
      <c r="B24" s="1">
        <f>qwdata!C173</f>
        <v>36304</v>
      </c>
      <c r="C24" t="str">
        <f>VLOOKUP(qwdata!M173,lookup!$A$2:$D$18,3,FALSE)</f>
        <v>Dieldrin</v>
      </c>
      <c r="D24">
        <f>qwdata!O173</f>
        <v>1E-3</v>
      </c>
      <c r="F24" t="str">
        <f>IF(qwdata!N173="&lt;","nd","d")</f>
        <v>nd</v>
      </c>
      <c r="H24" t="str">
        <f>VLOOKUP(qwdata!M173,lookup!$A$2:$D$18,2,FALSE)</f>
        <v>Dieldrin, water, filtered, recoverable, micrograms per liter</v>
      </c>
    </row>
    <row r="25" spans="1:8" x14ac:dyDescent="0.3">
      <c r="A25">
        <f>qwdata!B174</f>
        <v>1648010</v>
      </c>
      <c r="B25" s="1">
        <f>qwdata!C174</f>
        <v>36336</v>
      </c>
      <c r="C25" t="str">
        <f>VLOOKUP(qwdata!M174,lookup!$A$2:$D$18,3,FALSE)</f>
        <v>p,p'-DDE</v>
      </c>
      <c r="D25">
        <f>qwdata!O174</f>
        <v>6.0000000000000001E-3</v>
      </c>
      <c r="F25" t="str">
        <f>IF(qwdata!N174="&lt;","nd","d")</f>
        <v>nd</v>
      </c>
      <c r="H25" t="str">
        <f>VLOOKUP(qwdata!M174,lookup!$A$2:$D$18,2,FALSE)</f>
        <v>p,p'-DDE, water, filtered, recoverable, micrograms per liter</v>
      </c>
    </row>
    <row r="26" spans="1:8" x14ac:dyDescent="0.3">
      <c r="A26">
        <f>qwdata!B175</f>
        <v>1648010</v>
      </c>
      <c r="B26" s="1">
        <f>qwdata!C175</f>
        <v>36336</v>
      </c>
      <c r="C26" t="str">
        <f>VLOOKUP(qwdata!M175,lookup!$A$2:$D$18,3,FALSE)</f>
        <v>Dieldrin</v>
      </c>
      <c r="D26">
        <f>qwdata!O175</f>
        <v>1E-3</v>
      </c>
      <c r="F26" t="str">
        <f>IF(qwdata!N175="&lt;","nd","d")</f>
        <v>nd</v>
      </c>
      <c r="H26" t="str">
        <f>VLOOKUP(qwdata!M175,lookup!$A$2:$D$18,2,FALSE)</f>
        <v>Dieldrin, water, filtered, recoverable, micrograms per liter</v>
      </c>
    </row>
    <row r="27" spans="1:8" x14ac:dyDescent="0.3">
      <c r="A27">
        <f>qwdata!B176</f>
        <v>1648010</v>
      </c>
      <c r="B27" s="1">
        <f>qwdata!C176</f>
        <v>36355</v>
      </c>
      <c r="C27" t="str">
        <f>VLOOKUP(qwdata!M176,lookup!$A$2:$D$18,3,FALSE)</f>
        <v>p,p'-DDE</v>
      </c>
      <c r="D27">
        <f>qwdata!O176</f>
        <v>6.0000000000000001E-3</v>
      </c>
      <c r="F27" t="str">
        <f>IF(qwdata!N176="&lt;","nd","d")</f>
        <v>nd</v>
      </c>
      <c r="H27" t="str">
        <f>VLOOKUP(qwdata!M176,lookup!$A$2:$D$18,2,FALSE)</f>
        <v>p,p'-DDE, water, filtered, recoverable, micrograms per liter</v>
      </c>
    </row>
    <row r="28" spans="1:8" x14ac:dyDescent="0.3">
      <c r="A28">
        <f>qwdata!B177</f>
        <v>1648010</v>
      </c>
      <c r="B28" s="1">
        <f>qwdata!C177</f>
        <v>36355</v>
      </c>
      <c r="C28" t="str">
        <f>VLOOKUP(qwdata!M177,lookup!$A$2:$D$18,3,FALSE)</f>
        <v>Dieldrin</v>
      </c>
      <c r="D28">
        <f>qwdata!O177</f>
        <v>1E-3</v>
      </c>
      <c r="F28" t="str">
        <f>IF(qwdata!N177="&lt;","nd","d")</f>
        <v>nd</v>
      </c>
      <c r="H28" t="str">
        <f>VLOOKUP(qwdata!M177,lookup!$A$2:$D$18,2,FALSE)</f>
        <v>Dieldrin, water, filtered, recoverable, micrograms per liter</v>
      </c>
    </row>
    <row r="29" spans="1:8" x14ac:dyDescent="0.3">
      <c r="A29">
        <f>qwdata!B178</f>
        <v>1648010</v>
      </c>
      <c r="B29" s="1">
        <f>qwdata!C178</f>
        <v>36446</v>
      </c>
      <c r="C29" t="str">
        <f>VLOOKUP(qwdata!M178,lookup!$A$2:$D$18,3,FALSE)</f>
        <v>p,p'-DDE</v>
      </c>
      <c r="D29">
        <f>qwdata!O178</f>
        <v>6.0000000000000001E-3</v>
      </c>
      <c r="F29" t="str">
        <f>IF(qwdata!N178="&lt;","nd","d")</f>
        <v>nd</v>
      </c>
      <c r="H29" t="str">
        <f>VLOOKUP(qwdata!M178,lookup!$A$2:$D$18,2,FALSE)</f>
        <v>p,p'-DDE, water, filtered, recoverable, micrograms per liter</v>
      </c>
    </row>
    <row r="30" spans="1:8" x14ac:dyDescent="0.3">
      <c r="A30">
        <f>qwdata!B179</f>
        <v>1648010</v>
      </c>
      <c r="B30" s="1">
        <f>qwdata!C179</f>
        <v>36446</v>
      </c>
      <c r="C30" t="str">
        <f>VLOOKUP(qwdata!M179,lookup!$A$2:$D$18,3,FALSE)</f>
        <v>Dieldrin</v>
      </c>
      <c r="D30">
        <f>qwdata!O179</f>
        <v>1E-3</v>
      </c>
      <c r="F30" t="str">
        <f>IF(qwdata!N179="&lt;","nd","d")</f>
        <v>nd</v>
      </c>
      <c r="H30" t="str">
        <f>VLOOKUP(qwdata!M179,lookup!$A$2:$D$18,2,FALSE)</f>
        <v>Dieldrin, water, filtered, recoverable, micrograms per liter</v>
      </c>
    </row>
    <row r="31" spans="1:8" x14ac:dyDescent="0.3">
      <c r="A31">
        <f>qwdata!B180</f>
        <v>1648010</v>
      </c>
      <c r="B31" s="1">
        <f>qwdata!C180</f>
        <v>36535</v>
      </c>
      <c r="C31" t="str">
        <f>VLOOKUP(qwdata!M180,lookup!$A$2:$D$18,3,FALSE)</f>
        <v>p,p'-DDE</v>
      </c>
      <c r="D31">
        <f>qwdata!O180</f>
        <v>6.0000000000000001E-3</v>
      </c>
      <c r="F31" t="str">
        <f>IF(qwdata!N180="&lt;","nd","d")</f>
        <v>nd</v>
      </c>
      <c r="H31" t="str">
        <f>VLOOKUP(qwdata!M180,lookup!$A$2:$D$18,2,FALSE)</f>
        <v>p,p'-DDE, water, filtered, recoverable, micrograms per liter</v>
      </c>
    </row>
    <row r="32" spans="1:8" x14ac:dyDescent="0.3">
      <c r="A32">
        <f>qwdata!B181</f>
        <v>1648010</v>
      </c>
      <c r="B32" s="1">
        <f>qwdata!C181</f>
        <v>36535</v>
      </c>
      <c r="C32" t="str">
        <f>VLOOKUP(qwdata!M181,lookup!$A$2:$D$18,3,FALSE)</f>
        <v>Dieldrin</v>
      </c>
      <c r="D32">
        <f>qwdata!O181</f>
        <v>1E-3</v>
      </c>
      <c r="F32" t="str">
        <f>IF(qwdata!N181="&lt;","nd","d")</f>
        <v>nd</v>
      </c>
      <c r="H32" t="str">
        <f>VLOOKUP(qwdata!M181,lookup!$A$2:$D$18,2,FALSE)</f>
        <v>Dieldrin, water, filtered, recoverable, micrograms per liter</v>
      </c>
    </row>
    <row r="33" spans="1:8" x14ac:dyDescent="0.3">
      <c r="A33">
        <f>qwdata!B182</f>
        <v>1648010</v>
      </c>
      <c r="B33" s="1">
        <f>qwdata!C182</f>
        <v>36565</v>
      </c>
      <c r="C33" t="str">
        <f>VLOOKUP(qwdata!M182,lookup!$A$2:$D$18,3,FALSE)</f>
        <v>p,p'-DDE</v>
      </c>
      <c r="D33">
        <f>qwdata!O182</f>
        <v>6.0000000000000001E-3</v>
      </c>
      <c r="F33" t="str">
        <f>IF(qwdata!N182="&lt;","nd","d")</f>
        <v>nd</v>
      </c>
      <c r="H33" t="str">
        <f>VLOOKUP(qwdata!M182,lookup!$A$2:$D$18,2,FALSE)</f>
        <v>p,p'-DDE, water, filtered, recoverable, micrograms per liter</v>
      </c>
    </row>
    <row r="34" spans="1:8" x14ac:dyDescent="0.3">
      <c r="A34">
        <f>qwdata!B183</f>
        <v>1648010</v>
      </c>
      <c r="B34" s="1">
        <f>qwdata!C183</f>
        <v>36565</v>
      </c>
      <c r="C34" t="str">
        <f>VLOOKUP(qwdata!M183,lookup!$A$2:$D$18,3,FALSE)</f>
        <v>Dieldrin</v>
      </c>
      <c r="D34">
        <f>qwdata!O183</f>
        <v>1E-3</v>
      </c>
      <c r="F34" t="str">
        <f>IF(qwdata!N183="&lt;","nd","d")</f>
        <v>nd</v>
      </c>
      <c r="H34" t="str">
        <f>VLOOKUP(qwdata!M183,lookup!$A$2:$D$18,2,FALSE)</f>
        <v>Dieldrin, water, filtered, recoverable, micrograms per liter</v>
      </c>
    </row>
    <row r="35" spans="1:8" x14ac:dyDescent="0.3">
      <c r="A35">
        <f>qwdata!B184</f>
        <v>1648010</v>
      </c>
      <c r="B35" s="1">
        <f>qwdata!C184</f>
        <v>36606</v>
      </c>
      <c r="C35" t="str">
        <f>VLOOKUP(qwdata!M184,lookup!$A$2:$D$18,3,FALSE)</f>
        <v>p,p'-DDE</v>
      </c>
      <c r="D35">
        <f>qwdata!O184</f>
        <v>6.0000000000000001E-3</v>
      </c>
      <c r="F35" t="str">
        <f>IF(qwdata!N184="&lt;","nd","d")</f>
        <v>nd</v>
      </c>
      <c r="H35" t="str">
        <f>VLOOKUP(qwdata!M184,lookup!$A$2:$D$18,2,FALSE)</f>
        <v>p,p'-DDE, water, filtered, recoverable, micrograms per liter</v>
      </c>
    </row>
    <row r="36" spans="1:8" x14ac:dyDescent="0.3">
      <c r="A36">
        <f>qwdata!B185</f>
        <v>1648010</v>
      </c>
      <c r="B36" s="1">
        <f>qwdata!C185</f>
        <v>36606</v>
      </c>
      <c r="C36" t="str">
        <f>VLOOKUP(qwdata!M185,lookup!$A$2:$D$18,3,FALSE)</f>
        <v>Dieldrin</v>
      </c>
      <c r="D36">
        <f>qwdata!O185</f>
        <v>1E-3</v>
      </c>
      <c r="F36" t="str">
        <f>IF(qwdata!N185="&lt;","nd","d")</f>
        <v>nd</v>
      </c>
      <c r="H36" t="str">
        <f>VLOOKUP(qwdata!M185,lookup!$A$2:$D$18,2,FALSE)</f>
        <v>Dieldrin, water, filtered, recoverable, micrograms per liter</v>
      </c>
    </row>
    <row r="37" spans="1:8" x14ac:dyDescent="0.3">
      <c r="A37">
        <f>qwdata!B186</f>
        <v>1648010</v>
      </c>
      <c r="B37" s="1">
        <f>qwdata!C186</f>
        <v>36662</v>
      </c>
      <c r="C37" t="str">
        <f>VLOOKUP(qwdata!M186,lookup!$A$2:$D$18,3,FALSE)</f>
        <v>p,p'-DDE</v>
      </c>
      <c r="D37">
        <f>qwdata!O186</f>
        <v>6.0000000000000001E-3</v>
      </c>
      <c r="F37" t="str">
        <f>IF(qwdata!N186="&lt;","nd","d")</f>
        <v>nd</v>
      </c>
      <c r="H37" t="str">
        <f>VLOOKUP(qwdata!M186,lookup!$A$2:$D$18,2,FALSE)</f>
        <v>p,p'-DDE, water, filtered, recoverable, micrograms per liter</v>
      </c>
    </row>
    <row r="38" spans="1:8" x14ac:dyDescent="0.3">
      <c r="A38">
        <f>qwdata!B187</f>
        <v>1648010</v>
      </c>
      <c r="B38" s="1">
        <f>qwdata!C187</f>
        <v>36662</v>
      </c>
      <c r="C38" t="str">
        <f>VLOOKUP(qwdata!M187,lookup!$A$2:$D$18,3,FALSE)</f>
        <v>Dieldrin</v>
      </c>
      <c r="D38">
        <f>qwdata!O187</f>
        <v>1E-3</v>
      </c>
      <c r="F38" t="str">
        <f>IF(qwdata!N187="&lt;","nd","d")</f>
        <v>nd</v>
      </c>
      <c r="H38" t="str">
        <f>VLOOKUP(qwdata!M187,lookup!$A$2:$D$18,2,FALSE)</f>
        <v>Dieldrin, water, filtered, recoverable, micrograms per liter</v>
      </c>
    </row>
    <row r="39" spans="1:8" x14ac:dyDescent="0.3">
      <c r="A39">
        <f>qwdata!B188</f>
        <v>1648010</v>
      </c>
      <c r="B39" s="1">
        <f>qwdata!C188</f>
        <v>36699</v>
      </c>
      <c r="C39" t="str">
        <f>VLOOKUP(qwdata!M188,lookup!$A$2:$D$18,3,FALSE)</f>
        <v>p,p'-DDE</v>
      </c>
      <c r="D39">
        <f>qwdata!O188</f>
        <v>6.0000000000000001E-3</v>
      </c>
      <c r="F39" t="str">
        <f>IF(qwdata!N188="&lt;","nd","d")</f>
        <v>nd</v>
      </c>
      <c r="H39" t="str">
        <f>VLOOKUP(qwdata!M188,lookup!$A$2:$D$18,2,FALSE)</f>
        <v>p,p'-DDE, water, filtered, recoverable, micrograms per liter</v>
      </c>
    </row>
    <row r="40" spans="1:8" x14ac:dyDescent="0.3">
      <c r="A40">
        <f>qwdata!B189</f>
        <v>1648010</v>
      </c>
      <c r="B40" s="1">
        <f>qwdata!C189</f>
        <v>36699</v>
      </c>
      <c r="C40" t="str">
        <f>VLOOKUP(qwdata!M189,lookup!$A$2:$D$18,3,FALSE)</f>
        <v>Dieldrin</v>
      </c>
      <c r="D40">
        <f>qwdata!O189</f>
        <v>1E-3</v>
      </c>
      <c r="F40" t="str">
        <f>IF(qwdata!N189="&lt;","nd","d")</f>
        <v>nd</v>
      </c>
      <c r="H40" t="str">
        <f>VLOOKUP(qwdata!M189,lookup!$A$2:$D$18,2,FALSE)</f>
        <v>Dieldrin, water, filtered, recoverable, micrograms per liter</v>
      </c>
    </row>
    <row r="41" spans="1:8" x14ac:dyDescent="0.3">
      <c r="A41">
        <f>qwdata!B190</f>
        <v>1648010</v>
      </c>
      <c r="B41" s="1">
        <f>qwdata!C190</f>
        <v>36733</v>
      </c>
      <c r="C41" t="str">
        <f>VLOOKUP(qwdata!M190,lookup!$A$2:$D$18,3,FALSE)</f>
        <v>p,p'-DDE</v>
      </c>
      <c r="D41">
        <f>qwdata!O190</f>
        <v>6.0000000000000001E-3</v>
      </c>
      <c r="F41" t="str">
        <f>IF(qwdata!N190="&lt;","nd","d")</f>
        <v>nd</v>
      </c>
      <c r="H41" t="str">
        <f>VLOOKUP(qwdata!M190,lookup!$A$2:$D$18,2,FALSE)</f>
        <v>p,p'-DDE, water, filtered, recoverable, micrograms per liter</v>
      </c>
    </row>
    <row r="42" spans="1:8" x14ac:dyDescent="0.3">
      <c r="A42">
        <f>qwdata!B191</f>
        <v>1648010</v>
      </c>
      <c r="B42" s="1">
        <f>qwdata!C191</f>
        <v>36733</v>
      </c>
      <c r="C42" t="str">
        <f>VLOOKUP(qwdata!M191,lookup!$A$2:$D$18,3,FALSE)</f>
        <v>Dieldrin</v>
      </c>
      <c r="D42">
        <f>qwdata!O191</f>
        <v>1E-3</v>
      </c>
      <c r="F42" t="str">
        <f>IF(qwdata!N191="&lt;","nd","d")</f>
        <v>nd</v>
      </c>
      <c r="H42" t="str">
        <f>VLOOKUP(qwdata!M191,lookup!$A$2:$D$18,2,FALSE)</f>
        <v>Dieldrin, water, filtered, recoverable, micrograms per liter</v>
      </c>
    </row>
    <row r="43" spans="1:8" x14ac:dyDescent="0.3">
      <c r="A43">
        <f>qwdata!B192</f>
        <v>1648010</v>
      </c>
      <c r="B43" s="1">
        <f>qwdata!C192</f>
        <v>36780</v>
      </c>
      <c r="C43" t="str">
        <f>VLOOKUP(qwdata!M192,lookup!$A$2:$D$18,3,FALSE)</f>
        <v>p,p'-DDE</v>
      </c>
      <c r="D43">
        <f>qwdata!O192</f>
        <v>6.0000000000000001E-3</v>
      </c>
      <c r="F43" t="str">
        <f>IF(qwdata!N192="&lt;","nd","d")</f>
        <v>nd</v>
      </c>
      <c r="H43" t="str">
        <f>VLOOKUP(qwdata!M192,lookup!$A$2:$D$18,2,FALSE)</f>
        <v>p,p'-DDE, water, filtered, recoverable, micrograms per liter</v>
      </c>
    </row>
    <row r="44" spans="1:8" x14ac:dyDescent="0.3">
      <c r="A44">
        <f>qwdata!B193</f>
        <v>1648010</v>
      </c>
      <c r="B44" s="1">
        <f>qwdata!C193</f>
        <v>36780</v>
      </c>
      <c r="C44" t="str">
        <f>VLOOKUP(qwdata!M193,lookup!$A$2:$D$18,3,FALSE)</f>
        <v>Dieldrin</v>
      </c>
      <c r="D44">
        <f>qwdata!O193</f>
        <v>1E-3</v>
      </c>
      <c r="F44" t="str">
        <f>IF(qwdata!N193="&lt;","nd","d")</f>
        <v>nd</v>
      </c>
      <c r="H44" t="str">
        <f>VLOOKUP(qwdata!M193,lookup!$A$2:$D$18,2,FALSE)</f>
        <v>Dieldrin, water, filtered, recoverable, micrograms per liter</v>
      </c>
    </row>
    <row r="45" spans="1:8" x14ac:dyDescent="0.3">
      <c r="A45">
        <f>qwdata!B194</f>
        <v>1648010</v>
      </c>
      <c r="B45" s="1">
        <f>qwdata!C194</f>
        <v>36795</v>
      </c>
      <c r="C45" t="str">
        <f>VLOOKUP(qwdata!M194,lookup!$A$2:$D$18,3,FALSE)</f>
        <v>p,p'-DDE</v>
      </c>
      <c r="D45">
        <f>qwdata!O194</f>
        <v>6.0000000000000001E-3</v>
      </c>
      <c r="F45" t="str">
        <f>IF(qwdata!N194="&lt;","nd","d")</f>
        <v>nd</v>
      </c>
      <c r="H45" t="str">
        <f>VLOOKUP(qwdata!M194,lookup!$A$2:$D$18,2,FALSE)</f>
        <v>p,p'-DDE, water, filtered, recoverable, micrograms per liter</v>
      </c>
    </row>
    <row r="46" spans="1:8" x14ac:dyDescent="0.3">
      <c r="A46">
        <f>qwdata!B195</f>
        <v>1648010</v>
      </c>
      <c r="B46" s="1">
        <f>qwdata!C195</f>
        <v>36795</v>
      </c>
      <c r="C46" t="str">
        <f>VLOOKUP(qwdata!M195,lookup!$A$2:$D$18,3,FALSE)</f>
        <v>Dieldrin</v>
      </c>
      <c r="D46">
        <f>qwdata!O195</f>
        <v>1E-3</v>
      </c>
      <c r="F46" t="str">
        <f>IF(qwdata!N195="&lt;","nd","d")</f>
        <v>nd</v>
      </c>
      <c r="H46" t="str">
        <f>VLOOKUP(qwdata!M195,lookup!$A$2:$D$18,2,FALSE)</f>
        <v>Dieldrin, water, filtered, recoverable, micrograms per liter</v>
      </c>
    </row>
    <row r="47" spans="1:8" x14ac:dyDescent="0.3">
      <c r="A47">
        <f>qwdata!B196</f>
        <v>1648010</v>
      </c>
      <c r="B47" s="1">
        <f>qwdata!C196</f>
        <v>37419</v>
      </c>
      <c r="C47" t="str">
        <f>VLOOKUP(qwdata!M196,lookup!$A$2:$D$18,3,FALSE)</f>
        <v>Mercury</v>
      </c>
      <c r="D47">
        <f>qwdata!O196</f>
        <v>1.02</v>
      </c>
      <c r="F47" t="str">
        <f>IF(qwdata!N196="&lt;","nd","d")</f>
        <v>d</v>
      </c>
      <c r="H47" t="str">
        <f>VLOOKUP(qwdata!M196,lookup!$A$2:$D$18,2,FALSE)</f>
        <v>Mercury, water, filtered, nanograms per liter</v>
      </c>
    </row>
    <row r="48" spans="1:8" x14ac:dyDescent="0.3">
      <c r="A48">
        <f>qwdata!B197</f>
        <v>1648010</v>
      </c>
      <c r="B48" s="1">
        <f>qwdata!C197</f>
        <v>39260</v>
      </c>
      <c r="C48" t="str">
        <f>VLOOKUP(qwdata!M197,lookup!$A$2:$D$18,3,FALSE)</f>
        <v>Benzo[a]pyrene</v>
      </c>
      <c r="D48">
        <f>qwdata!O197</f>
        <v>0.12</v>
      </c>
      <c r="F48" t="str">
        <f>IF(qwdata!N197="&lt;","nd","d")</f>
        <v>nd</v>
      </c>
      <c r="H48" t="str">
        <f>VLOOKUP(qwdata!M197,lookup!$A$2:$D$18,2,FALSE)</f>
        <v>Benzo[a]pyrene, water, filtered, recoverable, micrograms per liter</v>
      </c>
    </row>
    <row r="49" spans="1:8" x14ac:dyDescent="0.3">
      <c r="A49">
        <f>qwdata!B198</f>
        <v>1648010</v>
      </c>
      <c r="B49" s="1">
        <f>qwdata!C198</f>
        <v>39260</v>
      </c>
      <c r="C49" t="str">
        <f>VLOOKUP(qwdata!M198,lookup!$A$2:$D$18,3,FALSE)</f>
        <v>Fluoranthene</v>
      </c>
      <c r="D49">
        <f>qwdata!O198</f>
        <v>0.01</v>
      </c>
      <c r="F49" t="str">
        <f>IF(qwdata!N198="&lt;","nd","d")</f>
        <v>d</v>
      </c>
      <c r="H49" t="str">
        <f>VLOOKUP(qwdata!M198,lookup!$A$2:$D$18,2,FALSE)</f>
        <v>Fluoranthene, water, filtered, recoverable, micrograms per liter</v>
      </c>
    </row>
    <row r="50" spans="1:8" x14ac:dyDescent="0.3">
      <c r="A50">
        <f>qwdata!B199</f>
        <v>1648010</v>
      </c>
      <c r="B50" s="1">
        <f>qwdata!C199</f>
        <v>39260</v>
      </c>
      <c r="C50" t="str">
        <f>VLOOKUP(qwdata!M199,lookup!$A$2:$D$18,3,FALSE)</f>
        <v>Napthtalene</v>
      </c>
      <c r="D50">
        <f>qwdata!O199</f>
        <v>0.1</v>
      </c>
      <c r="F50" t="str">
        <f>IF(qwdata!N199="&lt;","nd","d")</f>
        <v>nd</v>
      </c>
      <c r="H50" t="str">
        <f>VLOOKUP(qwdata!M199,lookup!$A$2:$D$18,2,FALSE)</f>
        <v>Naphthalene, water, filtered, recoverable, micrograms per liter</v>
      </c>
    </row>
    <row r="51" spans="1:8" x14ac:dyDescent="0.3">
      <c r="A51">
        <f>qwdata!B200</f>
        <v>1648010</v>
      </c>
      <c r="B51" s="1">
        <f>qwdata!C200</f>
        <v>39260</v>
      </c>
      <c r="C51" t="str">
        <f>VLOOKUP(qwdata!M200,lookup!$A$2:$D$18,3,FALSE)</f>
        <v>Phenanthrene</v>
      </c>
      <c r="D51">
        <f>qwdata!O200</f>
        <v>0.08</v>
      </c>
      <c r="F51" t="str">
        <f>IF(qwdata!N200="&lt;","nd","d")</f>
        <v>nd</v>
      </c>
      <c r="H51" t="str">
        <f>VLOOKUP(qwdata!M200,lookup!$A$2:$D$18,2,FALSE)</f>
        <v>Phenanthrene, water, filtered, recoverable, micrograms per liter</v>
      </c>
    </row>
    <row r="52" spans="1:8" x14ac:dyDescent="0.3">
      <c r="A52">
        <f>qwdata!B201</f>
        <v>1648010</v>
      </c>
      <c r="B52" s="1">
        <f>qwdata!C201</f>
        <v>39260</v>
      </c>
      <c r="C52" t="str">
        <f>VLOOKUP(qwdata!M201,lookup!$A$2:$D$18,3,FALSE)</f>
        <v>Pyrene</v>
      </c>
      <c r="D52">
        <f>qwdata!O201</f>
        <v>0.01</v>
      </c>
      <c r="F52" t="str">
        <f>IF(qwdata!N201="&lt;","nd","d")</f>
        <v>d</v>
      </c>
      <c r="H52" t="str">
        <f>VLOOKUP(qwdata!M201,lookup!$A$2:$D$18,2,FALSE)</f>
        <v>Pyrene, water, filtered, recoverable, micrograms per liter</v>
      </c>
    </row>
    <row r="53" spans="1:8" x14ac:dyDescent="0.3">
      <c r="A53">
        <f>qwdata!B202</f>
        <v>1648010</v>
      </c>
      <c r="B53" s="1">
        <f>qwdata!C202</f>
        <v>39626</v>
      </c>
      <c r="C53" t="str">
        <f>VLOOKUP(qwdata!M202,lookup!$A$2:$D$18,3,FALSE)</f>
        <v>Benzo[a]pyrene</v>
      </c>
      <c r="D53">
        <f>qwdata!O202</f>
        <v>0.12</v>
      </c>
      <c r="F53" t="str">
        <f>IF(qwdata!N202="&lt;","nd","d")</f>
        <v>nd</v>
      </c>
      <c r="H53" t="str">
        <f>VLOOKUP(qwdata!M202,lookup!$A$2:$D$18,2,FALSE)</f>
        <v>Benzo[a]pyrene, water, filtered, recoverable, micrograms per liter</v>
      </c>
    </row>
    <row r="54" spans="1:8" x14ac:dyDescent="0.3">
      <c r="A54">
        <f>qwdata!B203</f>
        <v>1648010</v>
      </c>
      <c r="B54" s="1">
        <f>qwdata!C203</f>
        <v>39626</v>
      </c>
      <c r="C54" t="str">
        <f>VLOOKUP(qwdata!M203,lookup!$A$2:$D$18,3,FALSE)</f>
        <v>Fluoranthene</v>
      </c>
      <c r="D54">
        <f>qwdata!O203</f>
        <v>0.01</v>
      </c>
      <c r="F54" t="str">
        <f>IF(qwdata!N203="&lt;","nd","d")</f>
        <v>d</v>
      </c>
      <c r="H54" t="str">
        <f>VLOOKUP(qwdata!M203,lookup!$A$2:$D$18,2,FALSE)</f>
        <v>Fluoranthene, water, filtered, recoverable, micrograms per liter</v>
      </c>
    </row>
    <row r="55" spans="1:8" x14ac:dyDescent="0.3">
      <c r="A55">
        <f>qwdata!B204</f>
        <v>1648010</v>
      </c>
      <c r="B55" s="1">
        <f>qwdata!C204</f>
        <v>39626</v>
      </c>
      <c r="C55" t="str">
        <f>VLOOKUP(qwdata!M204,lookup!$A$2:$D$18,3,FALSE)</f>
        <v>Napthtalene</v>
      </c>
      <c r="D55">
        <f>qwdata!O204</f>
        <v>0.1</v>
      </c>
      <c r="F55" t="str">
        <f>IF(qwdata!N204="&lt;","nd","d")</f>
        <v>nd</v>
      </c>
      <c r="H55" t="str">
        <f>VLOOKUP(qwdata!M204,lookup!$A$2:$D$18,2,FALSE)</f>
        <v>Naphthalene, water, filtered, recoverable, micrograms per liter</v>
      </c>
    </row>
    <row r="56" spans="1:8" x14ac:dyDescent="0.3">
      <c r="A56">
        <f>qwdata!B205</f>
        <v>1648010</v>
      </c>
      <c r="B56" s="1">
        <f>qwdata!C205</f>
        <v>39626</v>
      </c>
      <c r="C56" t="str">
        <f>VLOOKUP(qwdata!M205,lookup!$A$2:$D$18,3,FALSE)</f>
        <v>Phenanthrene</v>
      </c>
      <c r="D56">
        <f>qwdata!O205</f>
        <v>0.08</v>
      </c>
      <c r="F56" t="str">
        <f>IF(qwdata!N205="&lt;","nd","d")</f>
        <v>nd</v>
      </c>
      <c r="H56" t="str">
        <f>VLOOKUP(qwdata!M205,lookup!$A$2:$D$18,2,FALSE)</f>
        <v>Phenanthrene, water, filtered, recoverable, micrograms per liter</v>
      </c>
    </row>
    <row r="57" spans="1:8" x14ac:dyDescent="0.3">
      <c r="A57">
        <f>qwdata!B206</f>
        <v>1648010</v>
      </c>
      <c r="B57" s="1">
        <f>qwdata!C206</f>
        <v>39626</v>
      </c>
      <c r="C57" t="str">
        <f>VLOOKUP(qwdata!M206,lookup!$A$2:$D$18,3,FALSE)</f>
        <v>Pyrene</v>
      </c>
      <c r="D57">
        <f>qwdata!O206</f>
        <v>8.0000000000000002E-3</v>
      </c>
      <c r="F57" t="str">
        <f>IF(qwdata!N206="&lt;","nd","d")</f>
        <v>d</v>
      </c>
      <c r="H57" t="str">
        <f>VLOOKUP(qwdata!M206,lookup!$A$2:$D$18,2,FALSE)</f>
        <v>Pyrene, water, filtered, recoverable, micrograms per liter</v>
      </c>
    </row>
    <row r="58" spans="1:8" x14ac:dyDescent="0.3">
      <c r="A58">
        <f>qwdata!B207</f>
        <v>1648010</v>
      </c>
      <c r="B58" s="1">
        <f>qwdata!C207</f>
        <v>39626</v>
      </c>
      <c r="C58" t="str">
        <f>VLOOKUP(qwdata!M207,lookup!$A$2:$D$18,3,FALSE)</f>
        <v>Benzo[a]pyrene</v>
      </c>
      <c r="D58">
        <f>qwdata!O207</f>
        <v>0.36</v>
      </c>
      <c r="F58" t="str">
        <f>IF(qwdata!N207="&lt;","nd","d")</f>
        <v>d</v>
      </c>
      <c r="H58" t="str">
        <f>VLOOKUP(qwdata!M207,lookup!$A$2:$D$18,2,FALSE)</f>
        <v>Benzo[a]pyrene, water, unfiltered, recoverable, micrograms per liter</v>
      </c>
    </row>
    <row r="59" spans="1:8" x14ac:dyDescent="0.3">
      <c r="A59">
        <f>qwdata!B208</f>
        <v>1648010</v>
      </c>
      <c r="B59" s="1">
        <f>qwdata!C208</f>
        <v>39626</v>
      </c>
      <c r="C59" t="str">
        <f>VLOOKUP(qwdata!M208,lookup!$A$2:$D$18,3,FALSE)</f>
        <v>Fluoranthene</v>
      </c>
      <c r="D59">
        <f>qwdata!O208</f>
        <v>0.74</v>
      </c>
      <c r="F59" t="str">
        <f>IF(qwdata!N208="&lt;","nd","d")</f>
        <v>d</v>
      </c>
      <c r="H59" t="str">
        <f>VLOOKUP(qwdata!M208,lookup!$A$2:$D$18,2,FALSE)</f>
        <v>Fluoranthene, water, unfiltered, recoverable, micrograms per liter</v>
      </c>
    </row>
    <row r="60" spans="1:8" x14ac:dyDescent="0.3">
      <c r="A60">
        <f>qwdata!B209</f>
        <v>1648010</v>
      </c>
      <c r="B60" s="1">
        <f>qwdata!C209</f>
        <v>39626</v>
      </c>
      <c r="C60" t="str">
        <f>VLOOKUP(qwdata!M209,lookup!$A$2:$D$18,3,FALSE)</f>
        <v>Phenanthrene</v>
      </c>
      <c r="D60">
        <f>qwdata!O209</f>
        <v>0.24</v>
      </c>
      <c r="F60" t="str">
        <f>IF(qwdata!N209="&lt;","nd","d")</f>
        <v>d</v>
      </c>
      <c r="H60" t="str">
        <f>VLOOKUP(qwdata!M209,lookup!$A$2:$D$18,2,FALSE)</f>
        <v>Phenanthrene, water, unfiltered, recoverable, micrograms per liter</v>
      </c>
    </row>
    <row r="61" spans="1:8" x14ac:dyDescent="0.3">
      <c r="A61">
        <f>qwdata!B210</f>
        <v>1648010</v>
      </c>
      <c r="B61" s="1">
        <f>qwdata!C210</f>
        <v>39626</v>
      </c>
      <c r="C61" t="str">
        <f>VLOOKUP(qwdata!M210,lookup!$A$2:$D$18,3,FALSE)</f>
        <v>Pyrene</v>
      </c>
      <c r="D61">
        <f>qwdata!O210</f>
        <v>0.62</v>
      </c>
      <c r="F61" t="str">
        <f>IF(qwdata!N210="&lt;","nd","d")</f>
        <v>d</v>
      </c>
      <c r="H61" t="str">
        <f>VLOOKUP(qwdata!M210,lookup!$A$2:$D$18,2,FALSE)</f>
        <v>Pyrene, water, unfiltered, recoverable, micrograms per liter</v>
      </c>
    </row>
    <row r="62" spans="1:8" x14ac:dyDescent="0.3">
      <c r="A62">
        <f>qwdata!B211</f>
        <v>1648010</v>
      </c>
      <c r="B62" s="1">
        <f>qwdata!C211</f>
        <v>39626</v>
      </c>
      <c r="C62" t="str">
        <f>VLOOKUP(qwdata!M211,lookup!$A$2:$D$18,3,FALSE)</f>
        <v>Napthtalene</v>
      </c>
      <c r="D62">
        <f>qwdata!O211</f>
        <v>0.2</v>
      </c>
      <c r="F62" t="str">
        <f>IF(qwdata!N211="&lt;","nd","d")</f>
        <v>nd</v>
      </c>
      <c r="H62" t="str">
        <f>VLOOKUP(qwdata!M211,lookup!$A$2:$D$18,2,FALSE)</f>
        <v>Naphthalene, water, unfiltered, recoverable, micrograms per liter</v>
      </c>
    </row>
    <row r="63" spans="1:8" x14ac:dyDescent="0.3">
      <c r="A63">
        <f>qwdata!B212</f>
        <v>1648010</v>
      </c>
      <c r="B63" s="1">
        <f>qwdata!C212</f>
        <v>39626</v>
      </c>
      <c r="C63" t="str">
        <f>VLOOKUP(qwdata!M212,lookup!$A$2:$D$18,3,FALSE)</f>
        <v>Benzo[a]pyrene</v>
      </c>
      <c r="D63">
        <f>qwdata!O212</f>
        <v>0.4</v>
      </c>
      <c r="F63" t="str">
        <f>IF(qwdata!N212="&lt;","nd","d")</f>
        <v>d</v>
      </c>
      <c r="H63" t="str">
        <f>VLOOKUP(qwdata!M212,lookup!$A$2:$D$18,2,FALSE)</f>
        <v>Benzo[a]pyrene, water, unfiltered, recoverable, micrograms per liter</v>
      </c>
    </row>
    <row r="64" spans="1:8" x14ac:dyDescent="0.3">
      <c r="A64">
        <f>qwdata!B213</f>
        <v>1648010</v>
      </c>
      <c r="B64" s="1">
        <f>qwdata!C213</f>
        <v>39626</v>
      </c>
      <c r="C64" t="str">
        <f>VLOOKUP(qwdata!M213,lookup!$A$2:$D$18,3,FALSE)</f>
        <v>Benzo[a]pyrene</v>
      </c>
      <c r="D64">
        <f>qwdata!O213</f>
        <v>0.12</v>
      </c>
      <c r="F64" t="str">
        <f>IF(qwdata!N213="&lt;","nd","d")</f>
        <v>nd</v>
      </c>
      <c r="H64" t="str">
        <f>VLOOKUP(qwdata!M213,lookup!$A$2:$D$18,2,FALSE)</f>
        <v>Benzo[a]pyrene, water, filtered, recoverable, micrograms per liter</v>
      </c>
    </row>
    <row r="65" spans="1:8" x14ac:dyDescent="0.3">
      <c r="A65">
        <f>qwdata!B214</f>
        <v>1648010</v>
      </c>
      <c r="B65" s="1">
        <f>qwdata!C214</f>
        <v>39626</v>
      </c>
      <c r="C65" t="str">
        <f>VLOOKUP(qwdata!M214,lookup!$A$2:$D$18,3,FALSE)</f>
        <v>Fluoranthene</v>
      </c>
      <c r="D65">
        <f>qwdata!O214</f>
        <v>0.83</v>
      </c>
      <c r="F65" t="str">
        <f>IF(qwdata!N214="&lt;","nd","d")</f>
        <v>d</v>
      </c>
      <c r="H65" t="str">
        <f>VLOOKUP(qwdata!M214,lookup!$A$2:$D$18,2,FALSE)</f>
        <v>Fluoranthene, water, unfiltered, recoverable, micrograms per liter</v>
      </c>
    </row>
    <row r="66" spans="1:8" x14ac:dyDescent="0.3">
      <c r="A66">
        <f>qwdata!B215</f>
        <v>1648010</v>
      </c>
      <c r="B66" s="1">
        <f>qwdata!C215</f>
        <v>39626</v>
      </c>
      <c r="C66" t="str">
        <f>VLOOKUP(qwdata!M215,lookup!$A$2:$D$18,3,FALSE)</f>
        <v>Fluoranthene</v>
      </c>
      <c r="D66">
        <f>qwdata!O215</f>
        <v>1.7999999999999999E-2</v>
      </c>
      <c r="F66" t="str">
        <f>IF(qwdata!N215="&lt;","nd","d")</f>
        <v>d</v>
      </c>
      <c r="H66" t="str">
        <f>VLOOKUP(qwdata!M215,lookup!$A$2:$D$18,2,FALSE)</f>
        <v>Fluoranthene, water, filtered, recoverable, micrograms per liter</v>
      </c>
    </row>
    <row r="67" spans="1:8" x14ac:dyDescent="0.3">
      <c r="A67">
        <f>qwdata!B216</f>
        <v>1648010</v>
      </c>
      <c r="B67" s="1">
        <f>qwdata!C216</f>
        <v>39626</v>
      </c>
      <c r="C67" t="str">
        <f>VLOOKUP(qwdata!M216,lookup!$A$2:$D$18,3,FALSE)</f>
        <v>Napthtalene</v>
      </c>
      <c r="D67">
        <f>qwdata!O216</f>
        <v>0.1</v>
      </c>
      <c r="F67" t="str">
        <f>IF(qwdata!N216="&lt;","nd","d")</f>
        <v>nd</v>
      </c>
      <c r="H67" t="str">
        <f>VLOOKUP(qwdata!M216,lookup!$A$2:$D$18,2,FALSE)</f>
        <v>Naphthalene, water, filtered, recoverable, micrograms per liter</v>
      </c>
    </row>
    <row r="68" spans="1:8" x14ac:dyDescent="0.3">
      <c r="A68">
        <f>qwdata!B217</f>
        <v>1648010</v>
      </c>
      <c r="B68" s="1">
        <f>qwdata!C217</f>
        <v>39626</v>
      </c>
      <c r="C68" t="str">
        <f>VLOOKUP(qwdata!M217,lookup!$A$2:$D$18,3,FALSE)</f>
        <v>Phenanthrene</v>
      </c>
      <c r="D68">
        <f>qwdata!O217</f>
        <v>0.34</v>
      </c>
      <c r="F68" t="str">
        <f>IF(qwdata!N217="&lt;","nd","d")</f>
        <v>d</v>
      </c>
      <c r="H68" t="str">
        <f>VLOOKUP(qwdata!M217,lookup!$A$2:$D$18,2,FALSE)</f>
        <v>Phenanthrene, water, unfiltered, recoverable, micrograms per liter</v>
      </c>
    </row>
    <row r="69" spans="1:8" x14ac:dyDescent="0.3">
      <c r="A69">
        <f>qwdata!B218</f>
        <v>1648010</v>
      </c>
      <c r="B69" s="1">
        <f>qwdata!C218</f>
        <v>39626</v>
      </c>
      <c r="C69" t="str">
        <f>VLOOKUP(qwdata!M218,lookup!$A$2:$D$18,3,FALSE)</f>
        <v>Phenanthrene</v>
      </c>
      <c r="D69">
        <f>qwdata!O218</f>
        <v>0.08</v>
      </c>
      <c r="F69" t="str">
        <f>IF(qwdata!N218="&lt;","nd","d")</f>
        <v>nd</v>
      </c>
      <c r="H69" t="str">
        <f>VLOOKUP(qwdata!M218,lookup!$A$2:$D$18,2,FALSE)</f>
        <v>Phenanthrene, water, filtered, recoverable, micrograms per liter</v>
      </c>
    </row>
    <row r="70" spans="1:8" x14ac:dyDescent="0.3">
      <c r="A70">
        <f>qwdata!B219</f>
        <v>1648010</v>
      </c>
      <c r="B70" s="1">
        <f>qwdata!C219</f>
        <v>39626</v>
      </c>
      <c r="C70" t="str">
        <f>VLOOKUP(qwdata!M219,lookup!$A$2:$D$18,3,FALSE)</f>
        <v>Pyrene</v>
      </c>
      <c r="D70">
        <f>qwdata!O219</f>
        <v>0.68</v>
      </c>
      <c r="F70" t="str">
        <f>IF(qwdata!N219="&lt;","nd","d")</f>
        <v>d</v>
      </c>
      <c r="H70" t="str">
        <f>VLOOKUP(qwdata!M219,lookup!$A$2:$D$18,2,FALSE)</f>
        <v>Pyrene, water, unfiltered, recoverable, micrograms per liter</v>
      </c>
    </row>
    <row r="71" spans="1:8" x14ac:dyDescent="0.3">
      <c r="A71">
        <f>qwdata!B220</f>
        <v>1648010</v>
      </c>
      <c r="B71" s="1">
        <f>qwdata!C220</f>
        <v>39626</v>
      </c>
      <c r="C71" t="str">
        <f>VLOOKUP(qwdata!M220,lookup!$A$2:$D$18,3,FALSE)</f>
        <v>Pyrene</v>
      </c>
      <c r="D71">
        <f>qwdata!O220</f>
        <v>1.4999999999999999E-2</v>
      </c>
      <c r="F71" t="str">
        <f>IF(qwdata!N220="&lt;","nd","d")</f>
        <v>d</v>
      </c>
      <c r="H71" t="str">
        <f>VLOOKUP(qwdata!M220,lookup!$A$2:$D$18,2,FALSE)</f>
        <v>Pyrene, water, filtered, recoverable, micrograms per liter</v>
      </c>
    </row>
    <row r="72" spans="1:8" x14ac:dyDescent="0.3">
      <c r="A72">
        <f>qwdata!B221</f>
        <v>1648010</v>
      </c>
      <c r="B72" s="1">
        <f>qwdata!C221</f>
        <v>39626</v>
      </c>
      <c r="C72" t="str">
        <f>VLOOKUP(qwdata!M221,lookup!$A$2:$D$18,3,FALSE)</f>
        <v>Napthtalene</v>
      </c>
      <c r="D72">
        <f>qwdata!O221</f>
        <v>0.4</v>
      </c>
      <c r="F72" t="str">
        <f>IF(qwdata!N221="&lt;","nd","d")</f>
        <v>nd</v>
      </c>
      <c r="H72" t="str">
        <f>VLOOKUP(qwdata!M221,lookup!$A$2:$D$18,2,FALSE)</f>
        <v>Naphthalene, water, unfiltered, recoverable, micrograms per liter</v>
      </c>
    </row>
    <row r="73" spans="1:8" x14ac:dyDescent="0.3">
      <c r="A73">
        <f>qwdata!B222</f>
        <v>1648010</v>
      </c>
      <c r="B73" s="1">
        <f>qwdata!C222</f>
        <v>39626</v>
      </c>
      <c r="C73" t="str">
        <f>VLOOKUP(qwdata!M222,lookup!$A$2:$D$18,3,FALSE)</f>
        <v>Benzo[a]pyrene</v>
      </c>
      <c r="D73">
        <f>qwdata!O222</f>
        <v>0.12</v>
      </c>
      <c r="F73" t="str">
        <f>IF(qwdata!N222="&lt;","nd","d")</f>
        <v>nd</v>
      </c>
      <c r="H73" t="str">
        <f>VLOOKUP(qwdata!M222,lookup!$A$2:$D$18,2,FALSE)</f>
        <v>Benzo[a]pyrene, water, filtered, recoverable, micrograms per liter</v>
      </c>
    </row>
    <row r="74" spans="1:8" x14ac:dyDescent="0.3">
      <c r="A74">
        <f>qwdata!B223</f>
        <v>1648010</v>
      </c>
      <c r="B74" s="1">
        <f>qwdata!C223</f>
        <v>39626</v>
      </c>
      <c r="C74" t="str">
        <f>VLOOKUP(qwdata!M223,lookup!$A$2:$D$18,3,FALSE)</f>
        <v>Fluoranthene</v>
      </c>
      <c r="D74">
        <f>qwdata!O223</f>
        <v>2.1999999999999999E-2</v>
      </c>
      <c r="F74" t="str">
        <f>IF(qwdata!N223="&lt;","nd","d")</f>
        <v>d</v>
      </c>
      <c r="H74" t="str">
        <f>VLOOKUP(qwdata!M223,lookup!$A$2:$D$18,2,FALSE)</f>
        <v>Fluoranthene, water, filtered, recoverable, micrograms per liter</v>
      </c>
    </row>
    <row r="75" spans="1:8" x14ac:dyDescent="0.3">
      <c r="A75">
        <f>qwdata!B224</f>
        <v>1648010</v>
      </c>
      <c r="B75" s="1">
        <f>qwdata!C224</f>
        <v>39626</v>
      </c>
      <c r="C75" t="str">
        <f>VLOOKUP(qwdata!M224,lookup!$A$2:$D$18,3,FALSE)</f>
        <v>Napthtalene</v>
      </c>
      <c r="D75">
        <f>qwdata!O224</f>
        <v>0.1</v>
      </c>
      <c r="F75" t="str">
        <f>IF(qwdata!N224="&lt;","nd","d")</f>
        <v>nd</v>
      </c>
      <c r="H75" t="str">
        <f>VLOOKUP(qwdata!M224,lookup!$A$2:$D$18,2,FALSE)</f>
        <v>Naphthalene, water, filtered, recoverable, micrograms per liter</v>
      </c>
    </row>
    <row r="76" spans="1:8" x14ac:dyDescent="0.3">
      <c r="A76">
        <f>qwdata!B225</f>
        <v>1648010</v>
      </c>
      <c r="B76" s="1">
        <f>qwdata!C225</f>
        <v>39626</v>
      </c>
      <c r="C76" t="str">
        <f>VLOOKUP(qwdata!M225,lookup!$A$2:$D$18,3,FALSE)</f>
        <v>Phenanthrene</v>
      </c>
      <c r="D76">
        <f>qwdata!O225</f>
        <v>0.08</v>
      </c>
      <c r="F76" t="str">
        <f>IF(qwdata!N225="&lt;","nd","d")</f>
        <v>nd</v>
      </c>
      <c r="H76" t="str">
        <f>VLOOKUP(qwdata!M225,lookup!$A$2:$D$18,2,FALSE)</f>
        <v>Phenanthrene, water, filtered, recoverable, micrograms per liter</v>
      </c>
    </row>
    <row r="77" spans="1:8" x14ac:dyDescent="0.3">
      <c r="A77">
        <f>qwdata!B226</f>
        <v>1648010</v>
      </c>
      <c r="B77" s="1">
        <f>qwdata!C226</f>
        <v>39626</v>
      </c>
      <c r="C77" t="str">
        <f>VLOOKUP(qwdata!M226,lookup!$A$2:$D$18,3,FALSE)</f>
        <v>Pyrene</v>
      </c>
      <c r="D77">
        <f>qwdata!O226</f>
        <v>1.6E-2</v>
      </c>
      <c r="F77" t="str">
        <f>IF(qwdata!N226="&lt;","nd","d")</f>
        <v>d</v>
      </c>
      <c r="H77" t="str">
        <f>VLOOKUP(qwdata!M226,lookup!$A$2:$D$18,2,FALSE)</f>
        <v>Pyrene, water, filtered, recoverable, micrograms per liter</v>
      </c>
    </row>
    <row r="78" spans="1:8" x14ac:dyDescent="0.3">
      <c r="A78">
        <f>qwdata!B227</f>
        <v>1648010</v>
      </c>
      <c r="B78" s="1">
        <f>qwdata!C227</f>
        <v>39627</v>
      </c>
      <c r="C78" t="str">
        <f>VLOOKUP(qwdata!M227,lookup!$A$2:$D$18,3,FALSE)</f>
        <v>Benzo[a]pyrene</v>
      </c>
      <c r="D78">
        <f>qwdata!O227</f>
        <v>0.21</v>
      </c>
      <c r="F78" t="str">
        <f>IF(qwdata!N227="&lt;","nd","d")</f>
        <v>d</v>
      </c>
      <c r="H78" t="str">
        <f>VLOOKUP(qwdata!M227,lookup!$A$2:$D$18,2,FALSE)</f>
        <v>Benzo[a]pyrene, water, unfiltered, recoverable, micrograms per liter</v>
      </c>
    </row>
    <row r="79" spans="1:8" x14ac:dyDescent="0.3">
      <c r="A79">
        <f>qwdata!B228</f>
        <v>1648010</v>
      </c>
      <c r="B79" s="1">
        <f>qwdata!C228</f>
        <v>39627</v>
      </c>
      <c r="C79" t="str">
        <f>VLOOKUP(qwdata!M228,lookup!$A$2:$D$18,3,FALSE)</f>
        <v>Benzo[a]pyrene</v>
      </c>
      <c r="D79">
        <f>qwdata!O228</f>
        <v>0.12</v>
      </c>
      <c r="F79" t="str">
        <f>IF(qwdata!N228="&lt;","nd","d")</f>
        <v>nd</v>
      </c>
      <c r="H79" t="str">
        <f>VLOOKUP(qwdata!M228,lookup!$A$2:$D$18,2,FALSE)</f>
        <v>Benzo[a]pyrene, water, filtered, recoverable, micrograms per liter</v>
      </c>
    </row>
    <row r="80" spans="1:8" x14ac:dyDescent="0.3">
      <c r="A80">
        <f>qwdata!B229</f>
        <v>1648010</v>
      </c>
      <c r="B80" s="1">
        <f>qwdata!C229</f>
        <v>39627</v>
      </c>
      <c r="C80" t="str">
        <f>VLOOKUP(qwdata!M229,lookup!$A$2:$D$18,3,FALSE)</f>
        <v>Fluoranthene</v>
      </c>
      <c r="D80">
        <f>qwdata!O229</f>
        <v>0.44</v>
      </c>
      <c r="F80" t="str">
        <f>IF(qwdata!N229="&lt;","nd","d")</f>
        <v>d</v>
      </c>
      <c r="H80" t="str">
        <f>VLOOKUP(qwdata!M229,lookup!$A$2:$D$18,2,FALSE)</f>
        <v>Fluoranthene, water, unfiltered, recoverable, micrograms per liter</v>
      </c>
    </row>
    <row r="81" spans="1:8" x14ac:dyDescent="0.3">
      <c r="A81">
        <f>qwdata!B230</f>
        <v>1648010</v>
      </c>
      <c r="B81" s="1">
        <f>qwdata!C230</f>
        <v>39627</v>
      </c>
      <c r="C81" t="str">
        <f>VLOOKUP(qwdata!M230,lookup!$A$2:$D$18,3,FALSE)</f>
        <v>Fluoranthene</v>
      </c>
      <c r="D81">
        <f>qwdata!O230</f>
        <v>2.7E-2</v>
      </c>
      <c r="F81" t="str">
        <f>IF(qwdata!N230="&lt;","nd","d")</f>
        <v>d</v>
      </c>
      <c r="H81" t="str">
        <f>VLOOKUP(qwdata!M230,lookup!$A$2:$D$18,2,FALSE)</f>
        <v>Fluoranthene, water, filtered, recoverable, micrograms per liter</v>
      </c>
    </row>
    <row r="82" spans="1:8" x14ac:dyDescent="0.3">
      <c r="A82">
        <f>qwdata!B231</f>
        <v>1648010</v>
      </c>
      <c r="B82" s="1">
        <f>qwdata!C231</f>
        <v>39627</v>
      </c>
      <c r="C82" t="str">
        <f>VLOOKUP(qwdata!M231,lookup!$A$2:$D$18,3,FALSE)</f>
        <v>Napthtalene</v>
      </c>
      <c r="D82">
        <f>qwdata!O231</f>
        <v>0.1</v>
      </c>
      <c r="F82" t="str">
        <f>IF(qwdata!N231="&lt;","nd","d")</f>
        <v>nd</v>
      </c>
      <c r="H82" t="str">
        <f>VLOOKUP(qwdata!M231,lookup!$A$2:$D$18,2,FALSE)</f>
        <v>Naphthalene, water, filtered, recoverable, micrograms per liter</v>
      </c>
    </row>
    <row r="83" spans="1:8" x14ac:dyDescent="0.3">
      <c r="A83">
        <f>qwdata!B232</f>
        <v>1648010</v>
      </c>
      <c r="B83" s="1">
        <f>qwdata!C232</f>
        <v>39627</v>
      </c>
      <c r="C83" t="str">
        <f>VLOOKUP(qwdata!M232,lookup!$A$2:$D$18,3,FALSE)</f>
        <v>Phenanthrene</v>
      </c>
      <c r="D83">
        <f>qwdata!O232</f>
        <v>0.14000000000000001</v>
      </c>
      <c r="F83" t="str">
        <f>IF(qwdata!N232="&lt;","nd","d")</f>
        <v>d</v>
      </c>
      <c r="H83" t="str">
        <f>VLOOKUP(qwdata!M232,lookup!$A$2:$D$18,2,FALSE)</f>
        <v>Phenanthrene, water, unfiltered, recoverable, micrograms per liter</v>
      </c>
    </row>
    <row r="84" spans="1:8" x14ac:dyDescent="0.3">
      <c r="A84">
        <f>qwdata!B233</f>
        <v>1648010</v>
      </c>
      <c r="B84" s="1">
        <f>qwdata!C233</f>
        <v>39627</v>
      </c>
      <c r="C84" t="str">
        <f>VLOOKUP(qwdata!M233,lookup!$A$2:$D$18,3,FALSE)</f>
        <v>Phenanthrene</v>
      </c>
      <c r="D84">
        <f>qwdata!O233</f>
        <v>0.08</v>
      </c>
      <c r="F84" t="str">
        <f>IF(qwdata!N233="&lt;","nd","d")</f>
        <v>nd</v>
      </c>
      <c r="H84" t="str">
        <f>VLOOKUP(qwdata!M233,lookup!$A$2:$D$18,2,FALSE)</f>
        <v>Phenanthrene, water, filtered, recoverable, micrograms per liter</v>
      </c>
    </row>
    <row r="85" spans="1:8" x14ac:dyDescent="0.3">
      <c r="A85">
        <f>qwdata!B234</f>
        <v>1648010</v>
      </c>
      <c r="B85" s="1">
        <f>qwdata!C234</f>
        <v>39627</v>
      </c>
      <c r="C85" t="str">
        <f>VLOOKUP(qwdata!M234,lookup!$A$2:$D$18,3,FALSE)</f>
        <v>Pyrene</v>
      </c>
      <c r="D85">
        <f>qwdata!O234</f>
        <v>0.35</v>
      </c>
      <c r="F85" t="str">
        <f>IF(qwdata!N234="&lt;","nd","d")</f>
        <v>d</v>
      </c>
      <c r="H85" t="str">
        <f>VLOOKUP(qwdata!M234,lookup!$A$2:$D$18,2,FALSE)</f>
        <v>Pyrene, water, unfiltered, recoverable, micrograms per liter</v>
      </c>
    </row>
    <row r="86" spans="1:8" x14ac:dyDescent="0.3">
      <c r="A86">
        <f>qwdata!B235</f>
        <v>1648010</v>
      </c>
      <c r="B86" s="1">
        <f>qwdata!C235</f>
        <v>39627</v>
      </c>
      <c r="C86" t="str">
        <f>VLOOKUP(qwdata!M235,lookup!$A$2:$D$18,3,FALSE)</f>
        <v>Pyrene</v>
      </c>
      <c r="D86">
        <f>qwdata!O235</f>
        <v>2.1999999999999999E-2</v>
      </c>
      <c r="F86" t="str">
        <f>IF(qwdata!N235="&lt;","nd","d")</f>
        <v>d</v>
      </c>
      <c r="H86" t="str">
        <f>VLOOKUP(qwdata!M235,lookup!$A$2:$D$18,2,FALSE)</f>
        <v>Pyrene, water, filtered, recoverable, micrograms per liter</v>
      </c>
    </row>
    <row r="87" spans="1:8" x14ac:dyDescent="0.3">
      <c r="A87">
        <f>qwdata!B236</f>
        <v>1648010</v>
      </c>
      <c r="B87" s="1">
        <f>qwdata!C236</f>
        <v>39627</v>
      </c>
      <c r="C87" t="str">
        <f>VLOOKUP(qwdata!M236,lookup!$A$2:$D$18,3,FALSE)</f>
        <v>Napthtalene</v>
      </c>
      <c r="D87">
        <f>qwdata!O236</f>
        <v>0.4</v>
      </c>
      <c r="F87" t="str">
        <f>IF(qwdata!N236="&lt;","nd","d")</f>
        <v>nd</v>
      </c>
      <c r="H87" t="str">
        <f>VLOOKUP(qwdata!M236,lookup!$A$2:$D$18,2,FALSE)</f>
        <v>Naphthalene, water, unfiltered, recoverable, micrograms per liter</v>
      </c>
    </row>
    <row r="88" spans="1:8" x14ac:dyDescent="0.3">
      <c r="A88">
        <f>qwdata!B237</f>
        <v>1648010</v>
      </c>
      <c r="B88" s="1">
        <f>qwdata!C237</f>
        <v>39689</v>
      </c>
      <c r="C88" t="str">
        <f>VLOOKUP(qwdata!M237,lookup!$A$2:$D$18,3,FALSE)</f>
        <v>Benzo[a]pyrene</v>
      </c>
      <c r="D88">
        <f>qwdata!O237</f>
        <v>0.2</v>
      </c>
      <c r="F88" t="str">
        <f>IF(qwdata!N237="&lt;","nd","d")</f>
        <v>nd</v>
      </c>
      <c r="H88" t="str">
        <f>VLOOKUP(qwdata!M237,lookup!$A$2:$D$18,2,FALSE)</f>
        <v>Benzo[a]pyrene, water, unfiltered, recoverable, micrograms per liter</v>
      </c>
    </row>
    <row r="89" spans="1:8" x14ac:dyDescent="0.3">
      <c r="A89">
        <f>qwdata!B238</f>
        <v>1648010</v>
      </c>
      <c r="B89" s="1">
        <f>qwdata!C238</f>
        <v>39689</v>
      </c>
      <c r="C89" t="str">
        <f>VLOOKUP(qwdata!M238,lookup!$A$2:$D$18,3,FALSE)</f>
        <v>Benzo[a]pyrene</v>
      </c>
      <c r="D89">
        <f>qwdata!O238</f>
        <v>0.12</v>
      </c>
      <c r="F89" t="str">
        <f>IF(qwdata!N238="&lt;","nd","d")</f>
        <v>nd</v>
      </c>
      <c r="H89" t="str">
        <f>VLOOKUP(qwdata!M238,lookup!$A$2:$D$18,2,FALSE)</f>
        <v>Benzo[a]pyrene, water, filtered, recoverable, micrograms per liter</v>
      </c>
    </row>
    <row r="90" spans="1:8" x14ac:dyDescent="0.3">
      <c r="A90">
        <f>qwdata!B239</f>
        <v>1648010</v>
      </c>
      <c r="B90" s="1">
        <f>qwdata!C239</f>
        <v>39689</v>
      </c>
      <c r="C90" t="str">
        <f>VLOOKUP(qwdata!M239,lookup!$A$2:$D$18,3,FALSE)</f>
        <v>Fluoranthene</v>
      </c>
      <c r="D90">
        <f>qwdata!O239</f>
        <v>0.17</v>
      </c>
      <c r="F90" t="str">
        <f>IF(qwdata!N239="&lt;","nd","d")</f>
        <v>d</v>
      </c>
      <c r="H90" t="str">
        <f>VLOOKUP(qwdata!M239,lookup!$A$2:$D$18,2,FALSE)</f>
        <v>Fluoranthene, water, unfiltered, recoverable, micrograms per liter</v>
      </c>
    </row>
    <row r="91" spans="1:8" x14ac:dyDescent="0.3">
      <c r="A91">
        <f>qwdata!B240</f>
        <v>1648010</v>
      </c>
      <c r="B91" s="1">
        <f>qwdata!C240</f>
        <v>39689</v>
      </c>
      <c r="C91" t="str">
        <f>VLOOKUP(qwdata!M240,lookup!$A$2:$D$18,3,FALSE)</f>
        <v>Fluoranthene</v>
      </c>
      <c r="D91">
        <f>qwdata!O240</f>
        <v>3.5999999999999997E-2</v>
      </c>
      <c r="F91" t="str">
        <f>IF(qwdata!N240="&lt;","nd","d")</f>
        <v>d</v>
      </c>
      <c r="H91" t="str">
        <f>VLOOKUP(qwdata!M240,lookup!$A$2:$D$18,2,FALSE)</f>
        <v>Fluoranthene, water, filtered, recoverable, micrograms per liter</v>
      </c>
    </row>
    <row r="92" spans="1:8" x14ac:dyDescent="0.3">
      <c r="A92">
        <f>qwdata!B241</f>
        <v>1648010</v>
      </c>
      <c r="B92" s="1">
        <f>qwdata!C241</f>
        <v>39689</v>
      </c>
      <c r="C92" t="str">
        <f>VLOOKUP(qwdata!M241,lookup!$A$2:$D$18,3,FALSE)</f>
        <v>Napthtalene</v>
      </c>
      <c r="D92">
        <f>qwdata!O241</f>
        <v>0.1</v>
      </c>
      <c r="F92" t="str">
        <f>IF(qwdata!N241="&lt;","nd","d")</f>
        <v>nd</v>
      </c>
      <c r="H92" t="str">
        <f>VLOOKUP(qwdata!M241,lookup!$A$2:$D$18,2,FALSE)</f>
        <v>Naphthalene, water, filtered, recoverable, micrograms per liter</v>
      </c>
    </row>
    <row r="93" spans="1:8" x14ac:dyDescent="0.3">
      <c r="A93">
        <f>qwdata!B242</f>
        <v>1648010</v>
      </c>
      <c r="B93" s="1">
        <f>qwdata!C242</f>
        <v>39689</v>
      </c>
      <c r="C93" t="str">
        <f>VLOOKUP(qwdata!M242,lookup!$A$2:$D$18,3,FALSE)</f>
        <v>Phenanthrene</v>
      </c>
      <c r="D93">
        <f>qwdata!O242</f>
        <v>0.2</v>
      </c>
      <c r="F93" t="str">
        <f>IF(qwdata!N242="&lt;","nd","d")</f>
        <v>nd</v>
      </c>
      <c r="H93" t="str">
        <f>VLOOKUP(qwdata!M242,lookup!$A$2:$D$18,2,FALSE)</f>
        <v>Phenanthrene, water, unfiltered, recoverable, micrograms per liter</v>
      </c>
    </row>
    <row r="94" spans="1:8" x14ac:dyDescent="0.3">
      <c r="A94">
        <f>qwdata!B243</f>
        <v>1648010</v>
      </c>
      <c r="B94" s="1">
        <f>qwdata!C243</f>
        <v>39689</v>
      </c>
      <c r="C94" t="str">
        <f>VLOOKUP(qwdata!M243,lookup!$A$2:$D$18,3,FALSE)</f>
        <v>Phenanthrene</v>
      </c>
      <c r="D94">
        <f>qwdata!O243</f>
        <v>1.9E-2</v>
      </c>
      <c r="F94" t="str">
        <f>IF(qwdata!N243="&lt;","nd","d")</f>
        <v>d</v>
      </c>
      <c r="H94" t="str">
        <f>VLOOKUP(qwdata!M243,lookup!$A$2:$D$18,2,FALSE)</f>
        <v>Phenanthrene, water, filtered, recoverable, micrograms per liter</v>
      </c>
    </row>
    <row r="95" spans="1:8" x14ac:dyDescent="0.3">
      <c r="A95">
        <f>qwdata!B244</f>
        <v>1648010</v>
      </c>
      <c r="B95" s="1">
        <f>qwdata!C244</f>
        <v>39689</v>
      </c>
      <c r="C95" t="str">
        <f>VLOOKUP(qwdata!M244,lookup!$A$2:$D$18,3,FALSE)</f>
        <v>Pyrene</v>
      </c>
      <c r="D95">
        <f>qwdata!O244</f>
        <v>0.12</v>
      </c>
      <c r="F95" t="str">
        <f>IF(qwdata!N244="&lt;","nd","d")</f>
        <v>d</v>
      </c>
      <c r="H95" t="str">
        <f>VLOOKUP(qwdata!M244,lookup!$A$2:$D$18,2,FALSE)</f>
        <v>Pyrene, water, unfiltered, recoverable, micrograms per liter</v>
      </c>
    </row>
    <row r="96" spans="1:8" x14ac:dyDescent="0.3">
      <c r="A96">
        <f>qwdata!B245</f>
        <v>1648010</v>
      </c>
      <c r="B96" s="1">
        <f>qwdata!C245</f>
        <v>39689</v>
      </c>
      <c r="C96" t="str">
        <f>VLOOKUP(qwdata!M245,lookup!$A$2:$D$18,3,FALSE)</f>
        <v>Pyrene</v>
      </c>
      <c r="D96">
        <f>qwdata!O245</f>
        <v>2.4E-2</v>
      </c>
      <c r="F96" t="str">
        <f>IF(qwdata!N245="&lt;","nd","d")</f>
        <v>d</v>
      </c>
      <c r="H96" t="str">
        <f>VLOOKUP(qwdata!M245,lookup!$A$2:$D$18,2,FALSE)</f>
        <v>Pyrene, water, filtered, recoverable, micrograms per liter</v>
      </c>
    </row>
    <row r="97" spans="1:8" x14ac:dyDescent="0.3">
      <c r="A97">
        <f>qwdata!B246</f>
        <v>1648010</v>
      </c>
      <c r="B97" s="1">
        <f>qwdata!C246</f>
        <v>39689</v>
      </c>
      <c r="C97" t="str">
        <f>VLOOKUP(qwdata!M246,lookup!$A$2:$D$18,3,FALSE)</f>
        <v>Napthtalene</v>
      </c>
      <c r="D97">
        <f>qwdata!O246</f>
        <v>0.2</v>
      </c>
      <c r="F97" t="str">
        <f>IF(qwdata!N246="&lt;","nd","d")</f>
        <v>nd</v>
      </c>
      <c r="H97" t="str">
        <f>VLOOKUP(qwdata!M246,lookup!$A$2:$D$18,2,FALSE)</f>
        <v>Naphthalene, water, unfiltered, recoverable, micrograms per liter</v>
      </c>
    </row>
    <row r="98" spans="1:8" x14ac:dyDescent="0.3">
      <c r="A98">
        <f>qwdata!B247</f>
        <v>1648010</v>
      </c>
      <c r="B98" s="1">
        <f>qwdata!C247</f>
        <v>39697</v>
      </c>
      <c r="C98" t="str">
        <f>VLOOKUP(qwdata!M247,lookup!$A$2:$D$18,3,FALSE)</f>
        <v>Benzo[a]pyrene</v>
      </c>
      <c r="D98">
        <f>qwdata!O247</f>
        <v>0.12</v>
      </c>
      <c r="F98" t="str">
        <f>IF(qwdata!N247="&lt;","nd","d")</f>
        <v>nd</v>
      </c>
      <c r="H98" t="str">
        <f>VLOOKUP(qwdata!M247,lookup!$A$2:$D$18,2,FALSE)</f>
        <v>Benzo[a]pyrene, water, filtered, recoverable, micrograms per liter</v>
      </c>
    </row>
    <row r="99" spans="1:8" x14ac:dyDescent="0.3">
      <c r="A99">
        <f>qwdata!B248</f>
        <v>1648010</v>
      </c>
      <c r="B99" s="1">
        <f>qwdata!C248</f>
        <v>39697</v>
      </c>
      <c r="C99" t="str">
        <f>VLOOKUP(qwdata!M248,lookup!$A$2:$D$18,3,FALSE)</f>
        <v>Fluoranthene</v>
      </c>
      <c r="D99">
        <f>qwdata!O248</f>
        <v>1.0999999999999999E-2</v>
      </c>
      <c r="F99" t="str">
        <f>IF(qwdata!N248="&lt;","nd","d")</f>
        <v>d</v>
      </c>
      <c r="H99" t="str">
        <f>VLOOKUP(qwdata!M248,lookup!$A$2:$D$18,2,FALSE)</f>
        <v>Fluoranthene, water, filtered, recoverable, micrograms per liter</v>
      </c>
    </row>
    <row r="100" spans="1:8" x14ac:dyDescent="0.3">
      <c r="A100">
        <f>qwdata!B249</f>
        <v>1648010</v>
      </c>
      <c r="B100" s="1">
        <f>qwdata!C249</f>
        <v>39697</v>
      </c>
      <c r="C100" t="str">
        <f>VLOOKUP(qwdata!M249,lookup!$A$2:$D$18,3,FALSE)</f>
        <v>Napthtalene</v>
      </c>
      <c r="D100">
        <f>qwdata!O249</f>
        <v>0.1</v>
      </c>
      <c r="F100" t="str">
        <f>IF(qwdata!N249="&lt;","nd","d")</f>
        <v>nd</v>
      </c>
      <c r="H100" t="str">
        <f>VLOOKUP(qwdata!M249,lookup!$A$2:$D$18,2,FALSE)</f>
        <v>Naphthalene, water, filtered, recoverable, micrograms per liter</v>
      </c>
    </row>
    <row r="101" spans="1:8" x14ac:dyDescent="0.3">
      <c r="A101">
        <f>qwdata!B250</f>
        <v>1648010</v>
      </c>
      <c r="B101" s="1">
        <f>qwdata!C250</f>
        <v>39697</v>
      </c>
      <c r="C101" t="str">
        <f>VLOOKUP(qwdata!M250,lookup!$A$2:$D$18,3,FALSE)</f>
        <v>Phenanthrene</v>
      </c>
      <c r="D101">
        <f>qwdata!O250</f>
        <v>1.0999999999999999E-2</v>
      </c>
      <c r="F101" t="str">
        <f>IF(qwdata!N250="&lt;","nd","d")</f>
        <v>d</v>
      </c>
      <c r="H101" t="str">
        <f>VLOOKUP(qwdata!M250,lookup!$A$2:$D$18,2,FALSE)</f>
        <v>Phenanthrene, water, filtered, recoverable, micrograms per liter</v>
      </c>
    </row>
    <row r="102" spans="1:8" x14ac:dyDescent="0.3">
      <c r="A102">
        <f>qwdata!B251</f>
        <v>1648010</v>
      </c>
      <c r="B102" s="1">
        <f>qwdata!C251</f>
        <v>39697</v>
      </c>
      <c r="C102" t="str">
        <f>VLOOKUP(qwdata!M251,lookup!$A$2:$D$18,3,FALSE)</f>
        <v>Pyrene</v>
      </c>
      <c r="D102">
        <f>qwdata!O251</f>
        <v>0.01</v>
      </c>
      <c r="F102" t="str">
        <f>IF(qwdata!N251="&lt;","nd","d")</f>
        <v>d</v>
      </c>
      <c r="H102" t="str">
        <f>VLOOKUP(qwdata!M251,lookup!$A$2:$D$18,2,FALSE)</f>
        <v>Pyrene, water, filtered, recoverable, micrograms per liter</v>
      </c>
    </row>
    <row r="103" spans="1:8" x14ac:dyDescent="0.3">
      <c r="A103">
        <f>qwdata!B252</f>
        <v>1648010</v>
      </c>
      <c r="B103" s="1">
        <f>qwdata!C252</f>
        <v>39697</v>
      </c>
      <c r="C103" t="str">
        <f>VLOOKUP(qwdata!M252,lookup!$A$2:$D$18,3,FALSE)</f>
        <v>Benzo[a]pyrene</v>
      </c>
      <c r="D103">
        <f>qwdata!O252</f>
        <v>0.12</v>
      </c>
      <c r="F103" t="str">
        <f>IF(qwdata!N252="&lt;","nd","d")</f>
        <v>nd</v>
      </c>
      <c r="H103" t="str">
        <f>VLOOKUP(qwdata!M252,lookup!$A$2:$D$18,2,FALSE)</f>
        <v>Benzo[a]pyrene, water, filtered, recoverable, micrograms per liter</v>
      </c>
    </row>
    <row r="104" spans="1:8" x14ac:dyDescent="0.3">
      <c r="A104">
        <f>qwdata!B253</f>
        <v>1648010</v>
      </c>
      <c r="B104" s="1">
        <f>qwdata!C253</f>
        <v>39697</v>
      </c>
      <c r="C104" t="str">
        <f>VLOOKUP(qwdata!M253,lookup!$A$2:$D$18,3,FALSE)</f>
        <v>Fluoranthene</v>
      </c>
      <c r="D104">
        <f>qwdata!O253</f>
        <v>1.2999999999999999E-2</v>
      </c>
      <c r="F104" t="str">
        <f>IF(qwdata!N253="&lt;","nd","d")</f>
        <v>d</v>
      </c>
      <c r="H104" t="str">
        <f>VLOOKUP(qwdata!M253,lookup!$A$2:$D$18,2,FALSE)</f>
        <v>Fluoranthene, water, filtered, recoverable, micrograms per liter</v>
      </c>
    </row>
    <row r="105" spans="1:8" x14ac:dyDescent="0.3">
      <c r="A105">
        <f>qwdata!B254</f>
        <v>1648010</v>
      </c>
      <c r="B105" s="1">
        <f>qwdata!C254</f>
        <v>39697</v>
      </c>
      <c r="C105" t="str">
        <f>VLOOKUP(qwdata!M254,lookup!$A$2:$D$18,3,FALSE)</f>
        <v>Napthtalene</v>
      </c>
      <c r="D105">
        <f>qwdata!O254</f>
        <v>2.5000000000000001E-2</v>
      </c>
      <c r="F105" t="str">
        <f>IF(qwdata!N254="&lt;","nd","d")</f>
        <v>d</v>
      </c>
      <c r="H105" t="str">
        <f>VLOOKUP(qwdata!M254,lookup!$A$2:$D$18,2,FALSE)</f>
        <v>Naphthalene, water, filtered, recoverable, micrograms per liter</v>
      </c>
    </row>
    <row r="106" spans="1:8" x14ac:dyDescent="0.3">
      <c r="A106">
        <f>qwdata!B255</f>
        <v>1648010</v>
      </c>
      <c r="B106" s="1">
        <f>qwdata!C255</f>
        <v>39697</v>
      </c>
      <c r="C106" t="str">
        <f>VLOOKUP(qwdata!M255,lookup!$A$2:$D$18,3,FALSE)</f>
        <v>Phenanthrene</v>
      </c>
      <c r="D106">
        <f>qwdata!O255</f>
        <v>1.0999999999999999E-2</v>
      </c>
      <c r="F106" t="str">
        <f>IF(qwdata!N255="&lt;","nd","d")</f>
        <v>d</v>
      </c>
      <c r="H106" t="str">
        <f>VLOOKUP(qwdata!M255,lookup!$A$2:$D$18,2,FALSE)</f>
        <v>Phenanthrene, water, filtered, recoverable, micrograms per liter</v>
      </c>
    </row>
    <row r="107" spans="1:8" x14ac:dyDescent="0.3">
      <c r="A107">
        <f>qwdata!B256</f>
        <v>1648010</v>
      </c>
      <c r="B107" s="1">
        <f>qwdata!C256</f>
        <v>39697</v>
      </c>
      <c r="C107" t="str">
        <f>VLOOKUP(qwdata!M256,lookup!$A$2:$D$18,3,FALSE)</f>
        <v>Pyrene</v>
      </c>
      <c r="D107">
        <f>qwdata!O256</f>
        <v>1.4E-2</v>
      </c>
      <c r="F107" t="str">
        <f>IF(qwdata!N256="&lt;","nd","d")</f>
        <v>d</v>
      </c>
      <c r="H107" t="str">
        <f>VLOOKUP(qwdata!M256,lookup!$A$2:$D$18,2,FALSE)</f>
        <v>Pyrene, water, filtered, recoverable, micrograms per liter</v>
      </c>
    </row>
    <row r="108" spans="1:8" x14ac:dyDescent="0.3">
      <c r="A108">
        <f>qwdata!B257</f>
        <v>1648010</v>
      </c>
      <c r="B108" s="1">
        <f>qwdata!C257</f>
        <v>39697</v>
      </c>
      <c r="C108" t="str">
        <f>VLOOKUP(qwdata!M257,lookup!$A$2:$D$18,3,FALSE)</f>
        <v>Benzo[a]pyrene</v>
      </c>
      <c r="D108">
        <f>qwdata!O257</f>
        <v>0.12</v>
      </c>
      <c r="F108" t="str">
        <f>IF(qwdata!N257="&lt;","nd","d")</f>
        <v>nd</v>
      </c>
      <c r="H108" t="str">
        <f>VLOOKUP(qwdata!M257,lookup!$A$2:$D$18,2,FALSE)</f>
        <v>Benzo[a]pyrene, water, filtered, recoverable, micrograms per liter</v>
      </c>
    </row>
    <row r="109" spans="1:8" x14ac:dyDescent="0.3">
      <c r="A109">
        <f>qwdata!B258</f>
        <v>1648010</v>
      </c>
      <c r="B109" s="1">
        <f>qwdata!C258</f>
        <v>39697</v>
      </c>
      <c r="C109" t="str">
        <f>VLOOKUP(qwdata!M258,lookup!$A$2:$D$18,3,FALSE)</f>
        <v>Fluoranthene</v>
      </c>
      <c r="D109">
        <f>qwdata!O258</f>
        <v>1.6E-2</v>
      </c>
      <c r="F109" t="str">
        <f>IF(qwdata!N258="&lt;","nd","d")</f>
        <v>d</v>
      </c>
      <c r="H109" t="str">
        <f>VLOOKUP(qwdata!M258,lookup!$A$2:$D$18,2,FALSE)</f>
        <v>Fluoranthene, water, filtered, recoverable, micrograms per liter</v>
      </c>
    </row>
    <row r="110" spans="1:8" x14ac:dyDescent="0.3">
      <c r="A110">
        <f>qwdata!B259</f>
        <v>1648010</v>
      </c>
      <c r="B110" s="1">
        <f>qwdata!C259</f>
        <v>39697</v>
      </c>
      <c r="C110" t="str">
        <f>VLOOKUP(qwdata!M259,lookup!$A$2:$D$18,3,FALSE)</f>
        <v>Napthtalene</v>
      </c>
      <c r="D110">
        <f>qwdata!O259</f>
        <v>1.6E-2</v>
      </c>
      <c r="F110" t="str">
        <f>IF(qwdata!N259="&lt;","nd","d")</f>
        <v>d</v>
      </c>
      <c r="H110" t="str">
        <f>VLOOKUP(qwdata!M259,lookup!$A$2:$D$18,2,FALSE)</f>
        <v>Naphthalene, water, filtered, recoverable, micrograms per liter</v>
      </c>
    </row>
    <row r="111" spans="1:8" x14ac:dyDescent="0.3">
      <c r="A111">
        <f>qwdata!B260</f>
        <v>1648010</v>
      </c>
      <c r="B111" s="1">
        <f>qwdata!C260</f>
        <v>39697</v>
      </c>
      <c r="C111" t="str">
        <f>VLOOKUP(qwdata!M260,lookup!$A$2:$D$18,3,FALSE)</f>
        <v>Phenanthrene</v>
      </c>
      <c r="D111">
        <f>qwdata!O260</f>
        <v>0.08</v>
      </c>
      <c r="F111" t="str">
        <f>IF(qwdata!N260="&lt;","nd","d")</f>
        <v>nd</v>
      </c>
      <c r="H111" t="str">
        <f>VLOOKUP(qwdata!M260,lookup!$A$2:$D$18,2,FALSE)</f>
        <v>Phenanthrene, water, filtered, recoverable, micrograms per liter</v>
      </c>
    </row>
    <row r="112" spans="1:8" x14ac:dyDescent="0.3">
      <c r="A112">
        <f>qwdata!B261</f>
        <v>1648010</v>
      </c>
      <c r="B112" s="1">
        <f>qwdata!C261</f>
        <v>39697</v>
      </c>
      <c r="C112" t="str">
        <f>VLOOKUP(qwdata!M261,lookup!$A$2:$D$18,3,FALSE)</f>
        <v>Pyrene</v>
      </c>
      <c r="D112">
        <f>qwdata!O261</f>
        <v>1.6E-2</v>
      </c>
      <c r="F112" t="str">
        <f>IF(qwdata!N261="&lt;","nd","d")</f>
        <v>d</v>
      </c>
      <c r="H112" t="str">
        <f>VLOOKUP(qwdata!M261,lookup!$A$2:$D$18,2,FALSE)</f>
        <v>Pyrene, water, filtered, recoverable, micrograms per liter</v>
      </c>
    </row>
    <row r="113" spans="1:8" x14ac:dyDescent="0.3">
      <c r="A113">
        <f>qwdata!B262</f>
        <v>1648010</v>
      </c>
      <c r="B113" s="1">
        <f>qwdata!C262</f>
        <v>39697</v>
      </c>
      <c r="C113" t="str">
        <f>VLOOKUP(qwdata!M262,lookup!$A$2:$D$18,3,FALSE)</f>
        <v>Benzo[a]pyrene</v>
      </c>
      <c r="D113">
        <f>qwdata!O262</f>
        <v>0.77</v>
      </c>
      <c r="F113" t="str">
        <f>IF(qwdata!N262="&lt;","nd","d")</f>
        <v>d</v>
      </c>
      <c r="H113" t="str">
        <f>VLOOKUP(qwdata!M262,lookup!$A$2:$D$18,2,FALSE)</f>
        <v>Benzo[a]pyrene, water, unfiltered, recoverable, micrograms per liter</v>
      </c>
    </row>
    <row r="114" spans="1:8" x14ac:dyDescent="0.3">
      <c r="A114">
        <f>qwdata!B263</f>
        <v>1648010</v>
      </c>
      <c r="B114" s="1">
        <f>qwdata!C263</f>
        <v>39697</v>
      </c>
      <c r="C114" t="str">
        <f>VLOOKUP(qwdata!M263,lookup!$A$2:$D$18,3,FALSE)</f>
        <v>Fluoranthene</v>
      </c>
      <c r="D114">
        <f>qwdata!O263</f>
        <v>1.42</v>
      </c>
      <c r="F114" t="str">
        <f>IF(qwdata!N263="&lt;","nd","d")</f>
        <v>d</v>
      </c>
      <c r="H114" t="str">
        <f>VLOOKUP(qwdata!M263,lookup!$A$2:$D$18,2,FALSE)</f>
        <v>Fluoranthene, water, unfiltered, recoverable, micrograms per liter</v>
      </c>
    </row>
    <row r="115" spans="1:8" x14ac:dyDescent="0.3">
      <c r="A115">
        <f>qwdata!B264</f>
        <v>1648010</v>
      </c>
      <c r="B115" s="1">
        <f>qwdata!C264</f>
        <v>39697</v>
      </c>
      <c r="C115" t="str">
        <f>VLOOKUP(qwdata!M264,lookup!$A$2:$D$18,3,FALSE)</f>
        <v>Phenanthrene</v>
      </c>
      <c r="D115">
        <f>qwdata!O264</f>
        <v>0.49</v>
      </c>
      <c r="F115" t="str">
        <f>IF(qwdata!N264="&lt;","nd","d")</f>
        <v>d</v>
      </c>
      <c r="H115" t="str">
        <f>VLOOKUP(qwdata!M264,lookup!$A$2:$D$18,2,FALSE)</f>
        <v>Phenanthrene, water, unfiltered, recoverable, micrograms per liter</v>
      </c>
    </row>
    <row r="116" spans="1:8" x14ac:dyDescent="0.3">
      <c r="A116">
        <f>qwdata!B265</f>
        <v>1648010</v>
      </c>
      <c r="B116" s="1">
        <f>qwdata!C265</f>
        <v>39697</v>
      </c>
      <c r="C116" t="str">
        <f>VLOOKUP(qwdata!M265,lookup!$A$2:$D$18,3,FALSE)</f>
        <v>Pyrene</v>
      </c>
      <c r="D116">
        <f>qwdata!O265</f>
        <v>1.17</v>
      </c>
      <c r="F116" t="str">
        <f>IF(qwdata!N265="&lt;","nd","d")</f>
        <v>d</v>
      </c>
      <c r="H116" t="str">
        <f>VLOOKUP(qwdata!M265,lookup!$A$2:$D$18,2,FALSE)</f>
        <v>Pyrene, water, unfiltered, recoverable, micrograms per liter</v>
      </c>
    </row>
    <row r="117" spans="1:8" x14ac:dyDescent="0.3">
      <c r="A117">
        <f>qwdata!B266</f>
        <v>1648010</v>
      </c>
      <c r="B117" s="1">
        <f>qwdata!C266</f>
        <v>39697</v>
      </c>
      <c r="C117" t="str">
        <f>VLOOKUP(qwdata!M266,lookup!$A$2:$D$18,3,FALSE)</f>
        <v>Napthtalene</v>
      </c>
      <c r="D117">
        <f>qwdata!O266</f>
        <v>0.2</v>
      </c>
      <c r="F117" t="str">
        <f>IF(qwdata!N266="&lt;","nd","d")</f>
        <v>nd</v>
      </c>
      <c r="H117" t="str">
        <f>VLOOKUP(qwdata!M266,lookup!$A$2:$D$18,2,FALSE)</f>
        <v>Naphthalene, water, unfiltered, recoverable, micrograms per liter</v>
      </c>
    </row>
    <row r="118" spans="1:8" x14ac:dyDescent="0.3">
      <c r="A118">
        <f>qwdata!B267</f>
        <v>1648010</v>
      </c>
      <c r="B118" s="1">
        <f>qwdata!C267</f>
        <v>39697</v>
      </c>
      <c r="C118" t="str">
        <f>VLOOKUP(qwdata!M267,lookup!$A$2:$D$18,3,FALSE)</f>
        <v>Benzo[a]pyrene</v>
      </c>
      <c r="D118">
        <f>qwdata!O267</f>
        <v>0.12</v>
      </c>
      <c r="F118" t="str">
        <f>IF(qwdata!N267="&lt;","nd","d")</f>
        <v>nd</v>
      </c>
      <c r="H118" t="str">
        <f>VLOOKUP(qwdata!M267,lookup!$A$2:$D$18,2,FALSE)</f>
        <v>Benzo[a]pyrene, water, filtered, recoverable, micrograms per liter</v>
      </c>
    </row>
    <row r="119" spans="1:8" x14ac:dyDescent="0.3">
      <c r="A119">
        <f>qwdata!B268</f>
        <v>1648010</v>
      </c>
      <c r="B119" s="1">
        <f>qwdata!C268</f>
        <v>39697</v>
      </c>
      <c r="C119" t="str">
        <f>VLOOKUP(qwdata!M268,lookup!$A$2:$D$18,3,FALSE)</f>
        <v>Fluoranthene</v>
      </c>
      <c r="D119">
        <f>qwdata!O268</f>
        <v>2.7E-2</v>
      </c>
      <c r="F119" t="str">
        <f>IF(qwdata!N268="&lt;","nd","d")</f>
        <v>d</v>
      </c>
      <c r="H119" t="str">
        <f>VLOOKUP(qwdata!M268,lookup!$A$2:$D$18,2,FALSE)</f>
        <v>Fluoranthene, water, filtered, recoverable, micrograms per liter</v>
      </c>
    </row>
    <row r="120" spans="1:8" x14ac:dyDescent="0.3">
      <c r="A120">
        <f>qwdata!B269</f>
        <v>1648010</v>
      </c>
      <c r="B120" s="1">
        <f>qwdata!C269</f>
        <v>39697</v>
      </c>
      <c r="C120" t="str">
        <f>VLOOKUP(qwdata!M269,lookup!$A$2:$D$18,3,FALSE)</f>
        <v>Napthtalene</v>
      </c>
      <c r="D120">
        <f>qwdata!O269</f>
        <v>0.1</v>
      </c>
      <c r="F120" t="str">
        <f>IF(qwdata!N269="&lt;","nd","d")</f>
        <v>nd</v>
      </c>
      <c r="H120" t="str">
        <f>VLOOKUP(qwdata!M269,lookup!$A$2:$D$18,2,FALSE)</f>
        <v>Naphthalene, water, filtered, recoverable, micrograms per liter</v>
      </c>
    </row>
    <row r="121" spans="1:8" x14ac:dyDescent="0.3">
      <c r="A121">
        <f>qwdata!B270</f>
        <v>1648010</v>
      </c>
      <c r="B121" s="1">
        <f>qwdata!C270</f>
        <v>39697</v>
      </c>
      <c r="C121" t="str">
        <f>VLOOKUP(qwdata!M270,lookup!$A$2:$D$18,3,FALSE)</f>
        <v>Phenanthrene</v>
      </c>
      <c r="D121">
        <f>qwdata!O270</f>
        <v>2.4E-2</v>
      </c>
      <c r="F121" t="str">
        <f>IF(qwdata!N270="&lt;","nd","d")</f>
        <v>d</v>
      </c>
      <c r="H121" t="str">
        <f>VLOOKUP(qwdata!M270,lookup!$A$2:$D$18,2,FALSE)</f>
        <v>Phenanthrene, water, filtered, recoverable, micrograms per liter</v>
      </c>
    </row>
    <row r="122" spans="1:8" x14ac:dyDescent="0.3">
      <c r="A122">
        <f>qwdata!B271</f>
        <v>1648010</v>
      </c>
      <c r="B122" s="1">
        <f>qwdata!C271</f>
        <v>39697</v>
      </c>
      <c r="C122" t="str">
        <f>VLOOKUP(qwdata!M271,lookup!$A$2:$D$18,3,FALSE)</f>
        <v>Pyrene</v>
      </c>
      <c r="D122">
        <f>qwdata!O271</f>
        <v>0.02</v>
      </c>
      <c r="F122" t="str">
        <f>IF(qwdata!N271="&lt;","nd","d")</f>
        <v>d</v>
      </c>
      <c r="H122" t="str">
        <f>VLOOKUP(qwdata!M271,lookup!$A$2:$D$18,2,FALSE)</f>
        <v>Pyrene, water, filtered, recoverable, micrograms per liter</v>
      </c>
    </row>
    <row r="123" spans="1:8" x14ac:dyDescent="0.3">
      <c r="A123">
        <f>qwdata!B272</f>
        <v>1648010</v>
      </c>
      <c r="B123" s="1">
        <f>qwdata!C272</f>
        <v>41725</v>
      </c>
      <c r="C123" t="str">
        <f>VLOOKUP(qwdata!M272,lookup!$A$2:$D$18,3,FALSE)</f>
        <v>Copper</v>
      </c>
      <c r="D123">
        <f>qwdata!O272</f>
        <v>1.6</v>
      </c>
      <c r="F123" t="str">
        <f>IF(qwdata!N272="&lt;","nd","d")</f>
        <v>d</v>
      </c>
      <c r="H123" t="str">
        <f>VLOOKUP(qwdata!M272,lookup!$A$2:$D$18,2,FALSE)</f>
        <v>Copper, water, filtered, micrograms per liter</v>
      </c>
    </row>
    <row r="124" spans="1:8" x14ac:dyDescent="0.3">
      <c r="A124">
        <f>qwdata!B273</f>
        <v>1648010</v>
      </c>
      <c r="B124" s="1">
        <f>qwdata!C273</f>
        <v>41725</v>
      </c>
      <c r="C124" t="str">
        <f>VLOOKUP(qwdata!M273,lookup!$A$2:$D$18,3,FALSE)</f>
        <v>Lead</v>
      </c>
      <c r="D124">
        <f>qwdata!O273</f>
        <v>7.0999999999999994E-2</v>
      </c>
      <c r="F124" t="str">
        <f>IF(qwdata!N273="&lt;","nd","d")</f>
        <v>d</v>
      </c>
      <c r="H124" t="str">
        <f>VLOOKUP(qwdata!M273,lookup!$A$2:$D$18,2,FALSE)</f>
        <v>Lead, water, filtered, micrograms per liter</v>
      </c>
    </row>
    <row r="125" spans="1:8" x14ac:dyDescent="0.3">
      <c r="A125">
        <f>qwdata!B274</f>
        <v>1648010</v>
      </c>
      <c r="B125" s="1">
        <f>qwdata!C274</f>
        <v>41725</v>
      </c>
      <c r="C125" t="str">
        <f>VLOOKUP(qwdata!M274,lookup!$A$2:$D$18,3,FALSE)</f>
        <v>Zinc</v>
      </c>
      <c r="D125">
        <f>qwdata!O274</f>
        <v>2.8</v>
      </c>
      <c r="F125" t="str">
        <f>IF(qwdata!N274="&lt;","nd","d")</f>
        <v>d</v>
      </c>
      <c r="H125" t="str">
        <f>VLOOKUP(qwdata!M274,lookup!$A$2:$D$18,2,FALSE)</f>
        <v>Zinc, water, filtered, micrograms per liter</v>
      </c>
    </row>
    <row r="126" spans="1:8" x14ac:dyDescent="0.3">
      <c r="A126">
        <f>qwdata!B275</f>
        <v>1648010</v>
      </c>
      <c r="B126" s="1">
        <f>qwdata!C275</f>
        <v>41728</v>
      </c>
      <c r="C126" t="str">
        <f>VLOOKUP(qwdata!M275,lookup!$A$2:$D$18,3,FALSE)</f>
        <v>Copper</v>
      </c>
      <c r="D126">
        <f>qwdata!O275</f>
        <v>2.7</v>
      </c>
      <c r="F126" t="str">
        <f>IF(qwdata!N275="&lt;","nd","d")</f>
        <v>d</v>
      </c>
      <c r="H126" t="str">
        <f>VLOOKUP(qwdata!M275,lookup!$A$2:$D$18,2,FALSE)</f>
        <v>Copper, water, filtered, micrograms per liter</v>
      </c>
    </row>
    <row r="127" spans="1:8" x14ac:dyDescent="0.3">
      <c r="A127">
        <f>qwdata!B276</f>
        <v>1648010</v>
      </c>
      <c r="B127" s="1">
        <f>qwdata!C276</f>
        <v>41728</v>
      </c>
      <c r="C127" t="str">
        <f>VLOOKUP(qwdata!M276,lookup!$A$2:$D$18,3,FALSE)</f>
        <v>Lead</v>
      </c>
      <c r="D127">
        <f>qwdata!O276</f>
        <v>0.434</v>
      </c>
      <c r="F127" t="str">
        <f>IF(qwdata!N276="&lt;","nd","d")</f>
        <v>d</v>
      </c>
      <c r="H127" t="str">
        <f>VLOOKUP(qwdata!M276,lookup!$A$2:$D$18,2,FALSE)</f>
        <v>Lead, water, filtered, micrograms per liter</v>
      </c>
    </row>
    <row r="128" spans="1:8" x14ac:dyDescent="0.3">
      <c r="A128">
        <f>qwdata!B277</f>
        <v>1648010</v>
      </c>
      <c r="B128" s="1">
        <f>qwdata!C277</f>
        <v>41728</v>
      </c>
      <c r="C128" t="str">
        <f>VLOOKUP(qwdata!M277,lookup!$A$2:$D$18,3,FALSE)</f>
        <v>Zinc</v>
      </c>
      <c r="D128">
        <f>qwdata!O277</f>
        <v>3.3</v>
      </c>
      <c r="F128" t="str">
        <f>IF(qwdata!N277="&lt;","nd","d")</f>
        <v>d</v>
      </c>
      <c r="H128" t="str">
        <f>VLOOKUP(qwdata!M277,lookup!$A$2:$D$18,2,FALSE)</f>
        <v>Zinc, water, filtered, micrograms per liter</v>
      </c>
    </row>
    <row r="129" spans="1:8" x14ac:dyDescent="0.3">
      <c r="A129">
        <f>qwdata!B278</f>
        <v>1648010</v>
      </c>
      <c r="B129" s="1">
        <f>qwdata!C278</f>
        <v>41745</v>
      </c>
      <c r="C129" t="str">
        <f>VLOOKUP(qwdata!M278,lookup!$A$2:$D$18,3,FALSE)</f>
        <v>Copper</v>
      </c>
      <c r="D129">
        <f>qwdata!O278</f>
        <v>2.2000000000000002</v>
      </c>
      <c r="F129" t="str">
        <f>IF(qwdata!N278="&lt;","nd","d")</f>
        <v>d</v>
      </c>
      <c r="H129" t="str">
        <f>VLOOKUP(qwdata!M278,lookup!$A$2:$D$18,2,FALSE)</f>
        <v>Copper, water, filtered, micrograms per liter</v>
      </c>
    </row>
    <row r="130" spans="1:8" x14ac:dyDescent="0.3">
      <c r="A130">
        <f>qwdata!B279</f>
        <v>1648010</v>
      </c>
      <c r="B130" s="1">
        <f>qwdata!C279</f>
        <v>41745</v>
      </c>
      <c r="C130" t="str">
        <f>VLOOKUP(qwdata!M279,lookup!$A$2:$D$18,3,FALSE)</f>
        <v>Lead</v>
      </c>
      <c r="D130">
        <f>qwdata!O279</f>
        <v>0.28599999999999998</v>
      </c>
      <c r="F130" t="str">
        <f>IF(qwdata!N279="&lt;","nd","d")</f>
        <v>d</v>
      </c>
      <c r="H130" t="str">
        <f>VLOOKUP(qwdata!M279,lookup!$A$2:$D$18,2,FALSE)</f>
        <v>Lead, water, filtered, micrograms per liter</v>
      </c>
    </row>
    <row r="131" spans="1:8" x14ac:dyDescent="0.3">
      <c r="A131">
        <f>qwdata!B280</f>
        <v>1648010</v>
      </c>
      <c r="B131" s="1">
        <f>qwdata!C280</f>
        <v>41745</v>
      </c>
      <c r="C131" t="str">
        <f>VLOOKUP(qwdata!M280,lookup!$A$2:$D$18,3,FALSE)</f>
        <v>Zinc</v>
      </c>
      <c r="D131">
        <f>qwdata!O280</f>
        <v>2.7</v>
      </c>
      <c r="F131" t="str">
        <f>IF(qwdata!N280="&lt;","nd","d")</f>
        <v>d</v>
      </c>
      <c r="H131" t="str">
        <f>VLOOKUP(qwdata!M280,lookup!$A$2:$D$18,2,FALSE)</f>
        <v>Zinc, water, filtered, micrograms per liter</v>
      </c>
    </row>
    <row r="132" spans="1:8" x14ac:dyDescent="0.3">
      <c r="A132">
        <f>qwdata!B281</f>
        <v>1648010</v>
      </c>
      <c r="B132" s="1">
        <f>qwdata!C281</f>
        <v>41752</v>
      </c>
      <c r="C132" t="str">
        <f>VLOOKUP(qwdata!M281,lookup!$A$2:$D$18,3,FALSE)</f>
        <v>Copper</v>
      </c>
      <c r="D132">
        <f>qwdata!O281</f>
        <v>2</v>
      </c>
      <c r="F132" t="str">
        <f>IF(qwdata!N281="&lt;","nd","d")</f>
        <v>d</v>
      </c>
      <c r="H132" t="str">
        <f>VLOOKUP(qwdata!M281,lookup!$A$2:$D$18,2,FALSE)</f>
        <v>Copper, water, filtered, micrograms per liter</v>
      </c>
    </row>
    <row r="133" spans="1:8" x14ac:dyDescent="0.3">
      <c r="A133">
        <f>qwdata!B282</f>
        <v>1648010</v>
      </c>
      <c r="B133" s="1">
        <f>qwdata!C282</f>
        <v>41752</v>
      </c>
      <c r="C133" t="str">
        <f>VLOOKUP(qwdata!M282,lookup!$A$2:$D$18,3,FALSE)</f>
        <v>Lead</v>
      </c>
      <c r="D133">
        <f>qwdata!O282</f>
        <v>0.156</v>
      </c>
      <c r="F133" t="str">
        <f>IF(qwdata!N282="&lt;","nd","d")</f>
        <v>d</v>
      </c>
      <c r="H133" t="str">
        <f>VLOOKUP(qwdata!M282,lookup!$A$2:$D$18,2,FALSE)</f>
        <v>Lead, water, filtered, micrograms per liter</v>
      </c>
    </row>
    <row r="134" spans="1:8" x14ac:dyDescent="0.3">
      <c r="A134">
        <f>qwdata!B283</f>
        <v>1648010</v>
      </c>
      <c r="B134" s="1">
        <f>qwdata!C283</f>
        <v>41752</v>
      </c>
      <c r="C134" t="str">
        <f>VLOOKUP(qwdata!M283,lookup!$A$2:$D$18,3,FALSE)</f>
        <v>Zinc</v>
      </c>
      <c r="D134">
        <f>qwdata!O283</f>
        <v>2.5</v>
      </c>
      <c r="F134" t="str">
        <f>IF(qwdata!N283="&lt;","nd","d")</f>
        <v>d</v>
      </c>
      <c r="H134" t="str">
        <f>VLOOKUP(qwdata!M283,lookup!$A$2:$D$18,2,FALSE)</f>
        <v>Zinc, water, filtered, micrograms per liter</v>
      </c>
    </row>
    <row r="135" spans="1:8" x14ac:dyDescent="0.3">
      <c r="A135">
        <f>qwdata!B284</f>
        <v>1648010</v>
      </c>
      <c r="B135" s="1">
        <f>qwdata!C284</f>
        <v>41759</v>
      </c>
      <c r="C135" t="str">
        <f>VLOOKUP(qwdata!M284,lookup!$A$2:$D$18,3,FALSE)</f>
        <v>Copper</v>
      </c>
      <c r="D135">
        <f>qwdata!O284</f>
        <v>4.2</v>
      </c>
      <c r="F135" t="str">
        <f>IF(qwdata!N284="&lt;","nd","d")</f>
        <v>d</v>
      </c>
      <c r="H135" t="str">
        <f>VLOOKUP(qwdata!M284,lookup!$A$2:$D$18,2,FALSE)</f>
        <v>Copper, water, filtered, micrograms per liter</v>
      </c>
    </row>
    <row r="136" spans="1:8" x14ac:dyDescent="0.3">
      <c r="A136">
        <f>qwdata!B285</f>
        <v>1648010</v>
      </c>
      <c r="B136" s="1">
        <f>qwdata!C285</f>
        <v>41759</v>
      </c>
      <c r="C136" t="str">
        <f>VLOOKUP(qwdata!M285,lookup!$A$2:$D$18,3,FALSE)</f>
        <v>Lead</v>
      </c>
      <c r="D136">
        <f>qwdata!O285</f>
        <v>0.69499999999999995</v>
      </c>
      <c r="F136" t="str">
        <f>IF(qwdata!N285="&lt;","nd","d")</f>
        <v>d</v>
      </c>
      <c r="H136" t="str">
        <f>VLOOKUP(qwdata!M285,lookup!$A$2:$D$18,2,FALSE)</f>
        <v>Lead, water, filtered, micrograms per liter</v>
      </c>
    </row>
    <row r="137" spans="1:8" x14ac:dyDescent="0.3">
      <c r="A137">
        <f>qwdata!B286</f>
        <v>1648010</v>
      </c>
      <c r="B137" s="1">
        <f>qwdata!C286</f>
        <v>41759</v>
      </c>
      <c r="C137" t="str">
        <f>VLOOKUP(qwdata!M286,lookup!$A$2:$D$18,3,FALSE)</f>
        <v>Zinc</v>
      </c>
      <c r="D137">
        <f>qwdata!O286</f>
        <v>4.3</v>
      </c>
      <c r="F137" t="str">
        <f>IF(qwdata!N286="&lt;","nd","d")</f>
        <v>d</v>
      </c>
      <c r="H137" t="str">
        <f>VLOOKUP(qwdata!M286,lookup!$A$2:$D$18,2,FALSE)</f>
        <v>Zinc, water, filtered, micrograms per liter</v>
      </c>
    </row>
    <row r="138" spans="1:8" x14ac:dyDescent="0.3">
      <c r="A138">
        <f>qwdata!B287</f>
        <v>1648010</v>
      </c>
      <c r="B138" s="1">
        <f>qwdata!C287</f>
        <v>41760</v>
      </c>
      <c r="C138" t="str">
        <f>VLOOKUP(qwdata!M287,lookup!$A$2:$D$18,3,FALSE)</f>
        <v>Copper</v>
      </c>
      <c r="D138">
        <f>qwdata!O287</f>
        <v>3.1</v>
      </c>
      <c r="F138" t="str">
        <f>IF(qwdata!N287="&lt;","nd","d")</f>
        <v>d</v>
      </c>
      <c r="H138" t="str">
        <f>VLOOKUP(qwdata!M287,lookup!$A$2:$D$18,2,FALSE)</f>
        <v>Copper, water, filtered, micrograms per liter</v>
      </c>
    </row>
    <row r="139" spans="1:8" x14ac:dyDescent="0.3">
      <c r="A139">
        <f>qwdata!B288</f>
        <v>1648010</v>
      </c>
      <c r="B139" s="1">
        <f>qwdata!C288</f>
        <v>41760</v>
      </c>
      <c r="C139" t="str">
        <f>VLOOKUP(qwdata!M288,lookup!$A$2:$D$18,3,FALSE)</f>
        <v>Lead</v>
      </c>
      <c r="D139">
        <f>qwdata!O288</f>
        <v>0.64300000000000002</v>
      </c>
      <c r="F139" t="str">
        <f>IF(qwdata!N288="&lt;","nd","d")</f>
        <v>d</v>
      </c>
      <c r="H139" t="str">
        <f>VLOOKUP(qwdata!M288,lookup!$A$2:$D$18,2,FALSE)</f>
        <v>Lead, water, filtered, micrograms per liter</v>
      </c>
    </row>
    <row r="140" spans="1:8" x14ac:dyDescent="0.3">
      <c r="A140">
        <f>qwdata!B289</f>
        <v>1648010</v>
      </c>
      <c r="B140" s="1">
        <f>qwdata!C289</f>
        <v>41760</v>
      </c>
      <c r="C140" t="str">
        <f>VLOOKUP(qwdata!M289,lookup!$A$2:$D$18,3,FALSE)</f>
        <v>Zinc</v>
      </c>
      <c r="D140">
        <f>qwdata!O289</f>
        <v>2.7</v>
      </c>
      <c r="F140" t="str">
        <f>IF(qwdata!N289="&lt;","nd","d")</f>
        <v>d</v>
      </c>
      <c r="H140" t="str">
        <f>VLOOKUP(qwdata!M289,lookup!$A$2:$D$18,2,FALSE)</f>
        <v>Zinc, water, filtered, micrograms per liter</v>
      </c>
    </row>
    <row r="141" spans="1:8" x14ac:dyDescent="0.3">
      <c r="A141">
        <f>qwdata!B290</f>
        <v>1648010</v>
      </c>
      <c r="B141" s="1">
        <f>qwdata!C290</f>
        <v>41775</v>
      </c>
      <c r="C141" t="str">
        <f>VLOOKUP(qwdata!M290,lookup!$A$2:$D$18,3,FALSE)</f>
        <v>Copper</v>
      </c>
      <c r="D141">
        <f>qwdata!O290</f>
        <v>4.4000000000000004</v>
      </c>
      <c r="F141" t="str">
        <f>IF(qwdata!N290="&lt;","nd","d")</f>
        <v>d</v>
      </c>
      <c r="H141" t="str">
        <f>VLOOKUP(qwdata!M290,lookup!$A$2:$D$18,2,FALSE)</f>
        <v>Copper, water, filtered, micrograms per liter</v>
      </c>
    </row>
    <row r="142" spans="1:8" x14ac:dyDescent="0.3">
      <c r="A142">
        <f>qwdata!B291</f>
        <v>1648010</v>
      </c>
      <c r="B142" s="1">
        <f>qwdata!C291</f>
        <v>41775</v>
      </c>
      <c r="C142" t="str">
        <f>VLOOKUP(qwdata!M291,lookup!$A$2:$D$18,3,FALSE)</f>
        <v>Lead</v>
      </c>
      <c r="D142">
        <f>qwdata!O291</f>
        <v>0.85599999999999998</v>
      </c>
      <c r="F142" t="str">
        <f>IF(qwdata!N291="&lt;","nd","d")</f>
        <v>d</v>
      </c>
      <c r="H142" t="str">
        <f>VLOOKUP(qwdata!M291,lookup!$A$2:$D$18,2,FALSE)</f>
        <v>Lead, water, filtered, micrograms per liter</v>
      </c>
    </row>
    <row r="143" spans="1:8" x14ac:dyDescent="0.3">
      <c r="A143">
        <f>qwdata!B292</f>
        <v>1648010</v>
      </c>
      <c r="B143" s="1">
        <f>qwdata!C292</f>
        <v>41775</v>
      </c>
      <c r="C143" t="str">
        <f>VLOOKUP(qwdata!M292,lookup!$A$2:$D$18,3,FALSE)</f>
        <v>Zinc</v>
      </c>
      <c r="D143">
        <f>qwdata!O292</f>
        <v>3.9</v>
      </c>
      <c r="F143" t="str">
        <f>IF(qwdata!N292="&lt;","nd","d")</f>
        <v>d</v>
      </c>
      <c r="H143" t="str">
        <f>VLOOKUP(qwdata!M292,lookup!$A$2:$D$18,2,FALSE)</f>
        <v>Zinc, water, filtered, micrograms per liter</v>
      </c>
    </row>
    <row r="144" spans="1:8" x14ac:dyDescent="0.3">
      <c r="A144">
        <f>qwdata!B293</f>
        <v>1648010</v>
      </c>
      <c r="B144" s="1">
        <f>qwdata!C293</f>
        <v>41787</v>
      </c>
      <c r="C144" t="str">
        <f>VLOOKUP(qwdata!M293,lookup!$A$2:$D$18,3,FALSE)</f>
        <v>Copper</v>
      </c>
      <c r="D144">
        <f>qwdata!O293</f>
        <v>3.9</v>
      </c>
      <c r="F144" t="str">
        <f>IF(qwdata!N293="&lt;","nd","d")</f>
        <v>d</v>
      </c>
      <c r="H144" t="str">
        <f>VLOOKUP(qwdata!M293,lookup!$A$2:$D$18,2,FALSE)</f>
        <v>Copper, water, filtered, micrograms per liter</v>
      </c>
    </row>
    <row r="145" spans="1:8" x14ac:dyDescent="0.3">
      <c r="A145">
        <f>qwdata!B294</f>
        <v>1648010</v>
      </c>
      <c r="B145" s="1">
        <f>qwdata!C294</f>
        <v>41787</v>
      </c>
      <c r="C145" t="str">
        <f>VLOOKUP(qwdata!M294,lookup!$A$2:$D$18,3,FALSE)</f>
        <v>Lead</v>
      </c>
      <c r="D145">
        <f>qwdata!O294</f>
        <v>0.438</v>
      </c>
      <c r="F145" t="str">
        <f>IF(qwdata!N294="&lt;","nd","d")</f>
        <v>d</v>
      </c>
      <c r="H145" t="str">
        <f>VLOOKUP(qwdata!M294,lookup!$A$2:$D$18,2,FALSE)</f>
        <v>Lead, water, filtered, micrograms per liter</v>
      </c>
    </row>
    <row r="146" spans="1:8" x14ac:dyDescent="0.3">
      <c r="A146">
        <f>qwdata!B295</f>
        <v>1648010</v>
      </c>
      <c r="B146" s="1">
        <f>qwdata!C295</f>
        <v>41787</v>
      </c>
      <c r="C146" t="str">
        <f>VLOOKUP(qwdata!M295,lookup!$A$2:$D$18,3,FALSE)</f>
        <v>Zinc</v>
      </c>
      <c r="D146">
        <f>qwdata!O295</f>
        <v>2.2999999999999998</v>
      </c>
      <c r="F146" t="str">
        <f>IF(qwdata!N295="&lt;","nd","d")</f>
        <v>d</v>
      </c>
      <c r="H146" t="str">
        <f>VLOOKUP(qwdata!M295,lookup!$A$2:$D$18,2,FALSE)</f>
        <v>Zinc, water, filtered, micrograms per liter</v>
      </c>
    </row>
    <row r="147" spans="1:8" x14ac:dyDescent="0.3">
      <c r="A147">
        <f>qwdata!B296</f>
        <v>1648010</v>
      </c>
      <c r="B147" s="1">
        <f>qwdata!C296</f>
        <v>41815</v>
      </c>
      <c r="C147" t="str">
        <f>VLOOKUP(qwdata!M296,lookup!$A$2:$D$18,3,FALSE)</f>
        <v>Copper</v>
      </c>
      <c r="D147">
        <f>qwdata!O296</f>
        <v>1.8</v>
      </c>
      <c r="F147" t="str">
        <f>IF(qwdata!N296="&lt;","nd","d")</f>
        <v>d</v>
      </c>
      <c r="H147" t="str">
        <f>VLOOKUP(qwdata!M296,lookup!$A$2:$D$18,2,FALSE)</f>
        <v>Copper, water, filtered, micrograms per liter</v>
      </c>
    </row>
    <row r="148" spans="1:8" x14ac:dyDescent="0.3">
      <c r="A148">
        <f>qwdata!B297</f>
        <v>1648010</v>
      </c>
      <c r="B148" s="1">
        <f>qwdata!C297</f>
        <v>41815</v>
      </c>
      <c r="C148" t="str">
        <f>VLOOKUP(qwdata!M297,lookup!$A$2:$D$18,3,FALSE)</f>
        <v>Lead</v>
      </c>
      <c r="D148">
        <f>qwdata!O297</f>
        <v>9.9000000000000005E-2</v>
      </c>
      <c r="F148" t="str">
        <f>IF(qwdata!N297="&lt;","nd","d")</f>
        <v>d</v>
      </c>
      <c r="H148" t="str">
        <f>VLOOKUP(qwdata!M297,lookup!$A$2:$D$18,2,FALSE)</f>
        <v>Lead, water, filtered, micrograms per liter</v>
      </c>
    </row>
    <row r="149" spans="1:8" x14ac:dyDescent="0.3">
      <c r="A149">
        <f>qwdata!B298</f>
        <v>1648010</v>
      </c>
      <c r="B149" s="1">
        <f>qwdata!C298</f>
        <v>41815</v>
      </c>
      <c r="C149" t="str">
        <f>VLOOKUP(qwdata!M298,lookup!$A$2:$D$18,3,FALSE)</f>
        <v>Zinc</v>
      </c>
      <c r="D149">
        <f>qwdata!O298</f>
        <v>2</v>
      </c>
      <c r="F149" t="str">
        <f>IF(qwdata!N298="&lt;","nd","d")</f>
        <v>nd</v>
      </c>
      <c r="H149" t="str">
        <f>VLOOKUP(qwdata!M298,lookup!$A$2:$D$18,2,FALSE)</f>
        <v>Zinc, water, filtered, micrograms per liter</v>
      </c>
    </row>
    <row r="150" spans="1:8" x14ac:dyDescent="0.3">
      <c r="A150">
        <f>qwdata!B299</f>
        <v>1648010</v>
      </c>
      <c r="B150" s="1">
        <f>qwdata!C299</f>
        <v>41843</v>
      </c>
      <c r="C150" t="str">
        <f>VLOOKUP(qwdata!M299,lookup!$A$2:$D$18,3,FALSE)</f>
        <v>Copper</v>
      </c>
      <c r="D150">
        <f>qwdata!O299</f>
        <v>2</v>
      </c>
      <c r="F150" t="str">
        <f>IF(qwdata!N299="&lt;","nd","d")</f>
        <v>d</v>
      </c>
      <c r="H150" t="str">
        <f>VLOOKUP(qwdata!M299,lookup!$A$2:$D$18,2,FALSE)</f>
        <v>Copper, water, filtered, micrograms per liter</v>
      </c>
    </row>
    <row r="151" spans="1:8" x14ac:dyDescent="0.3">
      <c r="A151">
        <f>qwdata!B300</f>
        <v>1648010</v>
      </c>
      <c r="B151" s="1">
        <f>qwdata!C300</f>
        <v>41843</v>
      </c>
      <c r="C151" t="str">
        <f>VLOOKUP(qwdata!M300,lookup!$A$2:$D$18,3,FALSE)</f>
        <v>Lead</v>
      </c>
      <c r="D151">
        <f>qwdata!O300</f>
        <v>0.10299999999999999</v>
      </c>
      <c r="F151" t="str">
        <f>IF(qwdata!N300="&lt;","nd","d")</f>
        <v>d</v>
      </c>
      <c r="H151" t="str">
        <f>VLOOKUP(qwdata!M300,lookup!$A$2:$D$18,2,FALSE)</f>
        <v>Lead, water, filtered, micrograms per liter</v>
      </c>
    </row>
    <row r="152" spans="1:8" x14ac:dyDescent="0.3">
      <c r="A152">
        <f>qwdata!B301</f>
        <v>1648010</v>
      </c>
      <c r="B152" s="1">
        <f>qwdata!C301</f>
        <v>41843</v>
      </c>
      <c r="C152" t="str">
        <f>VLOOKUP(qwdata!M301,lookup!$A$2:$D$18,3,FALSE)</f>
        <v>Zinc</v>
      </c>
      <c r="D152">
        <f>qwdata!O301</f>
        <v>2</v>
      </c>
      <c r="F152" t="str">
        <f>IF(qwdata!N301="&lt;","nd","d")</f>
        <v>nd</v>
      </c>
      <c r="H152" t="str">
        <f>VLOOKUP(qwdata!M301,lookup!$A$2:$D$18,2,FALSE)</f>
        <v>Zinc, water, filtered, micrograms per liter</v>
      </c>
    </row>
    <row r="153" spans="1:8" x14ac:dyDescent="0.3">
      <c r="A153">
        <f>qwdata!B302</f>
        <v>1648010</v>
      </c>
      <c r="B153" s="1">
        <f>qwdata!C302</f>
        <v>41863</v>
      </c>
      <c r="C153" t="str">
        <f>VLOOKUP(qwdata!M302,lookup!$A$2:$D$18,3,FALSE)</f>
        <v>Copper</v>
      </c>
      <c r="D153">
        <f>qwdata!O302</f>
        <v>3.1</v>
      </c>
      <c r="F153" t="str">
        <f>IF(qwdata!N302="&lt;","nd","d")</f>
        <v>d</v>
      </c>
      <c r="H153" t="str">
        <f>VLOOKUP(qwdata!M302,lookup!$A$2:$D$18,2,FALSE)</f>
        <v>Copper, water, filtered, micrograms per liter</v>
      </c>
    </row>
    <row r="154" spans="1:8" x14ac:dyDescent="0.3">
      <c r="A154">
        <f>qwdata!B303</f>
        <v>1648010</v>
      </c>
      <c r="B154" s="1">
        <f>qwdata!C303</f>
        <v>41863</v>
      </c>
      <c r="C154" t="str">
        <f>VLOOKUP(qwdata!M303,lookup!$A$2:$D$18,3,FALSE)</f>
        <v>Lead</v>
      </c>
      <c r="D154">
        <f>qwdata!O303</f>
        <v>0.58799999999999997</v>
      </c>
      <c r="F154" t="str">
        <f>IF(qwdata!N303="&lt;","nd","d")</f>
        <v>d</v>
      </c>
      <c r="H154" t="str">
        <f>VLOOKUP(qwdata!M303,lookup!$A$2:$D$18,2,FALSE)</f>
        <v>Lead, water, filtered, micrograms per liter</v>
      </c>
    </row>
    <row r="155" spans="1:8" x14ac:dyDescent="0.3">
      <c r="A155">
        <f>qwdata!B304</f>
        <v>1648010</v>
      </c>
      <c r="B155" s="1">
        <f>qwdata!C304</f>
        <v>41863</v>
      </c>
      <c r="C155" t="str">
        <f>VLOOKUP(qwdata!M304,lookup!$A$2:$D$18,3,FALSE)</f>
        <v>Zinc</v>
      </c>
      <c r="D155">
        <f>qwdata!O304</f>
        <v>2.4</v>
      </c>
      <c r="F155" t="str">
        <f>IF(qwdata!N304="&lt;","nd","d")</f>
        <v>d</v>
      </c>
      <c r="H155" t="str">
        <f>VLOOKUP(qwdata!M304,lookup!$A$2:$D$18,2,FALSE)</f>
        <v>Zinc, water, filtered, micrograms per liter</v>
      </c>
    </row>
    <row r="156" spans="1:8" x14ac:dyDescent="0.3">
      <c r="A156">
        <f>qwdata!B305</f>
        <v>1648010</v>
      </c>
      <c r="B156" s="1">
        <f>qwdata!C305</f>
        <v>41877</v>
      </c>
      <c r="C156" t="str">
        <f>VLOOKUP(qwdata!M305,lookup!$A$2:$D$18,3,FALSE)</f>
        <v>Copper</v>
      </c>
      <c r="D156">
        <f>qwdata!O305</f>
        <v>2.4</v>
      </c>
      <c r="F156" t="str">
        <f>IF(qwdata!N305="&lt;","nd","d")</f>
        <v>d</v>
      </c>
      <c r="H156" t="str">
        <f>VLOOKUP(qwdata!M305,lookup!$A$2:$D$18,2,FALSE)</f>
        <v>Copper, water, filtered, micrograms per liter</v>
      </c>
    </row>
    <row r="157" spans="1:8" x14ac:dyDescent="0.3">
      <c r="A157">
        <f>qwdata!B306</f>
        <v>1648010</v>
      </c>
      <c r="B157" s="1">
        <f>qwdata!C306</f>
        <v>41877</v>
      </c>
      <c r="C157" t="str">
        <f>VLOOKUP(qwdata!M306,lookup!$A$2:$D$18,3,FALSE)</f>
        <v>Lead</v>
      </c>
      <c r="D157">
        <f>qwdata!O306</f>
        <v>0.127</v>
      </c>
      <c r="F157" t="str">
        <f>IF(qwdata!N306="&lt;","nd","d")</f>
        <v>d</v>
      </c>
      <c r="H157" t="str">
        <f>VLOOKUP(qwdata!M306,lookup!$A$2:$D$18,2,FALSE)</f>
        <v>Lead, water, filtered, micrograms per liter</v>
      </c>
    </row>
    <row r="158" spans="1:8" x14ac:dyDescent="0.3">
      <c r="A158">
        <f>qwdata!B307</f>
        <v>1648010</v>
      </c>
      <c r="B158" s="1">
        <f>qwdata!C307</f>
        <v>41877</v>
      </c>
      <c r="C158" t="str">
        <f>VLOOKUP(qwdata!M307,lookup!$A$2:$D$18,3,FALSE)</f>
        <v>Zinc</v>
      </c>
      <c r="D158">
        <f>qwdata!O307</f>
        <v>2</v>
      </c>
      <c r="F158" t="str">
        <f>IF(qwdata!N307="&lt;","nd","d")</f>
        <v>nd</v>
      </c>
      <c r="H158" t="str">
        <f>VLOOKUP(qwdata!M307,lookup!$A$2:$D$18,2,FALSE)</f>
        <v>Zinc, water, filtered, micrograms per liter</v>
      </c>
    </row>
    <row r="159" spans="1:8" x14ac:dyDescent="0.3">
      <c r="A159">
        <f>qwdata!B308</f>
        <v>1648010</v>
      </c>
      <c r="B159" s="1">
        <f>qwdata!C308</f>
        <v>41906</v>
      </c>
      <c r="C159" t="str">
        <f>VLOOKUP(qwdata!M308,lookup!$A$2:$D$18,3,FALSE)</f>
        <v>Copper</v>
      </c>
      <c r="D159">
        <f>qwdata!O308</f>
        <v>1.7</v>
      </c>
      <c r="F159" t="str">
        <f>IF(qwdata!N308="&lt;","nd","d")</f>
        <v>d</v>
      </c>
      <c r="H159" t="str">
        <f>VLOOKUP(qwdata!M308,lookup!$A$2:$D$18,2,FALSE)</f>
        <v>Copper, water, filtered, micrograms per liter</v>
      </c>
    </row>
    <row r="160" spans="1:8" x14ac:dyDescent="0.3">
      <c r="A160">
        <f>qwdata!B309</f>
        <v>1648010</v>
      </c>
      <c r="B160" s="1">
        <f>qwdata!C309</f>
        <v>41906</v>
      </c>
      <c r="C160" t="str">
        <f>VLOOKUP(qwdata!M309,lookup!$A$2:$D$18,3,FALSE)</f>
        <v>Lead</v>
      </c>
      <c r="D160">
        <f>qwdata!O309</f>
        <v>6.4000000000000001E-2</v>
      </c>
      <c r="F160" t="str">
        <f>IF(qwdata!N309="&lt;","nd","d")</f>
        <v>d</v>
      </c>
      <c r="H160" t="str">
        <f>VLOOKUP(qwdata!M309,lookup!$A$2:$D$18,2,FALSE)</f>
        <v>Lead, water, filtered, micrograms per liter</v>
      </c>
    </row>
    <row r="161" spans="1:8" x14ac:dyDescent="0.3">
      <c r="A161">
        <f>qwdata!B310</f>
        <v>1648010</v>
      </c>
      <c r="B161" s="1">
        <f>qwdata!C310</f>
        <v>41906</v>
      </c>
      <c r="C161" t="str">
        <f>VLOOKUP(qwdata!M310,lookup!$A$2:$D$18,3,FALSE)</f>
        <v>Zinc</v>
      </c>
      <c r="D161">
        <f>qwdata!O310</f>
        <v>2</v>
      </c>
      <c r="F161" t="str">
        <f>IF(qwdata!N310="&lt;","nd","d")</f>
        <v>nd</v>
      </c>
      <c r="H161" t="str">
        <f>VLOOKUP(qwdata!M310,lookup!$A$2:$D$18,2,FALSE)</f>
        <v>Zinc, water, filtered, micrograms per liter</v>
      </c>
    </row>
    <row r="162" spans="1:8" x14ac:dyDescent="0.3">
      <c r="A162">
        <f>qwdata!B311</f>
        <v>1648010</v>
      </c>
      <c r="B162" s="1">
        <f>qwdata!C311</f>
        <v>41907</v>
      </c>
      <c r="C162" t="str">
        <f>VLOOKUP(qwdata!M311,lookup!$A$2:$D$18,3,FALSE)</f>
        <v>Copper</v>
      </c>
      <c r="D162">
        <f>qwdata!O311</f>
        <v>4.4000000000000004</v>
      </c>
      <c r="F162" t="str">
        <f>IF(qwdata!N311="&lt;","nd","d")</f>
        <v>d</v>
      </c>
      <c r="H162" t="str">
        <f>VLOOKUP(qwdata!M311,lookup!$A$2:$D$18,2,FALSE)</f>
        <v>Copper, water, filtered, micrograms per liter</v>
      </c>
    </row>
    <row r="163" spans="1:8" x14ac:dyDescent="0.3">
      <c r="A163">
        <f>qwdata!B312</f>
        <v>1648010</v>
      </c>
      <c r="B163" s="1">
        <f>qwdata!C312</f>
        <v>41907</v>
      </c>
      <c r="C163" t="str">
        <f>VLOOKUP(qwdata!M312,lookup!$A$2:$D$18,3,FALSE)</f>
        <v>Lead</v>
      </c>
      <c r="D163">
        <f>qwdata!O312</f>
        <v>0.3</v>
      </c>
      <c r="F163" t="str">
        <f>IF(qwdata!N312="&lt;","nd","d")</f>
        <v>d</v>
      </c>
      <c r="H163" t="str">
        <f>VLOOKUP(qwdata!M312,lookup!$A$2:$D$18,2,FALSE)</f>
        <v>Lead, water, filtered, micrograms per liter</v>
      </c>
    </row>
    <row r="164" spans="1:8" x14ac:dyDescent="0.3">
      <c r="A164">
        <f>qwdata!B313</f>
        <v>1648010</v>
      </c>
      <c r="B164" s="1">
        <f>qwdata!C313</f>
        <v>41907</v>
      </c>
      <c r="C164" t="str">
        <f>VLOOKUP(qwdata!M313,lookup!$A$2:$D$18,3,FALSE)</f>
        <v>Zinc</v>
      </c>
      <c r="D164">
        <f>qwdata!O313</f>
        <v>4.5</v>
      </c>
      <c r="F164" t="str">
        <f>IF(qwdata!N313="&lt;","nd","d")</f>
        <v>d</v>
      </c>
      <c r="H164" t="str">
        <f>VLOOKUP(qwdata!M313,lookup!$A$2:$D$18,2,FALSE)</f>
        <v>Zinc, water, filtered, micrograms per liter</v>
      </c>
    </row>
    <row r="165" spans="1:8" x14ac:dyDescent="0.3">
      <c r="A165">
        <f>qwdata!B314</f>
        <v>1648010</v>
      </c>
      <c r="B165" s="1">
        <f>qwdata!C314</f>
        <v>41927</v>
      </c>
      <c r="C165" t="str">
        <f>VLOOKUP(qwdata!M314,lookup!$A$2:$D$18,3,FALSE)</f>
        <v>Copper</v>
      </c>
      <c r="D165">
        <f>qwdata!O314</f>
        <v>3.9</v>
      </c>
      <c r="F165" t="str">
        <f>IF(qwdata!N314="&lt;","nd","d")</f>
        <v>d</v>
      </c>
      <c r="H165" t="str">
        <f>VLOOKUP(qwdata!M314,lookup!$A$2:$D$18,2,FALSE)</f>
        <v>Copper, water, filtered, micrograms per liter</v>
      </c>
    </row>
    <row r="166" spans="1:8" x14ac:dyDescent="0.3">
      <c r="A166">
        <f>qwdata!B315</f>
        <v>1648010</v>
      </c>
      <c r="B166" s="1">
        <f>qwdata!C315</f>
        <v>41927</v>
      </c>
      <c r="C166" t="str">
        <f>VLOOKUP(qwdata!M315,lookup!$A$2:$D$18,3,FALSE)</f>
        <v>Lead</v>
      </c>
      <c r="D166">
        <f>qwdata!O315</f>
        <v>0.54800000000000004</v>
      </c>
      <c r="F166" t="str">
        <f>IF(qwdata!N315="&lt;","nd","d")</f>
        <v>d</v>
      </c>
      <c r="H166" t="str">
        <f>VLOOKUP(qwdata!M315,lookup!$A$2:$D$18,2,FALSE)</f>
        <v>Lead, water, filtered, micrograms per liter</v>
      </c>
    </row>
    <row r="167" spans="1:8" x14ac:dyDescent="0.3">
      <c r="A167">
        <f>qwdata!B316</f>
        <v>1648010</v>
      </c>
      <c r="B167" s="1">
        <f>qwdata!C316</f>
        <v>41927</v>
      </c>
      <c r="C167" t="str">
        <f>VLOOKUP(qwdata!M316,lookup!$A$2:$D$18,3,FALSE)</f>
        <v>Zinc</v>
      </c>
      <c r="D167">
        <f>qwdata!O316</f>
        <v>3</v>
      </c>
      <c r="F167" t="str">
        <f>IF(qwdata!N316="&lt;","nd","d")</f>
        <v>d</v>
      </c>
      <c r="H167" t="str">
        <f>VLOOKUP(qwdata!M316,lookup!$A$2:$D$18,2,FALSE)</f>
        <v>Zinc, water, filtered, micrograms per liter</v>
      </c>
    </row>
    <row r="168" spans="1:8" x14ac:dyDescent="0.3">
      <c r="A168">
        <f>qwdata!B317</f>
        <v>1648010</v>
      </c>
      <c r="B168" s="1">
        <f>qwdata!C317</f>
        <v>41934</v>
      </c>
      <c r="C168" t="str">
        <f>VLOOKUP(qwdata!M317,lookup!$A$2:$D$18,3,FALSE)</f>
        <v>Copper</v>
      </c>
      <c r="D168">
        <f>qwdata!O317</f>
        <v>5.3</v>
      </c>
      <c r="F168" t="str">
        <f>IF(qwdata!N317="&lt;","nd","d")</f>
        <v>d</v>
      </c>
      <c r="H168" t="str">
        <f>VLOOKUP(qwdata!M317,lookup!$A$2:$D$18,2,FALSE)</f>
        <v>Copper, water, filtered, micrograms per liter</v>
      </c>
    </row>
    <row r="169" spans="1:8" x14ac:dyDescent="0.3">
      <c r="A169">
        <f>qwdata!B318</f>
        <v>1648010</v>
      </c>
      <c r="B169" s="1">
        <f>qwdata!C318</f>
        <v>41934</v>
      </c>
      <c r="C169" t="str">
        <f>VLOOKUP(qwdata!M318,lookup!$A$2:$D$18,3,FALSE)</f>
        <v>Lead</v>
      </c>
      <c r="D169">
        <f>qwdata!O318</f>
        <v>0.48499999999999999</v>
      </c>
      <c r="F169" t="str">
        <f>IF(qwdata!N318="&lt;","nd","d")</f>
        <v>d</v>
      </c>
      <c r="H169" t="str">
        <f>VLOOKUP(qwdata!M318,lookup!$A$2:$D$18,2,FALSE)</f>
        <v>Lead, water, filtered, micrograms per liter</v>
      </c>
    </row>
    <row r="170" spans="1:8" x14ac:dyDescent="0.3">
      <c r="A170">
        <f>qwdata!B319</f>
        <v>1648010</v>
      </c>
      <c r="B170" s="1">
        <f>qwdata!C319</f>
        <v>41934</v>
      </c>
      <c r="C170" t="str">
        <f>VLOOKUP(qwdata!M319,lookup!$A$2:$D$18,3,FALSE)</f>
        <v>Zinc</v>
      </c>
      <c r="D170">
        <f>qwdata!O319</f>
        <v>4.7</v>
      </c>
      <c r="F170" t="str">
        <f>IF(qwdata!N319="&lt;","nd","d")</f>
        <v>d</v>
      </c>
      <c r="H170" t="str">
        <f>VLOOKUP(qwdata!M319,lookup!$A$2:$D$18,2,FALSE)</f>
        <v>Zinc, water, filtered, micrograms per liter</v>
      </c>
    </row>
    <row r="171" spans="1:8" x14ac:dyDescent="0.3">
      <c r="A171">
        <f>qwdata!B320</f>
        <v>1648010</v>
      </c>
      <c r="B171" s="1">
        <f>qwdata!C320</f>
        <v>41941</v>
      </c>
      <c r="C171" t="str">
        <f>VLOOKUP(qwdata!M320,lookup!$A$2:$D$18,3,FALSE)</f>
        <v>Copper</v>
      </c>
      <c r="D171">
        <f>qwdata!O320</f>
        <v>2</v>
      </c>
      <c r="F171" t="str">
        <f>IF(qwdata!N320="&lt;","nd","d")</f>
        <v>d</v>
      </c>
      <c r="H171" t="str">
        <f>VLOOKUP(qwdata!M320,lookup!$A$2:$D$18,2,FALSE)</f>
        <v>Copper, water, filtered, micrograms per liter</v>
      </c>
    </row>
    <row r="172" spans="1:8" x14ac:dyDescent="0.3">
      <c r="A172">
        <f>qwdata!B321</f>
        <v>1648010</v>
      </c>
      <c r="B172" s="1">
        <f>qwdata!C321</f>
        <v>41941</v>
      </c>
      <c r="C172" t="str">
        <f>VLOOKUP(qwdata!M321,lookup!$A$2:$D$18,3,FALSE)</f>
        <v>Lead</v>
      </c>
      <c r="D172">
        <f>qwdata!O321</f>
        <v>0.04</v>
      </c>
      <c r="F172" t="str">
        <f>IF(qwdata!N321="&lt;","nd","d")</f>
        <v>nd</v>
      </c>
      <c r="H172" t="str">
        <f>VLOOKUP(qwdata!M321,lookup!$A$2:$D$18,2,FALSE)</f>
        <v>Lead, water, filtered, micrograms per liter</v>
      </c>
    </row>
    <row r="173" spans="1:8" x14ac:dyDescent="0.3">
      <c r="A173">
        <f>qwdata!B322</f>
        <v>1648010</v>
      </c>
      <c r="B173" s="1">
        <f>qwdata!C322</f>
        <v>41941</v>
      </c>
      <c r="C173" t="str">
        <f>VLOOKUP(qwdata!M322,lookup!$A$2:$D$18,3,FALSE)</f>
        <v>Zinc</v>
      </c>
      <c r="D173">
        <f>qwdata!O322</f>
        <v>2</v>
      </c>
      <c r="F173" t="str">
        <f>IF(qwdata!N322="&lt;","nd","d")</f>
        <v>nd</v>
      </c>
      <c r="H173" t="str">
        <f>VLOOKUP(qwdata!M322,lookup!$A$2:$D$18,2,FALSE)</f>
        <v>Zinc, water, filtered, micrograms per liter</v>
      </c>
    </row>
    <row r="174" spans="1:8" x14ac:dyDescent="0.3">
      <c r="A174">
        <f>qwdata!B323</f>
        <v>1648010</v>
      </c>
      <c r="B174" s="1">
        <f>qwdata!C323</f>
        <v>41949</v>
      </c>
      <c r="C174" t="str">
        <f>VLOOKUP(qwdata!M323,lookup!$A$2:$D$18,3,FALSE)</f>
        <v>Copper</v>
      </c>
      <c r="D174">
        <f>qwdata!O323</f>
        <v>3.6</v>
      </c>
      <c r="F174" t="str">
        <f>IF(qwdata!N323="&lt;","nd","d")</f>
        <v>d</v>
      </c>
      <c r="H174" t="str">
        <f>VLOOKUP(qwdata!M323,lookup!$A$2:$D$18,2,FALSE)</f>
        <v>Copper, water, filtered, micrograms per liter</v>
      </c>
    </row>
    <row r="175" spans="1:8" x14ac:dyDescent="0.3">
      <c r="A175">
        <f>qwdata!B324</f>
        <v>1648010</v>
      </c>
      <c r="B175" s="1">
        <f>qwdata!C324</f>
        <v>41949</v>
      </c>
      <c r="C175" t="str">
        <f>VLOOKUP(qwdata!M324,lookup!$A$2:$D$18,3,FALSE)</f>
        <v>Lead</v>
      </c>
      <c r="D175">
        <f>qwdata!O324</f>
        <v>0.17899999999999999</v>
      </c>
      <c r="F175" t="str">
        <f>IF(qwdata!N324="&lt;","nd","d")</f>
        <v>d</v>
      </c>
      <c r="H175" t="str">
        <f>VLOOKUP(qwdata!M324,lookup!$A$2:$D$18,2,FALSE)</f>
        <v>Lead, water, filtered, micrograms per liter</v>
      </c>
    </row>
    <row r="176" spans="1:8" x14ac:dyDescent="0.3">
      <c r="A176">
        <f>qwdata!B325</f>
        <v>1648010</v>
      </c>
      <c r="B176" s="1">
        <f>qwdata!C325</f>
        <v>41949</v>
      </c>
      <c r="C176" t="str">
        <f>VLOOKUP(qwdata!M325,lookup!$A$2:$D$18,3,FALSE)</f>
        <v>Zinc</v>
      </c>
      <c r="D176">
        <f>qwdata!O325</f>
        <v>5.2</v>
      </c>
      <c r="F176" t="str">
        <f>IF(qwdata!N325="&lt;","nd","d")</f>
        <v>d</v>
      </c>
      <c r="H176" t="str">
        <f>VLOOKUP(qwdata!M325,lookup!$A$2:$D$18,2,FALSE)</f>
        <v>Zinc, water, filtered, micrograms per liter</v>
      </c>
    </row>
    <row r="177" spans="1:8" x14ac:dyDescent="0.3">
      <c r="A177">
        <f>qwdata!B326</f>
        <v>1648010</v>
      </c>
      <c r="B177" s="1">
        <f>qwdata!C326</f>
        <v>41960</v>
      </c>
      <c r="C177" t="str">
        <f>VLOOKUP(qwdata!M326,lookup!$A$2:$D$18,3,FALSE)</f>
        <v>Copper</v>
      </c>
      <c r="D177">
        <f>qwdata!O326</f>
        <v>4.5999999999999996</v>
      </c>
      <c r="F177" t="str">
        <f>IF(qwdata!N326="&lt;","nd","d")</f>
        <v>d</v>
      </c>
      <c r="H177" t="str">
        <f>VLOOKUP(qwdata!M326,lookup!$A$2:$D$18,2,FALSE)</f>
        <v>Copper, water, filtered, micrograms per liter</v>
      </c>
    </row>
    <row r="178" spans="1:8" x14ac:dyDescent="0.3">
      <c r="A178">
        <f>qwdata!B327</f>
        <v>1648010</v>
      </c>
      <c r="B178" s="1">
        <f>qwdata!C327</f>
        <v>41960</v>
      </c>
      <c r="C178" t="str">
        <f>VLOOKUP(qwdata!M327,lookup!$A$2:$D$18,3,FALSE)</f>
        <v>Lead</v>
      </c>
      <c r="D178">
        <f>qwdata!O327</f>
        <v>0.37</v>
      </c>
      <c r="F178" t="str">
        <f>IF(qwdata!N327="&lt;","nd","d")</f>
        <v>d</v>
      </c>
      <c r="H178" t="str">
        <f>VLOOKUP(qwdata!M327,lookup!$A$2:$D$18,2,FALSE)</f>
        <v>Lead, water, filtered, micrograms per liter</v>
      </c>
    </row>
    <row r="179" spans="1:8" x14ac:dyDescent="0.3">
      <c r="A179">
        <f>qwdata!B328</f>
        <v>1648010</v>
      </c>
      <c r="B179" s="1">
        <f>qwdata!C328</f>
        <v>41960</v>
      </c>
      <c r="C179" t="str">
        <f>VLOOKUP(qwdata!M328,lookup!$A$2:$D$18,3,FALSE)</f>
        <v>Zinc</v>
      </c>
      <c r="D179">
        <f>qwdata!O328</f>
        <v>5.6</v>
      </c>
      <c r="F179" t="str">
        <f>IF(qwdata!N328="&lt;","nd","d")</f>
        <v>d</v>
      </c>
      <c r="H179" t="str">
        <f>VLOOKUP(qwdata!M328,lookup!$A$2:$D$18,2,FALSE)</f>
        <v>Zinc, water, filtered, micrograms per liter</v>
      </c>
    </row>
    <row r="180" spans="1:8" x14ac:dyDescent="0.3">
      <c r="A180">
        <f>qwdata!B329</f>
        <v>1648010</v>
      </c>
      <c r="B180" s="1">
        <f>qwdata!C329</f>
        <v>41969</v>
      </c>
      <c r="C180" t="str">
        <f>VLOOKUP(qwdata!M329,lookup!$A$2:$D$18,3,FALSE)</f>
        <v>Copper</v>
      </c>
      <c r="D180">
        <f>qwdata!O329</f>
        <v>3.8</v>
      </c>
      <c r="F180" t="str">
        <f>IF(qwdata!N329="&lt;","nd","d")</f>
        <v>d</v>
      </c>
      <c r="H180" t="str">
        <f>VLOOKUP(qwdata!M329,lookup!$A$2:$D$18,2,FALSE)</f>
        <v>Copper, water, filtered, micrograms per liter</v>
      </c>
    </row>
    <row r="181" spans="1:8" x14ac:dyDescent="0.3">
      <c r="A181">
        <f>qwdata!B330</f>
        <v>1648010</v>
      </c>
      <c r="B181" s="1">
        <f>qwdata!C330</f>
        <v>41969</v>
      </c>
      <c r="C181" t="str">
        <f>VLOOKUP(qwdata!M330,lookup!$A$2:$D$18,3,FALSE)</f>
        <v>Lead</v>
      </c>
      <c r="D181">
        <f>qwdata!O330</f>
        <v>0.63100000000000001</v>
      </c>
      <c r="F181" t="str">
        <f>IF(qwdata!N330="&lt;","nd","d")</f>
        <v>d</v>
      </c>
      <c r="H181" t="str">
        <f>VLOOKUP(qwdata!M330,lookup!$A$2:$D$18,2,FALSE)</f>
        <v>Lead, water, filtered, micrograms per liter</v>
      </c>
    </row>
    <row r="182" spans="1:8" x14ac:dyDescent="0.3">
      <c r="A182">
        <f>qwdata!B331</f>
        <v>1648010</v>
      </c>
      <c r="B182" s="1">
        <f>qwdata!C331</f>
        <v>41969</v>
      </c>
      <c r="C182" t="str">
        <f>VLOOKUP(qwdata!M331,lookup!$A$2:$D$18,3,FALSE)</f>
        <v>Zinc</v>
      </c>
      <c r="D182">
        <f>qwdata!O331</f>
        <v>6.5</v>
      </c>
      <c r="F182" t="str">
        <f>IF(qwdata!N331="&lt;","nd","d")</f>
        <v>d</v>
      </c>
      <c r="H182" t="str">
        <f>VLOOKUP(qwdata!M331,lookup!$A$2:$D$18,2,FALSE)</f>
        <v>Zinc, water, filtered, micrograms per liter</v>
      </c>
    </row>
    <row r="183" spans="1:8" x14ac:dyDescent="0.3">
      <c r="A183">
        <f>qwdata!B332</f>
        <v>1648010</v>
      </c>
      <c r="B183" s="1">
        <f>qwdata!C332</f>
        <v>41991</v>
      </c>
      <c r="C183" t="str">
        <f>VLOOKUP(qwdata!M332,lookup!$A$2:$D$18,3,FALSE)</f>
        <v>Copper</v>
      </c>
      <c r="D183">
        <f>qwdata!O332</f>
        <v>2.2000000000000002</v>
      </c>
      <c r="F183" t="str">
        <f>IF(qwdata!N332="&lt;","nd","d")</f>
        <v>d</v>
      </c>
      <c r="H183" t="str">
        <f>VLOOKUP(qwdata!M332,lookup!$A$2:$D$18,2,FALSE)</f>
        <v>Copper, water, filtered, micrograms per liter</v>
      </c>
    </row>
    <row r="184" spans="1:8" x14ac:dyDescent="0.3">
      <c r="A184">
        <f>qwdata!B333</f>
        <v>1648010</v>
      </c>
      <c r="B184" s="1">
        <f>qwdata!C333</f>
        <v>41991</v>
      </c>
      <c r="C184" t="str">
        <f>VLOOKUP(qwdata!M333,lookup!$A$2:$D$18,3,FALSE)</f>
        <v>Lead</v>
      </c>
      <c r="D184">
        <f>qwdata!O333</f>
        <v>0.222</v>
      </c>
      <c r="F184" t="str">
        <f>IF(qwdata!N333="&lt;","nd","d")</f>
        <v>d</v>
      </c>
      <c r="H184" t="str">
        <f>VLOOKUP(qwdata!M333,lookup!$A$2:$D$18,2,FALSE)</f>
        <v>Lead, water, filtered, micrograms per liter</v>
      </c>
    </row>
    <row r="185" spans="1:8" x14ac:dyDescent="0.3">
      <c r="A185">
        <f>qwdata!B334</f>
        <v>1648010</v>
      </c>
      <c r="B185" s="1">
        <f>qwdata!C334</f>
        <v>41991</v>
      </c>
      <c r="C185" t="str">
        <f>VLOOKUP(qwdata!M334,lookup!$A$2:$D$18,3,FALSE)</f>
        <v>Zinc</v>
      </c>
      <c r="D185">
        <f>qwdata!O334</f>
        <v>3.8</v>
      </c>
      <c r="F185" t="str">
        <f>IF(qwdata!N334="&lt;","nd","d")</f>
        <v>d</v>
      </c>
      <c r="H185" t="str">
        <f>VLOOKUP(qwdata!M334,lookup!$A$2:$D$18,2,FALSE)</f>
        <v>Zinc, water, filtered, micrograms per liter</v>
      </c>
    </row>
    <row r="186" spans="1:8" x14ac:dyDescent="0.3">
      <c r="A186">
        <f>qwdata!B335</f>
        <v>1648010</v>
      </c>
      <c r="B186" s="1">
        <f>qwdata!C335</f>
        <v>42033</v>
      </c>
      <c r="C186" t="str">
        <f>VLOOKUP(qwdata!M335,lookup!$A$2:$D$18,3,FALSE)</f>
        <v>Copper</v>
      </c>
      <c r="D186">
        <f>qwdata!O335</f>
        <v>2.8</v>
      </c>
      <c r="F186" t="str">
        <f>IF(qwdata!N335="&lt;","nd","d")</f>
        <v>d</v>
      </c>
      <c r="H186" t="str">
        <f>VLOOKUP(qwdata!M335,lookup!$A$2:$D$18,2,FALSE)</f>
        <v>Copper, water, filtered, micrograms per liter</v>
      </c>
    </row>
    <row r="187" spans="1:8" x14ac:dyDescent="0.3">
      <c r="A187">
        <f>qwdata!B336</f>
        <v>1648010</v>
      </c>
      <c r="B187" s="1">
        <f>qwdata!C336</f>
        <v>42033</v>
      </c>
      <c r="C187" t="str">
        <f>VLOOKUP(qwdata!M336,lookup!$A$2:$D$18,3,FALSE)</f>
        <v>Lead</v>
      </c>
      <c r="D187">
        <f>qwdata!O336</f>
        <v>0.13500000000000001</v>
      </c>
      <c r="F187" t="str">
        <f>IF(qwdata!N336="&lt;","nd","d")</f>
        <v>d</v>
      </c>
      <c r="H187" t="str">
        <f>VLOOKUP(qwdata!M336,lookup!$A$2:$D$18,2,FALSE)</f>
        <v>Lead, water, filtered, micrograms per liter</v>
      </c>
    </row>
    <row r="188" spans="1:8" x14ac:dyDescent="0.3">
      <c r="A188">
        <f>qwdata!B337</f>
        <v>1648010</v>
      </c>
      <c r="B188" s="1">
        <f>qwdata!C337</f>
        <v>42033</v>
      </c>
      <c r="C188" t="str">
        <f>VLOOKUP(qwdata!M337,lookup!$A$2:$D$18,3,FALSE)</f>
        <v>Zinc</v>
      </c>
      <c r="D188">
        <f>qwdata!O337</f>
        <v>6.3</v>
      </c>
      <c r="F188" t="str">
        <f>IF(qwdata!N337="&lt;","nd","d")</f>
        <v>d</v>
      </c>
      <c r="H188" t="str">
        <f>VLOOKUP(qwdata!M337,lookup!$A$2:$D$18,2,FALSE)</f>
        <v>Zinc, water, filtered, micrograms per liter</v>
      </c>
    </row>
    <row r="189" spans="1:8" x14ac:dyDescent="0.3">
      <c r="A189">
        <f>qwdata!B338</f>
        <v>1648010</v>
      </c>
      <c r="B189" s="1">
        <f>qwdata!C338</f>
        <v>42073</v>
      </c>
      <c r="C189" t="str">
        <f>VLOOKUP(qwdata!M338,lookup!$A$2:$D$18,3,FALSE)</f>
        <v>Copper</v>
      </c>
      <c r="D189">
        <f>qwdata!O338</f>
        <v>2.5</v>
      </c>
      <c r="F189" t="str">
        <f>IF(qwdata!N338="&lt;","nd","d")</f>
        <v>d</v>
      </c>
      <c r="H189" t="str">
        <f>VLOOKUP(qwdata!M338,lookup!$A$2:$D$18,2,FALSE)</f>
        <v>Copper, water, filtered, micrograms per liter</v>
      </c>
    </row>
    <row r="190" spans="1:8" x14ac:dyDescent="0.3">
      <c r="A190">
        <f>qwdata!B339</f>
        <v>1648010</v>
      </c>
      <c r="B190" s="1">
        <f>qwdata!C339</f>
        <v>42073</v>
      </c>
      <c r="C190" t="str">
        <f>VLOOKUP(qwdata!M339,lookup!$A$2:$D$18,3,FALSE)</f>
        <v>Lead</v>
      </c>
      <c r="D190">
        <f>qwdata!O339</f>
        <v>0.215</v>
      </c>
      <c r="F190" t="str">
        <f>IF(qwdata!N339="&lt;","nd","d")</f>
        <v>d</v>
      </c>
      <c r="H190" t="str">
        <f>VLOOKUP(qwdata!M339,lookup!$A$2:$D$18,2,FALSE)</f>
        <v>Lead, water, filtered, micrograms per liter</v>
      </c>
    </row>
    <row r="191" spans="1:8" x14ac:dyDescent="0.3">
      <c r="A191">
        <f>qwdata!B340</f>
        <v>1648010</v>
      </c>
      <c r="B191" s="1">
        <f>qwdata!C340</f>
        <v>42073</v>
      </c>
      <c r="C191" t="str">
        <f>VLOOKUP(qwdata!M340,lookup!$A$2:$D$18,3,FALSE)</f>
        <v>Zinc</v>
      </c>
      <c r="D191">
        <f>qwdata!O340</f>
        <v>4.5</v>
      </c>
      <c r="F191" t="str">
        <f>IF(qwdata!N340="&lt;","nd","d")</f>
        <v>d</v>
      </c>
      <c r="H191" t="str">
        <f>VLOOKUP(qwdata!M340,lookup!$A$2:$D$18,2,FALSE)</f>
        <v>Zinc, water, filtered, micrograms per liter</v>
      </c>
    </row>
    <row r="192" spans="1:8" x14ac:dyDescent="0.3">
      <c r="A192">
        <f>qwdata!B341</f>
        <v>1648010</v>
      </c>
      <c r="B192" s="1">
        <f>qwdata!C341</f>
        <v>42074</v>
      </c>
      <c r="C192" t="str">
        <f>VLOOKUP(qwdata!M341,lookup!$A$2:$D$18,3,FALSE)</f>
        <v>Copper</v>
      </c>
      <c r="D192">
        <f>qwdata!O341</f>
        <v>3.6</v>
      </c>
      <c r="F192" t="str">
        <f>IF(qwdata!N341="&lt;","nd","d")</f>
        <v>d</v>
      </c>
      <c r="H192" t="str">
        <f>VLOOKUP(qwdata!M341,lookup!$A$2:$D$18,2,FALSE)</f>
        <v>Copper, water, filtered, micrograms per liter</v>
      </c>
    </row>
    <row r="193" spans="1:8" x14ac:dyDescent="0.3">
      <c r="A193">
        <f>qwdata!B342</f>
        <v>1648010</v>
      </c>
      <c r="B193" s="1">
        <f>qwdata!C342</f>
        <v>42074</v>
      </c>
      <c r="C193" t="str">
        <f>VLOOKUP(qwdata!M342,lookup!$A$2:$D$18,3,FALSE)</f>
        <v>Lead</v>
      </c>
      <c r="D193">
        <f>qwdata!O342</f>
        <v>0.30299999999999999</v>
      </c>
      <c r="F193" t="str">
        <f>IF(qwdata!N342="&lt;","nd","d")</f>
        <v>d</v>
      </c>
      <c r="H193" t="str">
        <f>VLOOKUP(qwdata!M342,lookup!$A$2:$D$18,2,FALSE)</f>
        <v>Lead, water, filtered, micrograms per liter</v>
      </c>
    </row>
    <row r="194" spans="1:8" x14ac:dyDescent="0.3">
      <c r="A194">
        <f>qwdata!B343</f>
        <v>1648010</v>
      </c>
      <c r="B194" s="1">
        <f>qwdata!C343</f>
        <v>42074</v>
      </c>
      <c r="C194" t="str">
        <f>VLOOKUP(qwdata!M343,lookup!$A$2:$D$18,3,FALSE)</f>
        <v>Zinc</v>
      </c>
      <c r="D194">
        <f>qwdata!O343</f>
        <v>4.5</v>
      </c>
      <c r="F194" t="str">
        <f>IF(qwdata!N343="&lt;","nd","d")</f>
        <v>d</v>
      </c>
      <c r="H194" t="str">
        <f>VLOOKUP(qwdata!M343,lookup!$A$2:$D$18,2,FALSE)</f>
        <v>Zinc, water, filtered, micrograms per liter</v>
      </c>
    </row>
    <row r="195" spans="1:8" x14ac:dyDescent="0.3">
      <c r="A195">
        <f>qwdata!B344</f>
        <v>1648010</v>
      </c>
      <c r="B195" s="1">
        <f>qwdata!C344</f>
        <v>42087</v>
      </c>
      <c r="C195" t="str">
        <f>VLOOKUP(qwdata!M344,lookup!$A$2:$D$18,3,FALSE)</f>
        <v>Copper</v>
      </c>
      <c r="D195">
        <f>qwdata!O344</f>
        <v>1.6</v>
      </c>
      <c r="F195" t="str">
        <f>IF(qwdata!N344="&lt;","nd","d")</f>
        <v>d</v>
      </c>
      <c r="H195" t="str">
        <f>VLOOKUP(qwdata!M344,lookup!$A$2:$D$18,2,FALSE)</f>
        <v>Copper, water, filtered, micrograms per liter</v>
      </c>
    </row>
    <row r="196" spans="1:8" x14ac:dyDescent="0.3">
      <c r="A196">
        <f>qwdata!B345</f>
        <v>1648010</v>
      </c>
      <c r="B196" s="1">
        <f>qwdata!C345</f>
        <v>42087</v>
      </c>
      <c r="C196" t="str">
        <f>VLOOKUP(qwdata!M345,lookup!$A$2:$D$18,3,FALSE)</f>
        <v>Lead</v>
      </c>
      <c r="D196">
        <f>qwdata!O345</f>
        <v>9.4E-2</v>
      </c>
      <c r="F196" t="str">
        <f>IF(qwdata!N345="&lt;","nd","d")</f>
        <v>d</v>
      </c>
      <c r="H196" t="str">
        <f>VLOOKUP(qwdata!M345,lookup!$A$2:$D$18,2,FALSE)</f>
        <v>Lead, water, filtered, micrograms per liter</v>
      </c>
    </row>
    <row r="197" spans="1:8" x14ac:dyDescent="0.3">
      <c r="A197">
        <f>qwdata!B346</f>
        <v>1648010</v>
      </c>
      <c r="B197" s="1">
        <f>qwdata!C346</f>
        <v>42087</v>
      </c>
      <c r="C197" t="str">
        <f>VLOOKUP(qwdata!M346,lookup!$A$2:$D$18,3,FALSE)</f>
        <v>Zinc</v>
      </c>
      <c r="D197">
        <f>qwdata!O346</f>
        <v>2.7</v>
      </c>
      <c r="F197" t="str">
        <f>IF(qwdata!N346="&lt;","nd","d")</f>
        <v>d</v>
      </c>
      <c r="H197" t="str">
        <f>VLOOKUP(qwdata!M346,lookup!$A$2:$D$18,2,FALSE)</f>
        <v>Zinc, water, filtered, micrograms per liter</v>
      </c>
    </row>
    <row r="198" spans="1:8" x14ac:dyDescent="0.3">
      <c r="A198">
        <f>qwdata!B347</f>
        <v>1648010</v>
      </c>
      <c r="B198" s="1">
        <f>qwdata!C347</f>
        <v>42114</v>
      </c>
      <c r="C198" t="str">
        <f>VLOOKUP(qwdata!M347,lookup!$A$2:$D$18,3,FALSE)</f>
        <v>Copper</v>
      </c>
      <c r="D198">
        <f>qwdata!O347</f>
        <v>3.5</v>
      </c>
      <c r="F198" t="str">
        <f>IF(qwdata!N347="&lt;","nd","d")</f>
        <v>d</v>
      </c>
      <c r="H198" t="str">
        <f>VLOOKUP(qwdata!M347,lookup!$A$2:$D$18,2,FALSE)</f>
        <v>Copper, water, filtered, micrograms per liter</v>
      </c>
    </row>
    <row r="199" spans="1:8" x14ac:dyDescent="0.3">
      <c r="A199">
        <f>qwdata!B348</f>
        <v>1648010</v>
      </c>
      <c r="B199" s="1">
        <f>qwdata!C348</f>
        <v>42114</v>
      </c>
      <c r="C199" t="str">
        <f>VLOOKUP(qwdata!M348,lookup!$A$2:$D$18,3,FALSE)</f>
        <v>Lead</v>
      </c>
      <c r="D199">
        <f>qwdata!O348</f>
        <v>0.57899999999999996</v>
      </c>
      <c r="F199" t="str">
        <f>IF(qwdata!N348="&lt;","nd","d")</f>
        <v>d</v>
      </c>
      <c r="H199" t="str">
        <f>VLOOKUP(qwdata!M348,lookup!$A$2:$D$18,2,FALSE)</f>
        <v>Lead, water, filtered, micrograms per liter</v>
      </c>
    </row>
    <row r="200" spans="1:8" x14ac:dyDescent="0.3">
      <c r="A200">
        <f>qwdata!B349</f>
        <v>1648010</v>
      </c>
      <c r="B200" s="1">
        <f>qwdata!C349</f>
        <v>42114</v>
      </c>
      <c r="C200" t="str">
        <f>VLOOKUP(qwdata!M349,lookup!$A$2:$D$18,3,FALSE)</f>
        <v>Zinc</v>
      </c>
      <c r="D200">
        <f>qwdata!O349</f>
        <v>3</v>
      </c>
      <c r="F200" t="str">
        <f>IF(qwdata!N349="&lt;","nd","d")</f>
        <v>d</v>
      </c>
      <c r="H200" t="str">
        <f>VLOOKUP(qwdata!M349,lookup!$A$2:$D$18,2,FALSE)</f>
        <v>Zinc, water, filtered, micrograms per liter</v>
      </c>
    </row>
    <row r="201" spans="1:8" x14ac:dyDescent="0.3">
      <c r="A201">
        <f>qwdata!B350</f>
        <v>1648010</v>
      </c>
      <c r="B201" s="1">
        <f>qwdata!C350</f>
        <v>42124</v>
      </c>
      <c r="C201" t="str">
        <f>VLOOKUP(qwdata!M350,lookup!$A$2:$D$18,3,FALSE)</f>
        <v>Copper</v>
      </c>
      <c r="D201">
        <f>qwdata!O350</f>
        <v>1.9</v>
      </c>
      <c r="F201" t="str">
        <f>IF(qwdata!N350="&lt;","nd","d")</f>
        <v>d</v>
      </c>
      <c r="H201" t="str">
        <f>VLOOKUP(qwdata!M350,lookup!$A$2:$D$18,2,FALSE)</f>
        <v>Copper, water, filtered, micrograms per liter</v>
      </c>
    </row>
    <row r="202" spans="1:8" x14ac:dyDescent="0.3">
      <c r="A202">
        <f>qwdata!B351</f>
        <v>1648010</v>
      </c>
      <c r="B202" s="1">
        <f>qwdata!C351</f>
        <v>42124</v>
      </c>
      <c r="C202" t="str">
        <f>VLOOKUP(qwdata!M351,lookup!$A$2:$D$18,3,FALSE)</f>
        <v>Lead</v>
      </c>
      <c r="D202">
        <f>qwdata!O351</f>
        <v>0.08</v>
      </c>
      <c r="F202" t="str">
        <f>IF(qwdata!N351="&lt;","nd","d")</f>
        <v>d</v>
      </c>
      <c r="H202" t="str">
        <f>VLOOKUP(qwdata!M351,lookup!$A$2:$D$18,2,FALSE)</f>
        <v>Lead, water, filtered, micrograms per liter</v>
      </c>
    </row>
    <row r="203" spans="1:8" x14ac:dyDescent="0.3">
      <c r="A203">
        <f>qwdata!B352</f>
        <v>1648010</v>
      </c>
      <c r="B203" s="1">
        <f>qwdata!C352</f>
        <v>42124</v>
      </c>
      <c r="C203" t="str">
        <f>VLOOKUP(qwdata!M352,lookup!$A$2:$D$18,3,FALSE)</f>
        <v>Zinc</v>
      </c>
      <c r="D203">
        <f>qwdata!O352</f>
        <v>2</v>
      </c>
      <c r="F203" t="str">
        <f>IF(qwdata!N352="&lt;","nd","d")</f>
        <v>nd</v>
      </c>
      <c r="H203" t="str">
        <f>VLOOKUP(qwdata!M352,lookup!$A$2:$D$18,2,FALSE)</f>
        <v>Zinc, water, filtered, micrograms per liter</v>
      </c>
    </row>
    <row r="204" spans="1:8" x14ac:dyDescent="0.3">
      <c r="A204">
        <f>qwdata!B353</f>
        <v>1648010</v>
      </c>
      <c r="B204" s="1">
        <f>qwdata!C353</f>
        <v>42143</v>
      </c>
      <c r="C204" t="str">
        <f>VLOOKUP(qwdata!M353,lookup!$A$2:$D$18,3,FALSE)</f>
        <v>Copper</v>
      </c>
      <c r="D204">
        <f>qwdata!O353</f>
        <v>4.3</v>
      </c>
      <c r="F204" t="str">
        <f>IF(qwdata!N353="&lt;","nd","d")</f>
        <v>d</v>
      </c>
      <c r="H204" t="str">
        <f>VLOOKUP(qwdata!M353,lookup!$A$2:$D$18,2,FALSE)</f>
        <v>Copper, water, filtered, micrograms per liter</v>
      </c>
    </row>
    <row r="205" spans="1:8" x14ac:dyDescent="0.3">
      <c r="A205">
        <f>qwdata!B354</f>
        <v>1648010</v>
      </c>
      <c r="B205" s="1">
        <f>qwdata!C354</f>
        <v>42143</v>
      </c>
      <c r="C205" t="str">
        <f>VLOOKUP(qwdata!M354,lookup!$A$2:$D$18,3,FALSE)</f>
        <v>Lead</v>
      </c>
      <c r="D205">
        <f>qwdata!O354</f>
        <v>0.39900000000000002</v>
      </c>
      <c r="F205" t="str">
        <f>IF(qwdata!N354="&lt;","nd","d")</f>
        <v>d</v>
      </c>
      <c r="H205" t="str">
        <f>VLOOKUP(qwdata!M354,lookup!$A$2:$D$18,2,FALSE)</f>
        <v>Lead, water, filtered, micrograms per liter</v>
      </c>
    </row>
    <row r="206" spans="1:8" x14ac:dyDescent="0.3">
      <c r="A206">
        <f>qwdata!B355</f>
        <v>1648010</v>
      </c>
      <c r="B206" s="1">
        <f>qwdata!C355</f>
        <v>42143</v>
      </c>
      <c r="C206" t="str">
        <f>VLOOKUP(qwdata!M355,lookup!$A$2:$D$18,3,FALSE)</f>
        <v>Zinc</v>
      </c>
      <c r="D206">
        <f>qwdata!O355</f>
        <v>2</v>
      </c>
      <c r="F206" t="str">
        <f>IF(qwdata!N355="&lt;","nd","d")</f>
        <v>nd</v>
      </c>
      <c r="H206" t="str">
        <f>VLOOKUP(qwdata!M355,lookup!$A$2:$D$18,2,FALSE)</f>
        <v>Zinc, water, filtered, micrograms per liter</v>
      </c>
    </row>
    <row r="207" spans="1:8" x14ac:dyDescent="0.3">
      <c r="A207">
        <f>qwdata!B356</f>
        <v>1648010</v>
      </c>
      <c r="B207" s="1">
        <f>qwdata!C356</f>
        <v>42152</v>
      </c>
      <c r="C207" t="str">
        <f>VLOOKUP(qwdata!M356,lookup!$A$2:$D$18,3,FALSE)</f>
        <v>Copper</v>
      </c>
      <c r="D207">
        <f>qwdata!O356</f>
        <v>3.3</v>
      </c>
      <c r="F207" t="str">
        <f>IF(qwdata!N356="&lt;","nd","d")</f>
        <v>d</v>
      </c>
      <c r="H207" t="str">
        <f>VLOOKUP(qwdata!M356,lookup!$A$2:$D$18,2,FALSE)</f>
        <v>Copper, water, filtered, micrograms per liter</v>
      </c>
    </row>
    <row r="208" spans="1:8" x14ac:dyDescent="0.3">
      <c r="A208">
        <f>qwdata!B357</f>
        <v>1648010</v>
      </c>
      <c r="B208" s="1">
        <f>qwdata!C357</f>
        <v>42152</v>
      </c>
      <c r="C208" t="str">
        <f>VLOOKUP(qwdata!M357,lookup!$A$2:$D$18,3,FALSE)</f>
        <v>Lead</v>
      </c>
      <c r="D208">
        <f>qwdata!O357</f>
        <v>0.188</v>
      </c>
      <c r="F208" t="str">
        <f>IF(qwdata!N357="&lt;","nd","d")</f>
        <v>d</v>
      </c>
      <c r="H208" t="str">
        <f>VLOOKUP(qwdata!M357,lookup!$A$2:$D$18,2,FALSE)</f>
        <v>Lead, water, filtered, micrograms per liter</v>
      </c>
    </row>
    <row r="209" spans="1:8" x14ac:dyDescent="0.3">
      <c r="A209">
        <f>qwdata!B358</f>
        <v>1648010</v>
      </c>
      <c r="B209" s="1">
        <f>qwdata!C358</f>
        <v>42152</v>
      </c>
      <c r="C209" t="str">
        <f>VLOOKUP(qwdata!M358,lookup!$A$2:$D$18,3,FALSE)</f>
        <v>Zinc</v>
      </c>
      <c r="D209">
        <f>qwdata!O358</f>
        <v>2.9</v>
      </c>
      <c r="F209" t="str">
        <f>IF(qwdata!N358="&lt;","nd","d")</f>
        <v>d</v>
      </c>
      <c r="H209" t="str">
        <f>VLOOKUP(qwdata!M358,lookup!$A$2:$D$18,2,FALSE)</f>
        <v>Zinc, water, filtered, micrograms per liter</v>
      </c>
    </row>
    <row r="210" spans="1:8" x14ac:dyDescent="0.3">
      <c r="A210">
        <f>qwdata!B359</f>
        <v>1648010</v>
      </c>
      <c r="B210" s="1">
        <f>qwdata!C359</f>
        <v>42157</v>
      </c>
      <c r="C210" t="str">
        <f>VLOOKUP(qwdata!M359,lookup!$A$2:$D$18,3,FALSE)</f>
        <v>Copper</v>
      </c>
      <c r="D210">
        <f>qwdata!O359</f>
        <v>5.4</v>
      </c>
      <c r="F210" t="str">
        <f>IF(qwdata!N359="&lt;","nd","d")</f>
        <v>d</v>
      </c>
      <c r="H210" t="str">
        <f>VLOOKUP(qwdata!M359,lookup!$A$2:$D$18,2,FALSE)</f>
        <v>Copper, water, filtered, micrograms per liter</v>
      </c>
    </row>
    <row r="211" spans="1:8" x14ac:dyDescent="0.3">
      <c r="A211">
        <f>qwdata!B360</f>
        <v>1648010</v>
      </c>
      <c r="B211" s="1">
        <f>qwdata!C360</f>
        <v>42157</v>
      </c>
      <c r="C211" t="str">
        <f>VLOOKUP(qwdata!M360,lookup!$A$2:$D$18,3,FALSE)</f>
        <v>Lead</v>
      </c>
      <c r="D211">
        <f>qwdata!O360</f>
        <v>0.27800000000000002</v>
      </c>
      <c r="F211" t="str">
        <f>IF(qwdata!N360="&lt;","nd","d")</f>
        <v>d</v>
      </c>
      <c r="H211" t="str">
        <f>VLOOKUP(qwdata!M360,lookup!$A$2:$D$18,2,FALSE)</f>
        <v>Lead, water, filtered, micrograms per liter</v>
      </c>
    </row>
    <row r="212" spans="1:8" x14ac:dyDescent="0.3">
      <c r="A212">
        <f>qwdata!B361</f>
        <v>1648010</v>
      </c>
      <c r="B212" s="1">
        <f>qwdata!C361</f>
        <v>42157</v>
      </c>
      <c r="C212" t="str">
        <f>VLOOKUP(qwdata!M361,lookup!$A$2:$D$18,3,FALSE)</f>
        <v>Zinc</v>
      </c>
      <c r="D212">
        <f>qwdata!O361</f>
        <v>2.8</v>
      </c>
      <c r="F212" t="str">
        <f>IF(qwdata!N361="&lt;","nd","d")</f>
        <v>d</v>
      </c>
      <c r="H212" t="str">
        <f>VLOOKUP(qwdata!M361,lookup!$A$2:$D$18,2,FALSE)</f>
        <v>Zinc, water, filtered, micrograms per liter</v>
      </c>
    </row>
    <row r="213" spans="1:8" x14ac:dyDescent="0.3">
      <c r="A213">
        <f>qwdata!B362</f>
        <v>1648010</v>
      </c>
      <c r="B213" s="1">
        <f>qwdata!C362</f>
        <v>42179</v>
      </c>
      <c r="C213" t="str">
        <f>VLOOKUP(qwdata!M362,lookup!$A$2:$D$18,3,FALSE)</f>
        <v>Copper</v>
      </c>
      <c r="D213">
        <f>qwdata!O362</f>
        <v>3.4</v>
      </c>
      <c r="F213" t="str">
        <f>IF(qwdata!N362="&lt;","nd","d")</f>
        <v>d</v>
      </c>
      <c r="H213" t="str">
        <f>VLOOKUP(qwdata!M362,lookup!$A$2:$D$18,2,FALSE)</f>
        <v>Copper, water, filtered, micrograms per liter</v>
      </c>
    </row>
    <row r="214" spans="1:8" x14ac:dyDescent="0.3">
      <c r="A214">
        <f>qwdata!B363</f>
        <v>1648010</v>
      </c>
      <c r="B214" s="1">
        <f>qwdata!C363</f>
        <v>42179</v>
      </c>
      <c r="C214" t="str">
        <f>VLOOKUP(qwdata!M363,lookup!$A$2:$D$18,3,FALSE)</f>
        <v>Lead</v>
      </c>
      <c r="D214">
        <f>qwdata!O363</f>
        <v>0.36699999999999999</v>
      </c>
      <c r="F214" t="str">
        <f>IF(qwdata!N363="&lt;","nd","d")</f>
        <v>d</v>
      </c>
      <c r="H214" t="str">
        <f>VLOOKUP(qwdata!M363,lookup!$A$2:$D$18,2,FALSE)</f>
        <v>Lead, water, filtered, micrograms per liter</v>
      </c>
    </row>
    <row r="215" spans="1:8" x14ac:dyDescent="0.3">
      <c r="A215">
        <f>qwdata!B364</f>
        <v>1648010</v>
      </c>
      <c r="B215" s="1">
        <f>qwdata!C364</f>
        <v>42179</v>
      </c>
      <c r="C215" t="str">
        <f>VLOOKUP(qwdata!M364,lookup!$A$2:$D$18,3,FALSE)</f>
        <v>Zinc</v>
      </c>
      <c r="D215">
        <f>qwdata!O364</f>
        <v>2</v>
      </c>
      <c r="F215" t="str">
        <f>IF(qwdata!N364="&lt;","nd","d")</f>
        <v>nd</v>
      </c>
      <c r="H215" t="str">
        <f>VLOOKUP(qwdata!M364,lookup!$A$2:$D$18,2,FALSE)</f>
        <v>Zinc, water, filtered, micrograms per liter</v>
      </c>
    </row>
    <row r="216" spans="1:8" x14ac:dyDescent="0.3">
      <c r="A216">
        <f>qwdata!B365</f>
        <v>1648010</v>
      </c>
      <c r="B216" s="1">
        <f>qwdata!C365</f>
        <v>42214</v>
      </c>
      <c r="C216" t="str">
        <f>VLOOKUP(qwdata!M365,lookup!$A$2:$D$18,3,FALSE)</f>
        <v>Copper</v>
      </c>
      <c r="D216">
        <f>qwdata!O365</f>
        <v>5.9</v>
      </c>
      <c r="F216" t="str">
        <f>IF(qwdata!N365="&lt;","nd","d")</f>
        <v>d</v>
      </c>
      <c r="H216" t="str">
        <f>VLOOKUP(qwdata!M365,lookup!$A$2:$D$18,2,FALSE)</f>
        <v>Copper, water, filtered, micrograms per liter</v>
      </c>
    </row>
    <row r="217" spans="1:8" x14ac:dyDescent="0.3">
      <c r="A217">
        <f>qwdata!B366</f>
        <v>1648010</v>
      </c>
      <c r="B217" s="1">
        <f>qwdata!C366</f>
        <v>42214</v>
      </c>
      <c r="C217" t="str">
        <f>VLOOKUP(qwdata!M366,lookup!$A$2:$D$18,3,FALSE)</f>
        <v>Lead</v>
      </c>
      <c r="D217">
        <f>qwdata!O366</f>
        <v>0.24199999999999999</v>
      </c>
      <c r="F217" t="str">
        <f>IF(qwdata!N366="&lt;","nd","d")</f>
        <v>d</v>
      </c>
      <c r="H217" t="str">
        <f>VLOOKUP(qwdata!M366,lookup!$A$2:$D$18,2,FALSE)</f>
        <v>Lead, water, filtered, micrograms per liter</v>
      </c>
    </row>
    <row r="218" spans="1:8" x14ac:dyDescent="0.3">
      <c r="A218">
        <f>qwdata!B367</f>
        <v>1648010</v>
      </c>
      <c r="B218" s="1">
        <f>qwdata!C367</f>
        <v>42214</v>
      </c>
      <c r="C218" t="str">
        <f>VLOOKUP(qwdata!M367,lookup!$A$2:$D$18,3,FALSE)</f>
        <v>Zinc</v>
      </c>
      <c r="D218">
        <f>qwdata!O367</f>
        <v>2</v>
      </c>
      <c r="F218" t="str">
        <f>IF(qwdata!N367="&lt;","nd","d")</f>
        <v>nd</v>
      </c>
      <c r="H218" t="str">
        <f>VLOOKUP(qwdata!M367,lookup!$A$2:$D$18,2,FALSE)</f>
        <v>Zinc, water, filtered, micrograms per liter</v>
      </c>
    </row>
    <row r="219" spans="1:8" x14ac:dyDescent="0.3">
      <c r="A219">
        <f>qwdata!B368</f>
        <v>1648010</v>
      </c>
      <c r="B219" s="1">
        <f>qwdata!C368</f>
        <v>42243</v>
      </c>
      <c r="C219" t="str">
        <f>VLOOKUP(qwdata!M368,lookup!$A$2:$D$18,3,FALSE)</f>
        <v>Copper</v>
      </c>
      <c r="D219">
        <f>qwdata!O368</f>
        <v>3.5</v>
      </c>
      <c r="F219" t="str">
        <f>IF(qwdata!N368="&lt;","nd","d")</f>
        <v>d</v>
      </c>
      <c r="H219" t="str">
        <f>VLOOKUP(qwdata!M368,lookup!$A$2:$D$18,2,FALSE)</f>
        <v>Copper, water, filtered, micrograms per liter</v>
      </c>
    </row>
    <row r="220" spans="1:8" x14ac:dyDescent="0.3">
      <c r="A220">
        <f>qwdata!B369</f>
        <v>1648010</v>
      </c>
      <c r="B220" s="1">
        <f>qwdata!C369</f>
        <v>42243</v>
      </c>
      <c r="C220" t="str">
        <f>VLOOKUP(qwdata!M369,lookup!$A$2:$D$18,3,FALSE)</f>
        <v>Lead</v>
      </c>
      <c r="D220">
        <f>qwdata!O369</f>
        <v>9.0999999999999998E-2</v>
      </c>
      <c r="F220" t="str">
        <f>IF(qwdata!N369="&lt;","nd","d")</f>
        <v>d</v>
      </c>
      <c r="H220" t="str">
        <f>VLOOKUP(qwdata!M369,lookup!$A$2:$D$18,2,FALSE)</f>
        <v>Lead, water, filtered, micrograms per liter</v>
      </c>
    </row>
    <row r="221" spans="1:8" x14ac:dyDescent="0.3">
      <c r="A221">
        <f>qwdata!B370</f>
        <v>1648010</v>
      </c>
      <c r="B221" s="1">
        <f>qwdata!C370</f>
        <v>42243</v>
      </c>
      <c r="C221" t="str">
        <f>VLOOKUP(qwdata!M370,lookup!$A$2:$D$18,3,FALSE)</f>
        <v>Zinc</v>
      </c>
      <c r="D221">
        <f>qwdata!O370</f>
        <v>2</v>
      </c>
      <c r="F221" t="str">
        <f>IF(qwdata!N370="&lt;","nd","d")</f>
        <v>nd</v>
      </c>
      <c r="H221" t="str">
        <f>VLOOKUP(qwdata!M370,lookup!$A$2:$D$18,2,FALSE)</f>
        <v>Zinc, water, filtered, micrograms per liter</v>
      </c>
    </row>
    <row r="222" spans="1:8" x14ac:dyDescent="0.3">
      <c r="A222">
        <f>qwdata!B371</f>
        <v>1648010</v>
      </c>
      <c r="B222" s="1">
        <f>qwdata!C371</f>
        <v>42263</v>
      </c>
      <c r="C222" t="str">
        <f>VLOOKUP(qwdata!M371,lookup!$A$2:$D$18,3,FALSE)</f>
        <v>Copper</v>
      </c>
      <c r="D222">
        <f>qwdata!O371</f>
        <v>3.5</v>
      </c>
      <c r="F222" t="str">
        <f>IF(qwdata!N371="&lt;","nd","d")</f>
        <v>d</v>
      </c>
      <c r="H222" t="str">
        <f>VLOOKUP(qwdata!M371,lookup!$A$2:$D$18,2,FALSE)</f>
        <v>Copper, water, filtered, micrograms per liter</v>
      </c>
    </row>
    <row r="223" spans="1:8" x14ac:dyDescent="0.3">
      <c r="A223">
        <f>qwdata!B372</f>
        <v>1648010</v>
      </c>
      <c r="B223" s="1">
        <f>qwdata!C372</f>
        <v>42263</v>
      </c>
      <c r="C223" t="str">
        <f>VLOOKUP(qwdata!M372,lookup!$A$2:$D$18,3,FALSE)</f>
        <v>Lead</v>
      </c>
      <c r="D223">
        <f>qwdata!O372</f>
        <v>0.129</v>
      </c>
      <c r="F223" t="str">
        <f>IF(qwdata!N372="&lt;","nd","d")</f>
        <v>d</v>
      </c>
      <c r="H223" t="str">
        <f>VLOOKUP(qwdata!M372,lookup!$A$2:$D$18,2,FALSE)</f>
        <v>Lead, water, filtered, micrograms per liter</v>
      </c>
    </row>
    <row r="224" spans="1:8" x14ac:dyDescent="0.3">
      <c r="A224">
        <f>qwdata!B373</f>
        <v>1648010</v>
      </c>
      <c r="B224" s="1">
        <f>qwdata!C373</f>
        <v>42263</v>
      </c>
      <c r="C224" t="str">
        <f>VLOOKUP(qwdata!M373,lookup!$A$2:$D$18,3,FALSE)</f>
        <v>Zinc</v>
      </c>
      <c r="D224">
        <f>qwdata!O373</f>
        <v>2</v>
      </c>
      <c r="F224" t="str">
        <f>IF(qwdata!N373="&lt;","nd","d")</f>
        <v>nd</v>
      </c>
      <c r="H224" t="str">
        <f>VLOOKUP(qwdata!M373,lookup!$A$2:$D$18,2,FALSE)</f>
        <v>Zinc, water, filtered, micrograms per liter</v>
      </c>
    </row>
    <row r="225" spans="1:8" x14ac:dyDescent="0.3">
      <c r="A225">
        <f>qwdata!B374</f>
        <v>1648010</v>
      </c>
      <c r="B225" s="1">
        <f>qwdata!C374</f>
        <v>42303</v>
      </c>
      <c r="C225" t="str">
        <f>VLOOKUP(qwdata!M374,lookup!$A$2:$D$18,3,FALSE)</f>
        <v>Copper</v>
      </c>
      <c r="D225">
        <f>qwdata!O374</f>
        <v>1.8</v>
      </c>
      <c r="F225" t="str">
        <f>IF(qwdata!N374="&lt;","nd","d")</f>
        <v>d</v>
      </c>
      <c r="H225" t="str">
        <f>VLOOKUP(qwdata!M374,lookup!$A$2:$D$18,2,FALSE)</f>
        <v>Copper, water, filtered, micrograms per liter</v>
      </c>
    </row>
    <row r="226" spans="1:8" x14ac:dyDescent="0.3">
      <c r="A226">
        <f>qwdata!B375</f>
        <v>1648010</v>
      </c>
      <c r="B226" s="1">
        <f>qwdata!C375</f>
        <v>42303</v>
      </c>
      <c r="C226" t="str">
        <f>VLOOKUP(qwdata!M375,lookup!$A$2:$D$18,3,FALSE)</f>
        <v>Lead</v>
      </c>
      <c r="D226">
        <f>qwdata!O375</f>
        <v>0.04</v>
      </c>
      <c r="F226" t="str">
        <f>IF(qwdata!N375="&lt;","nd","d")</f>
        <v>nd</v>
      </c>
      <c r="H226" t="str">
        <f>VLOOKUP(qwdata!M375,lookup!$A$2:$D$18,2,FALSE)</f>
        <v>Lead, water, filtered, micrograms per liter</v>
      </c>
    </row>
    <row r="227" spans="1:8" x14ac:dyDescent="0.3">
      <c r="A227">
        <f>qwdata!B376</f>
        <v>1648010</v>
      </c>
      <c r="B227" s="1">
        <f>qwdata!C376</f>
        <v>42303</v>
      </c>
      <c r="C227" t="str">
        <f>VLOOKUP(qwdata!M376,lookup!$A$2:$D$18,3,FALSE)</f>
        <v>Zinc</v>
      </c>
      <c r="D227">
        <f>qwdata!O376</f>
        <v>2</v>
      </c>
      <c r="F227" t="str">
        <f>IF(qwdata!N376="&lt;","nd","d")</f>
        <v>nd</v>
      </c>
      <c r="H227" t="str">
        <f>VLOOKUP(qwdata!M376,lookup!$A$2:$D$18,2,FALSE)</f>
        <v>Zinc, water, filtered, micrograms per liter</v>
      </c>
    </row>
    <row r="228" spans="1:8" x14ac:dyDescent="0.3">
      <c r="A228">
        <f>qwdata!B377</f>
        <v>1648010</v>
      </c>
      <c r="B228" s="1">
        <f>qwdata!C377</f>
        <v>42318</v>
      </c>
      <c r="C228" t="str">
        <f>VLOOKUP(qwdata!M377,lookup!$A$2:$D$18,3,FALSE)</f>
        <v>Copper</v>
      </c>
      <c r="D228">
        <f>qwdata!O377</f>
        <v>4.0999999999999996</v>
      </c>
      <c r="F228" t="str">
        <f>IF(qwdata!N377="&lt;","nd","d")</f>
        <v>d</v>
      </c>
      <c r="H228" t="str">
        <f>VLOOKUP(qwdata!M377,lookup!$A$2:$D$18,2,FALSE)</f>
        <v>Copper, water, filtered, micrograms per liter</v>
      </c>
    </row>
    <row r="229" spans="1:8" x14ac:dyDescent="0.3">
      <c r="A229">
        <f>qwdata!B378</f>
        <v>1648010</v>
      </c>
      <c r="B229" s="1">
        <f>qwdata!C378</f>
        <v>42318</v>
      </c>
      <c r="C229" t="str">
        <f>VLOOKUP(qwdata!M378,lookup!$A$2:$D$18,3,FALSE)</f>
        <v>Lead</v>
      </c>
      <c r="D229">
        <f>qwdata!O378</f>
        <v>0.53300000000000003</v>
      </c>
      <c r="F229" t="str">
        <f>IF(qwdata!N378="&lt;","nd","d")</f>
        <v>d</v>
      </c>
      <c r="H229" t="str">
        <f>VLOOKUP(qwdata!M378,lookup!$A$2:$D$18,2,FALSE)</f>
        <v>Lead, water, filtered, micrograms per liter</v>
      </c>
    </row>
    <row r="230" spans="1:8" x14ac:dyDescent="0.3">
      <c r="A230">
        <f>qwdata!B379</f>
        <v>1648010</v>
      </c>
      <c r="B230" s="1">
        <f>qwdata!C379</f>
        <v>42318</v>
      </c>
      <c r="C230" t="str">
        <f>VLOOKUP(qwdata!M379,lookup!$A$2:$D$18,3,FALSE)</f>
        <v>Zinc</v>
      </c>
      <c r="D230">
        <f>qwdata!O379</f>
        <v>4.2</v>
      </c>
      <c r="F230" t="str">
        <f>IF(qwdata!N379="&lt;","nd","d")</f>
        <v>d</v>
      </c>
      <c r="H230" t="str">
        <f>VLOOKUP(qwdata!M379,lookup!$A$2:$D$18,2,FALSE)</f>
        <v>Zinc, water, filtered, micrograms per liter</v>
      </c>
    </row>
    <row r="231" spans="1:8" x14ac:dyDescent="0.3">
      <c r="A231">
        <f>qwdata!B380</f>
        <v>1648010</v>
      </c>
      <c r="B231" s="1">
        <f>qwdata!C380</f>
        <v>42331</v>
      </c>
      <c r="C231" t="str">
        <f>VLOOKUP(qwdata!M380,lookup!$A$2:$D$18,3,FALSE)</f>
        <v>Copper</v>
      </c>
      <c r="D231">
        <f>qwdata!O380</f>
        <v>1.8</v>
      </c>
      <c r="F231" t="str">
        <f>IF(qwdata!N380="&lt;","nd","d")</f>
        <v>d</v>
      </c>
      <c r="H231" t="str">
        <f>VLOOKUP(qwdata!M380,lookup!$A$2:$D$18,2,FALSE)</f>
        <v>Copper, water, filtered, micrograms per liter</v>
      </c>
    </row>
    <row r="232" spans="1:8" x14ac:dyDescent="0.3">
      <c r="A232">
        <f>qwdata!B381</f>
        <v>1648010</v>
      </c>
      <c r="B232" s="1">
        <f>qwdata!C381</f>
        <v>42331</v>
      </c>
      <c r="C232" t="str">
        <f>VLOOKUP(qwdata!M381,lookup!$A$2:$D$18,3,FALSE)</f>
        <v>Lead</v>
      </c>
      <c r="D232">
        <f>qwdata!O381</f>
        <v>7.8E-2</v>
      </c>
      <c r="F232" t="str">
        <f>IF(qwdata!N381="&lt;","nd","d")</f>
        <v>d</v>
      </c>
      <c r="H232" t="str">
        <f>VLOOKUP(qwdata!M381,lookup!$A$2:$D$18,2,FALSE)</f>
        <v>Lead, water, filtered, micrograms per liter</v>
      </c>
    </row>
    <row r="233" spans="1:8" x14ac:dyDescent="0.3">
      <c r="A233">
        <f>qwdata!B382</f>
        <v>1648010</v>
      </c>
      <c r="B233" s="1">
        <f>qwdata!C382</f>
        <v>42331</v>
      </c>
      <c r="C233" t="str">
        <f>VLOOKUP(qwdata!M382,lookup!$A$2:$D$18,3,FALSE)</f>
        <v>Zinc</v>
      </c>
      <c r="D233">
        <f>qwdata!O382</f>
        <v>2</v>
      </c>
      <c r="F233" t="str">
        <f>IF(qwdata!N382="&lt;","nd","d")</f>
        <v>nd</v>
      </c>
      <c r="H233" t="str">
        <f>VLOOKUP(qwdata!M382,lookup!$A$2:$D$18,2,FALSE)</f>
        <v>Zinc, water, filtered, micrograms per liter</v>
      </c>
    </row>
    <row r="234" spans="1:8" x14ac:dyDescent="0.3">
      <c r="A234">
        <f>qwdata!B383</f>
        <v>1648010</v>
      </c>
      <c r="B234" s="1">
        <f>qwdata!C383</f>
        <v>42340</v>
      </c>
      <c r="C234" t="str">
        <f>VLOOKUP(qwdata!M383,lookup!$A$2:$D$18,3,FALSE)</f>
        <v>Copper</v>
      </c>
      <c r="D234">
        <f>qwdata!O383</f>
        <v>2.7</v>
      </c>
      <c r="F234" t="str">
        <f>IF(qwdata!N383="&lt;","nd","d")</f>
        <v>d</v>
      </c>
      <c r="H234" t="str">
        <f>VLOOKUP(qwdata!M383,lookup!$A$2:$D$18,2,FALSE)</f>
        <v>Copper, water, filtered, micrograms per liter</v>
      </c>
    </row>
    <row r="235" spans="1:8" x14ac:dyDescent="0.3">
      <c r="A235">
        <f>qwdata!B384</f>
        <v>1648010</v>
      </c>
      <c r="B235" s="1">
        <f>qwdata!C384</f>
        <v>42340</v>
      </c>
      <c r="C235" t="str">
        <f>VLOOKUP(qwdata!M384,lookup!$A$2:$D$18,3,FALSE)</f>
        <v>Lead</v>
      </c>
      <c r="D235">
        <f>qwdata!O384</f>
        <v>0.20599999999999999</v>
      </c>
      <c r="F235" t="str">
        <f>IF(qwdata!N384="&lt;","nd","d")</f>
        <v>d</v>
      </c>
      <c r="H235" t="str">
        <f>VLOOKUP(qwdata!M384,lookup!$A$2:$D$18,2,FALSE)</f>
        <v>Lead, water, filtered, micrograms per liter</v>
      </c>
    </row>
    <row r="236" spans="1:8" x14ac:dyDescent="0.3">
      <c r="A236">
        <f>qwdata!B385</f>
        <v>1648010</v>
      </c>
      <c r="B236" s="1">
        <f>qwdata!C385</f>
        <v>42340</v>
      </c>
      <c r="C236" t="str">
        <f>VLOOKUP(qwdata!M385,lookup!$A$2:$D$18,3,FALSE)</f>
        <v>Zinc</v>
      </c>
      <c r="D236">
        <f>qwdata!O385</f>
        <v>2</v>
      </c>
      <c r="F236" t="str">
        <f>IF(qwdata!N385="&lt;","nd","d")</f>
        <v>d</v>
      </c>
      <c r="H236" t="str">
        <f>VLOOKUP(qwdata!M385,lookup!$A$2:$D$18,2,FALSE)</f>
        <v>Zinc, water, filtered, micrograms per liter</v>
      </c>
    </row>
    <row r="237" spans="1:8" x14ac:dyDescent="0.3">
      <c r="A237">
        <f>qwdata!B386</f>
        <v>1648010</v>
      </c>
      <c r="B237" s="1">
        <f>qwdata!C386</f>
        <v>42352</v>
      </c>
      <c r="C237" t="str">
        <f>VLOOKUP(qwdata!M386,lookup!$A$2:$D$18,3,FALSE)</f>
        <v>Copper</v>
      </c>
      <c r="D237">
        <f>qwdata!O386</f>
        <v>1.3</v>
      </c>
      <c r="F237" t="str">
        <f>IF(qwdata!N386="&lt;","nd","d")</f>
        <v>d</v>
      </c>
      <c r="H237" t="str">
        <f>VLOOKUP(qwdata!M386,lookup!$A$2:$D$18,2,FALSE)</f>
        <v>Copper, water, filtered, micrograms per liter</v>
      </c>
    </row>
    <row r="238" spans="1:8" x14ac:dyDescent="0.3">
      <c r="A238">
        <f>qwdata!B387</f>
        <v>1648010</v>
      </c>
      <c r="B238" s="1">
        <f>qwdata!C387</f>
        <v>42352</v>
      </c>
      <c r="C238" t="str">
        <f>VLOOKUP(qwdata!M387,lookup!$A$2:$D$18,3,FALSE)</f>
        <v>Lead</v>
      </c>
      <c r="D238">
        <f>qwdata!O387</f>
        <v>0.04</v>
      </c>
      <c r="F238" t="str">
        <f>IF(qwdata!N387="&lt;","nd","d")</f>
        <v>nd</v>
      </c>
      <c r="H238" t="str">
        <f>VLOOKUP(qwdata!M387,lookup!$A$2:$D$18,2,FALSE)</f>
        <v>Lead, water, filtered, micrograms per liter</v>
      </c>
    </row>
    <row r="239" spans="1:8" x14ac:dyDescent="0.3">
      <c r="A239">
        <f>qwdata!B388</f>
        <v>1648010</v>
      </c>
      <c r="B239" s="1">
        <f>qwdata!C388</f>
        <v>42352</v>
      </c>
      <c r="C239" t="str">
        <f>VLOOKUP(qwdata!M388,lookup!$A$2:$D$18,3,FALSE)</f>
        <v>Zinc</v>
      </c>
      <c r="D239">
        <f>qwdata!O388</f>
        <v>2</v>
      </c>
      <c r="F239" t="str">
        <f>IF(qwdata!N388="&lt;","nd","d")</f>
        <v>nd</v>
      </c>
      <c r="H239" t="str">
        <f>VLOOKUP(qwdata!M388,lookup!$A$2:$D$18,2,FALSE)</f>
        <v>Zinc, water, filtered, micrograms per liter</v>
      </c>
    </row>
    <row r="240" spans="1:8" x14ac:dyDescent="0.3">
      <c r="A240">
        <f>qwdata!B389</f>
        <v>1648010</v>
      </c>
      <c r="B240" s="1">
        <f>qwdata!C389</f>
        <v>42397</v>
      </c>
      <c r="C240" t="str">
        <f>VLOOKUP(qwdata!M389,lookup!$A$2:$D$18,3,FALSE)</f>
        <v>Copper</v>
      </c>
      <c r="D240">
        <f>qwdata!O389</f>
        <v>2.2000000000000002</v>
      </c>
      <c r="F240" t="str">
        <f>IF(qwdata!N389="&lt;","nd","d")</f>
        <v>d</v>
      </c>
      <c r="H240" t="str">
        <f>VLOOKUP(qwdata!M389,lookup!$A$2:$D$18,2,FALSE)</f>
        <v>Copper, water, filtered, micrograms per liter</v>
      </c>
    </row>
    <row r="241" spans="1:8" x14ac:dyDescent="0.3">
      <c r="A241">
        <f>qwdata!B390</f>
        <v>1648010</v>
      </c>
      <c r="B241" s="1">
        <f>qwdata!C390</f>
        <v>42397</v>
      </c>
      <c r="C241" t="str">
        <f>VLOOKUP(qwdata!M390,lookup!$A$2:$D$18,3,FALSE)</f>
        <v>Lead</v>
      </c>
      <c r="D241">
        <f>qwdata!O390</f>
        <v>0.08</v>
      </c>
      <c r="F241" t="str">
        <f>IF(qwdata!N390="&lt;","nd","d")</f>
        <v>nd</v>
      </c>
      <c r="H241" t="str">
        <f>VLOOKUP(qwdata!M390,lookup!$A$2:$D$18,2,FALSE)</f>
        <v>Lead, water, filtered, micrograms per liter</v>
      </c>
    </row>
    <row r="242" spans="1:8" x14ac:dyDescent="0.3">
      <c r="A242">
        <f>qwdata!B391</f>
        <v>1648010</v>
      </c>
      <c r="B242" s="1">
        <f>qwdata!C391</f>
        <v>42397</v>
      </c>
      <c r="C242" t="str">
        <f>VLOOKUP(qwdata!M391,lookup!$A$2:$D$18,3,FALSE)</f>
        <v>Zinc</v>
      </c>
      <c r="D242">
        <f>qwdata!O391</f>
        <v>7</v>
      </c>
      <c r="F242" t="str">
        <f>IF(qwdata!N391="&lt;","nd","d")</f>
        <v>d</v>
      </c>
      <c r="H242" t="str">
        <f>VLOOKUP(qwdata!M391,lookup!$A$2:$D$18,2,FALSE)</f>
        <v>Zinc, water, filtered, micrograms per liter</v>
      </c>
    </row>
    <row r="243" spans="1:8" x14ac:dyDescent="0.3">
      <c r="A243">
        <f>qwdata!B392</f>
        <v>1648010</v>
      </c>
      <c r="B243" s="1">
        <f>qwdata!C392</f>
        <v>42424</v>
      </c>
      <c r="C243" t="str">
        <f>VLOOKUP(qwdata!M392,lookup!$A$2:$D$18,3,FALSE)</f>
        <v>Copper</v>
      </c>
      <c r="D243">
        <f>qwdata!O392</f>
        <v>3.2</v>
      </c>
      <c r="F243" t="str">
        <f>IF(qwdata!N392="&lt;","nd","d")</f>
        <v>d</v>
      </c>
      <c r="H243" t="str">
        <f>VLOOKUP(qwdata!M392,lookup!$A$2:$D$18,2,FALSE)</f>
        <v>Copper, water, filtered, micrograms per liter</v>
      </c>
    </row>
    <row r="244" spans="1:8" x14ac:dyDescent="0.3">
      <c r="A244">
        <f>qwdata!B393</f>
        <v>1648010</v>
      </c>
      <c r="B244" s="1">
        <f>qwdata!C393</f>
        <v>42424</v>
      </c>
      <c r="C244" t="str">
        <f>VLOOKUP(qwdata!M393,lookup!$A$2:$D$18,3,FALSE)</f>
        <v>Lead</v>
      </c>
      <c r="D244">
        <f>qwdata!O393</f>
        <v>0.22800000000000001</v>
      </c>
      <c r="F244" t="str">
        <f>IF(qwdata!N393="&lt;","nd","d")</f>
        <v>d</v>
      </c>
      <c r="H244" t="str">
        <f>VLOOKUP(qwdata!M393,lookup!$A$2:$D$18,2,FALSE)</f>
        <v>Lead, water, filtered, micrograms per liter</v>
      </c>
    </row>
    <row r="245" spans="1:8" x14ac:dyDescent="0.3">
      <c r="A245">
        <f>qwdata!B394</f>
        <v>1648010</v>
      </c>
      <c r="B245" s="1">
        <f>qwdata!C394</f>
        <v>42424</v>
      </c>
      <c r="C245" t="str">
        <f>VLOOKUP(qwdata!M394,lookup!$A$2:$D$18,3,FALSE)</f>
        <v>Zinc</v>
      </c>
      <c r="D245">
        <f>qwdata!O394</f>
        <v>4.5</v>
      </c>
      <c r="F245" t="str">
        <f>IF(qwdata!N394="&lt;","nd","d")</f>
        <v>d</v>
      </c>
      <c r="H245" t="str">
        <f>VLOOKUP(qwdata!M394,lookup!$A$2:$D$18,2,FALSE)</f>
        <v>Zinc, water, filtered, micrograms per liter</v>
      </c>
    </row>
    <row r="246" spans="1:8" x14ac:dyDescent="0.3">
      <c r="A246">
        <f>qwdata!B395</f>
        <v>1648010</v>
      </c>
      <c r="B246" s="1">
        <f>qwdata!C395</f>
        <v>42451</v>
      </c>
      <c r="C246" t="str">
        <f>VLOOKUP(qwdata!M395,lookup!$A$2:$D$18,3,FALSE)</f>
        <v>Copper</v>
      </c>
      <c r="D246">
        <f>qwdata!O395</f>
        <v>1.5</v>
      </c>
      <c r="F246" t="str">
        <f>IF(qwdata!N395="&lt;","nd","d")</f>
        <v>d</v>
      </c>
      <c r="H246" t="str">
        <f>VLOOKUP(qwdata!M395,lookup!$A$2:$D$18,2,FALSE)</f>
        <v>Copper, water, filtered, micrograms per liter</v>
      </c>
    </row>
    <row r="247" spans="1:8" x14ac:dyDescent="0.3">
      <c r="A247">
        <f>qwdata!B396</f>
        <v>1648010</v>
      </c>
      <c r="B247" s="1">
        <f>qwdata!C396</f>
        <v>42451</v>
      </c>
      <c r="C247" t="str">
        <f>VLOOKUP(qwdata!M396,lookup!$A$2:$D$18,3,FALSE)</f>
        <v>Lead</v>
      </c>
      <c r="D247">
        <f>qwdata!O396</f>
        <v>5.7000000000000002E-2</v>
      </c>
      <c r="F247" t="str">
        <f>IF(qwdata!N396="&lt;","nd","d")</f>
        <v>d</v>
      </c>
      <c r="H247" t="str">
        <f>VLOOKUP(qwdata!M396,lookup!$A$2:$D$18,2,FALSE)</f>
        <v>Lead, water, filtered, micrograms per liter</v>
      </c>
    </row>
    <row r="248" spans="1:8" x14ac:dyDescent="0.3">
      <c r="A248">
        <f>qwdata!B397</f>
        <v>1648010</v>
      </c>
      <c r="B248" s="1">
        <f>qwdata!C397</f>
        <v>42451</v>
      </c>
      <c r="C248" t="str">
        <f>VLOOKUP(qwdata!M397,lookup!$A$2:$D$18,3,FALSE)</f>
        <v>Zinc</v>
      </c>
      <c r="D248">
        <f>qwdata!O397</f>
        <v>2</v>
      </c>
      <c r="F248" t="str">
        <f>IF(qwdata!N397="&lt;","nd","d")</f>
        <v>nd</v>
      </c>
      <c r="H248" t="str">
        <f>VLOOKUP(qwdata!M397,lookup!$A$2:$D$18,2,FALSE)</f>
        <v>Zinc, water, filtered, micrograms per liter</v>
      </c>
    </row>
    <row r="249" spans="1:8" x14ac:dyDescent="0.3">
      <c r="A249">
        <f>qwdata!B398</f>
        <v>1648010</v>
      </c>
      <c r="B249" s="1">
        <f>qwdata!C398</f>
        <v>42486</v>
      </c>
      <c r="C249" t="str">
        <f>VLOOKUP(qwdata!M398,lookup!$A$2:$D$18,3,FALSE)</f>
        <v>Copper</v>
      </c>
      <c r="D249">
        <f>qwdata!O398</f>
        <v>2</v>
      </c>
      <c r="F249" t="str">
        <f>IF(qwdata!N398="&lt;","nd","d")</f>
        <v>d</v>
      </c>
      <c r="H249" t="str">
        <f>VLOOKUP(qwdata!M398,lookup!$A$2:$D$18,2,FALSE)</f>
        <v>Copper, water, filtered, micrograms per liter</v>
      </c>
    </row>
    <row r="250" spans="1:8" x14ac:dyDescent="0.3">
      <c r="A250">
        <f>qwdata!B399</f>
        <v>1648010</v>
      </c>
      <c r="B250" s="1">
        <f>qwdata!C399</f>
        <v>42486</v>
      </c>
      <c r="C250" t="str">
        <f>VLOOKUP(qwdata!M399,lookup!$A$2:$D$18,3,FALSE)</f>
        <v>Lead</v>
      </c>
      <c r="D250">
        <f>qwdata!O399</f>
        <v>5.7000000000000002E-2</v>
      </c>
      <c r="F250" t="str">
        <f>IF(qwdata!N399="&lt;","nd","d")</f>
        <v>d</v>
      </c>
      <c r="H250" t="str">
        <f>VLOOKUP(qwdata!M399,lookup!$A$2:$D$18,2,FALSE)</f>
        <v>Lead, water, filtered, micrograms per liter</v>
      </c>
    </row>
    <row r="251" spans="1:8" x14ac:dyDescent="0.3">
      <c r="A251">
        <f>qwdata!B400</f>
        <v>1648010</v>
      </c>
      <c r="B251" s="1">
        <f>qwdata!C400</f>
        <v>42486</v>
      </c>
      <c r="C251" t="str">
        <f>VLOOKUP(qwdata!M400,lookup!$A$2:$D$18,3,FALSE)</f>
        <v>Zinc</v>
      </c>
      <c r="D251">
        <f>qwdata!O400</f>
        <v>2</v>
      </c>
      <c r="F251" t="str">
        <f>IF(qwdata!N400="&lt;","nd","d")</f>
        <v>nd</v>
      </c>
      <c r="H251" t="str">
        <f>VLOOKUP(qwdata!M400,lookup!$A$2:$D$18,2,FALSE)</f>
        <v>Zinc, water, filtered, micrograms per liter</v>
      </c>
    </row>
    <row r="252" spans="1:8" x14ac:dyDescent="0.3">
      <c r="A252">
        <f>qwdata!B401</f>
        <v>1648010</v>
      </c>
      <c r="B252" s="1">
        <f>qwdata!C401</f>
        <v>42513</v>
      </c>
      <c r="C252" t="str">
        <f>VLOOKUP(qwdata!M401,lookup!$A$2:$D$18,3,FALSE)</f>
        <v>Copper</v>
      </c>
      <c r="D252">
        <f>qwdata!O401</f>
        <v>2.8</v>
      </c>
      <c r="F252" t="str">
        <f>IF(qwdata!N401="&lt;","nd","d")</f>
        <v>d</v>
      </c>
      <c r="H252" t="str">
        <f>VLOOKUP(qwdata!M401,lookup!$A$2:$D$18,2,FALSE)</f>
        <v>Copper, water, filtered, micrograms per liter</v>
      </c>
    </row>
    <row r="253" spans="1:8" x14ac:dyDescent="0.3">
      <c r="A253">
        <f>qwdata!B402</f>
        <v>1648010</v>
      </c>
      <c r="B253" s="1">
        <f>qwdata!C402</f>
        <v>42513</v>
      </c>
      <c r="C253" t="str">
        <f>VLOOKUP(qwdata!M402,lookup!$A$2:$D$18,3,FALSE)</f>
        <v>Lead</v>
      </c>
      <c r="D253">
        <f>qwdata!O402</f>
        <v>0.16200000000000001</v>
      </c>
      <c r="F253" t="str">
        <f>IF(qwdata!N402="&lt;","nd","d")</f>
        <v>d</v>
      </c>
      <c r="H253" t="str">
        <f>VLOOKUP(qwdata!M402,lookup!$A$2:$D$18,2,FALSE)</f>
        <v>Lead, water, filtered, micrograms per liter</v>
      </c>
    </row>
    <row r="254" spans="1:8" x14ac:dyDescent="0.3">
      <c r="A254">
        <f>qwdata!B403</f>
        <v>1648010</v>
      </c>
      <c r="B254" s="1">
        <f>qwdata!C403</f>
        <v>42513</v>
      </c>
      <c r="C254" t="str">
        <f>VLOOKUP(qwdata!M403,lookup!$A$2:$D$18,3,FALSE)</f>
        <v>Zinc</v>
      </c>
      <c r="D254">
        <f>qwdata!O403</f>
        <v>2</v>
      </c>
      <c r="F254" t="str">
        <f>IF(qwdata!N403="&lt;","nd","d")</f>
        <v>nd</v>
      </c>
      <c r="H254" t="str">
        <f>VLOOKUP(qwdata!M403,lookup!$A$2:$D$18,2,FALSE)</f>
        <v>Zinc, water, filtered, micrograms per liter</v>
      </c>
    </row>
    <row r="255" spans="1:8" x14ac:dyDescent="0.3">
      <c r="A255">
        <f>qwdata!B404</f>
        <v>1648010</v>
      </c>
      <c r="B255" s="1">
        <f>qwdata!C404</f>
        <v>42538</v>
      </c>
      <c r="C255" t="str">
        <f>VLOOKUP(qwdata!M404,lookup!$A$2:$D$18,3,FALSE)</f>
        <v>Copper</v>
      </c>
      <c r="D255">
        <f>qwdata!O404</f>
        <v>3.5</v>
      </c>
      <c r="F255" t="str">
        <f>IF(qwdata!N404="&lt;","nd","d")</f>
        <v>d</v>
      </c>
      <c r="H255" t="str">
        <f>VLOOKUP(qwdata!M404,lookup!$A$2:$D$18,2,FALSE)</f>
        <v>Copper, water, filtered, micrograms per liter</v>
      </c>
    </row>
    <row r="256" spans="1:8" x14ac:dyDescent="0.3">
      <c r="A256">
        <f>qwdata!B405</f>
        <v>1648010</v>
      </c>
      <c r="B256" s="1">
        <f>qwdata!C405</f>
        <v>42538</v>
      </c>
      <c r="C256" t="str">
        <f>VLOOKUP(qwdata!M405,lookup!$A$2:$D$18,3,FALSE)</f>
        <v>Lead</v>
      </c>
      <c r="D256">
        <f>qwdata!O405</f>
        <v>0.21</v>
      </c>
      <c r="F256" t="str">
        <f>IF(qwdata!N405="&lt;","nd","d")</f>
        <v>d</v>
      </c>
      <c r="H256" t="str">
        <f>VLOOKUP(qwdata!M405,lookup!$A$2:$D$18,2,FALSE)</f>
        <v>Lead, water, filtered, micrograms per liter</v>
      </c>
    </row>
    <row r="257" spans="1:8" x14ac:dyDescent="0.3">
      <c r="A257">
        <f>qwdata!B406</f>
        <v>1648010</v>
      </c>
      <c r="B257" s="1">
        <f>qwdata!C406</f>
        <v>42538</v>
      </c>
      <c r="C257" t="str">
        <f>VLOOKUP(qwdata!M406,lookup!$A$2:$D$18,3,FALSE)</f>
        <v>Zinc</v>
      </c>
      <c r="D257">
        <f>qwdata!O406</f>
        <v>2.2000000000000002</v>
      </c>
      <c r="F257" t="str">
        <f>IF(qwdata!N406="&lt;","nd","d")</f>
        <v>d</v>
      </c>
      <c r="H257" t="str">
        <f>VLOOKUP(qwdata!M406,lookup!$A$2:$D$18,2,FALSE)</f>
        <v>Zinc, water, filtered, micrograms per liter</v>
      </c>
    </row>
    <row r="258" spans="1:8" x14ac:dyDescent="0.3">
      <c r="A258">
        <f>qwdata!B407</f>
        <v>1648010</v>
      </c>
      <c r="B258" s="1">
        <f>qwdata!C407</f>
        <v>42543</v>
      </c>
      <c r="C258" t="str">
        <f>VLOOKUP(qwdata!M407,lookup!$A$2:$D$18,3,FALSE)</f>
        <v>Copper</v>
      </c>
      <c r="D258">
        <f>qwdata!O407</f>
        <v>3.3</v>
      </c>
      <c r="F258" t="str">
        <f>IF(qwdata!N407="&lt;","nd","d")</f>
        <v>d</v>
      </c>
      <c r="H258" t="str">
        <f>VLOOKUP(qwdata!M407,lookup!$A$2:$D$18,2,FALSE)</f>
        <v>Copper, water, filtered, micrograms per liter</v>
      </c>
    </row>
    <row r="259" spans="1:8" x14ac:dyDescent="0.3">
      <c r="A259">
        <f>qwdata!B408</f>
        <v>1648010</v>
      </c>
      <c r="B259" s="1">
        <f>qwdata!C408</f>
        <v>42543</v>
      </c>
      <c r="C259" t="str">
        <f>VLOOKUP(qwdata!M408,lookup!$A$2:$D$18,3,FALSE)</f>
        <v>Lead</v>
      </c>
      <c r="D259">
        <f>qwdata!O408</f>
        <v>0.222</v>
      </c>
      <c r="F259" t="str">
        <f>IF(qwdata!N408="&lt;","nd","d")</f>
        <v>d</v>
      </c>
      <c r="H259" t="str">
        <f>VLOOKUP(qwdata!M408,lookup!$A$2:$D$18,2,FALSE)</f>
        <v>Lead, water, filtered, micrograms per liter</v>
      </c>
    </row>
    <row r="260" spans="1:8" x14ac:dyDescent="0.3">
      <c r="A260">
        <f>qwdata!B409</f>
        <v>1648010</v>
      </c>
      <c r="B260" s="1">
        <f>qwdata!C409</f>
        <v>42543</v>
      </c>
      <c r="C260" t="str">
        <f>VLOOKUP(qwdata!M409,lookup!$A$2:$D$18,3,FALSE)</f>
        <v>Zinc</v>
      </c>
      <c r="D260">
        <f>qwdata!O409</f>
        <v>2</v>
      </c>
      <c r="F260" t="str">
        <f>IF(qwdata!N409="&lt;","nd","d")</f>
        <v>nd</v>
      </c>
      <c r="H260" t="str">
        <f>VLOOKUP(qwdata!M409,lookup!$A$2:$D$18,2,FALSE)</f>
        <v>Zinc, water, filtered, micrograms per liter</v>
      </c>
    </row>
    <row r="261" spans="1:8" x14ac:dyDescent="0.3">
      <c r="A261">
        <f>qwdata!B410</f>
        <v>1648010</v>
      </c>
      <c r="B261" s="1">
        <f>qwdata!C410</f>
        <v>42544</v>
      </c>
      <c r="C261" t="str">
        <f>VLOOKUP(qwdata!M410,lookup!$A$2:$D$18,3,FALSE)</f>
        <v>Copper</v>
      </c>
      <c r="D261">
        <f>qwdata!O410</f>
        <v>3.2</v>
      </c>
      <c r="F261" t="str">
        <f>IF(qwdata!N410="&lt;","nd","d")</f>
        <v>d</v>
      </c>
      <c r="H261" t="str">
        <f>VLOOKUP(qwdata!M410,lookup!$A$2:$D$18,2,FALSE)</f>
        <v>Copper, water, filtered, micrograms per liter</v>
      </c>
    </row>
    <row r="262" spans="1:8" x14ac:dyDescent="0.3">
      <c r="A262">
        <f>qwdata!B411</f>
        <v>1648010</v>
      </c>
      <c r="B262" s="1">
        <f>qwdata!C411</f>
        <v>42544</v>
      </c>
      <c r="C262" t="str">
        <f>VLOOKUP(qwdata!M411,lookup!$A$2:$D$18,3,FALSE)</f>
        <v>Lead</v>
      </c>
      <c r="D262">
        <f>qwdata!O411</f>
        <v>0.17899999999999999</v>
      </c>
      <c r="F262" t="str">
        <f>IF(qwdata!N411="&lt;","nd","d")</f>
        <v>d</v>
      </c>
      <c r="H262" t="str">
        <f>VLOOKUP(qwdata!M411,lookup!$A$2:$D$18,2,FALSE)</f>
        <v>Lead, water, filtered, micrograms per liter</v>
      </c>
    </row>
    <row r="263" spans="1:8" x14ac:dyDescent="0.3">
      <c r="A263">
        <f>qwdata!B412</f>
        <v>1648010</v>
      </c>
      <c r="B263" s="1">
        <f>qwdata!C412</f>
        <v>42544</v>
      </c>
      <c r="C263" t="str">
        <f>VLOOKUP(qwdata!M412,lookup!$A$2:$D$18,3,FALSE)</f>
        <v>Zinc</v>
      </c>
      <c r="D263">
        <f>qwdata!O412</f>
        <v>2</v>
      </c>
      <c r="F263" t="str">
        <f>IF(qwdata!N412="&lt;","nd","d")</f>
        <v>nd</v>
      </c>
      <c r="H263" t="str">
        <f>VLOOKUP(qwdata!M412,lookup!$A$2:$D$18,2,FALSE)</f>
        <v>Zinc, water, filtered, micrograms per liter</v>
      </c>
    </row>
    <row r="264" spans="1:8" x14ac:dyDescent="0.3">
      <c r="A264">
        <f>qwdata!B413</f>
        <v>1648010</v>
      </c>
      <c r="B264" s="1">
        <f>qwdata!C413</f>
        <v>42549</v>
      </c>
      <c r="C264" t="str">
        <f>VLOOKUP(qwdata!M413,lookup!$A$2:$D$18,3,FALSE)</f>
        <v>Copper</v>
      </c>
      <c r="D264">
        <f>qwdata!O413</f>
        <v>2.6</v>
      </c>
      <c r="F264" t="str">
        <f>IF(qwdata!N413="&lt;","nd","d")</f>
        <v>d</v>
      </c>
      <c r="H264" t="str">
        <f>VLOOKUP(qwdata!M413,lookup!$A$2:$D$18,2,FALSE)</f>
        <v>Copper, water, filtered, micrograms per liter</v>
      </c>
    </row>
    <row r="265" spans="1:8" x14ac:dyDescent="0.3">
      <c r="A265">
        <f>qwdata!B414</f>
        <v>1648010</v>
      </c>
      <c r="B265" s="1">
        <f>qwdata!C414</f>
        <v>42549</v>
      </c>
      <c r="C265" t="str">
        <f>VLOOKUP(qwdata!M414,lookup!$A$2:$D$18,3,FALSE)</f>
        <v>Lead</v>
      </c>
      <c r="D265">
        <f>qwdata!O414</f>
        <v>0.18</v>
      </c>
      <c r="F265" t="str">
        <f>IF(qwdata!N414="&lt;","nd","d")</f>
        <v>d</v>
      </c>
      <c r="H265" t="str">
        <f>VLOOKUP(qwdata!M414,lookup!$A$2:$D$18,2,FALSE)</f>
        <v>Lead, water, filtered, micrograms per liter</v>
      </c>
    </row>
    <row r="266" spans="1:8" x14ac:dyDescent="0.3">
      <c r="A266">
        <f>qwdata!B415</f>
        <v>1648010</v>
      </c>
      <c r="B266" s="1">
        <f>qwdata!C415</f>
        <v>42549</v>
      </c>
      <c r="C266" t="str">
        <f>VLOOKUP(qwdata!M415,lookup!$A$2:$D$18,3,FALSE)</f>
        <v>Zinc</v>
      </c>
      <c r="D266">
        <f>qwdata!O415</f>
        <v>2</v>
      </c>
      <c r="F266" t="str">
        <f>IF(qwdata!N415="&lt;","nd","d")</f>
        <v>nd</v>
      </c>
      <c r="H266" t="str">
        <f>VLOOKUP(qwdata!M415,lookup!$A$2:$D$18,2,FALSE)</f>
        <v>Zinc, water, filtered, micrograms per liter</v>
      </c>
    </row>
    <row r="267" spans="1:8" x14ac:dyDescent="0.3">
      <c r="A267">
        <f>qwdata!B416</f>
        <v>1648010</v>
      </c>
      <c r="B267" s="1">
        <f>qwdata!C416</f>
        <v>42549</v>
      </c>
      <c r="C267" t="str">
        <f>VLOOKUP(qwdata!M416,lookup!$A$2:$D$18,3,FALSE)</f>
        <v>Mercury</v>
      </c>
      <c r="D267">
        <f>qwdata!O416</f>
        <v>1.75</v>
      </c>
      <c r="F267" t="str">
        <f>IF(qwdata!N416="&lt;","nd","d")</f>
        <v>d</v>
      </c>
      <c r="H267" t="str">
        <f>VLOOKUP(qwdata!M416,lookup!$A$2:$D$18,2,FALSE)</f>
        <v>Mercury, water, unfiltered, nanograms per liter</v>
      </c>
    </row>
    <row r="268" spans="1:8" x14ac:dyDescent="0.3">
      <c r="A268">
        <f>qwdata!B417</f>
        <v>1648010</v>
      </c>
      <c r="B268" s="1">
        <f>qwdata!C417</f>
        <v>42556</v>
      </c>
      <c r="C268" t="str">
        <f>VLOOKUP(qwdata!M417,lookup!$A$2:$D$18,3,FALSE)</f>
        <v>Copper</v>
      </c>
      <c r="D268">
        <f>qwdata!O417</f>
        <v>3.2</v>
      </c>
      <c r="F268" t="str">
        <f>IF(qwdata!N417="&lt;","nd","d")</f>
        <v>d</v>
      </c>
      <c r="H268" t="str">
        <f>VLOOKUP(qwdata!M417,lookup!$A$2:$D$18,2,FALSE)</f>
        <v>Copper, water, filtered, micrograms per liter</v>
      </c>
    </row>
    <row r="269" spans="1:8" x14ac:dyDescent="0.3">
      <c r="A269">
        <f>qwdata!B418</f>
        <v>1648010</v>
      </c>
      <c r="B269" s="1">
        <f>qwdata!C418</f>
        <v>42556</v>
      </c>
      <c r="C269" t="str">
        <f>VLOOKUP(qwdata!M418,lookup!$A$2:$D$18,3,FALSE)</f>
        <v>Lead</v>
      </c>
      <c r="D269">
        <f>qwdata!O418</f>
        <v>0.30499999999999999</v>
      </c>
      <c r="F269" t="str">
        <f>IF(qwdata!N418="&lt;","nd","d")</f>
        <v>d</v>
      </c>
      <c r="H269" t="str">
        <f>VLOOKUP(qwdata!M418,lookup!$A$2:$D$18,2,FALSE)</f>
        <v>Lead, water, filtered, micrograms per liter</v>
      </c>
    </row>
    <row r="270" spans="1:8" x14ac:dyDescent="0.3">
      <c r="A270">
        <f>qwdata!B419</f>
        <v>1648010</v>
      </c>
      <c r="B270" s="1">
        <f>qwdata!C419</f>
        <v>42556</v>
      </c>
      <c r="C270" t="str">
        <f>VLOOKUP(qwdata!M419,lookup!$A$2:$D$18,3,FALSE)</f>
        <v>Zinc</v>
      </c>
      <c r="D270">
        <f>qwdata!O419</f>
        <v>2</v>
      </c>
      <c r="F270" t="str">
        <f>IF(qwdata!N419="&lt;","nd","d")</f>
        <v>nd</v>
      </c>
      <c r="H270" t="str">
        <f>VLOOKUP(qwdata!M419,lookup!$A$2:$D$18,2,FALSE)</f>
        <v>Zinc, water, filtered, micrograms per liter</v>
      </c>
    </row>
    <row r="271" spans="1:8" x14ac:dyDescent="0.3">
      <c r="A271">
        <f>qwdata!B420</f>
        <v>1648010</v>
      </c>
      <c r="B271" s="1">
        <f>qwdata!C420</f>
        <v>42556</v>
      </c>
      <c r="C271" t="str">
        <f>VLOOKUP(qwdata!M420,lookup!$A$2:$D$18,3,FALSE)</f>
        <v>Mercury</v>
      </c>
      <c r="D271">
        <f>qwdata!O420</f>
        <v>18.3</v>
      </c>
      <c r="F271" t="str">
        <f>IF(qwdata!N420="&lt;","nd","d")</f>
        <v>d</v>
      </c>
      <c r="H271" t="str">
        <f>VLOOKUP(qwdata!M420,lookup!$A$2:$D$18,2,FALSE)</f>
        <v>Mercury, water, unfiltered, nanograms per liter</v>
      </c>
    </row>
    <row r="272" spans="1:8" x14ac:dyDescent="0.3">
      <c r="A272">
        <f>qwdata!B421</f>
        <v>1648010</v>
      </c>
      <c r="B272" s="1">
        <f>qwdata!C421</f>
        <v>42578</v>
      </c>
      <c r="C272" t="str">
        <f>VLOOKUP(qwdata!M421,lookup!$A$2:$D$18,3,FALSE)</f>
        <v>Copper</v>
      </c>
      <c r="D272">
        <f>qwdata!O421</f>
        <v>0.2</v>
      </c>
      <c r="F272" t="str">
        <f>IF(qwdata!N421="&lt;","nd","d")</f>
        <v>nd</v>
      </c>
      <c r="H272" t="str">
        <f>VLOOKUP(qwdata!M421,lookup!$A$2:$D$18,2,FALSE)</f>
        <v>Copper, water, filtered, micrograms per liter</v>
      </c>
    </row>
    <row r="273" spans="1:8" x14ac:dyDescent="0.3">
      <c r="A273">
        <f>qwdata!B422</f>
        <v>1648010</v>
      </c>
      <c r="B273" s="1">
        <f>qwdata!C422</f>
        <v>42578</v>
      </c>
      <c r="C273" t="str">
        <f>VLOOKUP(qwdata!M422,lookup!$A$2:$D$18,3,FALSE)</f>
        <v>Lead</v>
      </c>
      <c r="D273">
        <f>qwdata!O422</f>
        <v>0.02</v>
      </c>
      <c r="F273" t="str">
        <f>IF(qwdata!N422="&lt;","nd","d")</f>
        <v>nd</v>
      </c>
      <c r="H273" t="str">
        <f>VLOOKUP(qwdata!M422,lookup!$A$2:$D$18,2,FALSE)</f>
        <v>Lead, water, filtered, micrograms per liter</v>
      </c>
    </row>
    <row r="274" spans="1:8" x14ac:dyDescent="0.3">
      <c r="A274">
        <f>qwdata!B423</f>
        <v>1648010</v>
      </c>
      <c r="B274" s="1">
        <f>qwdata!C423</f>
        <v>42578</v>
      </c>
      <c r="C274" t="str">
        <f>VLOOKUP(qwdata!M423,lookup!$A$2:$D$18,3,FALSE)</f>
        <v>Zinc</v>
      </c>
      <c r="D274">
        <f>qwdata!O423</f>
        <v>2</v>
      </c>
      <c r="F274" t="str">
        <f>IF(qwdata!N423="&lt;","nd","d")</f>
        <v>nd</v>
      </c>
      <c r="H274" t="str">
        <f>VLOOKUP(qwdata!M423,lookup!$A$2:$D$18,2,FALSE)</f>
        <v>Zinc, water, filtered, micrograms per liter</v>
      </c>
    </row>
    <row r="275" spans="1:8" x14ac:dyDescent="0.3">
      <c r="A275">
        <f>qwdata!B424</f>
        <v>1648010</v>
      </c>
      <c r="B275" s="1">
        <f>qwdata!C424</f>
        <v>42578</v>
      </c>
      <c r="C275" t="str">
        <f>VLOOKUP(qwdata!M424,lookup!$A$2:$D$18,3,FALSE)</f>
        <v>Mercury</v>
      </c>
      <c r="D275">
        <f>qwdata!O424</f>
        <v>1.01</v>
      </c>
      <c r="F275" t="str">
        <f>IF(qwdata!N424="&lt;","nd","d")</f>
        <v>d</v>
      </c>
      <c r="H275" t="str">
        <f>VLOOKUP(qwdata!M424,lookup!$A$2:$D$18,2,FALSE)</f>
        <v>Mercury, water, unfiltered, nanograms per liter</v>
      </c>
    </row>
    <row r="276" spans="1:8" x14ac:dyDescent="0.3">
      <c r="A276">
        <f>qwdata!B425</f>
        <v>1648010</v>
      </c>
      <c r="B276" s="1">
        <f>qwdata!C425</f>
        <v>42580</v>
      </c>
      <c r="C276" t="str">
        <f>VLOOKUP(qwdata!M425,lookup!$A$2:$D$18,3,FALSE)</f>
        <v>Copper</v>
      </c>
      <c r="D276">
        <f>qwdata!O425</f>
        <v>3.2</v>
      </c>
      <c r="F276" t="str">
        <f>IF(qwdata!N425="&lt;","nd","d")</f>
        <v>d</v>
      </c>
      <c r="H276" t="str">
        <f>VLOOKUP(qwdata!M425,lookup!$A$2:$D$18,2,FALSE)</f>
        <v>Copper, water, filtered, micrograms per liter</v>
      </c>
    </row>
    <row r="277" spans="1:8" x14ac:dyDescent="0.3">
      <c r="A277">
        <f>qwdata!B426</f>
        <v>1648010</v>
      </c>
      <c r="B277" s="1">
        <f>qwdata!C426</f>
        <v>42580</v>
      </c>
      <c r="C277" t="str">
        <f>VLOOKUP(qwdata!M426,lookup!$A$2:$D$18,3,FALSE)</f>
        <v>Lead</v>
      </c>
      <c r="D277">
        <f>qwdata!O426</f>
        <v>0.33800000000000002</v>
      </c>
      <c r="F277" t="str">
        <f>IF(qwdata!N426="&lt;","nd","d")</f>
        <v>d</v>
      </c>
      <c r="H277" t="str">
        <f>VLOOKUP(qwdata!M426,lookup!$A$2:$D$18,2,FALSE)</f>
        <v>Lead, water, filtered, micrograms per liter</v>
      </c>
    </row>
    <row r="278" spans="1:8" x14ac:dyDescent="0.3">
      <c r="A278">
        <f>qwdata!B427</f>
        <v>1648010</v>
      </c>
      <c r="B278" s="1">
        <f>qwdata!C427</f>
        <v>42580</v>
      </c>
      <c r="C278" t="str">
        <f>VLOOKUP(qwdata!M427,lookup!$A$2:$D$18,3,FALSE)</f>
        <v>Zinc</v>
      </c>
      <c r="D278">
        <f>qwdata!O427</f>
        <v>2</v>
      </c>
      <c r="F278" t="str">
        <f>IF(qwdata!N427="&lt;","nd","d")</f>
        <v>nd</v>
      </c>
      <c r="H278" t="str">
        <f>VLOOKUP(qwdata!M427,lookup!$A$2:$D$18,2,FALSE)</f>
        <v>Zinc, water, filtered, micrograms per liter</v>
      </c>
    </row>
    <row r="279" spans="1:8" x14ac:dyDescent="0.3">
      <c r="A279">
        <f>qwdata!B428</f>
        <v>1648010</v>
      </c>
      <c r="B279" s="1">
        <f>qwdata!C428</f>
        <v>42580</v>
      </c>
      <c r="C279" t="str">
        <f>VLOOKUP(qwdata!M428,lookup!$A$2:$D$18,3,FALSE)</f>
        <v>Mercury</v>
      </c>
      <c r="D279">
        <f>qwdata!O428</f>
        <v>26</v>
      </c>
      <c r="F279" t="str">
        <f>IF(qwdata!N428="&lt;","nd","d")</f>
        <v>d</v>
      </c>
      <c r="H279" t="str">
        <f>VLOOKUP(qwdata!M428,lookup!$A$2:$D$18,2,FALSE)</f>
        <v>Mercury, water, unfiltered, nanograms per liter</v>
      </c>
    </row>
    <row r="280" spans="1:8" x14ac:dyDescent="0.3">
      <c r="A280">
        <f>qwdata!B429</f>
        <v>1648010</v>
      </c>
      <c r="B280" s="1">
        <f>qwdata!C429</f>
        <v>42598</v>
      </c>
      <c r="C280" t="str">
        <f>VLOOKUP(qwdata!M429,lookup!$A$2:$D$18,3,FALSE)</f>
        <v>Copper</v>
      </c>
      <c r="D280">
        <f>qwdata!O429</f>
        <v>3.7</v>
      </c>
      <c r="F280" t="str">
        <f>IF(qwdata!N429="&lt;","nd","d")</f>
        <v>d</v>
      </c>
      <c r="H280" t="str">
        <f>VLOOKUP(qwdata!M429,lookup!$A$2:$D$18,2,FALSE)</f>
        <v>Copper, water, filtered, micrograms per liter</v>
      </c>
    </row>
    <row r="281" spans="1:8" x14ac:dyDescent="0.3">
      <c r="A281">
        <f>qwdata!B430</f>
        <v>1648010</v>
      </c>
      <c r="B281" s="1">
        <f>qwdata!C430</f>
        <v>42598</v>
      </c>
      <c r="C281" t="str">
        <f>VLOOKUP(qwdata!M430,lookup!$A$2:$D$18,3,FALSE)</f>
        <v>Lead</v>
      </c>
      <c r="D281">
        <f>qwdata!O430</f>
        <v>0.34</v>
      </c>
      <c r="F281" t="str">
        <f>IF(qwdata!N430="&lt;","nd","d")</f>
        <v>d</v>
      </c>
      <c r="H281" t="str">
        <f>VLOOKUP(qwdata!M430,lookup!$A$2:$D$18,2,FALSE)</f>
        <v>Lead, water, filtered, micrograms per liter</v>
      </c>
    </row>
    <row r="282" spans="1:8" x14ac:dyDescent="0.3">
      <c r="A282">
        <f>qwdata!B431</f>
        <v>1648010</v>
      </c>
      <c r="B282" s="1">
        <f>qwdata!C431</f>
        <v>42598</v>
      </c>
      <c r="C282" t="str">
        <f>VLOOKUP(qwdata!M431,lookup!$A$2:$D$18,3,FALSE)</f>
        <v>Zinc</v>
      </c>
      <c r="D282">
        <f>qwdata!O431</f>
        <v>2</v>
      </c>
      <c r="F282" t="str">
        <f>IF(qwdata!N431="&lt;","nd","d")</f>
        <v>nd</v>
      </c>
      <c r="H282" t="str">
        <f>VLOOKUP(qwdata!M431,lookup!$A$2:$D$18,2,FALSE)</f>
        <v>Zinc, water, filtered, micrograms per liter</v>
      </c>
    </row>
    <row r="283" spans="1:8" x14ac:dyDescent="0.3">
      <c r="A283">
        <f>qwdata!B432</f>
        <v>1648010</v>
      </c>
      <c r="B283" s="1">
        <f>qwdata!C432</f>
        <v>42598</v>
      </c>
      <c r="C283" t="str">
        <f>VLOOKUP(qwdata!M432,lookup!$A$2:$D$18,3,FALSE)</f>
        <v>Mercury</v>
      </c>
      <c r="D283">
        <f>qwdata!O432</f>
        <v>19</v>
      </c>
      <c r="F283" t="str">
        <f>IF(qwdata!N432="&lt;","nd","d")</f>
        <v>d</v>
      </c>
      <c r="H283" t="str">
        <f>VLOOKUP(qwdata!M432,lookup!$A$2:$D$18,2,FALSE)</f>
        <v>Mercury, water, unfiltered, nanograms per liter</v>
      </c>
    </row>
    <row r="284" spans="1:8" x14ac:dyDescent="0.3">
      <c r="A284">
        <f>qwdata!B433</f>
        <v>1648010</v>
      </c>
      <c r="B284" s="1">
        <f>qwdata!C433</f>
        <v>42606</v>
      </c>
      <c r="C284" t="str">
        <f>VLOOKUP(qwdata!M433,lookup!$A$2:$D$18,3,FALSE)</f>
        <v>Copper</v>
      </c>
      <c r="D284">
        <f>qwdata!O433</f>
        <v>1.6</v>
      </c>
      <c r="F284" t="str">
        <f>IF(qwdata!N433="&lt;","nd","d")</f>
        <v>d</v>
      </c>
      <c r="H284" t="str">
        <f>VLOOKUP(qwdata!M433,lookup!$A$2:$D$18,2,FALSE)</f>
        <v>Copper, water, filtered, micrograms per liter</v>
      </c>
    </row>
    <row r="285" spans="1:8" x14ac:dyDescent="0.3">
      <c r="A285">
        <f>qwdata!B434</f>
        <v>1648010</v>
      </c>
      <c r="B285" s="1">
        <f>qwdata!C434</f>
        <v>42606</v>
      </c>
      <c r="C285" t="str">
        <f>VLOOKUP(qwdata!M434,lookup!$A$2:$D$18,3,FALSE)</f>
        <v>Lead</v>
      </c>
      <c r="D285">
        <f>qwdata!O434</f>
        <v>0.08</v>
      </c>
      <c r="F285" t="str">
        <f>IF(qwdata!N434="&lt;","nd","d")</f>
        <v>d</v>
      </c>
      <c r="H285" t="str">
        <f>VLOOKUP(qwdata!M434,lookup!$A$2:$D$18,2,FALSE)</f>
        <v>Lead, water, filtered, micrograms per liter</v>
      </c>
    </row>
    <row r="286" spans="1:8" x14ac:dyDescent="0.3">
      <c r="A286">
        <f>qwdata!B435</f>
        <v>1648010</v>
      </c>
      <c r="B286" s="1">
        <f>qwdata!C435</f>
        <v>42606</v>
      </c>
      <c r="C286" t="str">
        <f>VLOOKUP(qwdata!M435,lookup!$A$2:$D$18,3,FALSE)</f>
        <v>Zinc</v>
      </c>
      <c r="D286">
        <f>qwdata!O435</f>
        <v>2</v>
      </c>
      <c r="F286" t="str">
        <f>IF(qwdata!N435="&lt;","nd","d")</f>
        <v>nd</v>
      </c>
      <c r="H286" t="str">
        <f>VLOOKUP(qwdata!M435,lookup!$A$2:$D$18,2,FALSE)</f>
        <v>Zinc, water, filtered, micrograms per liter</v>
      </c>
    </row>
    <row r="287" spans="1:8" x14ac:dyDescent="0.3">
      <c r="A287">
        <f>qwdata!B436</f>
        <v>1648010</v>
      </c>
      <c r="B287" s="1">
        <f>qwdata!C436</f>
        <v>42606</v>
      </c>
      <c r="C287" t="str">
        <f>VLOOKUP(qwdata!M436,lookup!$A$2:$D$18,3,FALSE)</f>
        <v>Mercury</v>
      </c>
      <c r="D287">
        <f>qwdata!O436</f>
        <v>1.3</v>
      </c>
      <c r="F287" t="str">
        <f>IF(qwdata!N436="&lt;","nd","d")</f>
        <v>d</v>
      </c>
      <c r="H287" t="str">
        <f>VLOOKUP(qwdata!M436,lookup!$A$2:$D$18,2,FALSE)</f>
        <v>Mercury, water, unfiltered, nanograms per liter</v>
      </c>
    </row>
    <row r="288" spans="1:8" x14ac:dyDescent="0.3">
      <c r="A288">
        <f>qwdata!B437</f>
        <v>1648010</v>
      </c>
      <c r="B288" s="1">
        <f>qwdata!C437</f>
        <v>42621</v>
      </c>
      <c r="C288" t="str">
        <f>VLOOKUP(qwdata!M437,lookup!$A$2:$D$18,3,FALSE)</f>
        <v>Copper</v>
      </c>
      <c r="D288">
        <f>qwdata!O437</f>
        <v>5</v>
      </c>
      <c r="F288" t="str">
        <f>IF(qwdata!N437="&lt;","nd","d")</f>
        <v>d</v>
      </c>
      <c r="H288" t="str">
        <f>VLOOKUP(qwdata!M437,lookup!$A$2:$D$18,2,FALSE)</f>
        <v>Copper, water, filtered, micrograms per liter</v>
      </c>
    </row>
    <row r="289" spans="1:8" x14ac:dyDescent="0.3">
      <c r="A289">
        <f>qwdata!B438</f>
        <v>1648010</v>
      </c>
      <c r="B289" s="1">
        <f>qwdata!C438</f>
        <v>42621</v>
      </c>
      <c r="C289" t="str">
        <f>VLOOKUP(qwdata!M438,lookup!$A$2:$D$18,3,FALSE)</f>
        <v>Lead</v>
      </c>
      <c r="D289">
        <f>qwdata!O438</f>
        <v>0.26</v>
      </c>
      <c r="F289" t="str">
        <f>IF(qwdata!N438="&lt;","nd","d")</f>
        <v>d</v>
      </c>
      <c r="H289" t="str">
        <f>VLOOKUP(qwdata!M438,lookup!$A$2:$D$18,2,FALSE)</f>
        <v>Lead, water, filtered, micrograms per liter</v>
      </c>
    </row>
    <row r="290" spans="1:8" x14ac:dyDescent="0.3">
      <c r="A290">
        <f>qwdata!B439</f>
        <v>1648010</v>
      </c>
      <c r="B290" s="1">
        <f>qwdata!C439</f>
        <v>42621</v>
      </c>
      <c r="C290" t="str">
        <f>VLOOKUP(qwdata!M439,lookup!$A$2:$D$18,3,FALSE)</f>
        <v>Zinc</v>
      </c>
      <c r="D290">
        <f>qwdata!O439</f>
        <v>2</v>
      </c>
      <c r="F290" t="str">
        <f>IF(qwdata!N439="&lt;","nd","d")</f>
        <v>nd</v>
      </c>
      <c r="H290" t="str">
        <f>VLOOKUP(qwdata!M439,lookup!$A$2:$D$18,2,FALSE)</f>
        <v>Zinc, water, filtered, micrograms per liter</v>
      </c>
    </row>
    <row r="291" spans="1:8" x14ac:dyDescent="0.3">
      <c r="A291">
        <f>qwdata!B440</f>
        <v>1648010</v>
      </c>
      <c r="B291" s="1">
        <f>qwdata!C440</f>
        <v>42621</v>
      </c>
      <c r="C291" t="str">
        <f>VLOOKUP(qwdata!M440,lookup!$A$2:$D$18,3,FALSE)</f>
        <v>Mercury</v>
      </c>
      <c r="D291">
        <f>qwdata!O440</f>
        <v>3.33</v>
      </c>
      <c r="F291" t="str">
        <f>IF(qwdata!N440="&lt;","nd","d")</f>
        <v>d</v>
      </c>
      <c r="H291" t="str">
        <f>VLOOKUP(qwdata!M440,lookup!$A$2:$D$18,2,FALSE)</f>
        <v>Mercury, water, unfiltered, nanograms per liter</v>
      </c>
    </row>
    <row r="292" spans="1:8" x14ac:dyDescent="0.3">
      <c r="A292">
        <f>qwdata!B441</f>
        <v>1648010</v>
      </c>
      <c r="B292" s="1">
        <f>qwdata!C441</f>
        <v>42632</v>
      </c>
      <c r="C292" t="str">
        <f>VLOOKUP(qwdata!M441,lookup!$A$2:$D$18,3,FALSE)</f>
        <v>Copper</v>
      </c>
      <c r="D292">
        <f>qwdata!O441</f>
        <v>3.3</v>
      </c>
      <c r="F292" t="str">
        <f>IF(qwdata!N441="&lt;","nd","d")</f>
        <v>d</v>
      </c>
      <c r="H292" t="str">
        <f>VLOOKUP(qwdata!M441,lookup!$A$2:$D$18,2,FALSE)</f>
        <v>Copper, water, filtered, micrograms per liter</v>
      </c>
    </row>
    <row r="293" spans="1:8" x14ac:dyDescent="0.3">
      <c r="A293">
        <f>qwdata!B442</f>
        <v>1648010</v>
      </c>
      <c r="B293" s="1">
        <f>qwdata!C442</f>
        <v>42632</v>
      </c>
      <c r="C293" t="str">
        <f>VLOOKUP(qwdata!M442,lookup!$A$2:$D$18,3,FALSE)</f>
        <v>Lead</v>
      </c>
      <c r="D293">
        <f>qwdata!O442</f>
        <v>0.09</v>
      </c>
      <c r="F293" t="str">
        <f>IF(qwdata!N442="&lt;","nd","d")</f>
        <v>d</v>
      </c>
      <c r="H293" t="str">
        <f>VLOOKUP(qwdata!M442,lookup!$A$2:$D$18,2,FALSE)</f>
        <v>Lead, water, filtered, micrograms per liter</v>
      </c>
    </row>
    <row r="294" spans="1:8" x14ac:dyDescent="0.3">
      <c r="A294">
        <f>qwdata!B443</f>
        <v>1648010</v>
      </c>
      <c r="B294" s="1">
        <f>qwdata!C443</f>
        <v>42632</v>
      </c>
      <c r="C294" t="str">
        <f>VLOOKUP(qwdata!M443,lookup!$A$2:$D$18,3,FALSE)</f>
        <v>Zinc</v>
      </c>
      <c r="D294">
        <f>qwdata!O443</f>
        <v>2</v>
      </c>
      <c r="F294" t="str">
        <f>IF(qwdata!N443="&lt;","nd","d")</f>
        <v>nd</v>
      </c>
      <c r="H294" t="str">
        <f>VLOOKUP(qwdata!M443,lookup!$A$2:$D$18,2,FALSE)</f>
        <v>Zinc, water, filtered, micrograms per liter</v>
      </c>
    </row>
    <row r="295" spans="1:8" x14ac:dyDescent="0.3">
      <c r="A295">
        <f>qwdata!B444</f>
        <v>1648010</v>
      </c>
      <c r="B295" s="1">
        <f>qwdata!C444</f>
        <v>42632</v>
      </c>
      <c r="C295" t="str">
        <f>VLOOKUP(qwdata!M444,lookup!$A$2:$D$18,3,FALSE)</f>
        <v>Mercury</v>
      </c>
      <c r="D295">
        <f>qwdata!O444</f>
        <v>1.32</v>
      </c>
      <c r="F295" t="str">
        <f>IF(qwdata!N444="&lt;","nd","d")</f>
        <v>d</v>
      </c>
      <c r="H295" t="str">
        <f>VLOOKUP(qwdata!M444,lookup!$A$2:$D$18,2,FALSE)</f>
        <v>Mercury, water, unfiltered, nanograms per liter</v>
      </c>
    </row>
    <row r="296" spans="1:8" x14ac:dyDescent="0.3">
      <c r="A296">
        <f>qwdata!B445</f>
        <v>1648010</v>
      </c>
      <c r="B296" s="1">
        <f>qwdata!C445</f>
        <v>42640</v>
      </c>
      <c r="C296" t="str">
        <f>VLOOKUP(qwdata!M445,lookup!$A$2:$D$18,3,FALSE)</f>
        <v>Copper</v>
      </c>
      <c r="D296">
        <f>qwdata!O445</f>
        <v>3.6</v>
      </c>
      <c r="F296" t="str">
        <f>IF(qwdata!N445="&lt;","nd","d")</f>
        <v>d</v>
      </c>
      <c r="H296" t="str">
        <f>VLOOKUP(qwdata!M445,lookup!$A$2:$D$18,2,FALSE)</f>
        <v>Copper, water, filtered, micrograms per liter</v>
      </c>
    </row>
    <row r="297" spans="1:8" x14ac:dyDescent="0.3">
      <c r="A297">
        <f>qwdata!B446</f>
        <v>1648010</v>
      </c>
      <c r="B297" s="1">
        <f>qwdata!C446</f>
        <v>42640</v>
      </c>
      <c r="C297" t="str">
        <f>VLOOKUP(qwdata!M446,lookup!$A$2:$D$18,3,FALSE)</f>
        <v>Lead</v>
      </c>
      <c r="D297">
        <f>qwdata!O446</f>
        <v>0.08</v>
      </c>
      <c r="F297" t="str">
        <f>IF(qwdata!N446="&lt;","nd","d")</f>
        <v>d</v>
      </c>
      <c r="H297" t="str">
        <f>VLOOKUP(qwdata!M446,lookup!$A$2:$D$18,2,FALSE)</f>
        <v>Lead, water, filtered, micrograms per liter</v>
      </c>
    </row>
    <row r="298" spans="1:8" x14ac:dyDescent="0.3">
      <c r="A298">
        <f>qwdata!B447</f>
        <v>1648010</v>
      </c>
      <c r="B298" s="1">
        <f>qwdata!C447</f>
        <v>42640</v>
      </c>
      <c r="C298" t="str">
        <f>VLOOKUP(qwdata!M447,lookup!$A$2:$D$18,3,FALSE)</f>
        <v>Zinc</v>
      </c>
      <c r="D298">
        <f>qwdata!O447</f>
        <v>2</v>
      </c>
      <c r="F298" t="str">
        <f>IF(qwdata!N447="&lt;","nd","d")</f>
        <v>nd</v>
      </c>
      <c r="H298" t="str">
        <f>VLOOKUP(qwdata!M447,lookup!$A$2:$D$18,2,FALSE)</f>
        <v>Zinc, water, filtered, micrograms per liter</v>
      </c>
    </row>
    <row r="299" spans="1:8" x14ac:dyDescent="0.3">
      <c r="A299">
        <f>qwdata!B448</f>
        <v>1648010</v>
      </c>
      <c r="B299" s="1">
        <f>qwdata!C448</f>
        <v>42640</v>
      </c>
      <c r="C299" t="str">
        <f>VLOOKUP(qwdata!M448,lookup!$A$2:$D$18,3,FALSE)</f>
        <v>Mercury</v>
      </c>
      <c r="D299">
        <f>qwdata!O448</f>
        <v>1.27</v>
      </c>
      <c r="F299" t="str">
        <f>IF(qwdata!N448="&lt;","nd","d")</f>
        <v>d</v>
      </c>
      <c r="H299" t="str">
        <f>VLOOKUP(qwdata!M448,lookup!$A$2:$D$18,2,FALSE)</f>
        <v>Mercury, water, unfiltered, nanograms per liter</v>
      </c>
    </row>
    <row r="300" spans="1:8" x14ac:dyDescent="0.3">
      <c r="A300">
        <f>qwdata!B449</f>
        <v>1648010</v>
      </c>
      <c r="B300" s="1">
        <f>qwdata!C449</f>
        <v>42642</v>
      </c>
      <c r="C300" t="str">
        <f>VLOOKUP(qwdata!M449,lookup!$A$2:$D$18,3,FALSE)</f>
        <v>Copper</v>
      </c>
      <c r="D300">
        <f>qwdata!O449</f>
        <v>3.8</v>
      </c>
      <c r="F300" t="str">
        <f>IF(qwdata!N449="&lt;","nd","d")</f>
        <v>d</v>
      </c>
      <c r="H300" t="str">
        <f>VLOOKUP(qwdata!M449,lookup!$A$2:$D$18,2,FALSE)</f>
        <v>Copper, water, filtered, micrograms per liter</v>
      </c>
    </row>
    <row r="301" spans="1:8" x14ac:dyDescent="0.3">
      <c r="A301">
        <f>qwdata!B450</f>
        <v>1648010</v>
      </c>
      <c r="B301" s="1">
        <f>qwdata!C450</f>
        <v>42642</v>
      </c>
      <c r="C301" t="str">
        <f>VLOOKUP(qwdata!M450,lookup!$A$2:$D$18,3,FALSE)</f>
        <v>Lead</v>
      </c>
      <c r="D301">
        <f>qwdata!O450</f>
        <v>0.38</v>
      </c>
      <c r="F301" t="str">
        <f>IF(qwdata!N450="&lt;","nd","d")</f>
        <v>d</v>
      </c>
      <c r="H301" t="str">
        <f>VLOOKUP(qwdata!M450,lookup!$A$2:$D$18,2,FALSE)</f>
        <v>Lead, water, filtered, micrograms per liter</v>
      </c>
    </row>
    <row r="302" spans="1:8" x14ac:dyDescent="0.3">
      <c r="A302">
        <f>qwdata!B451</f>
        <v>1648010</v>
      </c>
      <c r="B302" s="1">
        <f>qwdata!C451</f>
        <v>42642</v>
      </c>
      <c r="C302" t="str">
        <f>VLOOKUP(qwdata!M451,lookup!$A$2:$D$18,3,FALSE)</f>
        <v>Zinc</v>
      </c>
      <c r="D302">
        <f>qwdata!O451</f>
        <v>2</v>
      </c>
      <c r="F302" t="str">
        <f>IF(qwdata!N451="&lt;","nd","d")</f>
        <v>nd</v>
      </c>
      <c r="H302" t="str">
        <f>VLOOKUP(qwdata!M451,lookup!$A$2:$D$18,2,FALSE)</f>
        <v>Zinc, water, filtered, micrograms per liter</v>
      </c>
    </row>
    <row r="303" spans="1:8" x14ac:dyDescent="0.3">
      <c r="A303">
        <f>qwdata!B452</f>
        <v>1648010</v>
      </c>
      <c r="B303" s="1">
        <f>qwdata!C452</f>
        <v>42642</v>
      </c>
      <c r="C303" t="str">
        <f>VLOOKUP(qwdata!M452,lookup!$A$2:$D$18,3,FALSE)</f>
        <v>Mercury</v>
      </c>
      <c r="D303">
        <f>qwdata!O452</f>
        <v>19.7</v>
      </c>
      <c r="F303" t="str">
        <f>IF(qwdata!N452="&lt;","nd","d")</f>
        <v>d</v>
      </c>
      <c r="H303" t="str">
        <f>VLOOKUP(qwdata!M452,lookup!$A$2:$D$18,2,FALSE)</f>
        <v>Mercury, water, unfiltered, nanograms per liter</v>
      </c>
    </row>
    <row r="304" spans="1:8" x14ac:dyDescent="0.3">
      <c r="A304">
        <f>qwdata!B453</f>
        <v>1648010</v>
      </c>
      <c r="B304" s="1">
        <f>qwdata!C453</f>
        <v>42669</v>
      </c>
      <c r="C304" t="str">
        <f>VLOOKUP(qwdata!M453,lookup!$A$2:$D$18,3,FALSE)</f>
        <v>Copper</v>
      </c>
      <c r="D304">
        <f>qwdata!O453</f>
        <v>3.3</v>
      </c>
      <c r="F304" t="str">
        <f>IF(qwdata!N453="&lt;","nd","d")</f>
        <v>d</v>
      </c>
      <c r="H304" t="str">
        <f>VLOOKUP(qwdata!M453,lookup!$A$2:$D$18,2,FALSE)</f>
        <v>Copper, water, filtered, micrograms per liter</v>
      </c>
    </row>
    <row r="305" spans="1:8" x14ac:dyDescent="0.3">
      <c r="A305">
        <f>qwdata!B454</f>
        <v>1648010</v>
      </c>
      <c r="B305" s="1">
        <f>qwdata!C454</f>
        <v>42669</v>
      </c>
      <c r="C305" t="str">
        <f>VLOOKUP(qwdata!M454,lookup!$A$2:$D$18,3,FALSE)</f>
        <v>Lead</v>
      </c>
      <c r="D305">
        <f>qwdata!O454</f>
        <v>6.9000000000000006E-2</v>
      </c>
      <c r="F305" t="str">
        <f>IF(qwdata!N454="&lt;","nd","d")</f>
        <v>d</v>
      </c>
      <c r="H305" t="str">
        <f>VLOOKUP(qwdata!M454,lookup!$A$2:$D$18,2,FALSE)</f>
        <v>Lead, water, filtered, micrograms per liter</v>
      </c>
    </row>
    <row r="306" spans="1:8" x14ac:dyDescent="0.3">
      <c r="A306">
        <f>qwdata!B455</f>
        <v>1648010</v>
      </c>
      <c r="B306" s="1">
        <f>qwdata!C455</f>
        <v>42669</v>
      </c>
      <c r="C306" t="str">
        <f>VLOOKUP(qwdata!M455,lookup!$A$2:$D$18,3,FALSE)</f>
        <v>Zinc</v>
      </c>
      <c r="D306">
        <f>qwdata!O455</f>
        <v>2</v>
      </c>
      <c r="F306" t="str">
        <f>IF(qwdata!N455="&lt;","nd","d")</f>
        <v>nd</v>
      </c>
      <c r="H306" t="str">
        <f>VLOOKUP(qwdata!M455,lookup!$A$2:$D$18,2,FALSE)</f>
        <v>Zinc, water, filtered, micrograms per liter</v>
      </c>
    </row>
    <row r="307" spans="1:8" x14ac:dyDescent="0.3">
      <c r="A307">
        <f>qwdata!B456</f>
        <v>1648010</v>
      </c>
      <c r="B307" s="1">
        <f>qwdata!C456</f>
        <v>42669</v>
      </c>
      <c r="C307" t="str">
        <f>VLOOKUP(qwdata!M456,lookup!$A$2:$D$18,3,FALSE)</f>
        <v>Mercury</v>
      </c>
      <c r="D307">
        <f>qwdata!O456</f>
        <v>0.68</v>
      </c>
      <c r="F307" t="str">
        <f>IF(qwdata!N456="&lt;","nd","d")</f>
        <v>d</v>
      </c>
      <c r="H307" t="str">
        <f>VLOOKUP(qwdata!M456,lookup!$A$2:$D$18,2,FALSE)</f>
        <v>Mercury, water, unfiltered, nanograms per liter</v>
      </c>
    </row>
    <row r="308" spans="1:8" x14ac:dyDescent="0.3">
      <c r="A308">
        <f>qwdata!B457</f>
        <v>1648010</v>
      </c>
      <c r="B308" s="1">
        <f>qwdata!C457</f>
        <v>42702</v>
      </c>
      <c r="C308" t="str">
        <f>VLOOKUP(qwdata!M457,lookup!$A$2:$D$18,3,FALSE)</f>
        <v>Copper</v>
      </c>
      <c r="D308">
        <f>qwdata!O457</f>
        <v>3.9</v>
      </c>
      <c r="F308" t="str">
        <f>IF(qwdata!N457="&lt;","nd","d")</f>
        <v>d</v>
      </c>
      <c r="H308" t="str">
        <f>VLOOKUP(qwdata!M457,lookup!$A$2:$D$18,2,FALSE)</f>
        <v>Copper, water, filtered, micrograms per liter</v>
      </c>
    </row>
    <row r="309" spans="1:8" x14ac:dyDescent="0.3">
      <c r="A309">
        <f>qwdata!B458</f>
        <v>1648010</v>
      </c>
      <c r="B309" s="1">
        <f>qwdata!C458</f>
        <v>42702</v>
      </c>
      <c r="C309" t="str">
        <f>VLOOKUP(qwdata!M458,lookup!$A$2:$D$18,3,FALSE)</f>
        <v>Lead</v>
      </c>
      <c r="D309">
        <f>qwdata!O458</f>
        <v>4.8000000000000001E-2</v>
      </c>
      <c r="F309" t="str">
        <f>IF(qwdata!N458="&lt;","nd","d")</f>
        <v>d</v>
      </c>
      <c r="H309" t="str">
        <f>VLOOKUP(qwdata!M458,lookup!$A$2:$D$18,2,FALSE)</f>
        <v>Lead, water, filtered, micrograms per liter</v>
      </c>
    </row>
    <row r="310" spans="1:8" x14ac:dyDescent="0.3">
      <c r="A310">
        <f>qwdata!B459</f>
        <v>1648010</v>
      </c>
      <c r="B310" s="1">
        <f>qwdata!C459</f>
        <v>42702</v>
      </c>
      <c r="C310" t="str">
        <f>VLOOKUP(qwdata!M459,lookup!$A$2:$D$18,3,FALSE)</f>
        <v>Zinc</v>
      </c>
      <c r="D310">
        <f>qwdata!O459</f>
        <v>2</v>
      </c>
      <c r="F310" t="str">
        <f>IF(qwdata!N459="&lt;","nd","d")</f>
        <v>nd</v>
      </c>
      <c r="H310" t="str">
        <f>VLOOKUP(qwdata!M459,lookup!$A$2:$D$18,2,FALSE)</f>
        <v>Zinc, water, filtered, micrograms per liter</v>
      </c>
    </row>
    <row r="311" spans="1:8" x14ac:dyDescent="0.3">
      <c r="A311">
        <f>qwdata!B460</f>
        <v>1648010</v>
      </c>
      <c r="B311" s="1">
        <f>qwdata!C460</f>
        <v>42702</v>
      </c>
      <c r="C311" t="str">
        <f>VLOOKUP(qwdata!M460,lookup!$A$2:$D$18,3,FALSE)</f>
        <v>Mercury</v>
      </c>
      <c r="D311">
        <f>qwdata!O460</f>
        <v>0.65</v>
      </c>
      <c r="F311" t="str">
        <f>IF(qwdata!N460="&lt;","nd","d")</f>
        <v>d</v>
      </c>
      <c r="H311" t="str">
        <f>VLOOKUP(qwdata!M460,lookup!$A$2:$D$18,2,FALSE)</f>
        <v>Mercury, water, unfiltered, nanograms per liter</v>
      </c>
    </row>
    <row r="312" spans="1:8" x14ac:dyDescent="0.3">
      <c r="A312">
        <f>qwdata!B461</f>
        <v>1648010</v>
      </c>
      <c r="B312" s="1">
        <f>qwdata!C461</f>
        <v>42704</v>
      </c>
      <c r="C312" t="str">
        <f>VLOOKUP(qwdata!M461,lookup!$A$2:$D$18,3,FALSE)</f>
        <v>Copper</v>
      </c>
      <c r="D312">
        <f>qwdata!O461</f>
        <v>5.9</v>
      </c>
      <c r="F312" t="str">
        <f>IF(qwdata!N461="&lt;","nd","d")</f>
        <v>d</v>
      </c>
      <c r="H312" t="str">
        <f>VLOOKUP(qwdata!M461,lookup!$A$2:$D$18,2,FALSE)</f>
        <v>Copper, water, filtered, micrograms per liter</v>
      </c>
    </row>
    <row r="313" spans="1:8" x14ac:dyDescent="0.3">
      <c r="A313">
        <f>qwdata!B462</f>
        <v>1648010</v>
      </c>
      <c r="B313" s="1">
        <f>qwdata!C462</f>
        <v>42704</v>
      </c>
      <c r="C313" t="str">
        <f>VLOOKUP(qwdata!M462,lookup!$A$2:$D$18,3,FALSE)</f>
        <v>Lead</v>
      </c>
      <c r="D313">
        <f>qwdata!O462</f>
        <v>0.38100000000000001</v>
      </c>
      <c r="F313" t="str">
        <f>IF(qwdata!N462="&lt;","nd","d")</f>
        <v>d</v>
      </c>
      <c r="H313" t="str">
        <f>VLOOKUP(qwdata!M462,lookup!$A$2:$D$18,2,FALSE)</f>
        <v>Lead, water, filtered, micrograms per liter</v>
      </c>
    </row>
    <row r="314" spans="1:8" x14ac:dyDescent="0.3">
      <c r="A314">
        <f>qwdata!B463</f>
        <v>1648010</v>
      </c>
      <c r="B314" s="1">
        <f>qwdata!C463</f>
        <v>42704</v>
      </c>
      <c r="C314" t="str">
        <f>VLOOKUP(qwdata!M463,lookup!$A$2:$D$18,3,FALSE)</f>
        <v>Zinc</v>
      </c>
      <c r="D314">
        <f>qwdata!O463</f>
        <v>4.5</v>
      </c>
      <c r="F314" t="str">
        <f>IF(qwdata!N463="&lt;","nd","d")</f>
        <v>d</v>
      </c>
      <c r="H314" t="str">
        <f>VLOOKUP(qwdata!M463,lookup!$A$2:$D$18,2,FALSE)</f>
        <v>Zinc, water, filtered, micrograms per liter</v>
      </c>
    </row>
    <row r="315" spans="1:8" x14ac:dyDescent="0.3">
      <c r="A315">
        <f>qwdata!B464</f>
        <v>1648010</v>
      </c>
      <c r="B315" s="1">
        <f>qwdata!C464</f>
        <v>42704</v>
      </c>
      <c r="C315" t="str">
        <f>VLOOKUP(qwdata!M464,lookup!$A$2:$D$18,3,FALSE)</f>
        <v>Mercury</v>
      </c>
      <c r="D315">
        <f>qwdata!O464</f>
        <v>7.25</v>
      </c>
      <c r="F315" t="str">
        <f>IF(qwdata!N464="&lt;","nd","d")</f>
        <v>d</v>
      </c>
      <c r="H315" t="str">
        <f>VLOOKUP(qwdata!M464,lookup!$A$2:$D$18,2,FALSE)</f>
        <v>Mercury, water, unfiltered, nanograms per liter</v>
      </c>
    </row>
    <row r="316" spans="1:8" x14ac:dyDescent="0.3">
      <c r="A316">
        <f>qwdata!B465</f>
        <v>1648010</v>
      </c>
      <c r="B316" s="1">
        <f>qwdata!C465</f>
        <v>42711</v>
      </c>
      <c r="C316" t="str">
        <f>VLOOKUP(qwdata!M465,lookup!$A$2:$D$18,3,FALSE)</f>
        <v>Copper</v>
      </c>
      <c r="D316">
        <f>qwdata!O465</f>
        <v>3.5</v>
      </c>
      <c r="F316" t="str">
        <f>IF(qwdata!N465="&lt;","nd","d")</f>
        <v>d</v>
      </c>
      <c r="H316" t="str">
        <f>VLOOKUP(qwdata!M465,lookup!$A$2:$D$18,2,FALSE)</f>
        <v>Copper, water, filtered, micrograms per liter</v>
      </c>
    </row>
    <row r="317" spans="1:8" x14ac:dyDescent="0.3">
      <c r="A317">
        <f>qwdata!B466</f>
        <v>1648010</v>
      </c>
      <c r="B317" s="1">
        <f>qwdata!C466</f>
        <v>42711</v>
      </c>
      <c r="C317" t="str">
        <f>VLOOKUP(qwdata!M466,lookup!$A$2:$D$18,3,FALSE)</f>
        <v>Lead</v>
      </c>
      <c r="D317">
        <f>qwdata!O466</f>
        <v>0.31900000000000001</v>
      </c>
      <c r="F317" t="str">
        <f>IF(qwdata!N466="&lt;","nd","d")</f>
        <v>d</v>
      </c>
      <c r="H317" t="str">
        <f>VLOOKUP(qwdata!M466,lookup!$A$2:$D$18,2,FALSE)</f>
        <v>Lead, water, filtered, micrograms per liter</v>
      </c>
    </row>
    <row r="318" spans="1:8" x14ac:dyDescent="0.3">
      <c r="A318">
        <f>qwdata!B467</f>
        <v>1648010</v>
      </c>
      <c r="B318" s="1">
        <f>qwdata!C467</f>
        <v>42711</v>
      </c>
      <c r="C318" t="str">
        <f>VLOOKUP(qwdata!M467,lookup!$A$2:$D$18,3,FALSE)</f>
        <v>Zinc</v>
      </c>
      <c r="D318">
        <f>qwdata!O467</f>
        <v>2.5</v>
      </c>
      <c r="F318" t="str">
        <f>IF(qwdata!N467="&lt;","nd","d")</f>
        <v>d</v>
      </c>
      <c r="H318" t="str">
        <f>VLOOKUP(qwdata!M467,lookup!$A$2:$D$18,2,FALSE)</f>
        <v>Zinc, water, filtered, micrograms per liter</v>
      </c>
    </row>
    <row r="319" spans="1:8" x14ac:dyDescent="0.3">
      <c r="A319">
        <f>qwdata!B468</f>
        <v>1648010</v>
      </c>
      <c r="B319" s="1">
        <f>qwdata!C468</f>
        <v>42711</v>
      </c>
      <c r="C319" t="str">
        <f>VLOOKUP(qwdata!M468,lookup!$A$2:$D$18,3,FALSE)</f>
        <v>Mercury</v>
      </c>
      <c r="D319">
        <f>qwdata!O468</f>
        <v>6.07</v>
      </c>
      <c r="F319" t="str">
        <f>IF(qwdata!N468="&lt;","nd","d")</f>
        <v>d</v>
      </c>
      <c r="H319" t="str">
        <f>VLOOKUP(qwdata!M468,lookup!$A$2:$D$18,2,FALSE)</f>
        <v>Mercury, water, unfiltered, nanograms per liter</v>
      </c>
    </row>
    <row r="320" spans="1:8" x14ac:dyDescent="0.3">
      <c r="A320">
        <f>qwdata!B469</f>
        <v>1648010</v>
      </c>
      <c r="B320" s="1">
        <f>qwdata!C469</f>
        <v>42718</v>
      </c>
      <c r="C320" t="str">
        <f>VLOOKUP(qwdata!M469,lookup!$A$2:$D$18,3,FALSE)</f>
        <v>Copper</v>
      </c>
      <c r="D320">
        <f>qwdata!O469</f>
        <v>3.3</v>
      </c>
      <c r="F320" t="str">
        <f>IF(qwdata!N469="&lt;","nd","d")</f>
        <v>d</v>
      </c>
      <c r="H320" t="str">
        <f>VLOOKUP(qwdata!M469,lookup!$A$2:$D$18,2,FALSE)</f>
        <v>Copper, water, filtered, micrograms per liter</v>
      </c>
    </row>
    <row r="321" spans="1:8" x14ac:dyDescent="0.3">
      <c r="A321">
        <f>qwdata!B470</f>
        <v>1648010</v>
      </c>
      <c r="B321" s="1">
        <f>qwdata!C470</f>
        <v>42718</v>
      </c>
      <c r="C321" t="str">
        <f>VLOOKUP(qwdata!M470,lookup!$A$2:$D$18,3,FALSE)</f>
        <v>Lead</v>
      </c>
      <c r="D321">
        <f>qwdata!O470</f>
        <v>0.17</v>
      </c>
      <c r="F321" t="str">
        <f>IF(qwdata!N470="&lt;","nd","d")</f>
        <v>d</v>
      </c>
      <c r="H321" t="str">
        <f>VLOOKUP(qwdata!M470,lookup!$A$2:$D$18,2,FALSE)</f>
        <v>Lead, water, filtered, micrograms per liter</v>
      </c>
    </row>
    <row r="322" spans="1:8" x14ac:dyDescent="0.3">
      <c r="A322">
        <f>qwdata!B471</f>
        <v>1648010</v>
      </c>
      <c r="B322" s="1">
        <f>qwdata!C471</f>
        <v>42718</v>
      </c>
      <c r="C322" t="str">
        <f>VLOOKUP(qwdata!M471,lookup!$A$2:$D$18,3,FALSE)</f>
        <v>Zinc</v>
      </c>
      <c r="D322">
        <f>qwdata!O471</f>
        <v>2.7</v>
      </c>
      <c r="F322" t="str">
        <f>IF(qwdata!N471="&lt;","nd","d")</f>
        <v>d</v>
      </c>
      <c r="H322" t="str">
        <f>VLOOKUP(qwdata!M471,lookup!$A$2:$D$18,2,FALSE)</f>
        <v>Zinc, water, filtered, micrograms per liter</v>
      </c>
    </row>
    <row r="323" spans="1:8" x14ac:dyDescent="0.3">
      <c r="A323">
        <f>qwdata!B472</f>
        <v>1648010</v>
      </c>
      <c r="B323" s="1">
        <f>qwdata!C472</f>
        <v>42718</v>
      </c>
      <c r="C323" t="str">
        <f>VLOOKUP(qwdata!M472,lookup!$A$2:$D$18,3,FALSE)</f>
        <v>Mercury</v>
      </c>
      <c r="D323">
        <f>qwdata!O472</f>
        <v>1.1399999999999999</v>
      </c>
      <c r="F323" t="str">
        <f>IF(qwdata!N472="&lt;","nd","d")</f>
        <v>d</v>
      </c>
      <c r="H323" t="str">
        <f>VLOOKUP(qwdata!M472,lookup!$A$2:$D$18,2,FALSE)</f>
        <v>Mercury, water, unfiltered, nanograms per liter</v>
      </c>
    </row>
    <row r="324" spans="1:8" x14ac:dyDescent="0.3">
      <c r="A324">
        <f>qwdata!B473</f>
        <v>1648010</v>
      </c>
      <c r="B324" s="1">
        <f>qwdata!C473</f>
        <v>42738</v>
      </c>
      <c r="C324" t="str">
        <f>VLOOKUP(qwdata!M473,lookup!$A$2:$D$18,3,FALSE)</f>
        <v>Copper</v>
      </c>
      <c r="D324">
        <f>qwdata!O473</f>
        <v>3</v>
      </c>
      <c r="F324" t="str">
        <f>IF(qwdata!N473="&lt;","nd","d")</f>
        <v>d</v>
      </c>
      <c r="H324" t="str">
        <f>VLOOKUP(qwdata!M473,lookup!$A$2:$D$18,2,FALSE)</f>
        <v>Copper, water, filtered, micrograms per liter</v>
      </c>
    </row>
    <row r="325" spans="1:8" x14ac:dyDescent="0.3">
      <c r="A325">
        <f>qwdata!B474</f>
        <v>1648010</v>
      </c>
      <c r="B325" s="1">
        <f>qwdata!C474</f>
        <v>42738</v>
      </c>
      <c r="C325" t="str">
        <f>VLOOKUP(qwdata!M474,lookup!$A$2:$D$18,3,FALSE)</f>
        <v>Lead</v>
      </c>
      <c r="D325">
        <f>qwdata!O474</f>
        <v>0.28199999999999997</v>
      </c>
      <c r="F325" t="str">
        <f>IF(qwdata!N474="&lt;","nd","d")</f>
        <v>d</v>
      </c>
      <c r="H325" t="str">
        <f>VLOOKUP(qwdata!M474,lookup!$A$2:$D$18,2,FALSE)</f>
        <v>Lead, water, filtered, micrograms per liter</v>
      </c>
    </row>
    <row r="326" spans="1:8" x14ac:dyDescent="0.3">
      <c r="A326">
        <f>qwdata!B475</f>
        <v>1648010</v>
      </c>
      <c r="B326" s="1">
        <f>qwdata!C475</f>
        <v>42738</v>
      </c>
      <c r="C326" t="str">
        <f>VLOOKUP(qwdata!M475,lookup!$A$2:$D$18,3,FALSE)</f>
        <v>Zinc</v>
      </c>
      <c r="D326">
        <f>qwdata!O475</f>
        <v>2.5</v>
      </c>
      <c r="F326" t="str">
        <f>IF(qwdata!N475="&lt;","nd","d")</f>
        <v>d</v>
      </c>
      <c r="H326" t="str">
        <f>VLOOKUP(qwdata!M475,lookup!$A$2:$D$18,2,FALSE)</f>
        <v>Zinc, water, filtered, micrograms per liter</v>
      </c>
    </row>
    <row r="327" spans="1:8" x14ac:dyDescent="0.3">
      <c r="A327">
        <f>qwdata!B476</f>
        <v>1648010</v>
      </c>
      <c r="B327" s="1">
        <f>qwdata!C476</f>
        <v>42738</v>
      </c>
      <c r="C327" t="str">
        <f>VLOOKUP(qwdata!M476,lookup!$A$2:$D$18,3,FALSE)</f>
        <v>Mercury</v>
      </c>
      <c r="D327">
        <f>qwdata!O476</f>
        <v>23.5</v>
      </c>
      <c r="F327" t="str">
        <f>IF(qwdata!N476="&lt;","nd","d")</f>
        <v>d</v>
      </c>
      <c r="H327" t="str">
        <f>VLOOKUP(qwdata!M476,lookup!$A$2:$D$18,2,FALSE)</f>
        <v>Mercury, water, unfiltered, nanograms per liter</v>
      </c>
    </row>
    <row r="328" spans="1:8" x14ac:dyDescent="0.3">
      <c r="A328">
        <f>qwdata!B477</f>
        <v>1648010</v>
      </c>
      <c r="B328" s="1">
        <f>qwdata!C477</f>
        <v>42766</v>
      </c>
      <c r="C328" t="str">
        <f>VLOOKUP(qwdata!M477,lookup!$A$2:$D$18,3,FALSE)</f>
        <v>Copper</v>
      </c>
      <c r="D328">
        <f>qwdata!O477</f>
        <v>1.4</v>
      </c>
      <c r="F328" t="str">
        <f>IF(qwdata!N477="&lt;","nd","d")</f>
        <v>d</v>
      </c>
      <c r="H328" t="str">
        <f>VLOOKUP(qwdata!M477,lookup!$A$2:$D$18,2,FALSE)</f>
        <v>Copper, water, filtered, micrograms per liter</v>
      </c>
    </row>
    <row r="329" spans="1:8" x14ac:dyDescent="0.3">
      <c r="A329">
        <f>qwdata!B478</f>
        <v>1648010</v>
      </c>
      <c r="B329" s="1">
        <f>qwdata!C478</f>
        <v>42766</v>
      </c>
      <c r="C329" t="str">
        <f>VLOOKUP(qwdata!M478,lookup!$A$2:$D$18,3,FALSE)</f>
        <v>Lead</v>
      </c>
      <c r="D329">
        <f>qwdata!O478</f>
        <v>7.5999999999999998E-2</v>
      </c>
      <c r="F329" t="str">
        <f>IF(qwdata!N478="&lt;","nd","d")</f>
        <v>d</v>
      </c>
      <c r="H329" t="str">
        <f>VLOOKUP(qwdata!M478,lookup!$A$2:$D$18,2,FALSE)</f>
        <v>Lead, water, filtered, micrograms per liter</v>
      </c>
    </row>
    <row r="330" spans="1:8" x14ac:dyDescent="0.3">
      <c r="A330">
        <f>qwdata!B479</f>
        <v>1648010</v>
      </c>
      <c r="B330" s="1">
        <f>qwdata!C479</f>
        <v>42766</v>
      </c>
      <c r="C330" t="str">
        <f>VLOOKUP(qwdata!M479,lookup!$A$2:$D$18,3,FALSE)</f>
        <v>Zinc</v>
      </c>
      <c r="D330">
        <f>qwdata!O479</f>
        <v>2</v>
      </c>
      <c r="F330" t="str">
        <f>IF(qwdata!N479="&lt;","nd","d")</f>
        <v>nd</v>
      </c>
      <c r="H330" t="str">
        <f>VLOOKUP(qwdata!M479,lookup!$A$2:$D$18,2,FALSE)</f>
        <v>Zinc, water, filtered, micrograms per liter</v>
      </c>
    </row>
    <row r="331" spans="1:8" x14ac:dyDescent="0.3">
      <c r="A331">
        <f>qwdata!B480</f>
        <v>1648010</v>
      </c>
      <c r="B331" s="1">
        <f>qwdata!C480</f>
        <v>42766</v>
      </c>
      <c r="C331" t="str">
        <f>VLOOKUP(qwdata!M480,lookup!$A$2:$D$18,3,FALSE)</f>
        <v>Mercury</v>
      </c>
      <c r="D331">
        <f>qwdata!O480</f>
        <v>0.93</v>
      </c>
      <c r="F331" t="str">
        <f>IF(qwdata!N480="&lt;","nd","d")</f>
        <v>d</v>
      </c>
      <c r="H331" t="str">
        <f>VLOOKUP(qwdata!M480,lookup!$A$2:$D$18,2,FALSE)</f>
        <v>Mercury, water, unfiltered, nanograms per liter</v>
      </c>
    </row>
    <row r="332" spans="1:8" x14ac:dyDescent="0.3">
      <c r="A332">
        <f>qwdata!B481</f>
        <v>1648010</v>
      </c>
      <c r="B332" s="1">
        <f>qwdata!C481</f>
        <v>42794</v>
      </c>
      <c r="C332" t="str">
        <f>VLOOKUP(qwdata!M481,lookup!$A$2:$D$18,3,FALSE)</f>
        <v>Copper</v>
      </c>
      <c r="D332">
        <f>qwdata!O481</f>
        <v>2.9</v>
      </c>
      <c r="F332" t="str">
        <f>IF(qwdata!N481="&lt;","nd","d")</f>
        <v>d</v>
      </c>
      <c r="H332" t="str">
        <f>VLOOKUP(qwdata!M481,lookup!$A$2:$D$18,2,FALSE)</f>
        <v>Copper, water, filtered, micrograms per liter</v>
      </c>
    </row>
    <row r="333" spans="1:8" x14ac:dyDescent="0.3">
      <c r="A333">
        <f>qwdata!B482</f>
        <v>1648010</v>
      </c>
      <c r="B333" s="1">
        <f>qwdata!C482</f>
        <v>42794</v>
      </c>
      <c r="C333" t="str">
        <f>VLOOKUP(qwdata!M482,lookup!$A$2:$D$18,3,FALSE)</f>
        <v>Lead</v>
      </c>
      <c r="D333">
        <f>qwdata!O482</f>
        <v>4.4999999999999998E-2</v>
      </c>
      <c r="F333" t="str">
        <f>IF(qwdata!N482="&lt;","nd","d")</f>
        <v>d</v>
      </c>
      <c r="H333" t="str">
        <f>VLOOKUP(qwdata!M482,lookup!$A$2:$D$18,2,FALSE)</f>
        <v>Lead, water, filtered, micrograms per liter</v>
      </c>
    </row>
    <row r="334" spans="1:8" x14ac:dyDescent="0.3">
      <c r="A334">
        <f>qwdata!B483</f>
        <v>1648010</v>
      </c>
      <c r="B334" s="1">
        <f>qwdata!C483</f>
        <v>42794</v>
      </c>
      <c r="C334" t="str">
        <f>VLOOKUP(qwdata!M483,lookup!$A$2:$D$18,3,FALSE)</f>
        <v>Zinc</v>
      </c>
      <c r="D334">
        <f>qwdata!O483</f>
        <v>2.5</v>
      </c>
      <c r="F334" t="str">
        <f>IF(qwdata!N483="&lt;","nd","d")</f>
        <v>d</v>
      </c>
      <c r="H334" t="str">
        <f>VLOOKUP(qwdata!M483,lookup!$A$2:$D$18,2,FALSE)</f>
        <v>Zinc, water, filtered, micrograms per liter</v>
      </c>
    </row>
    <row r="335" spans="1:8" x14ac:dyDescent="0.3">
      <c r="A335">
        <f>qwdata!B484</f>
        <v>1648010</v>
      </c>
      <c r="B335" s="1">
        <f>qwdata!C484</f>
        <v>42794</v>
      </c>
      <c r="C335" t="str">
        <f>VLOOKUP(qwdata!M484,lookup!$A$2:$D$18,3,FALSE)</f>
        <v>Mercury</v>
      </c>
      <c r="D335">
        <f>qwdata!O484</f>
        <v>1.1200000000000001</v>
      </c>
      <c r="F335" t="str">
        <f>IF(qwdata!N484="&lt;","nd","d")</f>
        <v>d</v>
      </c>
      <c r="H335" t="str">
        <f>VLOOKUP(qwdata!M484,lookup!$A$2:$D$18,2,FALSE)</f>
        <v>Mercury, water, unfiltered, nanograms per liter</v>
      </c>
    </row>
    <row r="336" spans="1:8" x14ac:dyDescent="0.3">
      <c r="A336">
        <f>qwdata!B485</f>
        <v>1648010</v>
      </c>
      <c r="B336" s="1">
        <f>qwdata!C485</f>
        <v>42822</v>
      </c>
      <c r="C336" t="str">
        <f>VLOOKUP(qwdata!M485,lookup!$A$2:$D$18,3,FALSE)</f>
        <v>Copper</v>
      </c>
      <c r="D336">
        <f>qwdata!O485</f>
        <v>2.6</v>
      </c>
      <c r="F336" t="str">
        <f>IF(qwdata!N485="&lt;","nd","d")</f>
        <v>d</v>
      </c>
      <c r="H336" t="str">
        <f>VLOOKUP(qwdata!M485,lookup!$A$2:$D$18,2,FALSE)</f>
        <v>Copper, water, filtered, micrograms per liter</v>
      </c>
    </row>
    <row r="337" spans="1:8" x14ac:dyDescent="0.3">
      <c r="A337">
        <f>qwdata!B486</f>
        <v>1648010</v>
      </c>
      <c r="B337" s="1">
        <f>qwdata!C486</f>
        <v>42822</v>
      </c>
      <c r="C337" t="str">
        <f>VLOOKUP(qwdata!M486,lookup!$A$2:$D$18,3,FALSE)</f>
        <v>Lead</v>
      </c>
      <c r="D337">
        <f>qwdata!O486</f>
        <v>6.9000000000000006E-2</v>
      </c>
      <c r="F337" t="str">
        <f>IF(qwdata!N486="&lt;","nd","d")</f>
        <v>d</v>
      </c>
      <c r="H337" t="str">
        <f>VLOOKUP(qwdata!M486,lookup!$A$2:$D$18,2,FALSE)</f>
        <v>Lead, water, filtered, micrograms per liter</v>
      </c>
    </row>
    <row r="338" spans="1:8" x14ac:dyDescent="0.3">
      <c r="A338">
        <f>qwdata!B487</f>
        <v>1648010</v>
      </c>
      <c r="B338" s="1">
        <f>qwdata!C487</f>
        <v>42822</v>
      </c>
      <c r="C338" t="str">
        <f>VLOOKUP(qwdata!M487,lookup!$A$2:$D$18,3,FALSE)</f>
        <v>Zinc</v>
      </c>
      <c r="D338">
        <f>qwdata!O487</f>
        <v>2</v>
      </c>
      <c r="F338" t="str">
        <f>IF(qwdata!N487="&lt;","nd","d")</f>
        <v>nd</v>
      </c>
      <c r="H338" t="str">
        <f>VLOOKUP(qwdata!M487,lookup!$A$2:$D$18,2,FALSE)</f>
        <v>Zinc, water, filtered, micrograms per liter</v>
      </c>
    </row>
    <row r="339" spans="1:8" x14ac:dyDescent="0.3">
      <c r="A339">
        <f>qwdata!B488</f>
        <v>1648010</v>
      </c>
      <c r="B339" s="1">
        <f>qwdata!C488</f>
        <v>42822</v>
      </c>
      <c r="C339" t="str">
        <f>VLOOKUP(qwdata!M488,lookup!$A$2:$D$18,3,FALSE)</f>
        <v>Mercury</v>
      </c>
      <c r="D339">
        <f>qwdata!O488</f>
        <v>1.47</v>
      </c>
      <c r="F339" t="str">
        <f>IF(qwdata!N488="&lt;","nd","d")</f>
        <v>d</v>
      </c>
      <c r="H339" t="str">
        <f>VLOOKUP(qwdata!M488,lookup!$A$2:$D$18,2,FALSE)</f>
        <v>Mercury, water, unfiltered, nanograms per liter</v>
      </c>
    </row>
    <row r="340" spans="1:8" x14ac:dyDescent="0.3">
      <c r="A340">
        <f>qwdata!B489</f>
        <v>1648010</v>
      </c>
      <c r="B340" s="1">
        <f>qwdata!C489</f>
        <v>42825</v>
      </c>
      <c r="C340" t="str">
        <f>VLOOKUP(qwdata!M489,lookup!$A$2:$D$18,3,FALSE)</f>
        <v>Copper</v>
      </c>
      <c r="D340">
        <f>qwdata!O489</f>
        <v>3</v>
      </c>
      <c r="F340" t="str">
        <f>IF(qwdata!N489="&lt;","nd","d")</f>
        <v>d</v>
      </c>
      <c r="H340" t="str">
        <f>VLOOKUP(qwdata!M489,lookup!$A$2:$D$18,2,FALSE)</f>
        <v>Copper, water, filtered, micrograms per liter</v>
      </c>
    </row>
    <row r="341" spans="1:8" x14ac:dyDescent="0.3">
      <c r="A341">
        <f>qwdata!B490</f>
        <v>1648010</v>
      </c>
      <c r="B341" s="1">
        <f>qwdata!C490</f>
        <v>42825</v>
      </c>
      <c r="C341" t="str">
        <f>VLOOKUP(qwdata!M490,lookup!$A$2:$D$18,3,FALSE)</f>
        <v>Lead</v>
      </c>
      <c r="D341">
        <f>qwdata!O490</f>
        <v>0.33500000000000002</v>
      </c>
      <c r="F341" t="str">
        <f>IF(qwdata!N490="&lt;","nd","d")</f>
        <v>d</v>
      </c>
      <c r="H341" t="str">
        <f>VLOOKUP(qwdata!M490,lookup!$A$2:$D$18,2,FALSE)</f>
        <v>Lead, water, filtered, micrograms per liter</v>
      </c>
    </row>
    <row r="342" spans="1:8" x14ac:dyDescent="0.3">
      <c r="A342">
        <f>qwdata!B491</f>
        <v>1648010</v>
      </c>
      <c r="B342" s="1">
        <f>qwdata!C491</f>
        <v>42825</v>
      </c>
      <c r="C342" t="str">
        <f>VLOOKUP(qwdata!M491,lookup!$A$2:$D$18,3,FALSE)</f>
        <v>Zinc</v>
      </c>
      <c r="D342">
        <f>qwdata!O491</f>
        <v>3</v>
      </c>
      <c r="F342" t="str">
        <f>IF(qwdata!N491="&lt;","nd","d")</f>
        <v>d</v>
      </c>
      <c r="H342" t="str">
        <f>VLOOKUP(qwdata!M491,lookup!$A$2:$D$18,2,FALSE)</f>
        <v>Zinc, water, filtered, micrograms per liter</v>
      </c>
    </row>
    <row r="343" spans="1:8" x14ac:dyDescent="0.3">
      <c r="A343">
        <f>qwdata!B492</f>
        <v>1648010</v>
      </c>
      <c r="B343" s="1">
        <f>qwdata!C492</f>
        <v>42825</v>
      </c>
      <c r="C343" t="str">
        <f>VLOOKUP(qwdata!M492,lookup!$A$2:$D$18,3,FALSE)</f>
        <v>Mercury</v>
      </c>
      <c r="D343">
        <f>qwdata!O492</f>
        <v>32.1</v>
      </c>
      <c r="F343" t="str">
        <f>IF(qwdata!N492="&lt;","nd","d")</f>
        <v>d</v>
      </c>
      <c r="H343" t="str">
        <f>VLOOKUP(qwdata!M492,lookup!$A$2:$D$18,2,FALSE)</f>
        <v>Mercury, water, unfiltered, nanograms per liter</v>
      </c>
    </row>
    <row r="344" spans="1:8" x14ac:dyDescent="0.3">
      <c r="A344">
        <f>qwdata!B493</f>
        <v>1648010</v>
      </c>
      <c r="B344" s="1">
        <f>qwdata!C493</f>
        <v>42851</v>
      </c>
      <c r="C344" t="str">
        <f>VLOOKUP(qwdata!M493,lookup!$A$2:$D$18,3,FALSE)</f>
        <v>Copper</v>
      </c>
      <c r="D344">
        <f>qwdata!O493</f>
        <v>2.8</v>
      </c>
      <c r="F344" t="str">
        <f>IF(qwdata!N493="&lt;","nd","d")</f>
        <v>d</v>
      </c>
      <c r="H344" t="str">
        <f>VLOOKUP(qwdata!M493,lookup!$A$2:$D$18,2,FALSE)</f>
        <v>Copper, water, filtered, micrograms per liter</v>
      </c>
    </row>
    <row r="345" spans="1:8" x14ac:dyDescent="0.3">
      <c r="A345">
        <f>qwdata!B494</f>
        <v>1648010</v>
      </c>
      <c r="B345" s="1">
        <f>qwdata!C494</f>
        <v>42851</v>
      </c>
      <c r="C345" t="str">
        <f>VLOOKUP(qwdata!M494,lookup!$A$2:$D$18,3,FALSE)</f>
        <v>Lead</v>
      </c>
      <c r="D345">
        <f>qwdata!O494</f>
        <v>9.8000000000000004E-2</v>
      </c>
      <c r="F345" t="str">
        <f>IF(qwdata!N494="&lt;","nd","d")</f>
        <v>d</v>
      </c>
      <c r="H345" t="str">
        <f>VLOOKUP(qwdata!M494,lookup!$A$2:$D$18,2,FALSE)</f>
        <v>Lead, water, filtered, micrograms per liter</v>
      </c>
    </row>
    <row r="346" spans="1:8" x14ac:dyDescent="0.3">
      <c r="A346">
        <f>qwdata!B495</f>
        <v>1648010</v>
      </c>
      <c r="B346" s="1">
        <f>qwdata!C495</f>
        <v>42851</v>
      </c>
      <c r="C346" t="str">
        <f>VLOOKUP(qwdata!M495,lookup!$A$2:$D$18,3,FALSE)</f>
        <v>Zinc</v>
      </c>
      <c r="D346">
        <f>qwdata!O495</f>
        <v>2</v>
      </c>
      <c r="F346" t="str">
        <f>IF(qwdata!N495="&lt;","nd","d")</f>
        <v>nd</v>
      </c>
      <c r="H346" t="str">
        <f>VLOOKUP(qwdata!M495,lookup!$A$2:$D$18,2,FALSE)</f>
        <v>Zinc, water, filtered, micrograms per liter</v>
      </c>
    </row>
    <row r="347" spans="1:8" x14ac:dyDescent="0.3">
      <c r="A347">
        <f>qwdata!B496</f>
        <v>1648010</v>
      </c>
      <c r="B347" s="1">
        <f>qwdata!C496</f>
        <v>42851</v>
      </c>
      <c r="C347" t="str">
        <f>VLOOKUP(qwdata!M496,lookup!$A$2:$D$18,3,FALSE)</f>
        <v>Mercury</v>
      </c>
      <c r="D347">
        <f>qwdata!O496</f>
        <v>1.69</v>
      </c>
      <c r="F347" t="str">
        <f>IF(qwdata!N496="&lt;","nd","d")</f>
        <v>d</v>
      </c>
      <c r="H347" t="str">
        <f>VLOOKUP(qwdata!M496,lookup!$A$2:$D$18,2,FALSE)</f>
        <v>Mercury, water, unfiltered, nanograms per liter</v>
      </c>
    </row>
    <row r="348" spans="1:8" x14ac:dyDescent="0.3">
      <c r="A348">
        <f>qwdata!B497</f>
        <v>1648010</v>
      </c>
      <c r="B348" s="1">
        <f>qwdata!C497</f>
        <v>42860</v>
      </c>
      <c r="C348" t="str">
        <f>VLOOKUP(qwdata!M497,lookup!$A$2:$D$18,3,FALSE)</f>
        <v>Copper</v>
      </c>
      <c r="D348">
        <f>qwdata!O497</f>
        <v>3.5</v>
      </c>
      <c r="F348" t="str">
        <f>IF(qwdata!N497="&lt;","nd","d")</f>
        <v>d</v>
      </c>
      <c r="H348" t="str">
        <f>VLOOKUP(qwdata!M497,lookup!$A$2:$D$18,2,FALSE)</f>
        <v>Copper, water, filtered, micrograms per liter</v>
      </c>
    </row>
    <row r="349" spans="1:8" x14ac:dyDescent="0.3">
      <c r="A349">
        <f>qwdata!B498</f>
        <v>1648010</v>
      </c>
      <c r="B349" s="1">
        <f>qwdata!C498</f>
        <v>42860</v>
      </c>
      <c r="C349" t="str">
        <f>VLOOKUP(qwdata!M498,lookup!$A$2:$D$18,3,FALSE)</f>
        <v>Lead</v>
      </c>
      <c r="D349">
        <f>qwdata!O498</f>
        <v>0.71499999999999997</v>
      </c>
      <c r="F349" t="str">
        <f>IF(qwdata!N498="&lt;","nd","d")</f>
        <v>d</v>
      </c>
      <c r="H349" t="str">
        <f>VLOOKUP(qwdata!M498,lookup!$A$2:$D$18,2,FALSE)</f>
        <v>Lead, water, filtered, micrograms per liter</v>
      </c>
    </row>
    <row r="350" spans="1:8" x14ac:dyDescent="0.3">
      <c r="A350">
        <f>qwdata!B499</f>
        <v>1648010</v>
      </c>
      <c r="B350" s="1">
        <f>qwdata!C499</f>
        <v>42860</v>
      </c>
      <c r="C350" t="str">
        <f>VLOOKUP(qwdata!M499,lookup!$A$2:$D$18,3,FALSE)</f>
        <v>Zinc</v>
      </c>
      <c r="D350">
        <f>qwdata!O499</f>
        <v>2.4</v>
      </c>
      <c r="F350" t="str">
        <f>IF(qwdata!N499="&lt;","nd","d")</f>
        <v>d</v>
      </c>
      <c r="H350" t="str">
        <f>VLOOKUP(qwdata!M499,lookup!$A$2:$D$18,2,FALSE)</f>
        <v>Zinc, water, filtered, micrograms per liter</v>
      </c>
    </row>
    <row r="351" spans="1:8" x14ac:dyDescent="0.3">
      <c r="A351">
        <f>qwdata!B500</f>
        <v>1648010</v>
      </c>
      <c r="B351" s="1">
        <f>qwdata!C500</f>
        <v>42860</v>
      </c>
      <c r="C351" t="str">
        <f>VLOOKUP(qwdata!M500,lookup!$A$2:$D$18,3,FALSE)</f>
        <v>Mercury</v>
      </c>
      <c r="D351">
        <f>qwdata!O500</f>
        <v>46.9</v>
      </c>
      <c r="F351" t="str">
        <f>IF(qwdata!N500="&lt;","nd","d")</f>
        <v>d</v>
      </c>
      <c r="H351" t="str">
        <f>VLOOKUP(qwdata!M500,lookup!$A$2:$D$18,2,FALSE)</f>
        <v>Mercury, water, unfiltered, nanograms per liter</v>
      </c>
    </row>
    <row r="352" spans="1:8" x14ac:dyDescent="0.3">
      <c r="A352">
        <f>qwdata!B501</f>
        <v>1648010</v>
      </c>
      <c r="B352" s="1">
        <f>qwdata!C501</f>
        <v>42887</v>
      </c>
      <c r="C352" t="str">
        <f>VLOOKUP(qwdata!M501,lookup!$A$2:$D$18,3,FALSE)</f>
        <v>Copper</v>
      </c>
      <c r="D352">
        <f>qwdata!O501</f>
        <v>3.1</v>
      </c>
      <c r="F352" t="str">
        <f>IF(qwdata!N501="&lt;","nd","d")</f>
        <v>d</v>
      </c>
      <c r="H352" t="str">
        <f>VLOOKUP(qwdata!M501,lookup!$A$2:$D$18,2,FALSE)</f>
        <v>Copper, water, filtered, micrograms per liter</v>
      </c>
    </row>
    <row r="353" spans="1:8" x14ac:dyDescent="0.3">
      <c r="A353">
        <f>qwdata!B502</f>
        <v>1648010</v>
      </c>
      <c r="B353" s="1">
        <f>qwdata!C502</f>
        <v>42887</v>
      </c>
      <c r="C353" t="str">
        <f>VLOOKUP(qwdata!M502,lookup!$A$2:$D$18,3,FALSE)</f>
        <v>Lead</v>
      </c>
      <c r="D353">
        <f>qwdata!O502</f>
        <v>0.311</v>
      </c>
      <c r="F353" t="str">
        <f>IF(qwdata!N502="&lt;","nd","d")</f>
        <v>d</v>
      </c>
      <c r="H353" t="str">
        <f>VLOOKUP(qwdata!M502,lookup!$A$2:$D$18,2,FALSE)</f>
        <v>Lead, water, filtered, micrograms per liter</v>
      </c>
    </row>
    <row r="354" spans="1:8" x14ac:dyDescent="0.3">
      <c r="A354">
        <f>qwdata!B503</f>
        <v>1648010</v>
      </c>
      <c r="B354" s="1">
        <f>qwdata!C503</f>
        <v>42887</v>
      </c>
      <c r="C354" t="str">
        <f>VLOOKUP(qwdata!M503,lookup!$A$2:$D$18,3,FALSE)</f>
        <v>Zinc</v>
      </c>
      <c r="D354">
        <f>qwdata!O503</f>
        <v>2.1</v>
      </c>
      <c r="F354" t="str">
        <f>IF(qwdata!N503="&lt;","nd","d")</f>
        <v>d</v>
      </c>
      <c r="H354" t="str">
        <f>VLOOKUP(qwdata!M503,lookup!$A$2:$D$18,2,FALSE)</f>
        <v>Zinc, water, filtered, micrograms per liter</v>
      </c>
    </row>
    <row r="355" spans="1:8" x14ac:dyDescent="0.3">
      <c r="A355">
        <f>qwdata!B504</f>
        <v>1648010</v>
      </c>
      <c r="B355" s="1">
        <f>qwdata!C504</f>
        <v>42887</v>
      </c>
      <c r="C355" t="str">
        <f>VLOOKUP(qwdata!M504,lookup!$A$2:$D$18,3,FALSE)</f>
        <v>Mercury</v>
      </c>
      <c r="D355">
        <f>qwdata!O504</f>
        <v>6.2</v>
      </c>
      <c r="F355" t="str">
        <f>IF(qwdata!N504="&lt;","nd","d")</f>
        <v>d</v>
      </c>
      <c r="H355" t="str">
        <f>VLOOKUP(qwdata!M504,lookup!$A$2:$D$18,2,FALSE)</f>
        <v>Mercury, water, unfiltered, nanograms per liter</v>
      </c>
    </row>
    <row r="356" spans="1:8" x14ac:dyDescent="0.3">
      <c r="A356">
        <f>qwdata!B505</f>
        <v>1648010</v>
      </c>
      <c r="B356" s="1">
        <f>qwdata!C505</f>
        <v>42912</v>
      </c>
      <c r="C356" t="str">
        <f>VLOOKUP(qwdata!M505,lookup!$A$2:$D$18,3,FALSE)</f>
        <v>Copper</v>
      </c>
      <c r="D356">
        <f>qwdata!O505</f>
        <v>2.8</v>
      </c>
      <c r="F356" t="str">
        <f>IF(qwdata!N505="&lt;","nd","d")</f>
        <v>d</v>
      </c>
      <c r="H356" t="str">
        <f>VLOOKUP(qwdata!M505,lookup!$A$2:$D$18,2,FALSE)</f>
        <v>Copper, water, filtered, micrograms per liter</v>
      </c>
    </row>
    <row r="357" spans="1:8" x14ac:dyDescent="0.3">
      <c r="A357">
        <f>qwdata!B506</f>
        <v>1648010</v>
      </c>
      <c r="B357" s="1">
        <f>qwdata!C506</f>
        <v>42912</v>
      </c>
      <c r="C357" t="str">
        <f>VLOOKUP(qwdata!M506,lookup!$A$2:$D$18,3,FALSE)</f>
        <v>Lead</v>
      </c>
      <c r="D357">
        <f>qwdata!O506</f>
        <v>0.16200000000000001</v>
      </c>
      <c r="F357" t="str">
        <f>IF(qwdata!N506="&lt;","nd","d")</f>
        <v>d</v>
      </c>
      <c r="H357" t="str">
        <f>VLOOKUP(qwdata!M506,lookup!$A$2:$D$18,2,FALSE)</f>
        <v>Lead, water, filtered, micrograms per liter</v>
      </c>
    </row>
    <row r="358" spans="1:8" x14ac:dyDescent="0.3">
      <c r="A358">
        <f>qwdata!B507</f>
        <v>1648010</v>
      </c>
      <c r="B358" s="1">
        <f>qwdata!C507</f>
        <v>42912</v>
      </c>
      <c r="C358" t="str">
        <f>VLOOKUP(qwdata!M507,lookup!$A$2:$D$18,3,FALSE)</f>
        <v>Zinc</v>
      </c>
      <c r="D358">
        <f>qwdata!O507</f>
        <v>2.9</v>
      </c>
      <c r="F358" t="str">
        <f>IF(qwdata!N507="&lt;","nd","d")</f>
        <v>d</v>
      </c>
      <c r="H358" t="str">
        <f>VLOOKUP(qwdata!M507,lookup!$A$2:$D$18,2,FALSE)</f>
        <v>Zinc, water, filtered, micrograms per liter</v>
      </c>
    </row>
    <row r="359" spans="1:8" x14ac:dyDescent="0.3">
      <c r="A359">
        <f>qwdata!B508</f>
        <v>1648010</v>
      </c>
      <c r="B359" s="1">
        <f>qwdata!C508</f>
        <v>42912</v>
      </c>
      <c r="C359" t="str">
        <f>VLOOKUP(qwdata!M508,lookup!$A$2:$D$18,3,FALSE)</f>
        <v>Mercury</v>
      </c>
      <c r="D359">
        <f>qwdata!O508</f>
        <v>1.37</v>
      </c>
      <c r="F359" t="str">
        <f>IF(qwdata!N508="&lt;","nd","d")</f>
        <v>d</v>
      </c>
      <c r="H359" t="str">
        <f>VLOOKUP(qwdata!M508,lookup!$A$2:$D$18,2,FALSE)</f>
        <v>Mercury, water, unfiltered, nanograms per liter</v>
      </c>
    </row>
    <row r="360" spans="1:8" x14ac:dyDescent="0.3">
      <c r="A360">
        <f>qwdata!B509</f>
        <v>1648010</v>
      </c>
      <c r="B360" s="1">
        <f>qwdata!C509</f>
        <v>42941</v>
      </c>
      <c r="C360" t="str">
        <f>VLOOKUP(qwdata!M509,lookup!$A$2:$D$18,3,FALSE)</f>
        <v>Copper</v>
      </c>
      <c r="D360">
        <f>qwdata!O509</f>
        <v>5.9</v>
      </c>
      <c r="F360" t="str">
        <f>IF(qwdata!N509="&lt;","nd","d")</f>
        <v>d</v>
      </c>
      <c r="H360" t="str">
        <f>VLOOKUP(qwdata!M509,lookup!$A$2:$D$18,2,FALSE)</f>
        <v>Copper, water, filtered, micrograms per liter</v>
      </c>
    </row>
    <row r="361" spans="1:8" x14ac:dyDescent="0.3">
      <c r="A361">
        <f>qwdata!B510</f>
        <v>1648010</v>
      </c>
      <c r="B361" s="1">
        <f>qwdata!C510</f>
        <v>42941</v>
      </c>
      <c r="C361" t="str">
        <f>VLOOKUP(qwdata!M510,lookup!$A$2:$D$18,3,FALSE)</f>
        <v>Lead</v>
      </c>
      <c r="D361">
        <f>qwdata!O510</f>
        <v>0.254</v>
      </c>
      <c r="F361" t="str">
        <f>IF(qwdata!N510="&lt;","nd","d")</f>
        <v>d</v>
      </c>
      <c r="H361" t="str">
        <f>VLOOKUP(qwdata!M510,lookup!$A$2:$D$18,2,FALSE)</f>
        <v>Lead, water, filtered, micrograms per liter</v>
      </c>
    </row>
    <row r="362" spans="1:8" x14ac:dyDescent="0.3">
      <c r="A362">
        <f>qwdata!B511</f>
        <v>1648010</v>
      </c>
      <c r="B362" s="1">
        <f>qwdata!C511</f>
        <v>42941</v>
      </c>
      <c r="C362" t="str">
        <f>VLOOKUP(qwdata!M511,lookup!$A$2:$D$18,3,FALSE)</f>
        <v>Zinc</v>
      </c>
      <c r="D362">
        <f>qwdata!O511</f>
        <v>2</v>
      </c>
      <c r="F362" t="str">
        <f>IF(qwdata!N511="&lt;","nd","d")</f>
        <v>nd</v>
      </c>
      <c r="H362" t="str">
        <f>VLOOKUP(qwdata!M511,lookup!$A$2:$D$18,2,FALSE)</f>
        <v>Zinc, water, filtered, micrograms per liter</v>
      </c>
    </row>
    <row r="363" spans="1:8" x14ac:dyDescent="0.3">
      <c r="A363">
        <f>qwdata!B512</f>
        <v>1648010</v>
      </c>
      <c r="B363" s="1">
        <f>qwdata!C512</f>
        <v>42941</v>
      </c>
      <c r="C363" t="str">
        <f>VLOOKUP(qwdata!M512,lookup!$A$2:$D$18,3,FALSE)</f>
        <v>Mercury</v>
      </c>
      <c r="D363">
        <f>qwdata!O512</f>
        <v>2.99</v>
      </c>
      <c r="F363" t="str">
        <f>IF(qwdata!N512="&lt;","nd","d")</f>
        <v>d</v>
      </c>
      <c r="H363" t="str">
        <f>VLOOKUP(qwdata!M512,lookup!$A$2:$D$18,2,FALSE)</f>
        <v>Mercury, water, unfiltered, nanograms per liter</v>
      </c>
    </row>
    <row r="364" spans="1:8" x14ac:dyDescent="0.3">
      <c r="A364">
        <f>qwdata!B513</f>
        <v>1648010</v>
      </c>
      <c r="B364" s="1">
        <f>qwdata!C513</f>
        <v>42944</v>
      </c>
      <c r="C364" t="str">
        <f>VLOOKUP(qwdata!M513,lookup!$A$2:$D$18,3,FALSE)</f>
        <v>Copper</v>
      </c>
      <c r="D364">
        <f>qwdata!O513</f>
        <v>3.3</v>
      </c>
      <c r="F364" t="str">
        <f>IF(qwdata!N513="&lt;","nd","d")</f>
        <v>d</v>
      </c>
      <c r="H364" t="str">
        <f>VLOOKUP(qwdata!M513,lookup!$A$2:$D$18,2,FALSE)</f>
        <v>Copper, water, filtered, micrograms per liter</v>
      </c>
    </row>
    <row r="365" spans="1:8" x14ac:dyDescent="0.3">
      <c r="A365">
        <f>qwdata!B514</f>
        <v>1648010</v>
      </c>
      <c r="B365" s="1">
        <f>qwdata!C514</f>
        <v>42944</v>
      </c>
      <c r="C365" t="str">
        <f>VLOOKUP(qwdata!M514,lookup!$A$2:$D$18,3,FALSE)</f>
        <v>Lead</v>
      </c>
      <c r="D365">
        <f>qwdata!O514</f>
        <v>0.81899999999999995</v>
      </c>
      <c r="F365" t="str">
        <f>IF(qwdata!N514="&lt;","nd","d")</f>
        <v>d</v>
      </c>
      <c r="H365" t="str">
        <f>VLOOKUP(qwdata!M514,lookup!$A$2:$D$18,2,FALSE)</f>
        <v>Lead, water, filtered, micrograms per liter</v>
      </c>
    </row>
    <row r="366" spans="1:8" x14ac:dyDescent="0.3">
      <c r="A366">
        <f>qwdata!B515</f>
        <v>1648010</v>
      </c>
      <c r="B366" s="1">
        <f>qwdata!C515</f>
        <v>42944</v>
      </c>
      <c r="C366" t="str">
        <f>VLOOKUP(qwdata!M515,lookup!$A$2:$D$18,3,FALSE)</f>
        <v>Zinc</v>
      </c>
      <c r="D366">
        <f>qwdata!O515</f>
        <v>2.8</v>
      </c>
      <c r="F366" t="str">
        <f>IF(qwdata!N515="&lt;","nd","d")</f>
        <v>d</v>
      </c>
      <c r="H366" t="str">
        <f>VLOOKUP(qwdata!M515,lookup!$A$2:$D$18,2,FALSE)</f>
        <v>Zinc, water, filtered, micrograms per liter</v>
      </c>
    </row>
    <row r="367" spans="1:8" x14ac:dyDescent="0.3">
      <c r="A367">
        <f>qwdata!B516</f>
        <v>1648010</v>
      </c>
      <c r="B367" s="1">
        <f>qwdata!C516</f>
        <v>42944</v>
      </c>
      <c r="C367" t="str">
        <f>VLOOKUP(qwdata!M516,lookup!$A$2:$D$18,3,FALSE)</f>
        <v>Mercury</v>
      </c>
      <c r="D367">
        <f>qwdata!O516</f>
        <v>57.3</v>
      </c>
      <c r="F367" t="str">
        <f>IF(qwdata!N516="&lt;","nd","d")</f>
        <v>d</v>
      </c>
      <c r="H367" t="str">
        <f>VLOOKUP(qwdata!M516,lookup!$A$2:$D$18,2,FALSE)</f>
        <v>Mercury, water, unfiltered, nanograms per liter</v>
      </c>
    </row>
    <row r="368" spans="1:8" x14ac:dyDescent="0.3">
      <c r="A368">
        <f>qwdata!B517</f>
        <v>1648010</v>
      </c>
      <c r="B368" s="1">
        <f>qwdata!C517</f>
        <v>42945</v>
      </c>
      <c r="C368" t="str">
        <f>VLOOKUP(qwdata!M517,lookup!$A$2:$D$18,3,FALSE)</f>
        <v>Copper</v>
      </c>
      <c r="D368">
        <f>qwdata!O517</f>
        <v>3.3</v>
      </c>
      <c r="F368" t="str">
        <f>IF(qwdata!N517="&lt;","nd","d")</f>
        <v>d</v>
      </c>
      <c r="H368" t="str">
        <f>VLOOKUP(qwdata!M517,lookup!$A$2:$D$18,2,FALSE)</f>
        <v>Copper, water, filtered, micrograms per liter</v>
      </c>
    </row>
    <row r="369" spans="1:8" x14ac:dyDescent="0.3">
      <c r="A369">
        <f>qwdata!B518</f>
        <v>1648010</v>
      </c>
      <c r="B369" s="1">
        <f>qwdata!C518</f>
        <v>42945</v>
      </c>
      <c r="C369" t="str">
        <f>VLOOKUP(qwdata!M518,lookup!$A$2:$D$18,3,FALSE)</f>
        <v>Lead</v>
      </c>
      <c r="D369">
        <f>qwdata!O518</f>
        <v>0.55100000000000005</v>
      </c>
      <c r="F369" t="str">
        <f>IF(qwdata!N518="&lt;","nd","d")</f>
        <v>d</v>
      </c>
      <c r="H369" t="str">
        <f>VLOOKUP(qwdata!M518,lookup!$A$2:$D$18,2,FALSE)</f>
        <v>Lead, water, filtered, micrograms per liter</v>
      </c>
    </row>
    <row r="370" spans="1:8" x14ac:dyDescent="0.3">
      <c r="A370">
        <f>qwdata!B519</f>
        <v>1648010</v>
      </c>
      <c r="B370" s="1">
        <f>qwdata!C519</f>
        <v>42945</v>
      </c>
      <c r="C370" t="str">
        <f>VLOOKUP(qwdata!M519,lookup!$A$2:$D$18,3,FALSE)</f>
        <v>Zinc</v>
      </c>
      <c r="D370">
        <f>qwdata!O519</f>
        <v>2.2999999999999998</v>
      </c>
      <c r="F370" t="str">
        <f>IF(qwdata!N519="&lt;","nd","d")</f>
        <v>d</v>
      </c>
      <c r="H370" t="str">
        <f>VLOOKUP(qwdata!M519,lookup!$A$2:$D$18,2,FALSE)</f>
        <v>Zinc, water, filtered, micrograms per liter</v>
      </c>
    </row>
    <row r="371" spans="1:8" x14ac:dyDescent="0.3">
      <c r="A371">
        <f>qwdata!B520</f>
        <v>1648010</v>
      </c>
      <c r="B371" s="1">
        <f>qwdata!C520</f>
        <v>42969</v>
      </c>
      <c r="C371" t="str">
        <f>VLOOKUP(qwdata!M520,lookup!$A$2:$D$18,3,FALSE)</f>
        <v>Copper</v>
      </c>
      <c r="D371">
        <f>qwdata!O520</f>
        <v>3</v>
      </c>
      <c r="F371" t="str">
        <f>IF(qwdata!N520="&lt;","nd","d")</f>
        <v>d</v>
      </c>
      <c r="H371" t="str">
        <f>VLOOKUP(qwdata!M520,lookup!$A$2:$D$18,2,FALSE)</f>
        <v>Copper, water, filtered, micrograms per liter</v>
      </c>
    </row>
    <row r="372" spans="1:8" x14ac:dyDescent="0.3">
      <c r="A372">
        <f>qwdata!B521</f>
        <v>1648010</v>
      </c>
      <c r="B372" s="1">
        <f>qwdata!C521</f>
        <v>42969</v>
      </c>
      <c r="C372" t="str">
        <f>VLOOKUP(qwdata!M521,lookup!$A$2:$D$18,3,FALSE)</f>
        <v>Lead</v>
      </c>
      <c r="D372">
        <f>qwdata!O521</f>
        <v>0.157</v>
      </c>
      <c r="F372" t="str">
        <f>IF(qwdata!N521="&lt;","nd","d")</f>
        <v>d</v>
      </c>
      <c r="H372" t="str">
        <f>VLOOKUP(qwdata!M521,lookup!$A$2:$D$18,2,FALSE)</f>
        <v>Lead, water, filtered, micrograms per liter</v>
      </c>
    </row>
    <row r="373" spans="1:8" x14ac:dyDescent="0.3">
      <c r="A373">
        <f>qwdata!B522</f>
        <v>1648010</v>
      </c>
      <c r="B373" s="1">
        <f>qwdata!C522</f>
        <v>42969</v>
      </c>
      <c r="C373" t="str">
        <f>VLOOKUP(qwdata!M522,lookup!$A$2:$D$18,3,FALSE)</f>
        <v>Zinc</v>
      </c>
      <c r="D373">
        <f>qwdata!O522</f>
        <v>2</v>
      </c>
      <c r="F373" t="str">
        <f>IF(qwdata!N522="&lt;","nd","d")</f>
        <v>nd</v>
      </c>
      <c r="H373" t="str">
        <f>VLOOKUP(qwdata!M522,lookup!$A$2:$D$18,2,FALSE)</f>
        <v>Zinc, water, filtered, micrograms per liter</v>
      </c>
    </row>
    <row r="374" spans="1:8" x14ac:dyDescent="0.3">
      <c r="A374">
        <f>qwdata!B523</f>
        <v>1648010</v>
      </c>
      <c r="B374" s="1">
        <f>qwdata!C523</f>
        <v>42969</v>
      </c>
      <c r="C374" t="str">
        <f>VLOOKUP(qwdata!M523,lookup!$A$2:$D$18,3,FALSE)</f>
        <v>Mercury</v>
      </c>
      <c r="D374">
        <f>qwdata!O523</f>
        <v>1.35</v>
      </c>
      <c r="F374" t="str">
        <f>IF(qwdata!N523="&lt;","nd","d")</f>
        <v>d</v>
      </c>
      <c r="H374" t="str">
        <f>VLOOKUP(qwdata!M523,lookup!$A$2:$D$18,2,FALSE)</f>
        <v>Mercury, water, unfiltered, nanograms per liter</v>
      </c>
    </row>
    <row r="375" spans="1:8" x14ac:dyDescent="0.3">
      <c r="A375">
        <f>qwdata!B524</f>
        <v>1648010</v>
      </c>
      <c r="B375" s="1">
        <f>qwdata!C524</f>
        <v>43005</v>
      </c>
      <c r="C375" t="str">
        <f>VLOOKUP(qwdata!M524,lookup!$A$2:$D$18,3,FALSE)</f>
        <v>Copper</v>
      </c>
      <c r="D375">
        <f>qwdata!O524</f>
        <v>3.2</v>
      </c>
      <c r="F375" t="str">
        <f>IF(qwdata!N524="&lt;","nd","d")</f>
        <v>d</v>
      </c>
      <c r="H375" t="str">
        <f>VLOOKUP(qwdata!M524,lookup!$A$2:$D$18,2,FALSE)</f>
        <v>Copper, water, filtered, micrograms per liter</v>
      </c>
    </row>
    <row r="376" spans="1:8" x14ac:dyDescent="0.3">
      <c r="A376">
        <f>qwdata!B525</f>
        <v>1648010</v>
      </c>
      <c r="B376" s="1">
        <f>qwdata!C525</f>
        <v>43005</v>
      </c>
      <c r="C376" t="str">
        <f>VLOOKUP(qwdata!M525,lookup!$A$2:$D$18,3,FALSE)</f>
        <v>Lead</v>
      </c>
      <c r="D376">
        <f>qwdata!O525</f>
        <v>6.0999999999999999E-2</v>
      </c>
      <c r="F376" t="str">
        <f>IF(qwdata!N525="&lt;","nd","d")</f>
        <v>d</v>
      </c>
      <c r="H376" t="str">
        <f>VLOOKUP(qwdata!M525,lookup!$A$2:$D$18,2,FALSE)</f>
        <v>Lead, water, filtered, micrograms per liter</v>
      </c>
    </row>
    <row r="377" spans="1:8" x14ac:dyDescent="0.3">
      <c r="A377">
        <f>qwdata!B526</f>
        <v>1648010</v>
      </c>
      <c r="B377" s="1">
        <f>qwdata!C526</f>
        <v>43005</v>
      </c>
      <c r="C377" t="str">
        <f>VLOOKUP(qwdata!M526,lookup!$A$2:$D$18,3,FALSE)</f>
        <v>Zinc</v>
      </c>
      <c r="D377">
        <f>qwdata!O526</f>
        <v>2</v>
      </c>
      <c r="F377" t="str">
        <f>IF(qwdata!N526="&lt;","nd","d")</f>
        <v>nd</v>
      </c>
      <c r="H377" t="str">
        <f>VLOOKUP(qwdata!M526,lookup!$A$2:$D$18,2,FALSE)</f>
        <v>Zinc, water, filtered, micrograms per liter</v>
      </c>
    </row>
    <row r="378" spans="1:8" x14ac:dyDescent="0.3">
      <c r="A378">
        <f>qwdata!B527</f>
        <v>1648010</v>
      </c>
      <c r="B378" s="1">
        <f>qwdata!C527</f>
        <v>43005</v>
      </c>
      <c r="C378" t="str">
        <f>VLOOKUP(qwdata!M527,lookup!$A$2:$D$18,3,FALSE)</f>
        <v>Mercury</v>
      </c>
      <c r="D378">
        <f>qwdata!O527</f>
        <v>0.78</v>
      </c>
      <c r="F378" t="str">
        <f>IF(qwdata!N527="&lt;","nd","d")</f>
        <v>d</v>
      </c>
      <c r="H378" t="str">
        <f>VLOOKUP(qwdata!M527,lookup!$A$2:$D$18,2,FALSE)</f>
        <v>Mercury, water, unfiltered, nanograms per liter</v>
      </c>
    </row>
    <row r="379" spans="1:8" x14ac:dyDescent="0.3">
      <c r="A379">
        <f>qwdata!B528</f>
        <v>1648010</v>
      </c>
      <c r="B379" s="1">
        <f>qwdata!C528</f>
        <v>43032</v>
      </c>
      <c r="C379" t="str">
        <f>VLOOKUP(qwdata!M528,lookup!$A$2:$D$18,3,FALSE)</f>
        <v>Copper</v>
      </c>
      <c r="D379">
        <f>qwdata!O528</f>
        <v>2.1</v>
      </c>
      <c r="F379" t="str">
        <f>IF(qwdata!N528="&lt;","nd","d")</f>
        <v>d</v>
      </c>
      <c r="H379" t="str">
        <f>VLOOKUP(qwdata!M528,lookup!$A$2:$D$18,2,FALSE)</f>
        <v>Copper, water, filtered, micrograms per liter</v>
      </c>
    </row>
    <row r="380" spans="1:8" x14ac:dyDescent="0.3">
      <c r="A380">
        <f>qwdata!B529</f>
        <v>1648010</v>
      </c>
      <c r="B380" s="1">
        <f>qwdata!C529</f>
        <v>43032</v>
      </c>
      <c r="C380" t="str">
        <f>VLOOKUP(qwdata!M529,lookup!$A$2:$D$18,3,FALSE)</f>
        <v>Lead</v>
      </c>
      <c r="D380">
        <f>qwdata!O529</f>
        <v>6.2E-2</v>
      </c>
      <c r="F380" t="str">
        <f>IF(qwdata!N529="&lt;","nd","d")</f>
        <v>d</v>
      </c>
      <c r="H380" t="str">
        <f>VLOOKUP(qwdata!M529,lookup!$A$2:$D$18,2,FALSE)</f>
        <v>Lead, water, filtered, micrograms per liter</v>
      </c>
    </row>
    <row r="381" spans="1:8" x14ac:dyDescent="0.3">
      <c r="A381">
        <f>qwdata!B530</f>
        <v>1648010</v>
      </c>
      <c r="B381" s="1">
        <f>qwdata!C530</f>
        <v>43032</v>
      </c>
      <c r="C381" t="str">
        <f>VLOOKUP(qwdata!M530,lookup!$A$2:$D$18,3,FALSE)</f>
        <v>Zinc</v>
      </c>
      <c r="D381">
        <f>qwdata!O530</f>
        <v>2.2000000000000002</v>
      </c>
      <c r="F381" t="str">
        <f>IF(qwdata!N530="&lt;","nd","d")</f>
        <v>d</v>
      </c>
      <c r="H381" t="str">
        <f>VLOOKUP(qwdata!M530,lookup!$A$2:$D$18,2,FALSE)</f>
        <v>Zinc, water, filtered, micrograms per liter</v>
      </c>
    </row>
    <row r="382" spans="1:8" x14ac:dyDescent="0.3">
      <c r="A382">
        <f>qwdata!B531</f>
        <v>1648010</v>
      </c>
      <c r="B382" s="1">
        <f>qwdata!C531</f>
        <v>43032</v>
      </c>
      <c r="C382" t="str">
        <f>VLOOKUP(qwdata!M531,lookup!$A$2:$D$18,3,FALSE)</f>
        <v>Mercury</v>
      </c>
      <c r="D382">
        <f>qwdata!O531</f>
        <v>0.83</v>
      </c>
      <c r="F382" t="str">
        <f>IF(qwdata!N531="&lt;","nd","d")</f>
        <v>d</v>
      </c>
      <c r="H382" t="str">
        <f>VLOOKUP(qwdata!M531,lookup!$A$2:$D$18,2,FALSE)</f>
        <v>Mercury, water, unfiltered, nanograms per liter</v>
      </c>
    </row>
    <row r="383" spans="1:8" x14ac:dyDescent="0.3">
      <c r="A383">
        <f>qwdata!B532</f>
        <v>1648010</v>
      </c>
      <c r="B383" s="1">
        <f>qwdata!C532</f>
        <v>43038</v>
      </c>
      <c r="C383" t="str">
        <f>VLOOKUP(qwdata!M532,lookup!$A$2:$D$18,3,FALSE)</f>
        <v>Copper</v>
      </c>
      <c r="D383">
        <f>qwdata!O532</f>
        <v>3.5</v>
      </c>
      <c r="F383" t="str">
        <f>IF(qwdata!N532="&lt;","nd","d")</f>
        <v>d</v>
      </c>
      <c r="H383" t="str">
        <f>VLOOKUP(qwdata!M532,lookup!$A$2:$D$18,2,FALSE)</f>
        <v>Copper, water, filtered, micrograms per liter</v>
      </c>
    </row>
    <row r="384" spans="1:8" x14ac:dyDescent="0.3">
      <c r="A384">
        <f>qwdata!B533</f>
        <v>1648010</v>
      </c>
      <c r="B384" s="1">
        <f>qwdata!C533</f>
        <v>43038</v>
      </c>
      <c r="C384" t="str">
        <f>VLOOKUP(qwdata!M533,lookup!$A$2:$D$18,3,FALSE)</f>
        <v>Lead</v>
      </c>
      <c r="D384">
        <f>qwdata!O533</f>
        <v>0.25900000000000001</v>
      </c>
      <c r="F384" t="str">
        <f>IF(qwdata!N533="&lt;","nd","d")</f>
        <v>d</v>
      </c>
      <c r="H384" t="str">
        <f>VLOOKUP(qwdata!M533,lookup!$A$2:$D$18,2,FALSE)</f>
        <v>Lead, water, filtered, micrograms per liter</v>
      </c>
    </row>
    <row r="385" spans="1:8" x14ac:dyDescent="0.3">
      <c r="A385">
        <f>qwdata!B534</f>
        <v>1648010</v>
      </c>
      <c r="B385" s="1">
        <f>qwdata!C534</f>
        <v>43038</v>
      </c>
      <c r="C385" t="str">
        <f>VLOOKUP(qwdata!M534,lookup!$A$2:$D$18,3,FALSE)</f>
        <v>Zinc</v>
      </c>
      <c r="D385">
        <f>qwdata!O534</f>
        <v>2.1</v>
      </c>
      <c r="F385" t="str">
        <f>IF(qwdata!N534="&lt;","nd","d")</f>
        <v>d</v>
      </c>
      <c r="H385" t="str">
        <f>VLOOKUP(qwdata!M534,lookup!$A$2:$D$18,2,FALSE)</f>
        <v>Zinc, water, filtered, micrograms per liter</v>
      </c>
    </row>
    <row r="386" spans="1:8" x14ac:dyDescent="0.3">
      <c r="A386">
        <f>qwdata!B535</f>
        <v>1648010</v>
      </c>
      <c r="B386" s="1">
        <f>qwdata!C535</f>
        <v>43038</v>
      </c>
      <c r="C386" t="str">
        <f>VLOOKUP(qwdata!M535,lookup!$A$2:$D$18,3,FALSE)</f>
        <v>Mercury</v>
      </c>
      <c r="D386">
        <f>qwdata!O535</f>
        <v>3.58</v>
      </c>
      <c r="F386" t="str">
        <f>IF(qwdata!N535="&lt;","nd","d")</f>
        <v>d</v>
      </c>
      <c r="H386" t="str">
        <f>VLOOKUP(qwdata!M535,lookup!$A$2:$D$18,2,FALSE)</f>
        <v>Mercury, water, unfiltered, nanograms per liter</v>
      </c>
    </row>
    <row r="387" spans="1:8" x14ac:dyDescent="0.3">
      <c r="A387">
        <f>qwdata!B536</f>
        <v>1648010</v>
      </c>
      <c r="B387" s="1">
        <f>qwdata!C536</f>
        <v>43069</v>
      </c>
      <c r="C387" t="str">
        <f>VLOOKUP(qwdata!M536,lookup!$A$2:$D$18,3,FALSE)</f>
        <v>Copper</v>
      </c>
      <c r="D387">
        <f>qwdata!O536</f>
        <v>1.3</v>
      </c>
      <c r="F387" t="str">
        <f>IF(qwdata!N536="&lt;","nd","d")</f>
        <v>d</v>
      </c>
      <c r="H387" t="str">
        <f>VLOOKUP(qwdata!M536,lookup!$A$2:$D$18,2,FALSE)</f>
        <v>Copper, water, filtered, micrograms per liter</v>
      </c>
    </row>
    <row r="388" spans="1:8" x14ac:dyDescent="0.3">
      <c r="A388">
        <f>qwdata!B537</f>
        <v>1648010</v>
      </c>
      <c r="B388" s="1">
        <f>qwdata!C537</f>
        <v>43069</v>
      </c>
      <c r="C388" t="str">
        <f>VLOOKUP(qwdata!M537,lookup!$A$2:$D$18,3,FALSE)</f>
        <v>Lead</v>
      </c>
      <c r="D388">
        <f>qwdata!O537</f>
        <v>6.6000000000000003E-2</v>
      </c>
      <c r="F388" t="str">
        <f>IF(qwdata!N537="&lt;","nd","d")</f>
        <v>d</v>
      </c>
      <c r="H388" t="str">
        <f>VLOOKUP(qwdata!M537,lookup!$A$2:$D$18,2,FALSE)</f>
        <v>Lead, water, filtered, micrograms per liter</v>
      </c>
    </row>
    <row r="389" spans="1:8" x14ac:dyDescent="0.3">
      <c r="A389">
        <f>qwdata!B538</f>
        <v>1648010</v>
      </c>
      <c r="B389" s="1">
        <f>qwdata!C538</f>
        <v>43069</v>
      </c>
      <c r="C389" t="str">
        <f>VLOOKUP(qwdata!M538,lookup!$A$2:$D$18,3,FALSE)</f>
        <v>Zinc</v>
      </c>
      <c r="D389">
        <f>qwdata!O538</f>
        <v>2</v>
      </c>
      <c r="F389" t="str">
        <f>IF(qwdata!N538="&lt;","nd","d")</f>
        <v>nd</v>
      </c>
      <c r="H389" t="str">
        <f>VLOOKUP(qwdata!M538,lookup!$A$2:$D$18,2,FALSE)</f>
        <v>Zinc, water, filtered, micrograms per liter</v>
      </c>
    </row>
    <row r="390" spans="1:8" x14ac:dyDescent="0.3">
      <c r="A390">
        <f>qwdata!B539</f>
        <v>1648010</v>
      </c>
      <c r="B390" s="1">
        <f>qwdata!C539</f>
        <v>43069</v>
      </c>
      <c r="C390" t="str">
        <f>VLOOKUP(qwdata!M539,lookup!$A$2:$D$18,3,FALSE)</f>
        <v>Mercury</v>
      </c>
      <c r="D390">
        <f>qwdata!O539</f>
        <v>0.56999999999999995</v>
      </c>
      <c r="F390" t="str">
        <f>IF(qwdata!N539="&lt;","nd","d")</f>
        <v>d</v>
      </c>
      <c r="H390" t="str">
        <f>VLOOKUP(qwdata!M539,lookup!$A$2:$D$18,2,FALSE)</f>
        <v>Mercury, water, unfiltered, nanograms per liter</v>
      </c>
    </row>
    <row r="391" spans="1:8" x14ac:dyDescent="0.3">
      <c r="A391">
        <f>qwdata!B540</f>
        <v>1648010</v>
      </c>
      <c r="B391" s="1">
        <f>qwdata!C540</f>
        <v>43090</v>
      </c>
      <c r="C391" t="str">
        <f>VLOOKUP(qwdata!M540,lookup!$A$2:$D$18,3,FALSE)</f>
        <v>Copper</v>
      </c>
      <c r="D391">
        <f>qwdata!O540</f>
        <v>1.3</v>
      </c>
      <c r="F391" t="str">
        <f>IF(qwdata!N540="&lt;","nd","d")</f>
        <v>d</v>
      </c>
      <c r="H391" t="str">
        <f>VLOOKUP(qwdata!M540,lookup!$A$2:$D$18,2,FALSE)</f>
        <v>Copper, water, filtered, micrograms per liter</v>
      </c>
    </row>
    <row r="392" spans="1:8" x14ac:dyDescent="0.3">
      <c r="A392">
        <f>qwdata!B541</f>
        <v>1648010</v>
      </c>
      <c r="B392" s="1">
        <f>qwdata!C541</f>
        <v>43090</v>
      </c>
      <c r="C392" t="str">
        <f>VLOOKUP(qwdata!M541,lookup!$A$2:$D$18,3,FALSE)</f>
        <v>Lead</v>
      </c>
      <c r="D392">
        <f>qwdata!O541</f>
        <v>3.9E-2</v>
      </c>
      <c r="F392" t="str">
        <f>IF(qwdata!N541="&lt;","nd","d")</f>
        <v>d</v>
      </c>
      <c r="H392" t="str">
        <f>VLOOKUP(qwdata!M541,lookup!$A$2:$D$18,2,FALSE)</f>
        <v>Lead, water, filtered, micrograms per liter</v>
      </c>
    </row>
    <row r="393" spans="1:8" x14ac:dyDescent="0.3">
      <c r="A393">
        <f>qwdata!B542</f>
        <v>1648010</v>
      </c>
      <c r="B393" s="1">
        <f>qwdata!C542</f>
        <v>43090</v>
      </c>
      <c r="C393" t="str">
        <f>VLOOKUP(qwdata!M542,lookup!$A$2:$D$18,3,FALSE)</f>
        <v>Zinc</v>
      </c>
      <c r="D393">
        <f>qwdata!O542</f>
        <v>2</v>
      </c>
      <c r="F393" t="str">
        <f>IF(qwdata!N542="&lt;","nd","d")</f>
        <v>nd</v>
      </c>
      <c r="H393" t="str">
        <f>VLOOKUP(qwdata!M542,lookup!$A$2:$D$18,2,FALSE)</f>
        <v>Zinc, water, filtered, micrograms per liter</v>
      </c>
    </row>
    <row r="394" spans="1:8" x14ac:dyDescent="0.3">
      <c r="A394">
        <f>qwdata!B543</f>
        <v>1648010</v>
      </c>
      <c r="B394" s="1">
        <f>qwdata!C543</f>
        <v>43090</v>
      </c>
      <c r="C394" t="str">
        <f>VLOOKUP(qwdata!M543,lookup!$A$2:$D$18,3,FALSE)</f>
        <v>Mercury</v>
      </c>
      <c r="D394">
        <f>qwdata!O543</f>
        <v>0.98</v>
      </c>
      <c r="F394" t="str">
        <f>IF(qwdata!N543="&lt;","nd","d")</f>
        <v>d</v>
      </c>
      <c r="H394" t="str">
        <f>VLOOKUP(qwdata!M543,lookup!$A$2:$D$18,2,FALSE)</f>
        <v>Mercury, water, unfiltered, nanograms per liter</v>
      </c>
    </row>
    <row r="395" spans="1:8" x14ac:dyDescent="0.3">
      <c r="A395">
        <f>qwdata!B544</f>
        <v>1648010</v>
      </c>
      <c r="B395" s="1">
        <f>qwdata!C544</f>
        <v>43125</v>
      </c>
      <c r="C395" t="str">
        <f>VLOOKUP(qwdata!M544,lookup!$A$2:$D$18,3,FALSE)</f>
        <v>Copper</v>
      </c>
      <c r="D395">
        <f>qwdata!O544</f>
        <v>1.9</v>
      </c>
      <c r="F395" t="str">
        <f>IF(qwdata!N544="&lt;","nd","d")</f>
        <v>d</v>
      </c>
      <c r="H395" t="str">
        <f>VLOOKUP(qwdata!M544,lookup!$A$2:$D$18,2,FALSE)</f>
        <v>Copper, water, filtered, micrograms per liter</v>
      </c>
    </row>
    <row r="396" spans="1:8" x14ac:dyDescent="0.3">
      <c r="A396">
        <f>qwdata!B545</f>
        <v>1648010</v>
      </c>
      <c r="B396" s="1">
        <f>qwdata!C545</f>
        <v>43125</v>
      </c>
      <c r="C396" t="str">
        <f>VLOOKUP(qwdata!M545,lookup!$A$2:$D$18,3,FALSE)</f>
        <v>Lead</v>
      </c>
      <c r="D396">
        <f>qwdata!O545</f>
        <v>0.1</v>
      </c>
      <c r="F396" t="str">
        <f>IF(qwdata!N545="&lt;","nd","d")</f>
        <v>nd</v>
      </c>
      <c r="H396" t="str">
        <f>VLOOKUP(qwdata!M545,lookup!$A$2:$D$18,2,FALSE)</f>
        <v>Lead, water, filtered, micrograms per liter</v>
      </c>
    </row>
    <row r="397" spans="1:8" x14ac:dyDescent="0.3">
      <c r="A397">
        <f>qwdata!B546</f>
        <v>1648010</v>
      </c>
      <c r="B397" s="1">
        <f>qwdata!C546</f>
        <v>43125</v>
      </c>
      <c r="C397" t="str">
        <f>VLOOKUP(qwdata!M546,lookup!$A$2:$D$18,3,FALSE)</f>
        <v>Zinc</v>
      </c>
      <c r="D397">
        <f>qwdata!O546</f>
        <v>10</v>
      </c>
      <c r="F397" t="str">
        <f>IF(qwdata!N546="&lt;","nd","d")</f>
        <v>nd</v>
      </c>
      <c r="H397" t="str">
        <f>VLOOKUP(qwdata!M546,lookup!$A$2:$D$18,2,FALSE)</f>
        <v>Zinc, water, filtered, micrograms per liter</v>
      </c>
    </row>
    <row r="398" spans="1:8" x14ac:dyDescent="0.3">
      <c r="A398">
        <f>qwdata!B547</f>
        <v>1648010</v>
      </c>
      <c r="B398" s="1">
        <f>qwdata!C547</f>
        <v>43125</v>
      </c>
      <c r="C398" t="str">
        <f>VLOOKUP(qwdata!M547,lookup!$A$2:$D$18,3,FALSE)</f>
        <v>Mercury</v>
      </c>
      <c r="D398">
        <f>qwdata!O547</f>
        <v>1.35</v>
      </c>
      <c r="F398" t="str">
        <f>IF(qwdata!N547="&lt;","nd","d")</f>
        <v>d</v>
      </c>
      <c r="H398" t="str">
        <f>VLOOKUP(qwdata!M547,lookup!$A$2:$D$18,2,FALSE)</f>
        <v>Mercury, water, unfiltered, nanograms per liter</v>
      </c>
    </row>
    <row r="399" spans="1:8" x14ac:dyDescent="0.3">
      <c r="A399">
        <f>qwdata!B548</f>
        <v>1648010</v>
      </c>
      <c r="B399" s="1">
        <f>qwdata!C548</f>
        <v>43142</v>
      </c>
      <c r="C399" t="str">
        <f>VLOOKUP(qwdata!M548,lookup!$A$2:$D$18,3,FALSE)</f>
        <v>Copper</v>
      </c>
      <c r="D399">
        <f>qwdata!O548</f>
        <v>3.1</v>
      </c>
      <c r="F399" t="str">
        <f>IF(qwdata!N548="&lt;","nd","d")</f>
        <v>d</v>
      </c>
      <c r="H399" t="str">
        <f>VLOOKUP(qwdata!M548,lookup!$A$2:$D$18,2,FALSE)</f>
        <v>Copper, water, filtered, micrograms per liter</v>
      </c>
    </row>
    <row r="400" spans="1:8" x14ac:dyDescent="0.3">
      <c r="A400">
        <f>qwdata!B549</f>
        <v>1648010</v>
      </c>
      <c r="B400" s="1">
        <f>qwdata!C549</f>
        <v>43142</v>
      </c>
      <c r="C400" t="str">
        <f>VLOOKUP(qwdata!M549,lookup!$A$2:$D$18,3,FALSE)</f>
        <v>Lead</v>
      </c>
      <c r="D400">
        <f>qwdata!O549</f>
        <v>0.372</v>
      </c>
      <c r="F400" t="str">
        <f>IF(qwdata!N549="&lt;","nd","d")</f>
        <v>d</v>
      </c>
      <c r="H400" t="str">
        <f>VLOOKUP(qwdata!M549,lookup!$A$2:$D$18,2,FALSE)</f>
        <v>Lead, water, filtered, micrograms per liter</v>
      </c>
    </row>
    <row r="401" spans="1:8" x14ac:dyDescent="0.3">
      <c r="A401">
        <f>qwdata!B550</f>
        <v>1648010</v>
      </c>
      <c r="B401" s="1">
        <f>qwdata!C550</f>
        <v>43142</v>
      </c>
      <c r="C401" t="str">
        <f>VLOOKUP(qwdata!M550,lookup!$A$2:$D$18,3,FALSE)</f>
        <v>Zinc</v>
      </c>
      <c r="D401">
        <f>qwdata!O550</f>
        <v>2.8</v>
      </c>
      <c r="F401" t="str">
        <f>IF(qwdata!N550="&lt;","nd","d")</f>
        <v>d</v>
      </c>
      <c r="H401" t="str">
        <f>VLOOKUP(qwdata!M550,lookup!$A$2:$D$18,2,FALSE)</f>
        <v>Zinc, water, filtered, micrograms per liter</v>
      </c>
    </row>
    <row r="402" spans="1:8" x14ac:dyDescent="0.3">
      <c r="A402">
        <f>qwdata!B551</f>
        <v>1648010</v>
      </c>
      <c r="B402" s="1">
        <f>qwdata!C551</f>
        <v>43142</v>
      </c>
      <c r="C402" t="str">
        <f>VLOOKUP(qwdata!M551,lookup!$A$2:$D$18,3,FALSE)</f>
        <v>Mercury</v>
      </c>
      <c r="D402">
        <f>qwdata!O551</f>
        <v>44.8</v>
      </c>
      <c r="F402" t="str">
        <f>IF(qwdata!N551="&lt;","nd","d")</f>
        <v>d</v>
      </c>
      <c r="H402" t="str">
        <f>VLOOKUP(qwdata!M551,lookup!$A$2:$D$18,2,FALSE)</f>
        <v>Mercury, water, unfiltered, nanograms per liter</v>
      </c>
    </row>
    <row r="403" spans="1:8" x14ac:dyDescent="0.3">
      <c r="A403">
        <f>qwdata!B552</f>
        <v>1648010</v>
      </c>
      <c r="B403" s="1">
        <f>qwdata!C552</f>
        <v>43152</v>
      </c>
      <c r="C403" t="str">
        <f>VLOOKUP(qwdata!M552,lookup!$A$2:$D$18,3,FALSE)</f>
        <v>Copper</v>
      </c>
      <c r="D403">
        <f>qwdata!O552</f>
        <v>2</v>
      </c>
      <c r="F403" t="str">
        <f>IF(qwdata!N552="&lt;","nd","d")</f>
        <v>d</v>
      </c>
      <c r="H403" t="str">
        <f>VLOOKUP(qwdata!M552,lookup!$A$2:$D$18,2,FALSE)</f>
        <v>Copper, water, filtered, micrograms per liter</v>
      </c>
    </row>
    <row r="404" spans="1:8" x14ac:dyDescent="0.3">
      <c r="A404">
        <f>qwdata!B553</f>
        <v>1648010</v>
      </c>
      <c r="B404" s="1">
        <f>qwdata!C553</f>
        <v>43152</v>
      </c>
      <c r="C404" t="str">
        <f>VLOOKUP(qwdata!M553,lookup!$A$2:$D$18,3,FALSE)</f>
        <v>Lead</v>
      </c>
      <c r="D404">
        <f>qwdata!O553</f>
        <v>0.13400000000000001</v>
      </c>
      <c r="F404" t="str">
        <f>IF(qwdata!N553="&lt;","nd","d")</f>
        <v>d</v>
      </c>
      <c r="H404" t="str">
        <f>VLOOKUP(qwdata!M553,lookup!$A$2:$D$18,2,FALSE)</f>
        <v>Lead, water, filtered, micrograms per liter</v>
      </c>
    </row>
    <row r="405" spans="1:8" x14ac:dyDescent="0.3">
      <c r="A405">
        <f>qwdata!B554</f>
        <v>1648010</v>
      </c>
      <c r="B405" s="1">
        <f>qwdata!C554</f>
        <v>43152</v>
      </c>
      <c r="C405" t="str">
        <f>VLOOKUP(qwdata!M554,lookup!$A$2:$D$18,3,FALSE)</f>
        <v>Zinc</v>
      </c>
      <c r="D405">
        <f>qwdata!O554</f>
        <v>2.2000000000000002</v>
      </c>
      <c r="F405" t="str">
        <f>IF(qwdata!N554="&lt;","nd","d")</f>
        <v>d</v>
      </c>
      <c r="H405" t="str">
        <f>VLOOKUP(qwdata!M554,lookup!$A$2:$D$18,2,FALSE)</f>
        <v>Zinc, water, filtered, micrograms per liter</v>
      </c>
    </row>
    <row r="406" spans="1:8" x14ac:dyDescent="0.3">
      <c r="A406">
        <f>qwdata!B555</f>
        <v>1648010</v>
      </c>
      <c r="B406" s="1">
        <f>qwdata!C555</f>
        <v>43152</v>
      </c>
      <c r="C406" t="str">
        <f>VLOOKUP(qwdata!M555,lookup!$A$2:$D$18,3,FALSE)</f>
        <v>Mercury</v>
      </c>
      <c r="D406">
        <f>qwdata!O555</f>
        <v>2.54</v>
      </c>
      <c r="F406" t="str">
        <f>IF(qwdata!N555="&lt;","nd","d")</f>
        <v>d</v>
      </c>
      <c r="H406" t="str">
        <f>VLOOKUP(qwdata!M555,lookup!$A$2:$D$18,2,FALSE)</f>
        <v>Mercury, water, unfiltered, nanograms per liter</v>
      </c>
    </row>
    <row r="407" spans="1:8" x14ac:dyDescent="0.3">
      <c r="A407">
        <f>qwdata!B556</f>
        <v>1648010</v>
      </c>
      <c r="B407" s="1">
        <f>qwdata!C556</f>
        <v>43182</v>
      </c>
      <c r="C407" t="str">
        <f>VLOOKUP(qwdata!M556,lookup!$A$2:$D$18,3,FALSE)</f>
        <v>Copper</v>
      </c>
      <c r="D407">
        <f>qwdata!O556</f>
        <v>2.8</v>
      </c>
      <c r="F407" t="str">
        <f>IF(qwdata!N556="&lt;","nd","d")</f>
        <v>d</v>
      </c>
      <c r="H407" t="str">
        <f>VLOOKUP(qwdata!M556,lookup!$A$2:$D$18,2,FALSE)</f>
        <v>Copper, water, filtered, micrograms per liter</v>
      </c>
    </row>
    <row r="408" spans="1:8" x14ac:dyDescent="0.3">
      <c r="A408">
        <f>qwdata!B557</f>
        <v>1648010</v>
      </c>
      <c r="B408" s="1">
        <f>qwdata!C557</f>
        <v>43182</v>
      </c>
      <c r="C408" t="str">
        <f>VLOOKUP(qwdata!M557,lookup!$A$2:$D$18,3,FALSE)</f>
        <v>Lead</v>
      </c>
      <c r="D408">
        <f>qwdata!O557</f>
        <v>0.11899999999999999</v>
      </c>
      <c r="F408" t="str">
        <f>IF(qwdata!N557="&lt;","nd","d")</f>
        <v>d</v>
      </c>
      <c r="H408" t="str">
        <f>VLOOKUP(qwdata!M557,lookup!$A$2:$D$18,2,FALSE)</f>
        <v>Lead, water, filtered, micrograms per liter</v>
      </c>
    </row>
    <row r="409" spans="1:8" x14ac:dyDescent="0.3">
      <c r="A409">
        <f>qwdata!B558</f>
        <v>1648010</v>
      </c>
      <c r="B409" s="1">
        <f>qwdata!C558</f>
        <v>43182</v>
      </c>
      <c r="C409" t="str">
        <f>VLOOKUP(qwdata!M558,lookup!$A$2:$D$18,3,FALSE)</f>
        <v>Zinc</v>
      </c>
      <c r="D409">
        <f>qwdata!O558</f>
        <v>4.5</v>
      </c>
      <c r="F409" t="str">
        <f>IF(qwdata!N558="&lt;","nd","d")</f>
        <v>d</v>
      </c>
      <c r="H409" t="str">
        <f>VLOOKUP(qwdata!M558,lookup!$A$2:$D$18,2,FALSE)</f>
        <v>Zinc, water, filtered, micrograms per liter</v>
      </c>
    </row>
    <row r="410" spans="1:8" x14ac:dyDescent="0.3">
      <c r="A410">
        <f>qwdata!B559</f>
        <v>1648010</v>
      </c>
      <c r="B410" s="1">
        <f>qwdata!C559</f>
        <v>43182</v>
      </c>
      <c r="C410" t="str">
        <f>VLOOKUP(qwdata!M559,lookup!$A$2:$D$18,3,FALSE)</f>
        <v>Mercury</v>
      </c>
      <c r="D410">
        <f>qwdata!O559</f>
        <v>2.73</v>
      </c>
      <c r="F410" t="str">
        <f>IF(qwdata!N559="&lt;","nd","d")</f>
        <v>d</v>
      </c>
      <c r="H410" t="str">
        <f>VLOOKUP(qwdata!M559,lookup!$A$2:$D$18,2,FALSE)</f>
        <v>Mercury, water, unfiltered, nanograms per liter</v>
      </c>
    </row>
    <row r="411" spans="1:8" x14ac:dyDescent="0.3">
      <c r="A411">
        <f>qwdata!B560</f>
        <v>1648010</v>
      </c>
      <c r="B411" s="1">
        <f>qwdata!C560</f>
        <v>43187</v>
      </c>
      <c r="C411" t="str">
        <f>VLOOKUP(qwdata!M560,lookup!$A$2:$D$18,3,FALSE)</f>
        <v>Copper</v>
      </c>
      <c r="D411">
        <f>qwdata!O560</f>
        <v>1.9</v>
      </c>
      <c r="F411" t="str">
        <f>IF(qwdata!N560="&lt;","nd","d")</f>
        <v>d</v>
      </c>
      <c r="H411" t="str">
        <f>VLOOKUP(qwdata!M560,lookup!$A$2:$D$18,2,FALSE)</f>
        <v>Copper, water, filtered, micrograms per liter</v>
      </c>
    </row>
    <row r="412" spans="1:8" x14ac:dyDescent="0.3">
      <c r="A412">
        <f>qwdata!B561</f>
        <v>1648010</v>
      </c>
      <c r="B412" s="1">
        <f>qwdata!C561</f>
        <v>43187</v>
      </c>
      <c r="C412" t="str">
        <f>VLOOKUP(qwdata!M561,lookup!$A$2:$D$18,3,FALSE)</f>
        <v>Lead</v>
      </c>
      <c r="D412">
        <f>qwdata!O561</f>
        <v>4.1000000000000002E-2</v>
      </c>
      <c r="F412" t="str">
        <f>IF(qwdata!N561="&lt;","nd","d")</f>
        <v>d</v>
      </c>
      <c r="H412" t="str">
        <f>VLOOKUP(qwdata!M561,lookup!$A$2:$D$18,2,FALSE)</f>
        <v>Lead, water, filtered, micrograms per liter</v>
      </c>
    </row>
    <row r="413" spans="1:8" x14ac:dyDescent="0.3">
      <c r="A413">
        <f>qwdata!B562</f>
        <v>1648010</v>
      </c>
      <c r="B413" s="1">
        <f>qwdata!C562</f>
        <v>43187</v>
      </c>
      <c r="C413" t="str">
        <f>VLOOKUP(qwdata!M562,lookup!$A$2:$D$18,3,FALSE)</f>
        <v>Zinc</v>
      </c>
      <c r="D413">
        <f>qwdata!O562</f>
        <v>2</v>
      </c>
      <c r="F413" t="str">
        <f>IF(qwdata!N562="&lt;","nd","d")</f>
        <v>nd</v>
      </c>
      <c r="H413" t="str">
        <f>VLOOKUP(qwdata!M562,lookup!$A$2:$D$18,2,FALSE)</f>
        <v>Zinc, water, filtered, micrograms per liter</v>
      </c>
    </row>
    <row r="414" spans="1:8" x14ac:dyDescent="0.3">
      <c r="A414">
        <f>qwdata!B563</f>
        <v>1648010</v>
      </c>
      <c r="B414" s="1">
        <f>qwdata!C563</f>
        <v>43187</v>
      </c>
      <c r="C414" t="str">
        <f>VLOOKUP(qwdata!M563,lookup!$A$2:$D$18,3,FALSE)</f>
        <v>Mercury</v>
      </c>
      <c r="D414">
        <f>qwdata!O563</f>
        <v>1.1000000000000001</v>
      </c>
      <c r="F414" t="str">
        <f>IF(qwdata!N563="&lt;","nd","d")</f>
        <v>d</v>
      </c>
      <c r="H414" t="str">
        <f>VLOOKUP(qwdata!M563,lookup!$A$2:$D$18,2,FALSE)</f>
        <v>Mercury, water, unfiltered, nanograms per liter</v>
      </c>
    </row>
    <row r="415" spans="1:8" x14ac:dyDescent="0.3">
      <c r="A415">
        <f>qwdata!B564</f>
        <v>1648010</v>
      </c>
      <c r="B415" s="1">
        <f>qwdata!C564</f>
        <v>43206</v>
      </c>
      <c r="C415" t="str">
        <f>VLOOKUP(qwdata!M564,lookup!$A$2:$D$18,3,FALSE)</f>
        <v>Copper</v>
      </c>
      <c r="D415">
        <f>qwdata!O564</f>
        <v>3.1</v>
      </c>
      <c r="F415" t="str">
        <f>IF(qwdata!N564="&lt;","nd","d")</f>
        <v>d</v>
      </c>
      <c r="H415" t="str">
        <f>VLOOKUP(qwdata!M564,lookup!$A$2:$D$18,2,FALSE)</f>
        <v>Copper, water, filtered, micrograms per liter</v>
      </c>
    </row>
    <row r="416" spans="1:8" x14ac:dyDescent="0.3">
      <c r="A416">
        <f>qwdata!B565</f>
        <v>1648010</v>
      </c>
      <c r="B416" s="1">
        <f>qwdata!C565</f>
        <v>43206</v>
      </c>
      <c r="C416" t="str">
        <f>VLOOKUP(qwdata!M565,lookup!$A$2:$D$18,3,FALSE)</f>
        <v>Lead</v>
      </c>
      <c r="D416">
        <f>qwdata!O565</f>
        <v>0.54600000000000004</v>
      </c>
      <c r="F416" t="str">
        <f>IF(qwdata!N565="&lt;","nd","d")</f>
        <v>d</v>
      </c>
      <c r="H416" t="str">
        <f>VLOOKUP(qwdata!M565,lookup!$A$2:$D$18,2,FALSE)</f>
        <v>Lead, water, filtered, micrograms per liter</v>
      </c>
    </row>
    <row r="417" spans="1:8" x14ac:dyDescent="0.3">
      <c r="A417">
        <f>qwdata!B566</f>
        <v>1648010</v>
      </c>
      <c r="B417" s="1">
        <f>qwdata!C566</f>
        <v>43206</v>
      </c>
      <c r="C417" t="str">
        <f>VLOOKUP(qwdata!M566,lookup!$A$2:$D$18,3,FALSE)</f>
        <v>Zinc</v>
      </c>
      <c r="D417">
        <f>qwdata!O566</f>
        <v>2</v>
      </c>
      <c r="F417" t="str">
        <f>IF(qwdata!N566="&lt;","nd","d")</f>
        <v>nd</v>
      </c>
      <c r="H417" t="str">
        <f>VLOOKUP(qwdata!M566,lookup!$A$2:$D$18,2,FALSE)</f>
        <v>Zinc, water, filtered, micrograms per liter</v>
      </c>
    </row>
    <row r="418" spans="1:8" x14ac:dyDescent="0.3">
      <c r="A418">
        <f>qwdata!B567</f>
        <v>1648010</v>
      </c>
      <c r="B418" s="1">
        <f>qwdata!C567</f>
        <v>43206</v>
      </c>
      <c r="C418" t="str">
        <f>VLOOKUP(qwdata!M567,lookup!$A$2:$D$18,3,FALSE)</f>
        <v>Mercury</v>
      </c>
      <c r="D418">
        <f>qwdata!O567</f>
        <v>3.61</v>
      </c>
      <c r="F418" t="str">
        <f>IF(qwdata!N567="&lt;","nd","d")</f>
        <v>d</v>
      </c>
      <c r="H418" t="str">
        <f>VLOOKUP(qwdata!M567,lookup!$A$2:$D$18,2,FALSE)</f>
        <v>Mercury, water, unfiltered, nanograms per liter</v>
      </c>
    </row>
    <row r="419" spans="1:8" x14ac:dyDescent="0.3">
      <c r="A419">
        <f>qwdata!B568</f>
        <v>1648010</v>
      </c>
      <c r="B419" s="1">
        <f>qwdata!C568</f>
        <v>43217</v>
      </c>
      <c r="C419" t="str">
        <f>VLOOKUP(qwdata!M568,lookup!$A$2:$D$18,3,FALSE)</f>
        <v>Copper</v>
      </c>
      <c r="D419">
        <f>qwdata!O568</f>
        <v>3.4</v>
      </c>
      <c r="F419" t="str">
        <f>IF(qwdata!N568="&lt;","nd","d")</f>
        <v>d</v>
      </c>
      <c r="H419" t="str">
        <f>VLOOKUP(qwdata!M568,lookup!$A$2:$D$18,2,FALSE)</f>
        <v>Copper, water, filtered, micrograms per liter</v>
      </c>
    </row>
    <row r="420" spans="1:8" x14ac:dyDescent="0.3">
      <c r="A420">
        <f>qwdata!B569</f>
        <v>1648010</v>
      </c>
      <c r="B420" s="1">
        <f>qwdata!C569</f>
        <v>43217</v>
      </c>
      <c r="C420" t="str">
        <f>VLOOKUP(qwdata!M569,lookup!$A$2:$D$18,3,FALSE)</f>
        <v>Lead</v>
      </c>
      <c r="D420">
        <f>qwdata!O569</f>
        <v>0.29199999999999998</v>
      </c>
      <c r="F420" t="str">
        <f>IF(qwdata!N569="&lt;","nd","d")</f>
        <v>d</v>
      </c>
      <c r="H420" t="str">
        <f>VLOOKUP(qwdata!M569,lookup!$A$2:$D$18,2,FALSE)</f>
        <v>Lead, water, filtered, micrograms per liter</v>
      </c>
    </row>
    <row r="421" spans="1:8" x14ac:dyDescent="0.3">
      <c r="A421">
        <f>qwdata!B570</f>
        <v>1648010</v>
      </c>
      <c r="B421" s="1">
        <f>qwdata!C570</f>
        <v>43217</v>
      </c>
      <c r="C421" t="str">
        <f>VLOOKUP(qwdata!M570,lookup!$A$2:$D$18,3,FALSE)</f>
        <v>Zinc</v>
      </c>
      <c r="D421">
        <f>qwdata!O570</f>
        <v>2.2000000000000002</v>
      </c>
      <c r="F421" t="str">
        <f>IF(qwdata!N570="&lt;","nd","d")</f>
        <v>d</v>
      </c>
      <c r="H421" t="str">
        <f>VLOOKUP(qwdata!M570,lookup!$A$2:$D$18,2,FALSE)</f>
        <v>Zinc, water, filtered, micrograms per liter</v>
      </c>
    </row>
    <row r="422" spans="1:8" x14ac:dyDescent="0.3">
      <c r="A422">
        <f>qwdata!B571</f>
        <v>1648010</v>
      </c>
      <c r="B422" s="1">
        <f>qwdata!C571</f>
        <v>43217</v>
      </c>
      <c r="C422" t="str">
        <f>VLOOKUP(qwdata!M571,lookup!$A$2:$D$18,3,FALSE)</f>
        <v>Mercury</v>
      </c>
      <c r="D422">
        <f>qwdata!O571</f>
        <v>2.61</v>
      </c>
      <c r="F422" t="str">
        <f>IF(qwdata!N571="&lt;","nd","d")</f>
        <v>d</v>
      </c>
      <c r="H422" t="str">
        <f>VLOOKUP(qwdata!M571,lookup!$A$2:$D$18,2,FALSE)</f>
        <v>Mercury, water, unfiltered, nanograms per liter</v>
      </c>
    </row>
    <row r="423" spans="1:8" x14ac:dyDescent="0.3">
      <c r="A423">
        <f>qwdata!B572</f>
        <v>1648010</v>
      </c>
      <c r="B423" s="1">
        <f>qwdata!C572</f>
        <v>43220</v>
      </c>
      <c r="C423" t="str">
        <f>VLOOKUP(qwdata!M572,lookup!$A$2:$D$18,3,FALSE)</f>
        <v>Copper</v>
      </c>
      <c r="D423">
        <f>qwdata!O572</f>
        <v>2.1</v>
      </c>
      <c r="F423" t="str">
        <f>IF(qwdata!N572="&lt;","nd","d")</f>
        <v>d</v>
      </c>
      <c r="H423" t="str">
        <f>VLOOKUP(qwdata!M572,lookup!$A$2:$D$18,2,FALSE)</f>
        <v>Copper, water, filtered, micrograms per liter</v>
      </c>
    </row>
    <row r="424" spans="1:8" x14ac:dyDescent="0.3">
      <c r="A424">
        <f>qwdata!B573</f>
        <v>1648010</v>
      </c>
      <c r="B424" s="1">
        <f>qwdata!C573</f>
        <v>43220</v>
      </c>
      <c r="C424" t="str">
        <f>VLOOKUP(qwdata!M573,lookup!$A$2:$D$18,3,FALSE)</f>
        <v>Lead</v>
      </c>
      <c r="D424">
        <f>qwdata!O573</f>
        <v>0.13200000000000001</v>
      </c>
      <c r="F424" t="str">
        <f>IF(qwdata!N573="&lt;","nd","d")</f>
        <v>d</v>
      </c>
      <c r="H424" t="str">
        <f>VLOOKUP(qwdata!M573,lookup!$A$2:$D$18,2,FALSE)</f>
        <v>Lead, water, filtered, micrograms per liter</v>
      </c>
    </row>
    <row r="425" spans="1:8" x14ac:dyDescent="0.3">
      <c r="A425">
        <f>qwdata!B574</f>
        <v>1648010</v>
      </c>
      <c r="B425" s="1">
        <f>qwdata!C574</f>
        <v>43220</v>
      </c>
      <c r="C425" t="str">
        <f>VLOOKUP(qwdata!M574,lookup!$A$2:$D$18,3,FALSE)</f>
        <v>Zinc</v>
      </c>
      <c r="D425">
        <f>qwdata!O574</f>
        <v>2</v>
      </c>
      <c r="F425" t="str">
        <f>IF(qwdata!N574="&lt;","nd","d")</f>
        <v>nd</v>
      </c>
      <c r="H425" t="str">
        <f>VLOOKUP(qwdata!M574,lookup!$A$2:$D$18,2,FALSE)</f>
        <v>Zinc, water, filtered, micrograms per liter</v>
      </c>
    </row>
    <row r="426" spans="1:8" x14ac:dyDescent="0.3">
      <c r="A426">
        <f>qwdata!B575</f>
        <v>1648010</v>
      </c>
      <c r="B426" s="1">
        <f>qwdata!C575</f>
        <v>43220</v>
      </c>
      <c r="C426" t="str">
        <f>VLOOKUP(qwdata!M575,lookup!$A$2:$D$18,3,FALSE)</f>
        <v>Mercury</v>
      </c>
      <c r="D426">
        <f>qwdata!O575</f>
        <v>0.2</v>
      </c>
      <c r="F426" t="str">
        <f>IF(qwdata!N575="&lt;","nd","d")</f>
        <v>d</v>
      </c>
      <c r="H426" t="str">
        <f>VLOOKUP(qwdata!M575,lookup!$A$2:$D$18,2,FALSE)</f>
        <v>Mercury, water, unfiltered, nanograms per liter</v>
      </c>
    </row>
    <row r="427" spans="1:8" x14ac:dyDescent="0.3">
      <c r="A427">
        <f>qwdata!B576</f>
        <v>1648010</v>
      </c>
      <c r="B427" s="1">
        <f>qwdata!C576</f>
        <v>43238</v>
      </c>
      <c r="C427" t="str">
        <f>VLOOKUP(qwdata!M576,lookup!$A$2:$D$18,3,FALSE)</f>
        <v>Copper</v>
      </c>
      <c r="D427">
        <f>qwdata!O576</f>
        <v>4.7</v>
      </c>
      <c r="F427" t="str">
        <f>IF(qwdata!N576="&lt;","nd","d")</f>
        <v>d</v>
      </c>
      <c r="H427" t="str">
        <f>VLOOKUP(qwdata!M576,lookup!$A$2:$D$18,2,FALSE)</f>
        <v>Copper, water, filtered, micrograms per liter</v>
      </c>
    </row>
    <row r="428" spans="1:8" x14ac:dyDescent="0.3">
      <c r="A428">
        <f>qwdata!B577</f>
        <v>1648010</v>
      </c>
      <c r="B428" s="1">
        <f>qwdata!C577</f>
        <v>43238</v>
      </c>
      <c r="C428" t="str">
        <f>VLOOKUP(qwdata!M577,lookup!$A$2:$D$18,3,FALSE)</f>
        <v>Lead</v>
      </c>
      <c r="D428">
        <f>qwdata!O577</f>
        <v>0.39800000000000002</v>
      </c>
      <c r="F428" t="str">
        <f>IF(qwdata!N577="&lt;","nd","d")</f>
        <v>d</v>
      </c>
      <c r="H428" t="str">
        <f>VLOOKUP(qwdata!M577,lookup!$A$2:$D$18,2,FALSE)</f>
        <v>Lead, water, filtered, micrograms per liter</v>
      </c>
    </row>
    <row r="429" spans="1:8" x14ac:dyDescent="0.3">
      <c r="A429">
        <f>qwdata!B578</f>
        <v>1648010</v>
      </c>
      <c r="B429" s="1">
        <f>qwdata!C578</f>
        <v>43238</v>
      </c>
      <c r="C429" t="str">
        <f>VLOOKUP(qwdata!M578,lookup!$A$2:$D$18,3,FALSE)</f>
        <v>Zinc</v>
      </c>
      <c r="D429">
        <f>qwdata!O578</f>
        <v>2</v>
      </c>
      <c r="F429" t="str">
        <f>IF(qwdata!N578="&lt;","nd","d")</f>
        <v>nd</v>
      </c>
      <c r="H429" t="str">
        <f>VLOOKUP(qwdata!M578,lookup!$A$2:$D$18,2,FALSE)</f>
        <v>Zinc, water, filtered, micrograms per liter</v>
      </c>
    </row>
    <row r="430" spans="1:8" x14ac:dyDescent="0.3">
      <c r="A430">
        <f>qwdata!B579</f>
        <v>1648010</v>
      </c>
      <c r="B430" s="1">
        <f>qwdata!C579</f>
        <v>43238</v>
      </c>
      <c r="C430" t="str">
        <f>VLOOKUP(qwdata!M579,lookup!$A$2:$D$18,3,FALSE)</f>
        <v>Mercury</v>
      </c>
      <c r="D430">
        <f>qwdata!O579</f>
        <v>19.899999999999999</v>
      </c>
      <c r="F430" t="str">
        <f>IF(qwdata!N579="&lt;","nd","d")</f>
        <v>d</v>
      </c>
      <c r="H430" t="str">
        <f>VLOOKUP(qwdata!M579,lookup!$A$2:$D$18,2,FALSE)</f>
        <v>Mercury, water, unfiltered, nanograms per liter</v>
      </c>
    </row>
    <row r="431" spans="1:8" x14ac:dyDescent="0.3">
      <c r="A431">
        <f>qwdata!B580</f>
        <v>1648010</v>
      </c>
      <c r="B431" s="1">
        <f>qwdata!C580</f>
        <v>43250</v>
      </c>
      <c r="C431" t="str">
        <f>VLOOKUP(qwdata!M580,lookup!$A$2:$D$18,3,FALSE)</f>
        <v>Copper</v>
      </c>
      <c r="D431">
        <f>qwdata!O580</f>
        <v>2.4</v>
      </c>
      <c r="F431" t="str">
        <f>IF(qwdata!N580="&lt;","nd","d")</f>
        <v>d</v>
      </c>
      <c r="H431" t="str">
        <f>VLOOKUP(qwdata!M580,lookup!$A$2:$D$18,2,FALSE)</f>
        <v>Copper, water, filtered, micrograms per liter</v>
      </c>
    </row>
    <row r="432" spans="1:8" x14ac:dyDescent="0.3">
      <c r="A432">
        <f>qwdata!B581</f>
        <v>1648010</v>
      </c>
      <c r="B432" s="1">
        <f>qwdata!C581</f>
        <v>43250</v>
      </c>
      <c r="C432" t="str">
        <f>VLOOKUP(qwdata!M581,lookup!$A$2:$D$18,3,FALSE)</f>
        <v>Lead</v>
      </c>
      <c r="D432">
        <f>qwdata!O581</f>
        <v>0.184</v>
      </c>
      <c r="F432" t="str">
        <f>IF(qwdata!N581="&lt;","nd","d")</f>
        <v>d</v>
      </c>
      <c r="H432" t="str">
        <f>VLOOKUP(qwdata!M581,lookup!$A$2:$D$18,2,FALSE)</f>
        <v>Lead, water, filtered, micrograms per liter</v>
      </c>
    </row>
    <row r="433" spans="1:8" x14ac:dyDescent="0.3">
      <c r="A433">
        <f>qwdata!B582</f>
        <v>1648010</v>
      </c>
      <c r="B433" s="1">
        <f>qwdata!C582</f>
        <v>43250</v>
      </c>
      <c r="C433" t="str">
        <f>VLOOKUP(qwdata!M582,lookup!$A$2:$D$18,3,FALSE)</f>
        <v>Zinc</v>
      </c>
      <c r="D433">
        <f>qwdata!O582</f>
        <v>2</v>
      </c>
      <c r="F433" t="str">
        <f>IF(qwdata!N582="&lt;","nd","d")</f>
        <v>nd</v>
      </c>
      <c r="H433" t="str">
        <f>VLOOKUP(qwdata!M582,lookup!$A$2:$D$18,2,FALSE)</f>
        <v>Zinc, water, filtered, micrograms per liter</v>
      </c>
    </row>
    <row r="434" spans="1:8" x14ac:dyDescent="0.3">
      <c r="A434">
        <f>qwdata!B583</f>
        <v>1648010</v>
      </c>
      <c r="B434" s="1">
        <f>qwdata!C583</f>
        <v>43250</v>
      </c>
      <c r="C434" t="str">
        <f>VLOOKUP(qwdata!M583,lookup!$A$2:$D$18,3,FALSE)</f>
        <v>Mercury</v>
      </c>
      <c r="D434">
        <f>qwdata!O583</f>
        <v>2.1</v>
      </c>
      <c r="F434" t="str">
        <f>IF(qwdata!N583="&lt;","nd","d")</f>
        <v>d</v>
      </c>
      <c r="H434" t="str">
        <f>VLOOKUP(qwdata!M583,lookup!$A$2:$D$18,2,FALSE)</f>
        <v>Mercury, water, unfiltered, nanograms per liter</v>
      </c>
    </row>
    <row r="435" spans="1:8" x14ac:dyDescent="0.3">
      <c r="A435">
        <f>qwdata!B584</f>
        <v>1648010</v>
      </c>
      <c r="B435" s="1">
        <f>qwdata!C584</f>
        <v>43262</v>
      </c>
      <c r="C435" t="str">
        <f>VLOOKUP(qwdata!M584,lookup!$A$2:$D$18,3,FALSE)</f>
        <v>Copper</v>
      </c>
      <c r="D435">
        <f>qwdata!O584</f>
        <v>4.4000000000000004</v>
      </c>
      <c r="F435" t="str">
        <f>IF(qwdata!N584="&lt;","nd","d")</f>
        <v>d</v>
      </c>
      <c r="H435" t="str">
        <f>VLOOKUP(qwdata!M584,lookup!$A$2:$D$18,2,FALSE)</f>
        <v>Copper, water, filtered, micrograms per liter</v>
      </c>
    </row>
    <row r="436" spans="1:8" x14ac:dyDescent="0.3">
      <c r="A436">
        <f>qwdata!B585</f>
        <v>1648010</v>
      </c>
      <c r="B436" s="1">
        <f>qwdata!C585</f>
        <v>43262</v>
      </c>
      <c r="C436" t="str">
        <f>VLOOKUP(qwdata!M585,lookup!$A$2:$D$18,3,FALSE)</f>
        <v>Lead</v>
      </c>
      <c r="D436">
        <f>qwdata!O585</f>
        <v>0.22800000000000001</v>
      </c>
      <c r="F436" t="str">
        <f>IF(qwdata!N585="&lt;","nd","d")</f>
        <v>d</v>
      </c>
      <c r="H436" t="str">
        <f>VLOOKUP(qwdata!M585,lookup!$A$2:$D$18,2,FALSE)</f>
        <v>Lead, water, filtered, micrograms per liter</v>
      </c>
    </row>
    <row r="437" spans="1:8" x14ac:dyDescent="0.3">
      <c r="A437">
        <f>qwdata!B586</f>
        <v>1648010</v>
      </c>
      <c r="B437" s="1">
        <f>qwdata!C586</f>
        <v>43262</v>
      </c>
      <c r="C437" t="str">
        <f>VLOOKUP(qwdata!M586,lookup!$A$2:$D$18,3,FALSE)</f>
        <v>Zinc</v>
      </c>
      <c r="D437">
        <f>qwdata!O586</f>
        <v>2</v>
      </c>
      <c r="F437" t="str">
        <f>IF(qwdata!N586="&lt;","nd","d")</f>
        <v>nd</v>
      </c>
      <c r="H437" t="str">
        <f>VLOOKUP(qwdata!M586,lookup!$A$2:$D$18,2,FALSE)</f>
        <v>Zinc, water, filtered, micrograms per liter</v>
      </c>
    </row>
    <row r="438" spans="1:8" x14ac:dyDescent="0.3">
      <c r="A438">
        <f>qwdata!B587</f>
        <v>1648010</v>
      </c>
      <c r="B438" s="1">
        <f>qwdata!C587</f>
        <v>43262</v>
      </c>
      <c r="C438" t="str">
        <f>VLOOKUP(qwdata!M587,lookup!$A$2:$D$18,3,FALSE)</f>
        <v>Mercury</v>
      </c>
      <c r="D438">
        <f>qwdata!O587</f>
        <v>12.1</v>
      </c>
      <c r="F438" t="str">
        <f>IF(qwdata!N587="&lt;","nd","d")</f>
        <v>d</v>
      </c>
      <c r="H438" t="str">
        <f>VLOOKUP(qwdata!M587,lookup!$A$2:$D$18,2,FALSE)</f>
        <v>Mercury, water, unfiltered, nanograms per liter</v>
      </c>
    </row>
    <row r="439" spans="1:8" x14ac:dyDescent="0.3">
      <c r="A439">
        <f>qwdata!B588</f>
        <v>1648010</v>
      </c>
      <c r="B439" s="1">
        <f>qwdata!C588</f>
        <v>43271</v>
      </c>
      <c r="C439" t="str">
        <f>VLOOKUP(qwdata!M588,lookup!$A$2:$D$18,3,FALSE)</f>
        <v>Copper</v>
      </c>
      <c r="D439">
        <f>qwdata!O588</f>
        <v>3.8</v>
      </c>
      <c r="F439" t="str">
        <f>IF(qwdata!N588="&lt;","nd","d")</f>
        <v>d</v>
      </c>
      <c r="H439" t="str">
        <f>VLOOKUP(qwdata!M588,lookup!$A$2:$D$18,2,FALSE)</f>
        <v>Copper, water, filtered, micrograms per liter</v>
      </c>
    </row>
    <row r="440" spans="1:8" x14ac:dyDescent="0.3">
      <c r="A440">
        <f>qwdata!B589</f>
        <v>1648010</v>
      </c>
      <c r="B440" s="1">
        <f>qwdata!C589</f>
        <v>43271</v>
      </c>
      <c r="C440" t="str">
        <f>VLOOKUP(qwdata!M589,lookup!$A$2:$D$18,3,FALSE)</f>
        <v>Lead</v>
      </c>
      <c r="D440">
        <f>qwdata!O589</f>
        <v>0.126</v>
      </c>
      <c r="F440" t="str">
        <f>IF(qwdata!N589="&lt;","nd","d")</f>
        <v>d</v>
      </c>
      <c r="H440" t="str">
        <f>VLOOKUP(qwdata!M589,lookup!$A$2:$D$18,2,FALSE)</f>
        <v>Lead, water, filtered, micrograms per liter</v>
      </c>
    </row>
    <row r="441" spans="1:8" x14ac:dyDescent="0.3">
      <c r="A441">
        <f>qwdata!B590</f>
        <v>1648010</v>
      </c>
      <c r="B441" s="1">
        <f>qwdata!C590</f>
        <v>43271</v>
      </c>
      <c r="C441" t="str">
        <f>VLOOKUP(qwdata!M590,lookup!$A$2:$D$18,3,FALSE)</f>
        <v>Zinc</v>
      </c>
      <c r="D441">
        <f>qwdata!O590</f>
        <v>2.1</v>
      </c>
      <c r="F441" t="str">
        <f>IF(qwdata!N590="&lt;","nd","d")</f>
        <v>d</v>
      </c>
      <c r="H441" t="str">
        <f>VLOOKUP(qwdata!M590,lookup!$A$2:$D$18,2,FALSE)</f>
        <v>Zinc, water, filtered, micrograms per liter</v>
      </c>
    </row>
    <row r="442" spans="1:8" x14ac:dyDescent="0.3">
      <c r="A442">
        <f>qwdata!B591</f>
        <v>1648010</v>
      </c>
      <c r="B442" s="1">
        <f>qwdata!C591</f>
        <v>43271</v>
      </c>
      <c r="C442" t="str">
        <f>VLOOKUP(qwdata!M591,lookup!$A$2:$D$18,3,FALSE)</f>
        <v>Mercury</v>
      </c>
      <c r="D442">
        <f>qwdata!O591</f>
        <v>2.13</v>
      </c>
      <c r="F442" t="str">
        <f>IF(qwdata!N591="&lt;","nd","d")</f>
        <v>d</v>
      </c>
      <c r="H442" t="str">
        <f>VLOOKUP(qwdata!M591,lookup!$A$2:$D$18,2,FALSE)</f>
        <v>Mercury, water, unfiltered, nanograms per liter</v>
      </c>
    </row>
    <row r="443" spans="1:8" x14ac:dyDescent="0.3">
      <c r="A443">
        <f>qwdata!B592</f>
        <v>1648010</v>
      </c>
      <c r="B443" s="1">
        <f>qwdata!C592</f>
        <v>43293</v>
      </c>
      <c r="C443" t="str">
        <f>VLOOKUP(qwdata!M592,lookup!$A$2:$D$18,3,FALSE)</f>
        <v>Copper</v>
      </c>
      <c r="D443">
        <f>qwdata!O592</f>
        <v>2</v>
      </c>
      <c r="F443" t="str">
        <f>IF(qwdata!N592="&lt;","nd","d")</f>
        <v>d</v>
      </c>
      <c r="H443" t="str">
        <f>VLOOKUP(qwdata!M592,lookup!$A$2:$D$18,2,FALSE)</f>
        <v>Copper, water, filtered, micrograms per liter</v>
      </c>
    </row>
    <row r="444" spans="1:8" x14ac:dyDescent="0.3">
      <c r="A444">
        <f>qwdata!B593</f>
        <v>1648010</v>
      </c>
      <c r="B444" s="1">
        <f>qwdata!C593</f>
        <v>43293</v>
      </c>
      <c r="C444" t="str">
        <f>VLOOKUP(qwdata!M593,lookup!$A$2:$D$18,3,FALSE)</f>
        <v>Lead</v>
      </c>
      <c r="D444">
        <f>qwdata!O593</f>
        <v>5.1999999999999998E-2</v>
      </c>
      <c r="F444" t="str">
        <f>IF(qwdata!N593="&lt;","nd","d")</f>
        <v>d</v>
      </c>
      <c r="H444" t="str">
        <f>VLOOKUP(qwdata!M593,lookup!$A$2:$D$18,2,FALSE)</f>
        <v>Lead, water, filtered, micrograms per liter</v>
      </c>
    </row>
    <row r="445" spans="1:8" x14ac:dyDescent="0.3">
      <c r="A445">
        <f>qwdata!B594</f>
        <v>1648010</v>
      </c>
      <c r="B445" s="1">
        <f>qwdata!C594</f>
        <v>43293</v>
      </c>
      <c r="C445" t="str">
        <f>VLOOKUP(qwdata!M594,lookup!$A$2:$D$18,3,FALSE)</f>
        <v>Zinc</v>
      </c>
      <c r="D445">
        <f>qwdata!O594</f>
        <v>2</v>
      </c>
      <c r="F445" t="str">
        <f>IF(qwdata!N594="&lt;","nd","d")</f>
        <v>nd</v>
      </c>
      <c r="H445" t="str">
        <f>VLOOKUP(qwdata!M594,lookup!$A$2:$D$18,2,FALSE)</f>
        <v>Zinc, water, filtered, micrograms per liter</v>
      </c>
    </row>
    <row r="446" spans="1:8" x14ac:dyDescent="0.3">
      <c r="A446">
        <f>qwdata!B595</f>
        <v>1648010</v>
      </c>
      <c r="B446" s="1">
        <f>qwdata!C595</f>
        <v>43293</v>
      </c>
      <c r="C446" t="str">
        <f>VLOOKUP(qwdata!M595,lookup!$A$2:$D$18,3,FALSE)</f>
        <v>Mercury</v>
      </c>
      <c r="D446">
        <f>qwdata!O595</f>
        <v>0.91</v>
      </c>
      <c r="F446" t="str">
        <f>IF(qwdata!N595="&lt;","nd","d")</f>
        <v>d</v>
      </c>
      <c r="H446" t="str">
        <f>VLOOKUP(qwdata!M595,lookup!$A$2:$D$18,2,FALSE)</f>
        <v>Mercury, water, unfiltered, nanograms per liter</v>
      </c>
    </row>
    <row r="447" spans="1:8" x14ac:dyDescent="0.3">
      <c r="A447">
        <f>qwdata!B596</f>
        <v>1648010</v>
      </c>
      <c r="B447" s="1">
        <f>qwdata!C596</f>
        <v>43304</v>
      </c>
      <c r="C447" t="str">
        <f>VLOOKUP(qwdata!M596,lookup!$A$2:$D$18,3,FALSE)</f>
        <v>Copper</v>
      </c>
      <c r="D447">
        <f>qwdata!O596</f>
        <v>3.6</v>
      </c>
      <c r="F447" t="str">
        <f>IF(qwdata!N596="&lt;","nd","d")</f>
        <v>d</v>
      </c>
      <c r="H447" t="str">
        <f>VLOOKUP(qwdata!M596,lookup!$A$2:$D$18,2,FALSE)</f>
        <v>Copper, water, filtered, micrograms per liter</v>
      </c>
    </row>
    <row r="448" spans="1:8" x14ac:dyDescent="0.3">
      <c r="A448">
        <f>qwdata!B597</f>
        <v>1648010</v>
      </c>
      <c r="B448" s="1">
        <f>qwdata!C597</f>
        <v>43304</v>
      </c>
      <c r="C448" t="str">
        <f>VLOOKUP(qwdata!M597,lookup!$A$2:$D$18,3,FALSE)</f>
        <v>Lead</v>
      </c>
      <c r="D448">
        <f>qwdata!O597</f>
        <v>0.39</v>
      </c>
      <c r="F448" t="str">
        <f>IF(qwdata!N597="&lt;","nd","d")</f>
        <v>d</v>
      </c>
      <c r="H448" t="str">
        <f>VLOOKUP(qwdata!M597,lookup!$A$2:$D$18,2,FALSE)</f>
        <v>Lead, water, filtered, micrograms per liter</v>
      </c>
    </row>
    <row r="449" spans="1:8" x14ac:dyDescent="0.3">
      <c r="A449">
        <f>qwdata!B598</f>
        <v>1648010</v>
      </c>
      <c r="B449" s="1">
        <f>qwdata!C598</f>
        <v>43304</v>
      </c>
      <c r="C449" t="str">
        <f>VLOOKUP(qwdata!M598,lookup!$A$2:$D$18,3,FALSE)</f>
        <v>Zinc</v>
      </c>
      <c r="D449">
        <f>qwdata!O598</f>
        <v>2</v>
      </c>
      <c r="F449" t="str">
        <f>IF(qwdata!N598="&lt;","nd","d")</f>
        <v>nd</v>
      </c>
      <c r="H449" t="str">
        <f>VLOOKUP(qwdata!M598,lookup!$A$2:$D$18,2,FALSE)</f>
        <v>Zinc, water, filtered, micrograms per liter</v>
      </c>
    </row>
    <row r="450" spans="1:8" x14ac:dyDescent="0.3">
      <c r="A450">
        <f>qwdata!B599</f>
        <v>1648010</v>
      </c>
      <c r="B450" s="1">
        <f>qwdata!C599</f>
        <v>43304</v>
      </c>
      <c r="C450" t="str">
        <f>VLOOKUP(qwdata!M599,lookup!$A$2:$D$18,3,FALSE)</f>
        <v>Mercury</v>
      </c>
      <c r="D450">
        <f>qwdata!O599</f>
        <v>20</v>
      </c>
      <c r="F450" t="str">
        <f>IF(qwdata!N599="&lt;","nd","d")</f>
        <v>d</v>
      </c>
      <c r="H450" t="str">
        <f>VLOOKUP(qwdata!M599,lookup!$A$2:$D$18,2,FALSE)</f>
        <v>Mercury, water, unfiltered, nanograms per liter</v>
      </c>
    </row>
    <row r="451" spans="1:8" x14ac:dyDescent="0.3">
      <c r="A451">
        <f>qwdata!B600</f>
        <v>1648010</v>
      </c>
      <c r="B451" s="1">
        <f>qwdata!C600</f>
        <v>43327</v>
      </c>
      <c r="C451" t="str">
        <f>VLOOKUP(qwdata!M600,lookup!$A$2:$D$18,3,FALSE)</f>
        <v>Mercury</v>
      </c>
      <c r="D451">
        <f>qwdata!O600</f>
        <v>1.92</v>
      </c>
      <c r="F451" t="str">
        <f>IF(qwdata!N600="&lt;","nd","d")</f>
        <v>d</v>
      </c>
      <c r="H451" t="str">
        <f>VLOOKUP(qwdata!M600,lookup!$A$2:$D$18,2,FALSE)</f>
        <v>Mercury, water, unfiltered, nanograms per liter</v>
      </c>
    </row>
    <row r="452" spans="1:8" x14ac:dyDescent="0.3">
      <c r="A452">
        <f>qwdata!B601</f>
        <v>1648010</v>
      </c>
      <c r="B452" s="1">
        <f>qwdata!C601</f>
        <v>43333</v>
      </c>
      <c r="C452" t="str">
        <f>VLOOKUP(qwdata!M601,lookup!$A$2:$D$18,3,FALSE)</f>
        <v>Copper</v>
      </c>
      <c r="D452">
        <f>qwdata!O601</f>
        <v>2.8</v>
      </c>
      <c r="F452" t="str">
        <f>IF(qwdata!N601="&lt;","nd","d")</f>
        <v>d</v>
      </c>
      <c r="H452" t="str">
        <f>VLOOKUP(qwdata!M601,lookup!$A$2:$D$18,2,FALSE)</f>
        <v>Copper, water, filtered, micrograms per liter</v>
      </c>
    </row>
    <row r="453" spans="1:8" x14ac:dyDescent="0.3">
      <c r="A453">
        <f>qwdata!B602</f>
        <v>1648010</v>
      </c>
      <c r="B453" s="1">
        <f>qwdata!C602</f>
        <v>43333</v>
      </c>
      <c r="C453" t="str">
        <f>VLOOKUP(qwdata!M602,lookup!$A$2:$D$18,3,FALSE)</f>
        <v>Lead</v>
      </c>
      <c r="D453">
        <f>qwdata!O602</f>
        <v>7.5999999999999998E-2</v>
      </c>
      <c r="F453" t="str">
        <f>IF(qwdata!N602="&lt;","nd","d")</f>
        <v>d</v>
      </c>
      <c r="H453" t="str">
        <f>VLOOKUP(qwdata!M602,lookup!$A$2:$D$18,2,FALSE)</f>
        <v>Lead, water, filtered, micrograms per liter</v>
      </c>
    </row>
    <row r="454" spans="1:8" x14ac:dyDescent="0.3">
      <c r="A454">
        <f>qwdata!B603</f>
        <v>1648010</v>
      </c>
      <c r="B454" s="1">
        <f>qwdata!C603</f>
        <v>43333</v>
      </c>
      <c r="C454" t="str">
        <f>VLOOKUP(qwdata!M603,lookup!$A$2:$D$18,3,FALSE)</f>
        <v>Zinc</v>
      </c>
      <c r="D454">
        <f>qwdata!O603</f>
        <v>2</v>
      </c>
      <c r="F454" t="str">
        <f>IF(qwdata!N603="&lt;","nd","d")</f>
        <v>nd</v>
      </c>
      <c r="H454" t="str">
        <f>VLOOKUP(qwdata!M603,lookup!$A$2:$D$18,2,FALSE)</f>
        <v>Zinc, water, filtered, micrograms per liter</v>
      </c>
    </row>
    <row r="455" spans="1:8" x14ac:dyDescent="0.3">
      <c r="A455">
        <f>qwdata!B604</f>
        <v>1648010</v>
      </c>
      <c r="B455" s="1">
        <f>qwdata!C604</f>
        <v>43334</v>
      </c>
      <c r="C455" t="str">
        <f>VLOOKUP(qwdata!M604,lookup!$A$2:$D$18,3,FALSE)</f>
        <v>Copper</v>
      </c>
      <c r="D455">
        <f>qwdata!O604</f>
        <v>2.5</v>
      </c>
      <c r="F455" t="str">
        <f>IF(qwdata!N604="&lt;","nd","d")</f>
        <v>d</v>
      </c>
      <c r="H455" t="str">
        <f>VLOOKUP(qwdata!M604,lookup!$A$2:$D$18,2,FALSE)</f>
        <v>Copper, water, filtered, micrograms per liter</v>
      </c>
    </row>
    <row r="456" spans="1:8" x14ac:dyDescent="0.3">
      <c r="A456">
        <f>qwdata!B605</f>
        <v>1648010</v>
      </c>
      <c r="B456" s="1">
        <f>qwdata!C605</f>
        <v>43334</v>
      </c>
      <c r="C456" t="str">
        <f>VLOOKUP(qwdata!M605,lookup!$A$2:$D$18,3,FALSE)</f>
        <v>Lead</v>
      </c>
      <c r="D456">
        <f>qwdata!O605</f>
        <v>0.51400000000000001</v>
      </c>
      <c r="F456" t="str">
        <f>IF(qwdata!N605="&lt;","nd","d")</f>
        <v>d</v>
      </c>
      <c r="H456" t="str">
        <f>VLOOKUP(qwdata!M605,lookup!$A$2:$D$18,2,FALSE)</f>
        <v>Lead, water, filtered, micrograms per liter</v>
      </c>
    </row>
    <row r="457" spans="1:8" x14ac:dyDescent="0.3">
      <c r="A457">
        <f>qwdata!B606</f>
        <v>1648010</v>
      </c>
      <c r="B457" s="1">
        <f>qwdata!C606</f>
        <v>43334</v>
      </c>
      <c r="C457" t="str">
        <f>VLOOKUP(qwdata!M606,lookup!$A$2:$D$18,3,FALSE)</f>
        <v>Zinc</v>
      </c>
      <c r="D457">
        <f>qwdata!O606</f>
        <v>2</v>
      </c>
      <c r="F457" t="str">
        <f>IF(qwdata!N606="&lt;","nd","d")</f>
        <v>nd</v>
      </c>
      <c r="H457" t="str">
        <f>VLOOKUP(qwdata!M606,lookup!$A$2:$D$18,2,FALSE)</f>
        <v>Zinc, water, filtered, micrograms per liter</v>
      </c>
    </row>
    <row r="458" spans="1:8" x14ac:dyDescent="0.3">
      <c r="A458">
        <f>qwdata!B607</f>
        <v>1648010</v>
      </c>
      <c r="B458" s="1">
        <f>qwdata!C607</f>
        <v>43355</v>
      </c>
      <c r="C458" t="str">
        <f>VLOOKUP(qwdata!M607,lookup!$A$2:$D$18,3,FALSE)</f>
        <v>Copper</v>
      </c>
      <c r="D458">
        <f>qwdata!O607</f>
        <v>3.3</v>
      </c>
      <c r="F458" t="str">
        <f>IF(qwdata!N607="&lt;","nd","d")</f>
        <v>d</v>
      </c>
      <c r="H458" t="str">
        <f>VLOOKUP(qwdata!M607,lookup!$A$2:$D$18,2,FALSE)</f>
        <v>Copper, water, filtered, micrograms per liter</v>
      </c>
    </row>
    <row r="459" spans="1:8" x14ac:dyDescent="0.3">
      <c r="A459">
        <f>qwdata!B608</f>
        <v>1648010</v>
      </c>
      <c r="B459" s="1">
        <f>qwdata!C608</f>
        <v>43355</v>
      </c>
      <c r="C459" t="str">
        <f>VLOOKUP(qwdata!M608,lookup!$A$2:$D$18,3,FALSE)</f>
        <v>Lead</v>
      </c>
      <c r="D459">
        <f>qwdata!O608</f>
        <v>0.29799999999999999</v>
      </c>
      <c r="F459" t="str">
        <f>IF(qwdata!N608="&lt;","nd","d")</f>
        <v>d</v>
      </c>
      <c r="H459" t="str">
        <f>VLOOKUP(qwdata!M608,lookup!$A$2:$D$18,2,FALSE)</f>
        <v>Lead, water, filtered, micrograms per liter</v>
      </c>
    </row>
    <row r="460" spans="1:8" x14ac:dyDescent="0.3">
      <c r="A460">
        <f>qwdata!B609</f>
        <v>1648010</v>
      </c>
      <c r="B460" s="1">
        <f>qwdata!C609</f>
        <v>43355</v>
      </c>
      <c r="C460" t="str">
        <f>VLOOKUP(qwdata!M609,lookup!$A$2:$D$18,3,FALSE)</f>
        <v>Zinc</v>
      </c>
      <c r="D460">
        <f>qwdata!O609</f>
        <v>2</v>
      </c>
      <c r="F460" t="str">
        <f>IF(qwdata!N609="&lt;","nd","d")</f>
        <v>nd</v>
      </c>
      <c r="H460" t="str">
        <f>VLOOKUP(qwdata!M609,lookup!$A$2:$D$18,2,FALSE)</f>
        <v>Zinc, water, filtered, micrograms per liter</v>
      </c>
    </row>
    <row r="461" spans="1:8" x14ac:dyDescent="0.3">
      <c r="A461">
        <f>qwdata!B610</f>
        <v>1648010</v>
      </c>
      <c r="B461" s="1">
        <f>qwdata!C610</f>
        <v>43355</v>
      </c>
      <c r="C461" t="str">
        <f>VLOOKUP(qwdata!M610,lookup!$A$2:$D$18,3,FALSE)</f>
        <v>Mercury</v>
      </c>
      <c r="D461">
        <f>qwdata!O610</f>
        <v>3.59</v>
      </c>
      <c r="F461" t="str">
        <f>IF(qwdata!N610="&lt;","nd","d")</f>
        <v>d</v>
      </c>
      <c r="H461" t="str">
        <f>VLOOKUP(qwdata!M610,lookup!$A$2:$D$18,2,FALSE)</f>
        <v>Mercury, water, unfiltered, nanograms per liter</v>
      </c>
    </row>
    <row r="462" spans="1:8" x14ac:dyDescent="0.3">
      <c r="A462">
        <f>qwdata!B611</f>
        <v>1648010</v>
      </c>
      <c r="B462" s="1">
        <f>qwdata!C611</f>
        <v>43356</v>
      </c>
      <c r="C462" t="str">
        <f>VLOOKUP(qwdata!M611,lookup!$A$2:$D$18,3,FALSE)</f>
        <v>Copper</v>
      </c>
      <c r="D462">
        <f>qwdata!O611</f>
        <v>3</v>
      </c>
      <c r="F462" t="str">
        <f>IF(qwdata!N611="&lt;","nd","d")</f>
        <v>d</v>
      </c>
      <c r="H462" t="str">
        <f>VLOOKUP(qwdata!M611,lookup!$A$2:$D$18,2,FALSE)</f>
        <v>Copper, water, filtered, micrograms per liter</v>
      </c>
    </row>
    <row r="463" spans="1:8" x14ac:dyDescent="0.3">
      <c r="A463">
        <f>qwdata!B612</f>
        <v>1648010</v>
      </c>
      <c r="B463" s="1">
        <f>qwdata!C612</f>
        <v>43356</v>
      </c>
      <c r="C463" t="str">
        <f>VLOOKUP(qwdata!M612,lookup!$A$2:$D$18,3,FALSE)</f>
        <v>Lead</v>
      </c>
      <c r="D463">
        <f>qwdata!O612</f>
        <v>0.36299999999999999</v>
      </c>
      <c r="F463" t="str">
        <f>IF(qwdata!N612="&lt;","nd","d")</f>
        <v>d</v>
      </c>
      <c r="H463" t="str">
        <f>VLOOKUP(qwdata!M612,lookup!$A$2:$D$18,2,FALSE)</f>
        <v>Lead, water, filtered, micrograms per liter</v>
      </c>
    </row>
    <row r="464" spans="1:8" x14ac:dyDescent="0.3">
      <c r="A464">
        <f>qwdata!B613</f>
        <v>1648010</v>
      </c>
      <c r="B464" s="1">
        <f>qwdata!C613</f>
        <v>43356</v>
      </c>
      <c r="C464" t="str">
        <f>VLOOKUP(qwdata!M613,lookup!$A$2:$D$18,3,FALSE)</f>
        <v>Zinc</v>
      </c>
      <c r="D464">
        <f>qwdata!O613</f>
        <v>2</v>
      </c>
      <c r="F464" t="str">
        <f>IF(qwdata!N613="&lt;","nd","d")</f>
        <v>nd</v>
      </c>
      <c r="H464" t="str">
        <f>VLOOKUP(qwdata!M613,lookup!$A$2:$D$18,2,FALSE)</f>
        <v>Zinc, water, filtered, micrograms per liter</v>
      </c>
    </row>
    <row r="465" spans="1:8" x14ac:dyDescent="0.3">
      <c r="A465">
        <f>qwdata!B614</f>
        <v>1648010</v>
      </c>
      <c r="B465" s="1">
        <f>qwdata!C614</f>
        <v>43356</v>
      </c>
      <c r="C465" t="str">
        <f>VLOOKUP(qwdata!M614,lookup!$A$2:$D$18,3,FALSE)</f>
        <v>Mercury</v>
      </c>
      <c r="D465">
        <f>qwdata!O614</f>
        <v>16.399999999999999</v>
      </c>
      <c r="F465" t="str">
        <f>IF(qwdata!N614="&lt;","nd","d")</f>
        <v>d</v>
      </c>
      <c r="H465" t="str">
        <f>VLOOKUP(qwdata!M614,lookup!$A$2:$D$18,2,FALSE)</f>
        <v>Mercury, water, unfiltered, nanograms per liter</v>
      </c>
    </row>
    <row r="466" spans="1:8" x14ac:dyDescent="0.3">
      <c r="A466">
        <f>qwdata!B615</f>
        <v>1648010</v>
      </c>
      <c r="B466" s="1">
        <f>qwdata!C615</f>
        <v>43377</v>
      </c>
      <c r="C466" t="str">
        <f>VLOOKUP(qwdata!M615,lookup!$A$2:$D$18,3,FALSE)</f>
        <v>Copper</v>
      </c>
      <c r="D466">
        <f>qwdata!O615</f>
        <v>2.6</v>
      </c>
      <c r="F466" t="str">
        <f>IF(qwdata!N615="&lt;","nd","d")</f>
        <v>d</v>
      </c>
      <c r="H466" t="str">
        <f>VLOOKUP(qwdata!M615,lookup!$A$2:$D$18,2,FALSE)</f>
        <v>Copper, water, filtered, micrograms per liter</v>
      </c>
    </row>
    <row r="467" spans="1:8" x14ac:dyDescent="0.3">
      <c r="A467">
        <f>qwdata!B616</f>
        <v>1648010</v>
      </c>
      <c r="B467" s="1">
        <f>qwdata!C616</f>
        <v>43377</v>
      </c>
      <c r="C467" t="str">
        <f>VLOOKUP(qwdata!M616,lookup!$A$2:$D$18,3,FALSE)</f>
        <v>Lead</v>
      </c>
      <c r="D467">
        <f>qwdata!O616</f>
        <v>0.13500000000000001</v>
      </c>
      <c r="F467" t="str">
        <f>IF(qwdata!N616="&lt;","nd","d")</f>
        <v>d</v>
      </c>
      <c r="H467" t="str">
        <f>VLOOKUP(qwdata!M616,lookup!$A$2:$D$18,2,FALSE)</f>
        <v>Lead, water, filtered, micrograms per liter</v>
      </c>
    </row>
    <row r="468" spans="1:8" x14ac:dyDescent="0.3">
      <c r="A468">
        <f>qwdata!B617</f>
        <v>1648010</v>
      </c>
      <c r="B468" s="1">
        <f>qwdata!C617</f>
        <v>43377</v>
      </c>
      <c r="C468" t="str">
        <f>VLOOKUP(qwdata!M617,lookup!$A$2:$D$18,3,FALSE)</f>
        <v>Zinc</v>
      </c>
      <c r="D468">
        <f>qwdata!O617</f>
        <v>2</v>
      </c>
      <c r="F468" t="str">
        <f>IF(qwdata!N617="&lt;","nd","d")</f>
        <v>nd</v>
      </c>
      <c r="H468" t="str">
        <f>VLOOKUP(qwdata!M617,lookup!$A$2:$D$18,2,FALSE)</f>
        <v>Zinc, water, filtered, micrograms per liter</v>
      </c>
    </row>
    <row r="469" spans="1:8" x14ac:dyDescent="0.3">
      <c r="A469">
        <f>qwdata!B618</f>
        <v>1648010</v>
      </c>
      <c r="B469" s="1">
        <f>qwdata!C618</f>
        <v>43377</v>
      </c>
      <c r="C469" t="str">
        <f>VLOOKUP(qwdata!M618,lookup!$A$2:$D$18,3,FALSE)</f>
        <v>Mercury</v>
      </c>
      <c r="D469">
        <f>qwdata!O618</f>
        <v>2.37</v>
      </c>
      <c r="F469" t="str">
        <f>IF(qwdata!N618="&lt;","nd","d")</f>
        <v>d</v>
      </c>
      <c r="H469" t="str">
        <f>VLOOKUP(qwdata!M618,lookup!$A$2:$D$18,2,FALSE)</f>
        <v>Mercury, water, unfiltered, nanograms per liter</v>
      </c>
    </row>
    <row r="470" spans="1:8" x14ac:dyDescent="0.3">
      <c r="A470">
        <f>qwdata!B619</f>
        <v>1648010</v>
      </c>
      <c r="B470" s="1">
        <f>qwdata!C619</f>
        <v>43405</v>
      </c>
      <c r="C470" t="str">
        <f>VLOOKUP(qwdata!M619,lookup!$A$2:$D$18,3,FALSE)</f>
        <v>Copper</v>
      </c>
      <c r="D470">
        <f>qwdata!O619</f>
        <v>1.6</v>
      </c>
      <c r="F470" t="str">
        <f>IF(qwdata!N619="&lt;","nd","d")</f>
        <v>d</v>
      </c>
      <c r="H470" t="str">
        <f>VLOOKUP(qwdata!M619,lookup!$A$2:$D$18,2,FALSE)</f>
        <v>Copper, water, filtered, micrograms per liter</v>
      </c>
    </row>
    <row r="471" spans="1:8" x14ac:dyDescent="0.3">
      <c r="A471">
        <f>qwdata!B620</f>
        <v>1648010</v>
      </c>
      <c r="B471" s="1">
        <f>qwdata!C620</f>
        <v>43405</v>
      </c>
      <c r="C471" t="str">
        <f>VLOOKUP(qwdata!M620,lookup!$A$2:$D$18,3,FALSE)</f>
        <v>Lead</v>
      </c>
      <c r="D471">
        <f>qwdata!O620</f>
        <v>5.1999999999999998E-2</v>
      </c>
      <c r="F471" t="str">
        <f>IF(qwdata!N620="&lt;","nd","d")</f>
        <v>d</v>
      </c>
      <c r="H471" t="str">
        <f>VLOOKUP(qwdata!M620,lookup!$A$2:$D$18,2,FALSE)</f>
        <v>Lead, water, filtered, micrograms per liter</v>
      </c>
    </row>
    <row r="472" spans="1:8" x14ac:dyDescent="0.3">
      <c r="A472">
        <f>qwdata!B621</f>
        <v>1648010</v>
      </c>
      <c r="B472" s="1">
        <f>qwdata!C621</f>
        <v>43405</v>
      </c>
      <c r="C472" t="str">
        <f>VLOOKUP(qwdata!M621,lookup!$A$2:$D$18,3,FALSE)</f>
        <v>Zinc</v>
      </c>
      <c r="D472">
        <f>qwdata!O621</f>
        <v>2</v>
      </c>
      <c r="F472" t="str">
        <f>IF(qwdata!N621="&lt;","nd","d")</f>
        <v>nd</v>
      </c>
      <c r="H472" t="str">
        <f>VLOOKUP(qwdata!M621,lookup!$A$2:$D$18,2,FALSE)</f>
        <v>Zinc, water, filtered, micrograms per liter</v>
      </c>
    </row>
    <row r="473" spans="1:8" x14ac:dyDescent="0.3">
      <c r="A473">
        <f>qwdata!B622</f>
        <v>1648010</v>
      </c>
      <c r="B473" s="1">
        <f>qwdata!C622</f>
        <v>43405</v>
      </c>
      <c r="C473" t="str">
        <f>VLOOKUP(qwdata!M622,lookup!$A$2:$D$18,3,FALSE)</f>
        <v>Mercury</v>
      </c>
      <c r="D473">
        <f>qwdata!O622</f>
        <v>0.74</v>
      </c>
      <c r="F473" t="str">
        <f>IF(qwdata!N622="&lt;","nd","d")</f>
        <v>d</v>
      </c>
      <c r="H473" t="str">
        <f>VLOOKUP(qwdata!M622,lookup!$A$2:$D$18,2,FALSE)</f>
        <v>Mercury, water, unfiltered, nanograms per liter</v>
      </c>
    </row>
    <row r="474" spans="1:8" x14ac:dyDescent="0.3">
      <c r="A474">
        <f>qwdata!B623</f>
        <v>1648010</v>
      </c>
      <c r="B474" s="1">
        <f>qwdata!C623</f>
        <v>43409</v>
      </c>
      <c r="C474" t="str">
        <f>VLOOKUP(qwdata!M623,lookup!$A$2:$D$18,3,FALSE)</f>
        <v>Copper</v>
      </c>
      <c r="D474">
        <f>qwdata!O623</f>
        <v>5</v>
      </c>
      <c r="F474" t="str">
        <f>IF(qwdata!N623="&lt;","nd","d")</f>
        <v>d</v>
      </c>
      <c r="H474" t="str">
        <f>VLOOKUP(qwdata!M623,lookup!$A$2:$D$18,2,FALSE)</f>
        <v>Copper, water, filtered, micrograms per liter</v>
      </c>
    </row>
    <row r="475" spans="1:8" x14ac:dyDescent="0.3">
      <c r="A475">
        <f>qwdata!B624</f>
        <v>1648010</v>
      </c>
      <c r="B475" s="1">
        <f>qwdata!C624</f>
        <v>43409</v>
      </c>
      <c r="C475" t="str">
        <f>VLOOKUP(qwdata!M624,lookup!$A$2:$D$18,3,FALSE)</f>
        <v>Lead</v>
      </c>
      <c r="D475">
        <f>qwdata!O624</f>
        <v>0.51200000000000001</v>
      </c>
      <c r="F475" t="str">
        <f>IF(qwdata!N624="&lt;","nd","d")</f>
        <v>d</v>
      </c>
      <c r="H475" t="str">
        <f>VLOOKUP(qwdata!M624,lookup!$A$2:$D$18,2,FALSE)</f>
        <v>Lead, water, filtered, micrograms per liter</v>
      </c>
    </row>
    <row r="476" spans="1:8" x14ac:dyDescent="0.3">
      <c r="A476">
        <f>qwdata!B625</f>
        <v>1648010</v>
      </c>
      <c r="B476" s="1">
        <f>qwdata!C625</f>
        <v>43409</v>
      </c>
      <c r="C476" t="str">
        <f>VLOOKUP(qwdata!M625,lookup!$A$2:$D$18,3,FALSE)</f>
        <v>Zinc</v>
      </c>
      <c r="D476">
        <f>qwdata!O625</f>
        <v>3.2</v>
      </c>
      <c r="F476" t="str">
        <f>IF(qwdata!N625="&lt;","nd","d")</f>
        <v>d</v>
      </c>
      <c r="H476" t="str">
        <f>VLOOKUP(qwdata!M625,lookup!$A$2:$D$18,2,FALSE)</f>
        <v>Zinc, water, filtered, micrograms per liter</v>
      </c>
    </row>
    <row r="477" spans="1:8" x14ac:dyDescent="0.3">
      <c r="A477">
        <f>qwdata!B626</f>
        <v>1648010</v>
      </c>
      <c r="B477" s="1">
        <f>qwdata!C626</f>
        <v>43409</v>
      </c>
      <c r="C477" t="str">
        <f>VLOOKUP(qwdata!M626,lookup!$A$2:$D$18,3,FALSE)</f>
        <v>Mercury</v>
      </c>
      <c r="D477">
        <f>qwdata!O626</f>
        <v>29.8</v>
      </c>
      <c r="F477" t="str">
        <f>IF(qwdata!N626="&lt;","nd","d")</f>
        <v>d</v>
      </c>
      <c r="H477" t="str">
        <f>VLOOKUP(qwdata!M626,lookup!$A$2:$D$18,2,FALSE)</f>
        <v>Mercury, water, unfiltered, nanograms per liter</v>
      </c>
    </row>
    <row r="478" spans="1:8" x14ac:dyDescent="0.3">
      <c r="A478">
        <f>qwdata!B627</f>
        <v>1648010</v>
      </c>
      <c r="B478" s="1">
        <f>qwdata!C627</f>
        <v>43440</v>
      </c>
      <c r="C478" t="str">
        <f>VLOOKUP(qwdata!M627,lookup!$A$2:$D$18,3,FALSE)</f>
        <v>Copper</v>
      </c>
      <c r="D478">
        <f>qwdata!O627</f>
        <v>1.1000000000000001</v>
      </c>
      <c r="F478" t="str">
        <f>IF(qwdata!N627="&lt;","nd","d")</f>
        <v>d</v>
      </c>
      <c r="H478" t="str">
        <f>VLOOKUP(qwdata!M627,lookup!$A$2:$D$18,2,FALSE)</f>
        <v>Copper, water, filtered, micrograms per liter</v>
      </c>
    </row>
    <row r="479" spans="1:8" x14ac:dyDescent="0.3">
      <c r="A479">
        <f>qwdata!B628</f>
        <v>1648010</v>
      </c>
      <c r="B479" s="1">
        <f>qwdata!C628</f>
        <v>43440</v>
      </c>
      <c r="C479" t="str">
        <f>VLOOKUP(qwdata!M628,lookup!$A$2:$D$18,3,FALSE)</f>
        <v>Lead</v>
      </c>
      <c r="D479">
        <f>qwdata!O628</f>
        <v>6.6000000000000003E-2</v>
      </c>
      <c r="F479" t="str">
        <f>IF(qwdata!N628="&lt;","nd","d")</f>
        <v>d</v>
      </c>
      <c r="H479" t="str">
        <f>VLOOKUP(qwdata!M628,lookup!$A$2:$D$18,2,FALSE)</f>
        <v>Lead, water, filtered, micrograms per liter</v>
      </c>
    </row>
    <row r="480" spans="1:8" x14ac:dyDescent="0.3">
      <c r="A480">
        <f>qwdata!B629</f>
        <v>1648010</v>
      </c>
      <c r="B480" s="1">
        <f>qwdata!C629</f>
        <v>43440</v>
      </c>
      <c r="C480" t="str">
        <f>VLOOKUP(qwdata!M629,lookup!$A$2:$D$18,3,FALSE)</f>
        <v>Zinc</v>
      </c>
      <c r="D480">
        <f>qwdata!O629</f>
        <v>2.4</v>
      </c>
      <c r="F480" t="str">
        <f>IF(qwdata!N629="&lt;","nd","d")</f>
        <v>d</v>
      </c>
      <c r="H480" t="str">
        <f>VLOOKUP(qwdata!M629,lookup!$A$2:$D$18,2,FALSE)</f>
        <v>Zinc, water, filtered, micrograms per liter</v>
      </c>
    </row>
    <row r="481" spans="1:8" x14ac:dyDescent="0.3">
      <c r="A481">
        <f>qwdata!B630</f>
        <v>1648010</v>
      </c>
      <c r="B481" s="1">
        <f>qwdata!C630</f>
        <v>43440</v>
      </c>
      <c r="C481" t="str">
        <f>VLOOKUP(qwdata!M630,lookup!$A$2:$D$18,3,FALSE)</f>
        <v>Mercury</v>
      </c>
      <c r="D481">
        <f>qwdata!O630</f>
        <v>1.1200000000000001</v>
      </c>
      <c r="F481" t="str">
        <f>IF(qwdata!N630="&lt;","nd","d")</f>
        <v>d</v>
      </c>
      <c r="H481" t="str">
        <f>VLOOKUP(qwdata!M630,lookup!$A$2:$D$18,2,FALSE)</f>
        <v>Mercury, water, unfiltered, nanograms per liter</v>
      </c>
    </row>
    <row r="482" spans="1:8" x14ac:dyDescent="0.3">
      <c r="A482">
        <f>qwdata!B631</f>
        <v>1648010</v>
      </c>
      <c r="B482" s="1">
        <f>qwdata!C631</f>
        <v>43502</v>
      </c>
      <c r="C482" t="str">
        <f>VLOOKUP(qwdata!M631,lookup!$A$2:$D$18,3,FALSE)</f>
        <v>Copper</v>
      </c>
      <c r="D482">
        <f>qwdata!O631</f>
        <v>0.99</v>
      </c>
      <c r="F482" t="str">
        <f>IF(qwdata!N631="&lt;","nd","d")</f>
        <v>d</v>
      </c>
      <c r="H482" t="str">
        <f>VLOOKUP(qwdata!M631,lookup!$A$2:$D$18,2,FALSE)</f>
        <v>Copper, water, filtered, micrograms per liter</v>
      </c>
    </row>
    <row r="483" spans="1:8" x14ac:dyDescent="0.3">
      <c r="A483">
        <f>qwdata!B632</f>
        <v>1648010</v>
      </c>
      <c r="B483" s="1">
        <f>qwdata!C632</f>
        <v>43502</v>
      </c>
      <c r="C483" t="str">
        <f>VLOOKUP(qwdata!M632,lookup!$A$2:$D$18,3,FALSE)</f>
        <v>Lead</v>
      </c>
      <c r="D483">
        <f>qwdata!O632</f>
        <v>3.7999999999999999E-2</v>
      </c>
      <c r="F483" t="str">
        <f>IF(qwdata!N632="&lt;","nd","d")</f>
        <v>d</v>
      </c>
      <c r="H483" t="str">
        <f>VLOOKUP(qwdata!M632,lookup!$A$2:$D$18,2,FALSE)</f>
        <v>Lead, water, filtered, micrograms per liter</v>
      </c>
    </row>
    <row r="484" spans="1:8" x14ac:dyDescent="0.3">
      <c r="A484">
        <f>qwdata!B633</f>
        <v>1648010</v>
      </c>
      <c r="B484" s="1">
        <f>qwdata!C633</f>
        <v>43502</v>
      </c>
      <c r="C484" t="str">
        <f>VLOOKUP(qwdata!M633,lookup!$A$2:$D$18,3,FALSE)</f>
        <v>Zinc</v>
      </c>
      <c r="D484">
        <f>qwdata!O633</f>
        <v>3.4</v>
      </c>
      <c r="F484" t="str">
        <f>IF(qwdata!N633="&lt;","nd","d")</f>
        <v>d</v>
      </c>
      <c r="H484" t="str">
        <f>VLOOKUP(qwdata!M633,lookup!$A$2:$D$18,2,FALSE)</f>
        <v>Zinc, water, filtered, micrograms per liter</v>
      </c>
    </row>
    <row r="485" spans="1:8" x14ac:dyDescent="0.3">
      <c r="A485">
        <f>qwdata!B634</f>
        <v>1648010</v>
      </c>
      <c r="B485" s="1">
        <f>qwdata!C634</f>
        <v>43502</v>
      </c>
      <c r="C485" t="str">
        <f>VLOOKUP(qwdata!M634,lookup!$A$2:$D$18,3,FALSE)</f>
        <v>Mercury</v>
      </c>
      <c r="D485">
        <f>qwdata!O634</f>
        <v>1.63</v>
      </c>
      <c r="F485" t="str">
        <f>IF(qwdata!N634="&lt;","nd","d")</f>
        <v>d</v>
      </c>
      <c r="H485" t="str">
        <f>VLOOKUP(qwdata!M634,lookup!$A$2:$D$18,2,FALSE)</f>
        <v>Mercury, water, unfiltered, nanograms per liter</v>
      </c>
    </row>
    <row r="486" spans="1:8" x14ac:dyDescent="0.3">
      <c r="A486">
        <f>qwdata!B635</f>
        <v>1648010</v>
      </c>
      <c r="B486" s="1">
        <f>qwdata!C635</f>
        <v>43520</v>
      </c>
      <c r="C486" t="str">
        <f>VLOOKUP(qwdata!M635,lookup!$A$2:$D$18,3,FALSE)</f>
        <v>Copper</v>
      </c>
      <c r="D486">
        <f>qwdata!O635</f>
        <v>2.1</v>
      </c>
      <c r="F486" t="str">
        <f>IF(qwdata!N635="&lt;","nd","d")</f>
        <v>d</v>
      </c>
      <c r="H486" t="str">
        <f>VLOOKUP(qwdata!M635,lookup!$A$2:$D$18,2,FALSE)</f>
        <v>Copper, water, filtered, micrograms per liter</v>
      </c>
    </row>
    <row r="487" spans="1:8" x14ac:dyDescent="0.3">
      <c r="A487">
        <f>qwdata!B636</f>
        <v>1648010</v>
      </c>
      <c r="B487" s="1">
        <f>qwdata!C636</f>
        <v>43520</v>
      </c>
      <c r="C487" t="str">
        <f>VLOOKUP(qwdata!M636,lookup!$A$2:$D$18,3,FALSE)</f>
        <v>Lead</v>
      </c>
      <c r="D487">
        <f>qwdata!O636</f>
        <v>0.127</v>
      </c>
      <c r="F487" t="str">
        <f>IF(qwdata!N636="&lt;","nd","d")</f>
        <v>d</v>
      </c>
      <c r="H487" t="str">
        <f>VLOOKUP(qwdata!M636,lookup!$A$2:$D$18,2,FALSE)</f>
        <v>Lead, water, filtered, micrograms per liter</v>
      </c>
    </row>
    <row r="488" spans="1:8" x14ac:dyDescent="0.3">
      <c r="A488">
        <f>qwdata!B637</f>
        <v>1648010</v>
      </c>
      <c r="B488" s="1">
        <f>qwdata!C637</f>
        <v>43520</v>
      </c>
      <c r="C488" t="str">
        <f>VLOOKUP(qwdata!M637,lookup!$A$2:$D$18,3,FALSE)</f>
        <v>Zinc</v>
      </c>
      <c r="D488">
        <f>qwdata!O637</f>
        <v>3.5</v>
      </c>
      <c r="F488" t="str">
        <f>IF(qwdata!N637="&lt;","nd","d")</f>
        <v>d</v>
      </c>
      <c r="H488" t="str">
        <f>VLOOKUP(qwdata!M637,lookup!$A$2:$D$18,2,FALSE)</f>
        <v>Zinc, water, filtered, micrograms per liter</v>
      </c>
    </row>
    <row r="489" spans="1:8" x14ac:dyDescent="0.3">
      <c r="A489">
        <f>qwdata!B638</f>
        <v>1648010</v>
      </c>
      <c r="B489" s="1">
        <f>qwdata!C638</f>
        <v>43520</v>
      </c>
      <c r="C489" t="str">
        <f>VLOOKUP(qwdata!M638,lookup!$A$2:$D$18,3,FALSE)</f>
        <v>Mercury</v>
      </c>
      <c r="D489">
        <f>qwdata!O638</f>
        <v>14.6</v>
      </c>
      <c r="F489" t="str">
        <f>IF(qwdata!N638="&lt;","nd","d")</f>
        <v>d</v>
      </c>
      <c r="H489" t="str">
        <f>VLOOKUP(qwdata!M638,lookup!$A$2:$D$18,2,FALSE)</f>
        <v>Mercury, water, unfiltered, nanograms per liter</v>
      </c>
    </row>
    <row r="490" spans="1:8" x14ac:dyDescent="0.3">
      <c r="A490">
        <f>qwdata!B639</f>
        <v>1648010</v>
      </c>
      <c r="B490" s="1">
        <f>qwdata!C639</f>
        <v>43528</v>
      </c>
      <c r="C490" t="str">
        <f>VLOOKUP(qwdata!M639,lookup!$A$2:$D$18,3,FALSE)</f>
        <v>Copper</v>
      </c>
      <c r="D490">
        <f>qwdata!O639</f>
        <v>2.1</v>
      </c>
      <c r="F490" t="str">
        <f>IF(qwdata!N639="&lt;","nd","d")</f>
        <v>d</v>
      </c>
      <c r="H490" t="str">
        <f>VLOOKUP(qwdata!M639,lookup!$A$2:$D$18,2,FALSE)</f>
        <v>Copper, water, filtered, micrograms per liter</v>
      </c>
    </row>
    <row r="491" spans="1:8" x14ac:dyDescent="0.3">
      <c r="A491">
        <f>qwdata!B640</f>
        <v>1648010</v>
      </c>
      <c r="B491" s="1">
        <f>qwdata!C640</f>
        <v>43528</v>
      </c>
      <c r="C491" t="str">
        <f>VLOOKUP(qwdata!M640,lookup!$A$2:$D$18,3,FALSE)</f>
        <v>Lead</v>
      </c>
      <c r="D491">
        <f>qwdata!O640</f>
        <v>0.14199999999999999</v>
      </c>
      <c r="F491" t="str">
        <f>IF(qwdata!N640="&lt;","nd","d")</f>
        <v>d</v>
      </c>
      <c r="H491" t="str">
        <f>VLOOKUP(qwdata!M640,lookup!$A$2:$D$18,2,FALSE)</f>
        <v>Lead, water, filtered, micrograms per liter</v>
      </c>
    </row>
    <row r="492" spans="1:8" x14ac:dyDescent="0.3">
      <c r="A492">
        <f>qwdata!B641</f>
        <v>1648010</v>
      </c>
      <c r="B492" s="1">
        <f>qwdata!C641</f>
        <v>43528</v>
      </c>
      <c r="C492" t="str">
        <f>VLOOKUP(qwdata!M641,lookup!$A$2:$D$18,3,FALSE)</f>
        <v>Zinc</v>
      </c>
      <c r="D492">
        <f>qwdata!O641</f>
        <v>3.8</v>
      </c>
      <c r="F492" t="str">
        <f>IF(qwdata!N641="&lt;","nd","d")</f>
        <v>d</v>
      </c>
      <c r="H492" t="str">
        <f>VLOOKUP(qwdata!M641,lookup!$A$2:$D$18,2,FALSE)</f>
        <v>Zinc, water, filtered, micrograms per liter</v>
      </c>
    </row>
    <row r="493" spans="1:8" x14ac:dyDescent="0.3">
      <c r="A493">
        <f>qwdata!B642</f>
        <v>1648010</v>
      </c>
      <c r="B493" s="1">
        <f>qwdata!C642</f>
        <v>43528</v>
      </c>
      <c r="C493" t="str">
        <f>VLOOKUP(qwdata!M642,lookup!$A$2:$D$18,3,FALSE)</f>
        <v>Mercury</v>
      </c>
      <c r="D493">
        <f>qwdata!O642</f>
        <v>8.24</v>
      </c>
      <c r="F493" t="str">
        <f>IF(qwdata!N642="&lt;","nd","d")</f>
        <v>d</v>
      </c>
      <c r="H493" t="str">
        <f>VLOOKUP(qwdata!M642,lookup!$A$2:$D$18,2,FALSE)</f>
        <v>Mercury, water, unfiltered, nanograms per liter</v>
      </c>
    </row>
    <row r="494" spans="1:8" x14ac:dyDescent="0.3">
      <c r="A494">
        <f>qwdata!B643</f>
        <v>1648010</v>
      </c>
      <c r="B494" s="1">
        <f>qwdata!C643</f>
        <v>43530</v>
      </c>
      <c r="C494" t="str">
        <f>VLOOKUP(qwdata!M643,lookup!$A$2:$D$18,3,FALSE)</f>
        <v>Copper</v>
      </c>
      <c r="D494">
        <f>qwdata!O643</f>
        <v>1.2</v>
      </c>
      <c r="F494" t="str">
        <f>IF(qwdata!N643="&lt;","nd","d")</f>
        <v>d</v>
      </c>
      <c r="H494" t="str">
        <f>VLOOKUP(qwdata!M643,lookup!$A$2:$D$18,2,FALSE)</f>
        <v>Copper, water, filtered, micrograms per liter</v>
      </c>
    </row>
    <row r="495" spans="1:8" x14ac:dyDescent="0.3">
      <c r="A495">
        <f>qwdata!B644</f>
        <v>1648010</v>
      </c>
      <c r="B495" s="1">
        <f>qwdata!C644</f>
        <v>43530</v>
      </c>
      <c r="C495" t="str">
        <f>VLOOKUP(qwdata!M644,lookup!$A$2:$D$18,3,FALSE)</f>
        <v>Lead</v>
      </c>
      <c r="D495">
        <f>qwdata!O644</f>
        <v>6.0999999999999999E-2</v>
      </c>
      <c r="F495" t="str">
        <f>IF(qwdata!N644="&lt;","nd","d")</f>
        <v>d</v>
      </c>
      <c r="H495" t="str">
        <f>VLOOKUP(qwdata!M644,lookup!$A$2:$D$18,2,FALSE)</f>
        <v>Lead, water, filtered, micrograms per liter</v>
      </c>
    </row>
    <row r="496" spans="1:8" x14ac:dyDescent="0.3">
      <c r="A496">
        <f>qwdata!B645</f>
        <v>1648010</v>
      </c>
      <c r="B496" s="1">
        <f>qwdata!C645</f>
        <v>43530</v>
      </c>
      <c r="C496" t="str">
        <f>VLOOKUP(qwdata!M645,lookup!$A$2:$D$18,3,FALSE)</f>
        <v>Zinc</v>
      </c>
      <c r="D496">
        <f>qwdata!O645</f>
        <v>3.3</v>
      </c>
      <c r="F496" t="str">
        <f>IF(qwdata!N645="&lt;","nd","d")</f>
        <v>d</v>
      </c>
      <c r="H496" t="str">
        <f>VLOOKUP(qwdata!M645,lookup!$A$2:$D$18,2,FALSE)</f>
        <v>Zinc, water, filtered, micrograms per liter</v>
      </c>
    </row>
    <row r="497" spans="1:8" x14ac:dyDescent="0.3">
      <c r="A497">
        <f>qwdata!B646</f>
        <v>1648010</v>
      </c>
      <c r="B497" s="1">
        <f>qwdata!C646</f>
        <v>43530</v>
      </c>
      <c r="C497" t="str">
        <f>VLOOKUP(qwdata!M646,lookup!$A$2:$D$18,3,FALSE)</f>
        <v>Mercury</v>
      </c>
      <c r="D497">
        <f>qwdata!O646</f>
        <v>1.86</v>
      </c>
      <c r="F497" t="str">
        <f>IF(qwdata!N646="&lt;","nd","d")</f>
        <v>d</v>
      </c>
      <c r="H497" t="str">
        <f>VLOOKUP(qwdata!M646,lookup!$A$2:$D$18,2,FALSE)</f>
        <v>Mercury, water, unfiltered, nanograms per liter</v>
      </c>
    </row>
    <row r="498" spans="1:8" x14ac:dyDescent="0.3">
      <c r="A498">
        <f>qwdata!B647</f>
        <v>1648010</v>
      </c>
      <c r="B498" s="1">
        <f>qwdata!C647</f>
        <v>43545</v>
      </c>
      <c r="C498" t="str">
        <f>VLOOKUP(qwdata!M647,lookup!$A$2:$D$18,3,FALSE)</f>
        <v>Copper</v>
      </c>
      <c r="D498">
        <f>qwdata!O647</f>
        <v>2.8</v>
      </c>
      <c r="F498" t="str">
        <f>IF(qwdata!N647="&lt;","nd","d")</f>
        <v>d</v>
      </c>
      <c r="H498" t="str">
        <f>VLOOKUP(qwdata!M647,lookup!$A$2:$D$18,2,FALSE)</f>
        <v>Copper, water, filtered, micrograms per liter</v>
      </c>
    </row>
    <row r="499" spans="1:8" x14ac:dyDescent="0.3">
      <c r="A499">
        <f>qwdata!B648</f>
        <v>1648010</v>
      </c>
      <c r="B499" s="1">
        <f>qwdata!C648</f>
        <v>43545</v>
      </c>
      <c r="C499" t="str">
        <f>VLOOKUP(qwdata!M648,lookup!$A$2:$D$18,3,FALSE)</f>
        <v>Lead</v>
      </c>
      <c r="D499">
        <f>qwdata!O648</f>
        <v>4.1000000000000002E-2</v>
      </c>
      <c r="F499" t="str">
        <f>IF(qwdata!N648="&lt;","nd","d")</f>
        <v>d</v>
      </c>
      <c r="H499" t="str">
        <f>VLOOKUP(qwdata!M648,lookup!$A$2:$D$18,2,FALSE)</f>
        <v>Lead, water, filtered, micrograms per liter</v>
      </c>
    </row>
    <row r="500" spans="1:8" x14ac:dyDescent="0.3">
      <c r="A500">
        <f>qwdata!B649</f>
        <v>1648010</v>
      </c>
      <c r="B500" s="1">
        <f>qwdata!C649</f>
        <v>43545</v>
      </c>
      <c r="C500" t="str">
        <f>VLOOKUP(qwdata!M649,lookup!$A$2:$D$18,3,FALSE)</f>
        <v>Zinc</v>
      </c>
      <c r="D500">
        <f>qwdata!O649</f>
        <v>4.4000000000000004</v>
      </c>
      <c r="F500" t="str">
        <f>IF(qwdata!N649="&lt;","nd","d")</f>
        <v>d</v>
      </c>
      <c r="H500" t="str">
        <f>VLOOKUP(qwdata!M649,lookup!$A$2:$D$18,2,FALSE)</f>
        <v>Zinc, water, filtered, micrograms per liter</v>
      </c>
    </row>
    <row r="501" spans="1:8" x14ac:dyDescent="0.3">
      <c r="A501">
        <f>qwdata!B650</f>
        <v>1648010</v>
      </c>
      <c r="B501" s="1">
        <f>qwdata!C650</f>
        <v>43545</v>
      </c>
      <c r="C501" t="str">
        <f>VLOOKUP(qwdata!M650,lookup!$A$2:$D$18,3,FALSE)</f>
        <v>Mercury</v>
      </c>
      <c r="D501">
        <f>qwdata!O650</f>
        <v>4.2300000000000004</v>
      </c>
      <c r="F501" t="str">
        <f>IF(qwdata!N650="&lt;","nd","d")</f>
        <v>d</v>
      </c>
      <c r="H501" t="str">
        <f>VLOOKUP(qwdata!M650,lookup!$A$2:$D$18,2,FALSE)</f>
        <v>Mercury, water, unfiltered, nanograms per liter</v>
      </c>
    </row>
    <row r="502" spans="1:8" x14ac:dyDescent="0.3">
      <c r="A502">
        <f>qwdata!B651</f>
        <v>1648010</v>
      </c>
      <c r="B502" s="1">
        <f>qwdata!C651</f>
        <v>43559</v>
      </c>
      <c r="C502" t="str">
        <f>VLOOKUP(qwdata!M651,lookup!$A$2:$D$18,3,FALSE)</f>
        <v>Copper</v>
      </c>
      <c r="D502">
        <f>qwdata!O651</f>
        <v>1.1000000000000001</v>
      </c>
      <c r="F502" t="str">
        <f>IF(qwdata!N651="&lt;","nd","d")</f>
        <v>d</v>
      </c>
      <c r="H502" t="str">
        <f>VLOOKUP(qwdata!M651,lookup!$A$2:$D$18,2,FALSE)</f>
        <v>Copper, water, filtered, micrograms per liter</v>
      </c>
    </row>
    <row r="503" spans="1:8" x14ac:dyDescent="0.3">
      <c r="A503">
        <f>qwdata!B652</f>
        <v>1648010</v>
      </c>
      <c r="B503" s="1">
        <f>qwdata!C652</f>
        <v>43559</v>
      </c>
      <c r="C503" t="str">
        <f>VLOOKUP(qwdata!M652,lookup!$A$2:$D$18,3,FALSE)</f>
        <v>Lead</v>
      </c>
      <c r="D503">
        <f>qwdata!O652</f>
        <v>2.7E-2</v>
      </c>
      <c r="F503" t="str">
        <f>IF(qwdata!N652="&lt;","nd","d")</f>
        <v>d</v>
      </c>
      <c r="H503" t="str">
        <f>VLOOKUP(qwdata!M652,lookup!$A$2:$D$18,2,FALSE)</f>
        <v>Lead, water, filtered, micrograms per liter</v>
      </c>
    </row>
    <row r="504" spans="1:8" x14ac:dyDescent="0.3">
      <c r="A504">
        <f>qwdata!B653</f>
        <v>1648010</v>
      </c>
      <c r="B504" s="1">
        <f>qwdata!C653</f>
        <v>43559</v>
      </c>
      <c r="C504" t="str">
        <f>VLOOKUP(qwdata!M653,lookup!$A$2:$D$18,3,FALSE)</f>
        <v>Zinc</v>
      </c>
      <c r="D504">
        <f>qwdata!O653</f>
        <v>2</v>
      </c>
      <c r="F504" t="str">
        <f>IF(qwdata!N653="&lt;","nd","d")</f>
        <v>nd</v>
      </c>
      <c r="H504" t="str">
        <f>VLOOKUP(qwdata!M653,lookup!$A$2:$D$18,2,FALSE)</f>
        <v>Zinc, water, filtered, micrograms per liter</v>
      </c>
    </row>
    <row r="505" spans="1:8" x14ac:dyDescent="0.3">
      <c r="A505">
        <f>qwdata!B654</f>
        <v>1648010</v>
      </c>
      <c r="B505" s="1">
        <f>qwdata!C654</f>
        <v>43559</v>
      </c>
      <c r="C505" t="str">
        <f>VLOOKUP(qwdata!M654,lookup!$A$2:$D$18,3,FALSE)</f>
        <v>Mercury</v>
      </c>
      <c r="D505">
        <f>qwdata!O654</f>
        <v>1.42</v>
      </c>
      <c r="F505" t="str">
        <f>IF(qwdata!N654="&lt;","nd","d")</f>
        <v>d</v>
      </c>
      <c r="H505" t="str">
        <f>VLOOKUP(qwdata!M654,lookup!$A$2:$D$18,2,FALSE)</f>
        <v>Mercury, water, unfiltered, nanograms per liter</v>
      </c>
    </row>
    <row r="506" spans="1:8" x14ac:dyDescent="0.3">
      <c r="A506">
        <f>qwdata!B655</f>
        <v>1648010</v>
      </c>
      <c r="B506" s="1">
        <f>qwdata!C655</f>
        <v>43590</v>
      </c>
      <c r="C506" t="str">
        <f>VLOOKUP(qwdata!M655,lookup!$A$2:$D$18,3,FALSE)</f>
        <v>Copper</v>
      </c>
      <c r="D506">
        <f>qwdata!O655</f>
        <v>2.9</v>
      </c>
      <c r="F506" t="str">
        <f>IF(qwdata!N655="&lt;","nd","d")</f>
        <v>d</v>
      </c>
      <c r="H506" t="str">
        <f>VLOOKUP(qwdata!M655,lookup!$A$2:$D$18,2,FALSE)</f>
        <v>Copper, water, filtered, micrograms per liter</v>
      </c>
    </row>
    <row r="507" spans="1:8" x14ac:dyDescent="0.3">
      <c r="A507">
        <f>qwdata!B656</f>
        <v>1648010</v>
      </c>
      <c r="B507" s="1">
        <f>qwdata!C656</f>
        <v>43590</v>
      </c>
      <c r="C507" t="str">
        <f>VLOOKUP(qwdata!M656,lookup!$A$2:$D$18,3,FALSE)</f>
        <v>Lead</v>
      </c>
      <c r="D507">
        <f>qwdata!O656</f>
        <v>0.153</v>
      </c>
      <c r="F507" t="str">
        <f>IF(qwdata!N656="&lt;","nd","d")</f>
        <v>d</v>
      </c>
      <c r="H507" t="str">
        <f>VLOOKUP(qwdata!M656,lookup!$A$2:$D$18,2,FALSE)</f>
        <v>Lead, water, filtered, micrograms per liter</v>
      </c>
    </row>
    <row r="508" spans="1:8" x14ac:dyDescent="0.3">
      <c r="A508">
        <f>qwdata!B657</f>
        <v>1648010</v>
      </c>
      <c r="B508" s="1">
        <f>qwdata!C657</f>
        <v>43590</v>
      </c>
      <c r="C508" t="str">
        <f>VLOOKUP(qwdata!M657,lookup!$A$2:$D$18,3,FALSE)</f>
        <v>Zinc</v>
      </c>
      <c r="D508">
        <f>qwdata!O657</f>
        <v>2</v>
      </c>
      <c r="F508" t="str">
        <f>IF(qwdata!N657="&lt;","nd","d")</f>
        <v>nd</v>
      </c>
      <c r="H508" t="str">
        <f>VLOOKUP(qwdata!M657,lookup!$A$2:$D$18,2,FALSE)</f>
        <v>Zinc, water, filtered, micrograms per liter</v>
      </c>
    </row>
    <row r="509" spans="1:8" x14ac:dyDescent="0.3">
      <c r="A509">
        <f>qwdata!B658</f>
        <v>1648010</v>
      </c>
      <c r="B509" s="1">
        <f>qwdata!C658</f>
        <v>43590</v>
      </c>
      <c r="C509" t="str">
        <f>VLOOKUP(qwdata!M658,lookup!$A$2:$D$18,3,FALSE)</f>
        <v>Mercury</v>
      </c>
      <c r="D509">
        <f>qwdata!O658</f>
        <v>9.84</v>
      </c>
      <c r="F509" t="str">
        <f>IF(qwdata!N658="&lt;","nd","d")</f>
        <v>d</v>
      </c>
      <c r="H509" t="str">
        <f>VLOOKUP(qwdata!M658,lookup!$A$2:$D$18,2,FALSE)</f>
        <v>Mercury, water, unfiltered, nanograms per liter</v>
      </c>
    </row>
    <row r="510" spans="1:8" x14ac:dyDescent="0.3">
      <c r="A510">
        <f>qwdata!B659</f>
        <v>1648010</v>
      </c>
      <c r="B510" s="1">
        <f>qwdata!C659</f>
        <v>43594</v>
      </c>
      <c r="C510" t="str">
        <f>VLOOKUP(qwdata!M659,lookup!$A$2:$D$18,3,FALSE)</f>
        <v>Copper</v>
      </c>
      <c r="D510">
        <f>qwdata!O659</f>
        <v>2.1</v>
      </c>
      <c r="F510" t="str">
        <f>IF(qwdata!N659="&lt;","nd","d")</f>
        <v>d</v>
      </c>
      <c r="H510" t="str">
        <f>VLOOKUP(qwdata!M659,lookup!$A$2:$D$18,2,FALSE)</f>
        <v>Copper, water, filtered, micrograms per liter</v>
      </c>
    </row>
    <row r="511" spans="1:8" x14ac:dyDescent="0.3">
      <c r="A511">
        <f>qwdata!B660</f>
        <v>1648010</v>
      </c>
      <c r="B511" s="1">
        <f>qwdata!C660</f>
        <v>43594</v>
      </c>
      <c r="C511" t="str">
        <f>VLOOKUP(qwdata!M660,lookup!$A$2:$D$18,3,FALSE)</f>
        <v>Lead</v>
      </c>
      <c r="D511">
        <f>qwdata!O660</f>
        <v>0.121</v>
      </c>
      <c r="F511" t="str">
        <f>IF(qwdata!N660="&lt;","nd","d")</f>
        <v>d</v>
      </c>
      <c r="H511" t="str">
        <f>VLOOKUP(qwdata!M660,lookup!$A$2:$D$18,2,FALSE)</f>
        <v>Lead, water, filtered, micrograms per liter</v>
      </c>
    </row>
    <row r="512" spans="1:8" x14ac:dyDescent="0.3">
      <c r="A512">
        <f>qwdata!B661</f>
        <v>1648010</v>
      </c>
      <c r="B512" s="1">
        <f>qwdata!C661</f>
        <v>43594</v>
      </c>
      <c r="C512" t="str">
        <f>VLOOKUP(qwdata!M661,lookup!$A$2:$D$18,3,FALSE)</f>
        <v>Zinc</v>
      </c>
      <c r="D512">
        <f>qwdata!O661</f>
        <v>2</v>
      </c>
      <c r="F512" t="str">
        <f>IF(qwdata!N661="&lt;","nd","d")</f>
        <v>nd</v>
      </c>
      <c r="H512" t="str">
        <f>VLOOKUP(qwdata!M661,lookup!$A$2:$D$18,2,FALSE)</f>
        <v>Zinc, water, filtered, micrograms per liter</v>
      </c>
    </row>
    <row r="513" spans="1:8" x14ac:dyDescent="0.3">
      <c r="A513">
        <f>qwdata!B662</f>
        <v>1648010</v>
      </c>
      <c r="B513" s="1">
        <f>qwdata!C662</f>
        <v>43594</v>
      </c>
      <c r="C513" t="str">
        <f>VLOOKUP(qwdata!M662,lookup!$A$2:$D$18,3,FALSE)</f>
        <v>Mercury</v>
      </c>
      <c r="D513">
        <f>qwdata!O662</f>
        <v>2.36</v>
      </c>
      <c r="F513" t="str">
        <f>IF(qwdata!N662="&lt;","nd","d")</f>
        <v>d</v>
      </c>
      <c r="H513" t="str">
        <f>VLOOKUP(qwdata!M662,lookup!$A$2:$D$18,2,FALSE)</f>
        <v>Mercury, water, unfiltered, nanograms per liter</v>
      </c>
    </row>
    <row r="514" spans="1:8" x14ac:dyDescent="0.3">
      <c r="A514">
        <f>qwdata!B663</f>
        <v>1648010</v>
      </c>
      <c r="B514" s="1">
        <f>qwdata!C663</f>
        <v>43622</v>
      </c>
      <c r="C514" t="str">
        <f>VLOOKUP(qwdata!M663,lookup!$A$2:$D$18,3,FALSE)</f>
        <v>Copper</v>
      </c>
      <c r="D514">
        <f>qwdata!O663</f>
        <v>1.7</v>
      </c>
      <c r="F514" t="str">
        <f>IF(qwdata!N663="&lt;","nd","d")</f>
        <v>d</v>
      </c>
      <c r="H514" t="str">
        <f>VLOOKUP(qwdata!M663,lookup!$A$2:$D$18,2,FALSE)</f>
        <v>Copper, water, filtered, micrograms per liter</v>
      </c>
    </row>
    <row r="515" spans="1:8" x14ac:dyDescent="0.3">
      <c r="A515">
        <f>qwdata!B664</f>
        <v>1648010</v>
      </c>
      <c r="B515" s="1">
        <f>qwdata!C664</f>
        <v>43622</v>
      </c>
      <c r="C515" t="str">
        <f>VLOOKUP(qwdata!M664,lookup!$A$2:$D$18,3,FALSE)</f>
        <v>Lead</v>
      </c>
      <c r="D515">
        <f>qwdata!O664</f>
        <v>0.11</v>
      </c>
      <c r="F515" t="str">
        <f>IF(qwdata!N664="&lt;","nd","d")</f>
        <v>d</v>
      </c>
      <c r="H515" t="str">
        <f>VLOOKUP(qwdata!M664,lookup!$A$2:$D$18,2,FALSE)</f>
        <v>Lead, water, filtered, micrograms per liter</v>
      </c>
    </row>
    <row r="516" spans="1:8" x14ac:dyDescent="0.3">
      <c r="A516">
        <f>qwdata!B665</f>
        <v>1648010</v>
      </c>
      <c r="B516" s="1">
        <f>qwdata!C665</f>
        <v>43622</v>
      </c>
      <c r="C516" t="str">
        <f>VLOOKUP(qwdata!M665,lookup!$A$2:$D$18,3,FALSE)</f>
        <v>Zinc</v>
      </c>
      <c r="D516">
        <f>qwdata!O665</f>
        <v>2</v>
      </c>
      <c r="F516" t="str">
        <f>IF(qwdata!N665="&lt;","nd","d")</f>
        <v>nd</v>
      </c>
      <c r="H516" t="str">
        <f>VLOOKUP(qwdata!M665,lookup!$A$2:$D$18,2,FALSE)</f>
        <v>Zinc, water, filtered, micrograms per liter</v>
      </c>
    </row>
    <row r="517" spans="1:8" x14ac:dyDescent="0.3">
      <c r="A517">
        <f>qwdata!B666</f>
        <v>1648010</v>
      </c>
      <c r="B517" s="1">
        <f>qwdata!C666</f>
        <v>43622</v>
      </c>
      <c r="C517" t="str">
        <f>VLOOKUP(qwdata!M666,lookup!$A$2:$D$18,3,FALSE)</f>
        <v>Mercury</v>
      </c>
      <c r="D517">
        <f>qwdata!O666</f>
        <v>1.42</v>
      </c>
      <c r="F517" t="str">
        <f>IF(qwdata!N666="&lt;","nd","d")</f>
        <v>d</v>
      </c>
      <c r="H517" t="str">
        <f>VLOOKUP(qwdata!M666,lookup!$A$2:$D$18,2,FALSE)</f>
        <v>Mercury, water, unfiltered, nanograms per liter</v>
      </c>
    </row>
    <row r="518" spans="1:8" x14ac:dyDescent="0.3">
      <c r="A518">
        <f>qwdata!B667</f>
        <v>1648010</v>
      </c>
      <c r="B518" s="1">
        <f>qwdata!C667</f>
        <v>43654</v>
      </c>
      <c r="C518" t="str">
        <f>VLOOKUP(qwdata!M667,lookup!$A$2:$D$18,3,FALSE)</f>
        <v>Copper</v>
      </c>
      <c r="D518">
        <f>qwdata!O667</f>
        <v>2.4</v>
      </c>
      <c r="F518" t="str">
        <f>IF(qwdata!N667="&lt;","nd","d")</f>
        <v>d</v>
      </c>
      <c r="H518" t="str">
        <f>VLOOKUP(qwdata!M667,lookup!$A$2:$D$18,2,FALSE)</f>
        <v>Copper, water, filtered, micrograms per liter</v>
      </c>
    </row>
    <row r="519" spans="1:8" x14ac:dyDescent="0.3">
      <c r="A519">
        <f>qwdata!B668</f>
        <v>1648010</v>
      </c>
      <c r="B519" s="1">
        <f>qwdata!C668</f>
        <v>43654</v>
      </c>
      <c r="C519" t="str">
        <f>VLOOKUP(qwdata!M668,lookup!$A$2:$D$18,3,FALSE)</f>
        <v>Lead</v>
      </c>
      <c r="D519">
        <f>qwdata!O668</f>
        <v>0.51500000000000001</v>
      </c>
      <c r="F519" t="str">
        <f>IF(qwdata!N668="&lt;","nd","d")</f>
        <v>d</v>
      </c>
      <c r="H519" t="str">
        <f>VLOOKUP(qwdata!M668,lookup!$A$2:$D$18,2,FALSE)</f>
        <v>Lead, water, filtered, micrograms per liter</v>
      </c>
    </row>
    <row r="520" spans="1:8" x14ac:dyDescent="0.3">
      <c r="A520">
        <f>qwdata!B669</f>
        <v>1648010</v>
      </c>
      <c r="B520" s="1">
        <f>qwdata!C669</f>
        <v>43654</v>
      </c>
      <c r="C520" t="str">
        <f>VLOOKUP(qwdata!M669,lookup!$A$2:$D$18,3,FALSE)</f>
        <v>Zinc</v>
      </c>
      <c r="D520">
        <f>qwdata!O669</f>
        <v>2</v>
      </c>
      <c r="F520" t="str">
        <f>IF(qwdata!N669="&lt;","nd","d")</f>
        <v>nd</v>
      </c>
      <c r="H520" t="str">
        <f>VLOOKUP(qwdata!M669,lookup!$A$2:$D$18,2,FALSE)</f>
        <v>Zinc, water, filtered, micrograms per liter</v>
      </c>
    </row>
    <row r="521" spans="1:8" x14ac:dyDescent="0.3">
      <c r="A521">
        <f>qwdata!B670</f>
        <v>1648010</v>
      </c>
      <c r="B521" s="1">
        <f>qwdata!C670</f>
        <v>43654</v>
      </c>
      <c r="C521" t="str">
        <f>VLOOKUP(qwdata!M670,lookup!$A$2:$D$18,3,FALSE)</f>
        <v>Mercury</v>
      </c>
      <c r="D521">
        <f>qwdata!O670</f>
        <v>52.5</v>
      </c>
      <c r="F521" t="str">
        <f>IF(qwdata!N670="&lt;","nd","d")</f>
        <v>d</v>
      </c>
      <c r="H521" t="str">
        <f>VLOOKUP(qwdata!M670,lookup!$A$2:$D$18,2,FALSE)</f>
        <v>Mercury, water, unfiltered, nanograms per liter</v>
      </c>
    </row>
    <row r="522" spans="1:8" x14ac:dyDescent="0.3">
      <c r="A522">
        <f>qwdata!B671</f>
        <v>1648010</v>
      </c>
      <c r="B522" s="1">
        <f>qwdata!C671</f>
        <v>43657</v>
      </c>
      <c r="C522" t="str">
        <f>VLOOKUP(qwdata!M671,lookup!$A$2:$D$18,3,FALSE)</f>
        <v>Copper</v>
      </c>
      <c r="D522">
        <f>qwdata!O671</f>
        <v>2.8</v>
      </c>
      <c r="F522" t="str">
        <f>IF(qwdata!N671="&lt;","nd","d")</f>
        <v>d</v>
      </c>
      <c r="H522" t="str">
        <f>VLOOKUP(qwdata!M671,lookup!$A$2:$D$18,2,FALSE)</f>
        <v>Copper, water, filtered, micrograms per liter</v>
      </c>
    </row>
    <row r="523" spans="1:8" x14ac:dyDescent="0.3">
      <c r="A523">
        <f>qwdata!B672</f>
        <v>1648010</v>
      </c>
      <c r="B523" s="1">
        <f>qwdata!C672</f>
        <v>43657</v>
      </c>
      <c r="C523" t="str">
        <f>VLOOKUP(qwdata!M672,lookup!$A$2:$D$18,3,FALSE)</f>
        <v>Lead</v>
      </c>
      <c r="D523">
        <f>qwdata!O672</f>
        <v>0.2</v>
      </c>
      <c r="F523" t="str">
        <f>IF(qwdata!N672="&lt;","nd","d")</f>
        <v>nd</v>
      </c>
      <c r="H523" t="str">
        <f>VLOOKUP(qwdata!M672,lookup!$A$2:$D$18,2,FALSE)</f>
        <v>Lead, water, filtered, micrograms per liter</v>
      </c>
    </row>
    <row r="524" spans="1:8" x14ac:dyDescent="0.3">
      <c r="A524">
        <f>qwdata!B673</f>
        <v>1648010</v>
      </c>
      <c r="B524" s="1">
        <f>qwdata!C673</f>
        <v>43657</v>
      </c>
      <c r="C524" t="str">
        <f>VLOOKUP(qwdata!M673,lookup!$A$2:$D$18,3,FALSE)</f>
        <v>Zinc</v>
      </c>
      <c r="D524">
        <f>qwdata!O673</f>
        <v>2</v>
      </c>
      <c r="F524" t="str">
        <f>IF(qwdata!N673="&lt;","nd","d")</f>
        <v>nd</v>
      </c>
      <c r="H524" t="str">
        <f>VLOOKUP(qwdata!M673,lookup!$A$2:$D$18,2,FALSE)</f>
        <v>Zinc, water, filtered, micrograms per liter</v>
      </c>
    </row>
    <row r="525" spans="1:8" x14ac:dyDescent="0.3">
      <c r="A525">
        <f>qwdata!B674</f>
        <v>1648010</v>
      </c>
      <c r="B525" s="1">
        <f>qwdata!C674</f>
        <v>43657</v>
      </c>
      <c r="C525" t="str">
        <f>VLOOKUP(qwdata!M674,lookup!$A$2:$D$18,3,FALSE)</f>
        <v>Mercury</v>
      </c>
      <c r="D525">
        <f>qwdata!O674</f>
        <v>2.67</v>
      </c>
      <c r="F525" t="str">
        <f>IF(qwdata!N674="&lt;","nd","d")</f>
        <v>d</v>
      </c>
      <c r="H525" t="str">
        <f>VLOOKUP(qwdata!M674,lookup!$A$2:$D$18,2,FALSE)</f>
        <v>Mercury, water, unfiltered, nanograms per liter</v>
      </c>
    </row>
    <row r="526" spans="1:8" x14ac:dyDescent="0.3">
      <c r="A526">
        <f>qwdata!B675</f>
        <v>1648010</v>
      </c>
      <c r="B526" s="1">
        <f>qwdata!C675</f>
        <v>43682</v>
      </c>
      <c r="C526" t="str">
        <f>VLOOKUP(qwdata!M675,lookup!$A$2:$D$18,3,FALSE)</f>
        <v>Copper</v>
      </c>
      <c r="D526">
        <f>qwdata!O675</f>
        <v>2.8</v>
      </c>
      <c r="F526" t="str">
        <f>IF(qwdata!N675="&lt;","nd","d")</f>
        <v>d</v>
      </c>
      <c r="H526" t="str">
        <f>VLOOKUP(qwdata!M675,lookup!$A$2:$D$18,2,FALSE)</f>
        <v>Copper, water, filtered, micrograms per liter</v>
      </c>
    </row>
    <row r="527" spans="1:8" x14ac:dyDescent="0.3">
      <c r="A527">
        <f>qwdata!B676</f>
        <v>1648010</v>
      </c>
      <c r="B527" s="1">
        <f>qwdata!C676</f>
        <v>43682</v>
      </c>
      <c r="C527" t="str">
        <f>VLOOKUP(qwdata!M676,lookup!$A$2:$D$18,3,FALSE)</f>
        <v>Lead</v>
      </c>
      <c r="D527">
        <f>qwdata!O676</f>
        <v>0.16300000000000001</v>
      </c>
      <c r="F527" t="str">
        <f>IF(qwdata!N676="&lt;","nd","d")</f>
        <v>d</v>
      </c>
      <c r="H527" t="str">
        <f>VLOOKUP(qwdata!M676,lookup!$A$2:$D$18,2,FALSE)</f>
        <v>Lead, water, filtered, micrograms per liter</v>
      </c>
    </row>
    <row r="528" spans="1:8" x14ac:dyDescent="0.3">
      <c r="A528">
        <f>qwdata!B677</f>
        <v>1648010</v>
      </c>
      <c r="B528" s="1">
        <f>qwdata!C677</f>
        <v>43682</v>
      </c>
      <c r="C528" t="str">
        <f>VLOOKUP(qwdata!M677,lookup!$A$2:$D$18,3,FALSE)</f>
        <v>Zinc</v>
      </c>
      <c r="D528">
        <f>qwdata!O677</f>
        <v>2</v>
      </c>
      <c r="F528" t="str">
        <f>IF(qwdata!N677="&lt;","nd","d")</f>
        <v>nd</v>
      </c>
      <c r="H528" t="str">
        <f>VLOOKUP(qwdata!M677,lookup!$A$2:$D$18,2,FALSE)</f>
        <v>Zinc, water, filtered, micrograms per liter</v>
      </c>
    </row>
    <row r="529" spans="1:8" x14ac:dyDescent="0.3">
      <c r="A529">
        <f>qwdata!B678</f>
        <v>1648010</v>
      </c>
      <c r="B529" s="1">
        <f>qwdata!C678</f>
        <v>43682</v>
      </c>
      <c r="C529" t="str">
        <f>VLOOKUP(qwdata!M678,lookup!$A$2:$D$18,3,FALSE)</f>
        <v>Mercury</v>
      </c>
      <c r="D529">
        <f>qwdata!O678</f>
        <v>2.79</v>
      </c>
      <c r="F529" t="str">
        <f>IF(qwdata!N678="&lt;","nd","d")</f>
        <v>d</v>
      </c>
      <c r="H529" t="str">
        <f>VLOOKUP(qwdata!M678,lookup!$A$2:$D$18,2,FALSE)</f>
        <v>Mercury, water, unfiltered, nanograms per liter</v>
      </c>
    </row>
    <row r="530" spans="1:8" x14ac:dyDescent="0.3">
      <c r="A530">
        <f>qwdata!B679</f>
        <v>1648010</v>
      </c>
      <c r="B530" s="1">
        <f>qwdata!C679</f>
        <v>43699</v>
      </c>
      <c r="C530" t="str">
        <f>VLOOKUP(qwdata!M679,lookup!$A$2:$D$18,3,FALSE)</f>
        <v>Copper</v>
      </c>
      <c r="D530">
        <f>qwdata!O679</f>
        <v>3.1</v>
      </c>
      <c r="F530" t="str">
        <f>IF(qwdata!N679="&lt;","nd","d")</f>
        <v>d</v>
      </c>
      <c r="H530" t="str">
        <f>VLOOKUP(qwdata!M679,lookup!$A$2:$D$18,2,FALSE)</f>
        <v>Copper, water, filtered, micrograms per liter</v>
      </c>
    </row>
    <row r="531" spans="1:8" x14ac:dyDescent="0.3">
      <c r="A531">
        <f>qwdata!B680</f>
        <v>1648010</v>
      </c>
      <c r="B531" s="1">
        <f>qwdata!C680</f>
        <v>43699</v>
      </c>
      <c r="C531" t="str">
        <f>VLOOKUP(qwdata!M680,lookup!$A$2:$D$18,3,FALSE)</f>
        <v>Lead</v>
      </c>
      <c r="D531">
        <f>qwdata!O680</f>
        <v>0.49299999999999999</v>
      </c>
      <c r="F531" t="str">
        <f>IF(qwdata!N680="&lt;","nd","d")</f>
        <v>d</v>
      </c>
      <c r="H531" t="str">
        <f>VLOOKUP(qwdata!M680,lookup!$A$2:$D$18,2,FALSE)</f>
        <v>Lead, water, filtered, micrograms per liter</v>
      </c>
    </row>
    <row r="532" spans="1:8" x14ac:dyDescent="0.3">
      <c r="A532">
        <f>qwdata!B681</f>
        <v>1648010</v>
      </c>
      <c r="B532" s="1">
        <f>qwdata!C681</f>
        <v>43699</v>
      </c>
      <c r="C532" t="str">
        <f>VLOOKUP(qwdata!M681,lookup!$A$2:$D$18,3,FALSE)</f>
        <v>Zinc</v>
      </c>
      <c r="D532">
        <f>qwdata!O681</f>
        <v>2</v>
      </c>
      <c r="F532" t="str">
        <f>IF(qwdata!N681="&lt;","nd","d")</f>
        <v>nd</v>
      </c>
      <c r="H532" t="str">
        <f>VLOOKUP(qwdata!M681,lookup!$A$2:$D$18,2,FALSE)</f>
        <v>Zinc, water, filtered, micrograms per liter</v>
      </c>
    </row>
    <row r="533" spans="1:8" x14ac:dyDescent="0.3">
      <c r="A533">
        <f>qwdata!B682</f>
        <v>1648010</v>
      </c>
      <c r="B533" s="1">
        <f>qwdata!C682</f>
        <v>43699</v>
      </c>
      <c r="C533" t="str">
        <f>VLOOKUP(qwdata!M682,lookup!$A$2:$D$18,3,FALSE)</f>
        <v>Mercury</v>
      </c>
      <c r="D533">
        <f>qwdata!O682</f>
        <v>12.9</v>
      </c>
      <c r="F533" t="str">
        <f>IF(qwdata!N682="&lt;","nd","d")</f>
        <v>d</v>
      </c>
      <c r="H533" t="str">
        <f>VLOOKUP(qwdata!M682,lookup!$A$2:$D$18,2,FALSE)</f>
        <v>Mercury, water, unfiltered, nanograms per liter</v>
      </c>
    </row>
    <row r="534" spans="1:8" x14ac:dyDescent="0.3">
      <c r="A534">
        <f>qwdata!B683</f>
        <v>1648010</v>
      </c>
      <c r="B534" s="1">
        <f>qwdata!C683</f>
        <v>43700</v>
      </c>
      <c r="C534" t="str">
        <f>VLOOKUP(qwdata!M683,lookup!$A$2:$D$18,3,FALSE)</f>
        <v>Copper</v>
      </c>
      <c r="D534">
        <f>qwdata!O683</f>
        <v>3.4</v>
      </c>
      <c r="F534" t="str">
        <f>IF(qwdata!N683="&lt;","nd","d")</f>
        <v>d</v>
      </c>
      <c r="H534" t="str">
        <f>VLOOKUP(qwdata!M683,lookup!$A$2:$D$18,2,FALSE)</f>
        <v>Copper, water, filtered, micrograms per liter</v>
      </c>
    </row>
    <row r="535" spans="1:8" x14ac:dyDescent="0.3">
      <c r="A535">
        <f>qwdata!B684</f>
        <v>1648010</v>
      </c>
      <c r="B535" s="1">
        <f>qwdata!C684</f>
        <v>43700</v>
      </c>
      <c r="C535" t="str">
        <f>VLOOKUP(qwdata!M684,lookup!$A$2:$D$18,3,FALSE)</f>
        <v>Lead</v>
      </c>
      <c r="D535">
        <f>qwdata!O684</f>
        <v>0.26800000000000002</v>
      </c>
      <c r="F535" t="str">
        <f>IF(qwdata!N684="&lt;","nd","d")</f>
        <v>d</v>
      </c>
      <c r="H535" t="str">
        <f>VLOOKUP(qwdata!M684,lookup!$A$2:$D$18,2,FALSE)</f>
        <v>Lead, water, filtered, micrograms per liter</v>
      </c>
    </row>
    <row r="536" spans="1:8" x14ac:dyDescent="0.3">
      <c r="A536">
        <f>qwdata!B685</f>
        <v>1648010</v>
      </c>
      <c r="B536" s="1">
        <f>qwdata!C685</f>
        <v>43700</v>
      </c>
      <c r="C536" t="str">
        <f>VLOOKUP(qwdata!M685,lookup!$A$2:$D$18,3,FALSE)</f>
        <v>Zinc</v>
      </c>
      <c r="D536">
        <f>qwdata!O685</f>
        <v>2</v>
      </c>
      <c r="F536" t="str">
        <f>IF(qwdata!N685="&lt;","nd","d")</f>
        <v>nd</v>
      </c>
      <c r="H536" t="str">
        <f>VLOOKUP(qwdata!M685,lookup!$A$2:$D$18,2,FALSE)</f>
        <v>Zinc, water, filtered, micrograms per liter</v>
      </c>
    </row>
    <row r="537" spans="1:8" x14ac:dyDescent="0.3">
      <c r="A537">
        <f>qwdata!B686</f>
        <v>1648010</v>
      </c>
      <c r="B537" s="1">
        <f>qwdata!C686</f>
        <v>43700</v>
      </c>
      <c r="C537" t="str">
        <f>VLOOKUP(qwdata!M686,lookup!$A$2:$D$18,3,FALSE)</f>
        <v>Mercury</v>
      </c>
      <c r="D537">
        <f>qwdata!O686</f>
        <v>7.49</v>
      </c>
      <c r="F537" t="str">
        <f>IF(qwdata!N686="&lt;","nd","d")</f>
        <v>d</v>
      </c>
      <c r="H537" t="str">
        <f>VLOOKUP(qwdata!M686,lookup!$A$2:$D$18,2,FALSE)</f>
        <v>Mercury, water, unfiltered, nanograms per liter</v>
      </c>
    </row>
    <row r="538" spans="1:8" x14ac:dyDescent="0.3">
      <c r="A538">
        <f>qwdata!B687</f>
        <v>1648010</v>
      </c>
      <c r="B538" s="1">
        <f>qwdata!C687</f>
        <v>43713</v>
      </c>
      <c r="C538" t="str">
        <f>VLOOKUP(qwdata!M687,lookup!$A$2:$D$18,3,FALSE)</f>
        <v>Copper</v>
      </c>
      <c r="D538">
        <f>qwdata!O687</f>
        <v>4.4000000000000004</v>
      </c>
      <c r="F538" t="str">
        <f>IF(qwdata!N687="&lt;","nd","d")</f>
        <v>d</v>
      </c>
      <c r="H538" t="str">
        <f>VLOOKUP(qwdata!M687,lookup!$A$2:$D$18,2,FALSE)</f>
        <v>Copper, water, filtered, micrograms per liter</v>
      </c>
    </row>
    <row r="539" spans="1:8" x14ac:dyDescent="0.3">
      <c r="A539">
        <f>qwdata!B688</f>
        <v>1648010</v>
      </c>
      <c r="B539" s="1">
        <f>qwdata!C688</f>
        <v>43713</v>
      </c>
      <c r="C539" t="str">
        <f>VLOOKUP(qwdata!M688,lookup!$A$2:$D$18,3,FALSE)</f>
        <v>Lead</v>
      </c>
      <c r="D539">
        <f>qwdata!O688</f>
        <v>0.153</v>
      </c>
      <c r="F539" t="str">
        <f>IF(qwdata!N688="&lt;","nd","d")</f>
        <v>d</v>
      </c>
      <c r="H539" t="str">
        <f>VLOOKUP(qwdata!M688,lookup!$A$2:$D$18,2,FALSE)</f>
        <v>Lead, water, filtered, micrograms per liter</v>
      </c>
    </row>
    <row r="540" spans="1:8" x14ac:dyDescent="0.3">
      <c r="A540">
        <f>qwdata!B689</f>
        <v>1648010</v>
      </c>
      <c r="B540" s="1">
        <f>qwdata!C689</f>
        <v>43713</v>
      </c>
      <c r="C540" t="str">
        <f>VLOOKUP(qwdata!M689,lookup!$A$2:$D$18,3,FALSE)</f>
        <v>Zinc</v>
      </c>
      <c r="D540">
        <f>qwdata!O689</f>
        <v>2.2000000000000002</v>
      </c>
      <c r="F540" t="str">
        <f>IF(qwdata!N689="&lt;","nd","d")</f>
        <v>d</v>
      </c>
      <c r="H540" t="str">
        <f>VLOOKUP(qwdata!M689,lookup!$A$2:$D$18,2,FALSE)</f>
        <v>Zinc, water, filtered, micrograms per liter</v>
      </c>
    </row>
    <row r="541" spans="1:8" x14ac:dyDescent="0.3">
      <c r="A541">
        <f>qwdata!B690</f>
        <v>1648010</v>
      </c>
      <c r="B541" s="1">
        <f>qwdata!C690</f>
        <v>43713</v>
      </c>
      <c r="C541" t="str">
        <f>VLOOKUP(qwdata!M690,lookup!$A$2:$D$18,3,FALSE)</f>
        <v>Mercury</v>
      </c>
      <c r="D541">
        <f>qwdata!O690</f>
        <v>2.91</v>
      </c>
      <c r="F541" t="str">
        <f>IF(qwdata!N690="&lt;","nd","d")</f>
        <v>d</v>
      </c>
      <c r="H541" t="str">
        <f>VLOOKUP(qwdata!M690,lookup!$A$2:$D$18,2,FALSE)</f>
        <v>Mercury, water, unfiltered, nanograms per liter</v>
      </c>
    </row>
    <row r="542" spans="1:8" x14ac:dyDescent="0.3">
      <c r="A542">
        <f>qwdata!B691</f>
        <v>1648010</v>
      </c>
      <c r="B542" s="1">
        <f>qwdata!C691</f>
        <v>43742</v>
      </c>
      <c r="C542" t="str">
        <f>VLOOKUP(qwdata!M691,lookup!$A$2:$D$18,3,FALSE)</f>
        <v>Copper</v>
      </c>
      <c r="D542">
        <f>qwdata!O691</f>
        <v>4.7</v>
      </c>
      <c r="F542" t="str">
        <f>IF(qwdata!N691="&lt;","nd","d")</f>
        <v>d</v>
      </c>
      <c r="H542" t="str">
        <f>VLOOKUP(qwdata!M691,lookup!$A$2:$D$18,2,FALSE)</f>
        <v>Copper, water, filtered, micrograms per liter</v>
      </c>
    </row>
    <row r="543" spans="1:8" x14ac:dyDescent="0.3">
      <c r="A543">
        <f>qwdata!B692</f>
        <v>1648010</v>
      </c>
      <c r="B543" s="1">
        <f>qwdata!C692</f>
        <v>43742</v>
      </c>
      <c r="C543" t="str">
        <f>VLOOKUP(qwdata!M692,lookup!$A$2:$D$18,3,FALSE)</f>
        <v>Lead</v>
      </c>
      <c r="D543">
        <f>qwdata!O692</f>
        <v>3.2000000000000001E-2</v>
      </c>
      <c r="F543" t="str">
        <f>IF(qwdata!N692="&lt;","nd","d")</f>
        <v>d</v>
      </c>
      <c r="H543" t="str">
        <f>VLOOKUP(qwdata!M692,lookup!$A$2:$D$18,2,FALSE)</f>
        <v>Lead, water, filtered, micrograms per liter</v>
      </c>
    </row>
    <row r="544" spans="1:8" x14ac:dyDescent="0.3">
      <c r="A544">
        <f>qwdata!B693</f>
        <v>1648010</v>
      </c>
      <c r="B544" s="1">
        <f>qwdata!C693</f>
        <v>43742</v>
      </c>
      <c r="C544" t="str">
        <f>VLOOKUP(qwdata!M693,lookup!$A$2:$D$18,3,FALSE)</f>
        <v>Zinc</v>
      </c>
      <c r="D544">
        <f>qwdata!O693</f>
        <v>2</v>
      </c>
      <c r="F544" t="str">
        <f>IF(qwdata!N693="&lt;","nd","d")</f>
        <v>nd</v>
      </c>
      <c r="H544" t="str">
        <f>VLOOKUP(qwdata!M693,lookup!$A$2:$D$18,2,FALSE)</f>
        <v>Zinc, water, filtered, micrograms per liter</v>
      </c>
    </row>
    <row r="545" spans="1:8" x14ac:dyDescent="0.3">
      <c r="A545">
        <f>qwdata!B694</f>
        <v>1648010</v>
      </c>
      <c r="B545" s="1">
        <f>qwdata!C694</f>
        <v>43742</v>
      </c>
      <c r="C545" t="str">
        <f>VLOOKUP(qwdata!M694,lookup!$A$2:$D$18,3,FALSE)</f>
        <v>Mercury</v>
      </c>
      <c r="D545">
        <f>qwdata!O694</f>
        <v>0.8</v>
      </c>
      <c r="F545" t="str">
        <f>IF(qwdata!N694="&lt;","nd","d")</f>
        <v>d</v>
      </c>
      <c r="H545" t="str">
        <f>VLOOKUP(qwdata!M694,lookup!$A$2:$D$18,2,FALSE)</f>
        <v>Mercury, water, unfiltered, nanograms per liter</v>
      </c>
    </row>
    <row r="546" spans="1:8" x14ac:dyDescent="0.3">
      <c r="A546">
        <f>qwdata!B695</f>
        <v>1648010</v>
      </c>
      <c r="B546" s="1">
        <f>qwdata!C695</f>
        <v>43754</v>
      </c>
      <c r="C546" t="str">
        <f>VLOOKUP(qwdata!M695,lookup!$A$2:$D$18,3,FALSE)</f>
        <v>Copper</v>
      </c>
      <c r="D546">
        <f>qwdata!O695</f>
        <v>4.3</v>
      </c>
      <c r="F546" t="str">
        <f>IF(qwdata!N695="&lt;","nd","d")</f>
        <v>d</v>
      </c>
      <c r="H546" t="str">
        <f>VLOOKUP(qwdata!M695,lookup!$A$2:$D$18,2,FALSE)</f>
        <v>Copper, water, filtered, micrograms per liter</v>
      </c>
    </row>
    <row r="547" spans="1:8" x14ac:dyDescent="0.3">
      <c r="A547">
        <f>qwdata!B696</f>
        <v>1648010</v>
      </c>
      <c r="B547" s="1">
        <f>qwdata!C696</f>
        <v>43754</v>
      </c>
      <c r="C547" t="str">
        <f>VLOOKUP(qwdata!M696,lookup!$A$2:$D$18,3,FALSE)</f>
        <v>Lead</v>
      </c>
      <c r="D547">
        <f>qwdata!O696</f>
        <v>0.245</v>
      </c>
      <c r="F547" t="str">
        <f>IF(qwdata!N696="&lt;","nd","d")</f>
        <v>d</v>
      </c>
      <c r="H547" t="str">
        <f>VLOOKUP(qwdata!M696,lookup!$A$2:$D$18,2,FALSE)</f>
        <v>Lead, water, filtered, micrograms per liter</v>
      </c>
    </row>
    <row r="548" spans="1:8" x14ac:dyDescent="0.3">
      <c r="A548">
        <f>qwdata!B697</f>
        <v>1648010</v>
      </c>
      <c r="B548" s="1">
        <f>qwdata!C697</f>
        <v>43754</v>
      </c>
      <c r="C548" t="str">
        <f>VLOOKUP(qwdata!M697,lookup!$A$2:$D$18,3,FALSE)</f>
        <v>Zinc</v>
      </c>
      <c r="D548">
        <f>qwdata!O697</f>
        <v>2.1</v>
      </c>
      <c r="F548" t="str">
        <f>IF(qwdata!N697="&lt;","nd","d")</f>
        <v>d</v>
      </c>
      <c r="H548" t="str">
        <f>VLOOKUP(qwdata!M697,lookup!$A$2:$D$18,2,FALSE)</f>
        <v>Zinc, water, filtered, micrograms per liter</v>
      </c>
    </row>
    <row r="549" spans="1:8" x14ac:dyDescent="0.3">
      <c r="A549">
        <f>qwdata!B698</f>
        <v>1648010</v>
      </c>
      <c r="B549" s="1">
        <f>qwdata!C698</f>
        <v>43754</v>
      </c>
      <c r="C549" t="str">
        <f>VLOOKUP(qwdata!M698,lookup!$A$2:$D$18,3,FALSE)</f>
        <v>Mercury</v>
      </c>
      <c r="D549">
        <f>qwdata!O698</f>
        <v>27.8</v>
      </c>
      <c r="F549" t="str">
        <f>IF(qwdata!N698="&lt;","nd","d")</f>
        <v>d</v>
      </c>
      <c r="H549" t="str">
        <f>VLOOKUP(qwdata!M698,lookup!$A$2:$D$18,2,FALSE)</f>
        <v>Mercury, water, unfiltered, nanograms per liter</v>
      </c>
    </row>
    <row r="550" spans="1:8" x14ac:dyDescent="0.3">
      <c r="A550">
        <f>qwdata!B699</f>
        <v>1648010</v>
      </c>
      <c r="B550" s="1">
        <f>qwdata!C699</f>
        <v>43775</v>
      </c>
      <c r="C550" t="str">
        <f>VLOOKUP(qwdata!M699,lookup!$A$2:$D$18,3,FALSE)</f>
        <v>Copper</v>
      </c>
      <c r="D550">
        <f>qwdata!O699</f>
        <v>2.8</v>
      </c>
      <c r="F550" t="str">
        <f>IF(qwdata!N699="&lt;","nd","d")</f>
        <v>d</v>
      </c>
      <c r="H550" t="str">
        <f>VLOOKUP(qwdata!M699,lookup!$A$2:$D$18,2,FALSE)</f>
        <v>Copper, water, filtered, micrograms per liter</v>
      </c>
    </row>
    <row r="551" spans="1:8" x14ac:dyDescent="0.3">
      <c r="A551">
        <f>qwdata!B700</f>
        <v>1648010</v>
      </c>
      <c r="B551" s="1">
        <f>qwdata!C700</f>
        <v>43775</v>
      </c>
      <c r="C551" t="str">
        <f>VLOOKUP(qwdata!M700,lookup!$A$2:$D$18,3,FALSE)</f>
        <v>Lead</v>
      </c>
      <c r="D551">
        <f>qwdata!O700</f>
        <v>0.16</v>
      </c>
      <c r="F551" t="str">
        <f>IF(qwdata!N700="&lt;","nd","d")</f>
        <v>d</v>
      </c>
      <c r="H551" t="str">
        <f>VLOOKUP(qwdata!M700,lookup!$A$2:$D$18,2,FALSE)</f>
        <v>Lead, water, filtered, micrograms per liter</v>
      </c>
    </row>
    <row r="552" spans="1:8" x14ac:dyDescent="0.3">
      <c r="A552">
        <f>qwdata!B701</f>
        <v>1648010</v>
      </c>
      <c r="B552" s="1">
        <f>qwdata!C701</f>
        <v>43775</v>
      </c>
      <c r="C552" t="str">
        <f>VLOOKUP(qwdata!M701,lookup!$A$2:$D$18,3,FALSE)</f>
        <v>Zinc</v>
      </c>
      <c r="D552">
        <f>qwdata!O701</f>
        <v>2</v>
      </c>
      <c r="F552" t="str">
        <f>IF(qwdata!N701="&lt;","nd","d")</f>
        <v>nd</v>
      </c>
      <c r="H552" t="str">
        <f>VLOOKUP(qwdata!M701,lookup!$A$2:$D$18,2,FALSE)</f>
        <v>Zinc, water, filtered, micrograms per liter</v>
      </c>
    </row>
    <row r="553" spans="1:8" x14ac:dyDescent="0.3">
      <c r="A553">
        <f>qwdata!B702</f>
        <v>1648010</v>
      </c>
      <c r="B553" s="1">
        <f>qwdata!C702</f>
        <v>43775</v>
      </c>
      <c r="C553" t="str">
        <f>VLOOKUP(qwdata!M702,lookup!$A$2:$D$18,3,FALSE)</f>
        <v>Mercury</v>
      </c>
      <c r="D553">
        <f>qwdata!O702</f>
        <v>1.67</v>
      </c>
      <c r="F553" t="str">
        <f>IF(qwdata!N702="&lt;","nd","d")</f>
        <v>d</v>
      </c>
      <c r="H553" t="str">
        <f>VLOOKUP(qwdata!M702,lookup!$A$2:$D$18,2,FALSE)</f>
        <v>Mercury, water, unfiltered, nanograms per liter</v>
      </c>
    </row>
    <row r="554" spans="1:8" x14ac:dyDescent="0.3">
      <c r="A554">
        <f>qwdata!B703</f>
        <v>1648010</v>
      </c>
      <c r="B554" s="1">
        <f>qwdata!C703</f>
        <v>43803</v>
      </c>
      <c r="C554" t="str">
        <f>VLOOKUP(qwdata!M703,lookup!$A$2:$D$18,3,FALSE)</f>
        <v>Copper</v>
      </c>
      <c r="D554">
        <f>qwdata!O703</f>
        <v>1.8</v>
      </c>
      <c r="F554" t="str">
        <f>IF(qwdata!N703="&lt;","nd","d")</f>
        <v>d</v>
      </c>
      <c r="H554" t="str">
        <f>VLOOKUP(qwdata!M703,lookup!$A$2:$D$18,2,FALSE)</f>
        <v>Copper, water, filtered, micrograms per liter</v>
      </c>
    </row>
    <row r="555" spans="1:8" x14ac:dyDescent="0.3">
      <c r="A555">
        <f>qwdata!B704</f>
        <v>1648010</v>
      </c>
      <c r="B555" s="1">
        <f>qwdata!C704</f>
        <v>43803</v>
      </c>
      <c r="C555" t="str">
        <f>VLOOKUP(qwdata!M704,lookup!$A$2:$D$18,3,FALSE)</f>
        <v>Lead</v>
      </c>
      <c r="D555">
        <f>qwdata!O704</f>
        <v>0.129</v>
      </c>
      <c r="F555" t="str">
        <f>IF(qwdata!N704="&lt;","nd","d")</f>
        <v>d</v>
      </c>
      <c r="H555" t="str">
        <f>VLOOKUP(qwdata!M704,lookup!$A$2:$D$18,2,FALSE)</f>
        <v>Lead, water, filtered, micrograms per liter</v>
      </c>
    </row>
    <row r="556" spans="1:8" x14ac:dyDescent="0.3">
      <c r="A556">
        <f>qwdata!B705</f>
        <v>1648010</v>
      </c>
      <c r="B556" s="1">
        <f>qwdata!C705</f>
        <v>43803</v>
      </c>
      <c r="C556" t="str">
        <f>VLOOKUP(qwdata!M705,lookup!$A$2:$D$18,3,FALSE)</f>
        <v>Zinc</v>
      </c>
      <c r="D556">
        <f>qwdata!O705</f>
        <v>2</v>
      </c>
      <c r="F556" t="str">
        <f>IF(qwdata!N705="&lt;","nd","d")</f>
        <v>nd</v>
      </c>
      <c r="H556" t="str">
        <f>VLOOKUP(qwdata!M705,lookup!$A$2:$D$18,2,FALSE)</f>
        <v>Zinc, water, filtered, micrograms per liter</v>
      </c>
    </row>
    <row r="557" spans="1:8" x14ac:dyDescent="0.3">
      <c r="A557">
        <f>qwdata!B706</f>
        <v>1648010</v>
      </c>
      <c r="B557" s="1">
        <f>qwdata!C706</f>
        <v>43803</v>
      </c>
      <c r="C557" t="str">
        <f>VLOOKUP(qwdata!M706,lookup!$A$2:$D$18,3,FALSE)</f>
        <v>Mercury</v>
      </c>
      <c r="D557">
        <f>qwdata!O706</f>
        <v>1.85</v>
      </c>
      <c r="F557" t="str">
        <f>IF(qwdata!N706="&lt;","nd","d")</f>
        <v>d</v>
      </c>
      <c r="H557" t="str">
        <f>VLOOKUP(qwdata!M706,lookup!$A$2:$D$18,2,FALSE)</f>
        <v>Mercury, water, unfiltered, nanograms per liter</v>
      </c>
    </row>
    <row r="558" spans="1:8" x14ac:dyDescent="0.3">
      <c r="A558">
        <f>qwdata!B707</f>
        <v>1648010</v>
      </c>
      <c r="B558" s="1">
        <f>qwdata!C707</f>
        <v>43809</v>
      </c>
      <c r="C558" t="str">
        <f>VLOOKUP(qwdata!M707,lookup!$A$2:$D$18,3,FALSE)</f>
        <v>Copper</v>
      </c>
      <c r="D558">
        <f>qwdata!O707</f>
        <v>2.7</v>
      </c>
      <c r="F558" t="str">
        <f>IF(qwdata!N707="&lt;","nd","d")</f>
        <v>d</v>
      </c>
      <c r="H558" t="str">
        <f>VLOOKUP(qwdata!M707,lookup!$A$2:$D$18,2,FALSE)</f>
        <v>Copper, water, filtered, micrograms per liter</v>
      </c>
    </row>
    <row r="559" spans="1:8" x14ac:dyDescent="0.3">
      <c r="A559">
        <f>qwdata!B708</f>
        <v>1648010</v>
      </c>
      <c r="B559" s="1">
        <f>qwdata!C708</f>
        <v>43809</v>
      </c>
      <c r="C559" t="str">
        <f>VLOOKUP(qwdata!M708,lookup!$A$2:$D$18,3,FALSE)</f>
        <v>Lead</v>
      </c>
      <c r="D559">
        <f>qwdata!O708</f>
        <v>0.19600000000000001</v>
      </c>
      <c r="F559" t="str">
        <f>IF(qwdata!N708="&lt;","nd","d")</f>
        <v>d</v>
      </c>
      <c r="H559" t="str">
        <f>VLOOKUP(qwdata!M708,lookup!$A$2:$D$18,2,FALSE)</f>
        <v>Lead, water, filtered, micrograms per liter</v>
      </c>
    </row>
    <row r="560" spans="1:8" x14ac:dyDescent="0.3">
      <c r="A560">
        <f>qwdata!B709</f>
        <v>1648010</v>
      </c>
      <c r="B560" s="1">
        <f>qwdata!C709</f>
        <v>43809</v>
      </c>
      <c r="C560" t="str">
        <f>VLOOKUP(qwdata!M709,lookup!$A$2:$D$18,3,FALSE)</f>
        <v>Zinc</v>
      </c>
      <c r="D560">
        <f>qwdata!O709</f>
        <v>2.7</v>
      </c>
      <c r="F560" t="str">
        <f>IF(qwdata!N709="&lt;","nd","d")</f>
        <v>d</v>
      </c>
      <c r="H560" t="str">
        <f>VLOOKUP(qwdata!M709,lookup!$A$2:$D$18,2,FALSE)</f>
        <v>Zinc, water, filtered, micrograms per liter</v>
      </c>
    </row>
    <row r="561" spans="1:8" x14ac:dyDescent="0.3">
      <c r="A561">
        <f>qwdata!B710</f>
        <v>1648010</v>
      </c>
      <c r="B561" s="1">
        <f>qwdata!C710</f>
        <v>43838</v>
      </c>
      <c r="C561" t="str">
        <f>VLOOKUP(qwdata!M710,lookup!$A$2:$D$18,3,FALSE)</f>
        <v>Copper</v>
      </c>
      <c r="D561">
        <f>qwdata!O710</f>
        <v>1.6</v>
      </c>
      <c r="F561" t="str">
        <f>IF(qwdata!N710="&lt;","nd","d")</f>
        <v>d</v>
      </c>
      <c r="H561" t="str">
        <f>VLOOKUP(qwdata!M710,lookup!$A$2:$D$18,2,FALSE)</f>
        <v>Copper, water, filtered, micrograms per liter</v>
      </c>
    </row>
    <row r="562" spans="1:8" x14ac:dyDescent="0.3">
      <c r="A562">
        <f>qwdata!B711</f>
        <v>1648010</v>
      </c>
      <c r="B562" s="1">
        <f>qwdata!C711</f>
        <v>43838</v>
      </c>
      <c r="C562" t="str">
        <f>VLOOKUP(qwdata!M711,lookup!$A$2:$D$18,3,FALSE)</f>
        <v>Lead</v>
      </c>
      <c r="D562">
        <f>qwdata!O711</f>
        <v>8.1000000000000003E-2</v>
      </c>
      <c r="F562" t="str">
        <f>IF(qwdata!N711="&lt;","nd","d")</f>
        <v>d</v>
      </c>
      <c r="H562" t="str">
        <f>VLOOKUP(qwdata!M711,lookup!$A$2:$D$18,2,FALSE)</f>
        <v>Lead, water, filtered, micrograms per liter</v>
      </c>
    </row>
    <row r="563" spans="1:8" x14ac:dyDescent="0.3">
      <c r="A563">
        <f>qwdata!B712</f>
        <v>1648010</v>
      </c>
      <c r="B563" s="1">
        <f>qwdata!C712</f>
        <v>43838</v>
      </c>
      <c r="C563" t="str">
        <f>VLOOKUP(qwdata!M712,lookup!$A$2:$D$18,3,FALSE)</f>
        <v>Zinc</v>
      </c>
      <c r="D563">
        <f>qwdata!O712</f>
        <v>2.9</v>
      </c>
      <c r="F563" t="str">
        <f>IF(qwdata!N712="&lt;","nd","d")</f>
        <v>d</v>
      </c>
      <c r="H563" t="str">
        <f>VLOOKUP(qwdata!M712,lookup!$A$2:$D$18,2,FALSE)</f>
        <v>Zinc, water, filtered, micrograms per liter</v>
      </c>
    </row>
    <row r="564" spans="1:8" x14ac:dyDescent="0.3">
      <c r="A564">
        <f>qwdata!B713</f>
        <v>1648010</v>
      </c>
      <c r="B564" s="1">
        <f>qwdata!C713</f>
        <v>43838</v>
      </c>
      <c r="C564" t="str">
        <f>VLOOKUP(qwdata!M713,lookup!$A$2:$D$18,3,FALSE)</f>
        <v>Mercury</v>
      </c>
      <c r="D564">
        <f>qwdata!O713</f>
        <v>1.62</v>
      </c>
      <c r="F564" t="str">
        <f>IF(qwdata!N713="&lt;","nd","d")</f>
        <v>d</v>
      </c>
      <c r="H564" t="str">
        <f>VLOOKUP(qwdata!M713,lookup!$A$2:$D$18,2,FALSE)</f>
        <v>Mercury, water, unfiltered, nanograms per liter</v>
      </c>
    </row>
    <row r="565" spans="1:8" x14ac:dyDescent="0.3">
      <c r="A565">
        <f>qwdata!B714</f>
        <v>1648010</v>
      </c>
      <c r="B565" s="1">
        <f>qwdata!C714</f>
        <v>43865</v>
      </c>
      <c r="C565" t="str">
        <f>VLOOKUP(qwdata!M714,lookup!$A$2:$D$18,3,FALSE)</f>
        <v>Copper</v>
      </c>
      <c r="D565">
        <f>qwdata!O714</f>
        <v>2.1</v>
      </c>
      <c r="F565" t="str">
        <f>IF(qwdata!N714="&lt;","nd","d")</f>
        <v>d</v>
      </c>
      <c r="H565" t="str">
        <f>VLOOKUP(qwdata!M714,lookup!$A$2:$D$18,2,FALSE)</f>
        <v>Copper, water, filtered, micrograms per liter</v>
      </c>
    </row>
    <row r="566" spans="1:8" x14ac:dyDescent="0.3">
      <c r="A566">
        <f>qwdata!B715</f>
        <v>1648010</v>
      </c>
      <c r="B566" s="1">
        <f>qwdata!C715</f>
        <v>43865</v>
      </c>
      <c r="C566" t="str">
        <f>VLOOKUP(qwdata!M715,lookup!$A$2:$D$18,3,FALSE)</f>
        <v>Lead</v>
      </c>
      <c r="D566">
        <f>qwdata!O715</f>
        <v>0.219</v>
      </c>
      <c r="F566" t="str">
        <f>IF(qwdata!N715="&lt;","nd","d")</f>
        <v>d</v>
      </c>
      <c r="H566" t="str">
        <f>VLOOKUP(qwdata!M715,lookup!$A$2:$D$18,2,FALSE)</f>
        <v>Lead, water, filtered, micrograms per liter</v>
      </c>
    </row>
    <row r="567" spans="1:8" x14ac:dyDescent="0.3">
      <c r="A567">
        <f>qwdata!B716</f>
        <v>1648010</v>
      </c>
      <c r="B567" s="1">
        <f>qwdata!C716</f>
        <v>43865</v>
      </c>
      <c r="C567" t="str">
        <f>VLOOKUP(qwdata!M716,lookup!$A$2:$D$18,3,FALSE)</f>
        <v>Zinc</v>
      </c>
      <c r="D567">
        <f>qwdata!O716</f>
        <v>2.7</v>
      </c>
      <c r="F567" t="str">
        <f>IF(qwdata!N716="&lt;","nd","d")</f>
        <v>d</v>
      </c>
      <c r="H567" t="str">
        <f>VLOOKUP(qwdata!M716,lookup!$A$2:$D$18,2,FALSE)</f>
        <v>Zinc, water, filtered, micrograms per liter</v>
      </c>
    </row>
    <row r="568" spans="1:8" x14ac:dyDescent="0.3">
      <c r="A568">
        <f>qwdata!B717</f>
        <v>1648010</v>
      </c>
      <c r="B568" s="1">
        <f>qwdata!C717</f>
        <v>43865</v>
      </c>
      <c r="C568" t="str">
        <f>VLOOKUP(qwdata!M717,lookup!$A$2:$D$18,3,FALSE)</f>
        <v>Mercury</v>
      </c>
      <c r="D568">
        <f>qwdata!O717</f>
        <v>1.74</v>
      </c>
      <c r="F568" t="str">
        <f>IF(qwdata!N717="&lt;","nd","d")</f>
        <v>d</v>
      </c>
      <c r="H568" t="str">
        <f>VLOOKUP(qwdata!M717,lookup!$A$2:$D$18,2,FALSE)</f>
        <v>Mercury, water, unfiltered, nanograms per liter</v>
      </c>
    </row>
    <row r="569" spans="1:8" x14ac:dyDescent="0.3">
      <c r="A569">
        <f>qwdata!B718</f>
        <v>1648010</v>
      </c>
      <c r="B569" s="1">
        <f>qwdata!C718</f>
        <v>43868</v>
      </c>
      <c r="C569" t="str">
        <f>VLOOKUP(qwdata!M718,lookup!$A$2:$D$18,3,FALSE)</f>
        <v>Copper</v>
      </c>
      <c r="D569">
        <f>qwdata!O718</f>
        <v>3.2</v>
      </c>
      <c r="F569" t="str">
        <f>IF(qwdata!N718="&lt;","nd","d")</f>
        <v>d</v>
      </c>
      <c r="H569" t="str">
        <f>VLOOKUP(qwdata!M718,lookup!$A$2:$D$18,2,FALSE)</f>
        <v>Copper, water, filtered, micrograms per liter</v>
      </c>
    </row>
    <row r="570" spans="1:8" x14ac:dyDescent="0.3">
      <c r="A570">
        <f>qwdata!B719</f>
        <v>1648010</v>
      </c>
      <c r="B570" s="1">
        <f>qwdata!C719</f>
        <v>43868</v>
      </c>
      <c r="C570" t="str">
        <f>VLOOKUP(qwdata!M719,lookup!$A$2:$D$18,3,FALSE)</f>
        <v>Lead</v>
      </c>
      <c r="D570">
        <f>qwdata!O719</f>
        <v>0.33900000000000002</v>
      </c>
      <c r="F570" t="str">
        <f>IF(qwdata!N719="&lt;","nd","d")</f>
        <v>d</v>
      </c>
      <c r="H570" t="str">
        <f>VLOOKUP(qwdata!M719,lookup!$A$2:$D$18,2,FALSE)</f>
        <v>Lead, water, filtered, micrograms per liter</v>
      </c>
    </row>
    <row r="571" spans="1:8" x14ac:dyDescent="0.3">
      <c r="A571">
        <f>qwdata!B720</f>
        <v>1648010</v>
      </c>
      <c r="B571" s="1">
        <f>qwdata!C720</f>
        <v>43868</v>
      </c>
      <c r="C571" t="str">
        <f>VLOOKUP(qwdata!M720,lookup!$A$2:$D$18,3,FALSE)</f>
        <v>Zinc</v>
      </c>
      <c r="D571">
        <f>qwdata!O720</f>
        <v>2.5</v>
      </c>
      <c r="F571" t="str">
        <f>IF(qwdata!N720="&lt;","nd","d")</f>
        <v>d</v>
      </c>
      <c r="H571" t="str">
        <f>VLOOKUP(qwdata!M720,lookup!$A$2:$D$18,2,FALSE)</f>
        <v>Zinc, water, filtered, micrograms per liter</v>
      </c>
    </row>
    <row r="572" spans="1:8" x14ac:dyDescent="0.3">
      <c r="A572">
        <f>qwdata!B721</f>
        <v>1648010</v>
      </c>
      <c r="B572" s="1">
        <f>qwdata!C721</f>
        <v>43868</v>
      </c>
      <c r="C572" t="str">
        <f>VLOOKUP(qwdata!M721,lookup!$A$2:$D$18,3,FALSE)</f>
        <v>Mercury</v>
      </c>
      <c r="D572">
        <f>qwdata!O721</f>
        <v>20.2</v>
      </c>
      <c r="F572" t="str">
        <f>IF(qwdata!N721="&lt;","nd","d")</f>
        <v>d</v>
      </c>
      <c r="H572" t="str">
        <f>VLOOKUP(qwdata!M721,lookup!$A$2:$D$18,2,FALSE)</f>
        <v>Mercury, water, unfiltered, nanograms per liter</v>
      </c>
    </row>
    <row r="573" spans="1:8" x14ac:dyDescent="0.3">
      <c r="A573">
        <f>qwdata!B722</f>
        <v>1648010</v>
      </c>
      <c r="B573" s="1">
        <f>qwdata!C722</f>
        <v>43894</v>
      </c>
      <c r="C573" t="str">
        <f>VLOOKUP(qwdata!M722,lookup!$A$2:$D$18,3,FALSE)</f>
        <v>Copper</v>
      </c>
      <c r="D573">
        <f>qwdata!O722</f>
        <v>1.5</v>
      </c>
      <c r="F573" t="str">
        <f>IF(qwdata!N722="&lt;","nd","d")</f>
        <v>d</v>
      </c>
      <c r="H573" t="str">
        <f>VLOOKUP(qwdata!M722,lookup!$A$2:$D$18,2,FALSE)</f>
        <v>Copper, water, filtered, micrograms per liter</v>
      </c>
    </row>
    <row r="574" spans="1:8" x14ac:dyDescent="0.3">
      <c r="A574">
        <f>qwdata!B723</f>
        <v>1648010</v>
      </c>
      <c r="B574" s="1">
        <f>qwdata!C723</f>
        <v>43894</v>
      </c>
      <c r="C574" t="str">
        <f>VLOOKUP(qwdata!M723,lookup!$A$2:$D$18,3,FALSE)</f>
        <v>Lead</v>
      </c>
      <c r="D574">
        <f>qwdata!O723</f>
        <v>4.8000000000000001E-2</v>
      </c>
      <c r="F574" t="str">
        <f>IF(qwdata!N723="&lt;","nd","d")</f>
        <v>d</v>
      </c>
      <c r="H574" t="str">
        <f>VLOOKUP(qwdata!M723,lookup!$A$2:$D$18,2,FALSE)</f>
        <v>Lead, water, filtered, micrograms per liter</v>
      </c>
    </row>
    <row r="575" spans="1:8" x14ac:dyDescent="0.3">
      <c r="A575">
        <f>qwdata!B724</f>
        <v>1648010</v>
      </c>
      <c r="B575" s="1">
        <f>qwdata!C724</f>
        <v>43894</v>
      </c>
      <c r="C575" t="str">
        <f>VLOOKUP(qwdata!M724,lookup!$A$2:$D$18,3,FALSE)</f>
        <v>Zinc</v>
      </c>
      <c r="D575">
        <f>qwdata!O724</f>
        <v>2.1</v>
      </c>
      <c r="F575" t="str">
        <f>IF(qwdata!N724="&lt;","nd","d")</f>
        <v>d</v>
      </c>
      <c r="H575" t="str">
        <f>VLOOKUP(qwdata!M724,lookup!$A$2:$D$18,2,FALSE)</f>
        <v>Zinc, water, filtered, micrograms per liter</v>
      </c>
    </row>
    <row r="576" spans="1:8" x14ac:dyDescent="0.3">
      <c r="A576">
        <f>qwdata!B725</f>
        <v>1648010</v>
      </c>
      <c r="B576" s="1">
        <f>qwdata!C725</f>
        <v>43896</v>
      </c>
      <c r="C576" t="str">
        <f>VLOOKUP(qwdata!M725,lookup!$A$2:$D$18,3,FALSE)</f>
        <v>Mercury</v>
      </c>
      <c r="D576">
        <f>qwdata!O725</f>
        <v>1.38</v>
      </c>
      <c r="F576" t="str">
        <f>IF(qwdata!N725="&lt;","nd","d")</f>
        <v>d</v>
      </c>
      <c r="H576" t="str">
        <f>VLOOKUP(qwdata!M725,lookup!$A$2:$D$18,2,FALSE)</f>
        <v>Mercury, water, unfiltered, nanograms per liter</v>
      </c>
    </row>
    <row r="577" spans="1:8" x14ac:dyDescent="0.3">
      <c r="A577">
        <f>qwdata!B726</f>
        <v>1648010</v>
      </c>
      <c r="B577" s="1">
        <f>qwdata!C726</f>
        <v>43909</v>
      </c>
      <c r="C577" t="str">
        <f>VLOOKUP(qwdata!M726,lookup!$A$2:$D$18,3,FALSE)</f>
        <v>Copper</v>
      </c>
      <c r="D577">
        <f>qwdata!O726</f>
        <v>2</v>
      </c>
      <c r="F577" t="str">
        <f>IF(qwdata!N726="&lt;","nd","d")</f>
        <v>d</v>
      </c>
      <c r="H577" t="str">
        <f>VLOOKUP(qwdata!M726,lookup!$A$2:$D$18,2,FALSE)</f>
        <v>Copper, water, filtered, micrograms per liter</v>
      </c>
    </row>
    <row r="578" spans="1:8" x14ac:dyDescent="0.3">
      <c r="A578">
        <f>qwdata!B727</f>
        <v>1648010</v>
      </c>
      <c r="B578" s="1">
        <f>qwdata!C727</f>
        <v>43909</v>
      </c>
      <c r="C578" t="str">
        <f>VLOOKUP(qwdata!M727,lookup!$A$2:$D$18,3,FALSE)</f>
        <v>Lead</v>
      </c>
      <c r="D578">
        <f>qwdata!O727</f>
        <v>9.1999999999999998E-2</v>
      </c>
      <c r="F578" t="str">
        <f>IF(qwdata!N727="&lt;","nd","d")</f>
        <v>d</v>
      </c>
      <c r="H578" t="str">
        <f>VLOOKUP(qwdata!M727,lookup!$A$2:$D$18,2,FALSE)</f>
        <v>Lead, water, filtered, micrograms per liter</v>
      </c>
    </row>
    <row r="579" spans="1:8" x14ac:dyDescent="0.3">
      <c r="A579">
        <f>qwdata!B728</f>
        <v>1648010</v>
      </c>
      <c r="B579" s="1">
        <f>qwdata!C728</f>
        <v>43909</v>
      </c>
      <c r="C579" t="str">
        <f>VLOOKUP(qwdata!M728,lookup!$A$2:$D$18,3,FALSE)</f>
        <v>Zinc</v>
      </c>
      <c r="D579">
        <f>qwdata!O728</f>
        <v>2</v>
      </c>
      <c r="F579" t="str">
        <f>IF(qwdata!N728="&lt;","nd","d")</f>
        <v>nd</v>
      </c>
      <c r="H579" t="str">
        <f>VLOOKUP(qwdata!M728,lookup!$A$2:$D$18,2,FALSE)</f>
        <v>Zinc, water, filtered, micrograms per liter</v>
      </c>
    </row>
    <row r="580" spans="1:8" x14ac:dyDescent="0.3">
      <c r="A580">
        <f>qwdata!B729</f>
        <v>1648010</v>
      </c>
      <c r="B580" s="1">
        <f>qwdata!C729</f>
        <v>43909</v>
      </c>
      <c r="C580" t="str">
        <f>VLOOKUP(qwdata!M729,lookup!$A$2:$D$18,3,FALSE)</f>
        <v>Mercury</v>
      </c>
      <c r="D580">
        <f>qwdata!O729</f>
        <v>16</v>
      </c>
      <c r="F580" t="str">
        <f>IF(qwdata!N729="&lt;","nd","d")</f>
        <v>d</v>
      </c>
      <c r="H580" t="str">
        <f>VLOOKUP(qwdata!M729,lookup!$A$2:$D$18,2,FALSE)</f>
        <v>Mercury, water, unfiltered, nanograms per liter</v>
      </c>
    </row>
    <row r="581" spans="1:8" x14ac:dyDescent="0.3">
      <c r="A581">
        <f>qwdata!B730</f>
        <v>1648010</v>
      </c>
      <c r="B581" s="1">
        <f>qwdata!C730</f>
        <v>43918</v>
      </c>
      <c r="C581" t="str">
        <f>VLOOKUP(qwdata!M730,lookup!$A$2:$D$18,3,FALSE)</f>
        <v>Copper</v>
      </c>
      <c r="D581">
        <f>qwdata!O730</f>
        <v>2.7</v>
      </c>
      <c r="F581" t="str">
        <f>IF(qwdata!N730="&lt;","nd","d")</f>
        <v>d</v>
      </c>
      <c r="H581" t="str">
        <f>VLOOKUP(qwdata!M730,lookup!$A$2:$D$18,2,FALSE)</f>
        <v>Copper, water, filtered, micrograms per liter</v>
      </c>
    </row>
    <row r="582" spans="1:8" x14ac:dyDescent="0.3">
      <c r="A582">
        <f>qwdata!B731</f>
        <v>1648010</v>
      </c>
      <c r="B582" s="1">
        <f>qwdata!C731</f>
        <v>43918</v>
      </c>
      <c r="C582" t="str">
        <f>VLOOKUP(qwdata!M731,lookup!$A$2:$D$18,3,FALSE)</f>
        <v>Lead</v>
      </c>
      <c r="D582">
        <f>qwdata!O731</f>
        <v>7.3999999999999996E-2</v>
      </c>
      <c r="F582" t="str">
        <f>IF(qwdata!N731="&lt;","nd","d")</f>
        <v>d</v>
      </c>
      <c r="H582" t="str">
        <f>VLOOKUP(qwdata!M731,lookup!$A$2:$D$18,2,FALSE)</f>
        <v>Lead, water, filtered, micrograms per liter</v>
      </c>
    </row>
    <row r="583" spans="1:8" x14ac:dyDescent="0.3">
      <c r="A583">
        <f>qwdata!B732</f>
        <v>1648010</v>
      </c>
      <c r="B583" s="1">
        <f>qwdata!C732</f>
        <v>43918</v>
      </c>
      <c r="C583" t="str">
        <f>VLOOKUP(qwdata!M732,lookup!$A$2:$D$18,3,FALSE)</f>
        <v>Zinc</v>
      </c>
      <c r="D583">
        <f>qwdata!O732</f>
        <v>2.6</v>
      </c>
      <c r="F583" t="str">
        <f>IF(qwdata!N732="&lt;","nd","d")</f>
        <v>d</v>
      </c>
      <c r="H583" t="str">
        <f>VLOOKUP(qwdata!M732,lookup!$A$2:$D$18,2,FALSE)</f>
        <v>Zinc, water, filtered, micrograms per liter</v>
      </c>
    </row>
    <row r="584" spans="1:8" x14ac:dyDescent="0.3">
      <c r="A584">
        <f>qwdata!B733</f>
        <v>1648010</v>
      </c>
      <c r="B584" s="1">
        <f>qwdata!C733</f>
        <v>43918</v>
      </c>
      <c r="C584" t="str">
        <f>VLOOKUP(qwdata!M733,lookup!$A$2:$D$18,3,FALSE)</f>
        <v>Mercury</v>
      </c>
      <c r="D584">
        <f>qwdata!O733</f>
        <v>6.78</v>
      </c>
      <c r="F584" t="str">
        <f>IF(qwdata!N733="&lt;","nd","d")</f>
        <v>d</v>
      </c>
      <c r="H584" t="str">
        <f>VLOOKUP(qwdata!M733,lookup!$A$2:$D$18,2,FALSE)</f>
        <v>Mercury, water, unfiltered, nanograms per liter</v>
      </c>
    </row>
    <row r="585" spans="1:8" x14ac:dyDescent="0.3">
      <c r="A585">
        <f>qwdata!B734</f>
        <v>1648010</v>
      </c>
      <c r="B585" s="1">
        <f>qwdata!C734</f>
        <v>43922</v>
      </c>
      <c r="C585" t="str">
        <f>VLOOKUP(qwdata!M734,lookup!$A$2:$D$18,3,FALSE)</f>
        <v>Copper</v>
      </c>
      <c r="D585">
        <f>qwdata!O734</f>
        <v>3</v>
      </c>
      <c r="F585" t="str">
        <f>IF(qwdata!N734="&lt;","nd","d")</f>
        <v>d</v>
      </c>
      <c r="H585" t="str">
        <f>VLOOKUP(qwdata!M734,lookup!$A$2:$D$18,2,FALSE)</f>
        <v>Copper, water, filtered, micrograms per liter</v>
      </c>
    </row>
    <row r="586" spans="1:8" x14ac:dyDescent="0.3">
      <c r="A586">
        <f>qwdata!B735</f>
        <v>1648010</v>
      </c>
      <c r="B586" s="1">
        <f>qwdata!C735</f>
        <v>43922</v>
      </c>
      <c r="C586" t="str">
        <f>VLOOKUP(qwdata!M735,lookup!$A$2:$D$18,3,FALSE)</f>
        <v>Lead</v>
      </c>
      <c r="D586">
        <f>qwdata!O735</f>
        <v>3.9E-2</v>
      </c>
      <c r="F586" t="str">
        <f>IF(qwdata!N735="&lt;","nd","d")</f>
        <v>d</v>
      </c>
      <c r="H586" t="str">
        <f>VLOOKUP(qwdata!M735,lookup!$A$2:$D$18,2,FALSE)</f>
        <v>Lead, water, filtered, micrograms per liter</v>
      </c>
    </row>
    <row r="587" spans="1:8" x14ac:dyDescent="0.3">
      <c r="A587">
        <f>qwdata!B736</f>
        <v>1648010</v>
      </c>
      <c r="B587" s="1">
        <f>qwdata!C736</f>
        <v>43922</v>
      </c>
      <c r="C587" t="str">
        <f>VLOOKUP(qwdata!M736,lookup!$A$2:$D$18,3,FALSE)</f>
        <v>Zinc</v>
      </c>
      <c r="D587">
        <f>qwdata!O736</f>
        <v>2</v>
      </c>
      <c r="F587" t="str">
        <f>IF(qwdata!N736="&lt;","nd","d")</f>
        <v>nd</v>
      </c>
      <c r="H587" t="str">
        <f>VLOOKUP(qwdata!M736,lookup!$A$2:$D$18,2,FALSE)</f>
        <v>Zinc, water, filtered, micrograms per liter</v>
      </c>
    </row>
    <row r="588" spans="1:8" x14ac:dyDescent="0.3">
      <c r="A588">
        <f>qwdata!B737</f>
        <v>1648010</v>
      </c>
      <c r="B588" s="1">
        <f>qwdata!C737</f>
        <v>43922</v>
      </c>
      <c r="C588" t="str">
        <f>VLOOKUP(qwdata!M737,lookup!$A$2:$D$18,3,FALSE)</f>
        <v>Mercury</v>
      </c>
      <c r="D588">
        <f>qwdata!O737</f>
        <v>1.37</v>
      </c>
      <c r="F588" t="str">
        <f>IF(qwdata!N737="&lt;","nd","d")</f>
        <v>d</v>
      </c>
      <c r="H588" t="str">
        <f>VLOOKUP(qwdata!M737,lookup!$A$2:$D$18,2,FALSE)</f>
        <v>Mercury, water, unfiltered, nanograms per liter</v>
      </c>
    </row>
    <row r="589" spans="1:8" x14ac:dyDescent="0.3">
      <c r="A589">
        <f>qwdata!B738</f>
        <v>1648010</v>
      </c>
      <c r="B589" s="1">
        <f>qwdata!C738</f>
        <v>43956</v>
      </c>
      <c r="C589" t="str">
        <f>VLOOKUP(qwdata!M738,lookup!$A$2:$D$18,3,FALSE)</f>
        <v>Copper</v>
      </c>
      <c r="D589">
        <f>qwdata!O738</f>
        <v>3.6</v>
      </c>
      <c r="F589" t="str">
        <f>IF(qwdata!N738="&lt;","nd","d")</f>
        <v>d</v>
      </c>
      <c r="H589" t="str">
        <f>VLOOKUP(qwdata!M738,lookup!$A$2:$D$18,2,FALSE)</f>
        <v>Copper, water, filtered, micrograms per liter</v>
      </c>
    </row>
    <row r="590" spans="1:8" x14ac:dyDescent="0.3">
      <c r="A590">
        <f>qwdata!B739</f>
        <v>1648010</v>
      </c>
      <c r="B590" s="1">
        <f>qwdata!C739</f>
        <v>43956</v>
      </c>
      <c r="C590" t="str">
        <f>VLOOKUP(qwdata!M739,lookup!$A$2:$D$18,3,FALSE)</f>
        <v>Lead</v>
      </c>
      <c r="D590">
        <f>qwdata!O739</f>
        <v>0.14799999999999999</v>
      </c>
      <c r="F590" t="str">
        <f>IF(qwdata!N739="&lt;","nd","d")</f>
        <v>d</v>
      </c>
      <c r="H590" t="str">
        <f>VLOOKUP(qwdata!M739,lookup!$A$2:$D$18,2,FALSE)</f>
        <v>Lead, water, filtered, micrograms per liter</v>
      </c>
    </row>
    <row r="591" spans="1:8" x14ac:dyDescent="0.3">
      <c r="A591">
        <f>qwdata!B740</f>
        <v>1648010</v>
      </c>
      <c r="B591" s="1">
        <f>qwdata!C740</f>
        <v>43956</v>
      </c>
      <c r="C591" t="str">
        <f>VLOOKUP(qwdata!M740,lookup!$A$2:$D$18,3,FALSE)</f>
        <v>Zinc</v>
      </c>
      <c r="D591">
        <f>qwdata!O740</f>
        <v>2</v>
      </c>
      <c r="F591" t="str">
        <f>IF(qwdata!N740="&lt;","nd","d")</f>
        <v>nd</v>
      </c>
      <c r="H591" t="str">
        <f>VLOOKUP(qwdata!M740,lookup!$A$2:$D$18,2,FALSE)</f>
        <v>Zinc, water, filtered, micrograms per liter</v>
      </c>
    </row>
    <row r="592" spans="1:8" x14ac:dyDescent="0.3">
      <c r="A592">
        <f>qwdata!B741</f>
        <v>1648010</v>
      </c>
      <c r="B592" s="1">
        <f>qwdata!C741</f>
        <v>43956</v>
      </c>
      <c r="C592" t="str">
        <f>VLOOKUP(qwdata!M741,lookup!$A$2:$D$18,3,FALSE)</f>
        <v>Mercury</v>
      </c>
      <c r="D592">
        <f>qwdata!O741</f>
        <v>2.2799999999999998</v>
      </c>
      <c r="F592" t="str">
        <f>IF(qwdata!N741="&lt;","nd","d")</f>
        <v>d</v>
      </c>
      <c r="H592" t="str">
        <f>VLOOKUP(qwdata!M741,lookup!$A$2:$D$18,2,FALSE)</f>
        <v>Mercury, water, unfiltered, nanograms per liter</v>
      </c>
    </row>
    <row r="593" spans="1:8" x14ac:dyDescent="0.3">
      <c r="A593">
        <f>qwdata!B742</f>
        <v>1648010</v>
      </c>
      <c r="B593" s="1">
        <f>qwdata!C742</f>
        <v>43984</v>
      </c>
      <c r="C593" t="str">
        <f>VLOOKUP(qwdata!M742,lookup!$A$2:$D$18,3,FALSE)</f>
        <v>Copper</v>
      </c>
      <c r="D593">
        <f>qwdata!O742</f>
        <v>2.1</v>
      </c>
      <c r="F593" t="str">
        <f>IF(qwdata!N742="&lt;","nd","d")</f>
        <v>d</v>
      </c>
      <c r="H593" t="str">
        <f>VLOOKUP(qwdata!M742,lookup!$A$2:$D$18,2,FALSE)</f>
        <v>Copper, water, filtered, micrograms per liter</v>
      </c>
    </row>
    <row r="594" spans="1:8" x14ac:dyDescent="0.3">
      <c r="A594">
        <f>qwdata!B743</f>
        <v>1648010</v>
      </c>
      <c r="B594" s="1">
        <f>qwdata!C743</f>
        <v>43984</v>
      </c>
      <c r="C594" t="str">
        <f>VLOOKUP(qwdata!M743,lookup!$A$2:$D$18,3,FALSE)</f>
        <v>Lead</v>
      </c>
      <c r="D594">
        <f>qwdata!O743</f>
        <v>5.2999999999999999E-2</v>
      </c>
      <c r="F594" t="str">
        <f>IF(qwdata!N743="&lt;","nd","d")</f>
        <v>d</v>
      </c>
      <c r="H594" t="str">
        <f>VLOOKUP(qwdata!M743,lookup!$A$2:$D$18,2,FALSE)</f>
        <v>Lead, water, filtered, micrograms per liter</v>
      </c>
    </row>
    <row r="595" spans="1:8" x14ac:dyDescent="0.3">
      <c r="A595">
        <f>qwdata!B744</f>
        <v>1648010</v>
      </c>
      <c r="B595" s="1">
        <f>qwdata!C744</f>
        <v>43984</v>
      </c>
      <c r="C595" t="str">
        <f>VLOOKUP(qwdata!M744,lookup!$A$2:$D$18,3,FALSE)</f>
        <v>Zinc</v>
      </c>
      <c r="D595">
        <f>qwdata!O744</f>
        <v>2</v>
      </c>
      <c r="F595" t="str">
        <f>IF(qwdata!N744="&lt;","nd","d")</f>
        <v>nd</v>
      </c>
      <c r="H595" t="str">
        <f>VLOOKUP(qwdata!M744,lookup!$A$2:$D$18,2,FALSE)</f>
        <v>Zinc, water, filtered, micrograms per liter</v>
      </c>
    </row>
    <row r="596" spans="1:8" x14ac:dyDescent="0.3">
      <c r="A596">
        <f>qwdata!B745</f>
        <v>1648010</v>
      </c>
      <c r="B596" s="1">
        <f>qwdata!C745</f>
        <v>43984</v>
      </c>
      <c r="C596" t="str">
        <f>VLOOKUP(qwdata!M745,lookup!$A$2:$D$18,3,FALSE)</f>
        <v>Mercury</v>
      </c>
      <c r="D596">
        <f>qwdata!O745</f>
        <v>0.95</v>
      </c>
      <c r="F596" t="str">
        <f>IF(qwdata!N745="&lt;","nd","d")</f>
        <v>d</v>
      </c>
      <c r="H596" t="str">
        <f>VLOOKUP(qwdata!M745,lookup!$A$2:$D$18,2,FALSE)</f>
        <v>Mercury, water, unfiltered, nanograms per liter</v>
      </c>
    </row>
    <row r="597" spans="1:8" x14ac:dyDescent="0.3">
      <c r="A597">
        <f>qwdata!B746</f>
        <v>1648010</v>
      </c>
      <c r="B597" s="1">
        <f>qwdata!C746</f>
        <v>44019</v>
      </c>
      <c r="C597" t="str">
        <f>VLOOKUP(qwdata!M746,lookup!$A$2:$D$18,3,FALSE)</f>
        <v>Copper</v>
      </c>
      <c r="D597">
        <f>qwdata!O746</f>
        <v>4.5999999999999996</v>
      </c>
      <c r="F597" t="str">
        <f>IF(qwdata!N746="&lt;","nd","d")</f>
        <v>d</v>
      </c>
      <c r="H597" t="str">
        <f>VLOOKUP(qwdata!M746,lookup!$A$2:$D$18,2,FALSE)</f>
        <v>Copper, water, filtered, micrograms per liter</v>
      </c>
    </row>
    <row r="598" spans="1:8" x14ac:dyDescent="0.3">
      <c r="A598">
        <f>qwdata!B747</f>
        <v>1648010</v>
      </c>
      <c r="B598" s="1">
        <f>qwdata!C747</f>
        <v>44019</v>
      </c>
      <c r="C598" t="str">
        <f>VLOOKUP(qwdata!M747,lookup!$A$2:$D$18,3,FALSE)</f>
        <v>Lead</v>
      </c>
      <c r="D598">
        <f>qwdata!O747</f>
        <v>0.32700000000000001</v>
      </c>
      <c r="F598" t="str">
        <f>IF(qwdata!N747="&lt;","nd","d")</f>
        <v>d</v>
      </c>
      <c r="H598" t="str">
        <f>VLOOKUP(qwdata!M747,lookup!$A$2:$D$18,2,FALSE)</f>
        <v>Lead, water, filtered, micrograms per liter</v>
      </c>
    </row>
    <row r="599" spans="1:8" x14ac:dyDescent="0.3">
      <c r="A599">
        <f>qwdata!B748</f>
        <v>1648010</v>
      </c>
      <c r="B599" s="1">
        <f>qwdata!C748</f>
        <v>44019</v>
      </c>
      <c r="C599" t="str">
        <f>VLOOKUP(qwdata!M748,lookup!$A$2:$D$18,3,FALSE)</f>
        <v>Zinc</v>
      </c>
      <c r="D599">
        <f>qwdata!O748</f>
        <v>2</v>
      </c>
      <c r="F599" t="str">
        <f>IF(qwdata!N748="&lt;","nd","d")</f>
        <v>nd</v>
      </c>
      <c r="H599" t="str">
        <f>VLOOKUP(qwdata!M748,lookup!$A$2:$D$18,2,FALSE)</f>
        <v>Zinc, water, filtered, micrograms per liter</v>
      </c>
    </row>
    <row r="600" spans="1:8" x14ac:dyDescent="0.3">
      <c r="A600">
        <f>qwdata!B749</f>
        <v>1648010</v>
      </c>
      <c r="B600" s="1">
        <f>qwdata!C749</f>
        <v>44019</v>
      </c>
      <c r="C600" t="str">
        <f>VLOOKUP(qwdata!M749,lookup!$A$2:$D$18,3,FALSE)</f>
        <v>Mercury</v>
      </c>
      <c r="D600">
        <f>qwdata!O749</f>
        <v>14</v>
      </c>
      <c r="F600" t="str">
        <f>IF(qwdata!N749="&lt;","nd","d")</f>
        <v>d</v>
      </c>
      <c r="H600" t="str">
        <f>VLOOKUP(qwdata!M749,lookup!$A$2:$D$18,2,FALSE)</f>
        <v>Mercury, water, unfiltered, nanograms per liter</v>
      </c>
    </row>
    <row r="601" spans="1:8" x14ac:dyDescent="0.3">
      <c r="A601">
        <f>qwdata!B750</f>
        <v>1648010</v>
      </c>
      <c r="B601" s="1">
        <f>qwdata!C750</f>
        <v>44034</v>
      </c>
      <c r="C601" t="str">
        <f>VLOOKUP(qwdata!M750,lookup!$A$2:$D$18,3,FALSE)</f>
        <v>Copper</v>
      </c>
      <c r="D601">
        <f>qwdata!O750</f>
        <v>4.2</v>
      </c>
      <c r="F601" t="str">
        <f>IF(qwdata!N750="&lt;","nd","d")</f>
        <v>d</v>
      </c>
      <c r="H601" t="str">
        <f>VLOOKUP(qwdata!M750,lookup!$A$2:$D$18,2,FALSE)</f>
        <v>Copper, water, filtered, micrograms per liter</v>
      </c>
    </row>
    <row r="602" spans="1:8" x14ac:dyDescent="0.3">
      <c r="A602">
        <f>qwdata!B751</f>
        <v>1648010</v>
      </c>
      <c r="B602" s="1">
        <f>qwdata!C751</f>
        <v>44034</v>
      </c>
      <c r="C602" t="str">
        <f>VLOOKUP(qwdata!M751,lookup!$A$2:$D$18,3,FALSE)</f>
        <v>Lead</v>
      </c>
      <c r="D602">
        <f>qwdata!O751</f>
        <v>0.26200000000000001</v>
      </c>
      <c r="F602" t="str">
        <f>IF(qwdata!N751="&lt;","nd","d")</f>
        <v>d</v>
      </c>
      <c r="H602" t="str">
        <f>VLOOKUP(qwdata!M751,lookup!$A$2:$D$18,2,FALSE)</f>
        <v>Lead, water, filtered, micrograms per liter</v>
      </c>
    </row>
    <row r="603" spans="1:8" x14ac:dyDescent="0.3">
      <c r="A603">
        <f>qwdata!B752</f>
        <v>1648010</v>
      </c>
      <c r="B603" s="1">
        <f>qwdata!C752</f>
        <v>44034</v>
      </c>
      <c r="C603" t="str">
        <f>VLOOKUP(qwdata!M752,lookup!$A$2:$D$18,3,FALSE)</f>
        <v>Zinc</v>
      </c>
      <c r="D603">
        <f>qwdata!O752</f>
        <v>2</v>
      </c>
      <c r="F603" t="str">
        <f>IF(qwdata!N752="&lt;","nd","d")</f>
        <v>nd</v>
      </c>
      <c r="H603" t="str">
        <f>VLOOKUP(qwdata!M752,lookup!$A$2:$D$18,2,FALSE)</f>
        <v>Zinc, water, filtered, micrograms per liter</v>
      </c>
    </row>
    <row r="604" spans="1:8" x14ac:dyDescent="0.3">
      <c r="A604">
        <f>qwdata!B753</f>
        <v>1648010</v>
      </c>
      <c r="B604" s="1">
        <f>qwdata!C753</f>
        <v>44034</v>
      </c>
      <c r="C604" t="str">
        <f>VLOOKUP(qwdata!M753,lookup!$A$2:$D$18,3,FALSE)</f>
        <v>Mercury</v>
      </c>
      <c r="D604">
        <f>qwdata!O753</f>
        <v>5.04</v>
      </c>
      <c r="F604" t="str">
        <f>IF(qwdata!N753="&lt;","nd","d")</f>
        <v>d</v>
      </c>
      <c r="H604" t="str">
        <f>VLOOKUP(qwdata!M753,lookup!$A$2:$D$18,2,FALSE)</f>
        <v>Mercury, water, unfiltered, nanograms per liter</v>
      </c>
    </row>
    <row r="605" spans="1:8" x14ac:dyDescent="0.3">
      <c r="A605">
        <f>qwdata!B754</f>
        <v>1648010</v>
      </c>
      <c r="B605" s="1">
        <f>qwdata!C754</f>
        <v>44053</v>
      </c>
      <c r="C605" t="str">
        <f>VLOOKUP(qwdata!M754,lookup!$A$2:$D$18,3,FALSE)</f>
        <v>Copper</v>
      </c>
      <c r="D605">
        <f>qwdata!O754</f>
        <v>4.0999999999999996</v>
      </c>
      <c r="F605" t="str">
        <f>IF(qwdata!N754="&lt;","nd","d")</f>
        <v>d</v>
      </c>
      <c r="H605" t="str">
        <f>VLOOKUP(qwdata!M754,lookup!$A$2:$D$18,2,FALSE)</f>
        <v>Copper, water, filtered, micrograms per liter</v>
      </c>
    </row>
    <row r="606" spans="1:8" x14ac:dyDescent="0.3">
      <c r="A606">
        <f>qwdata!B755</f>
        <v>1648010</v>
      </c>
      <c r="B606" s="1">
        <f>qwdata!C755</f>
        <v>44053</v>
      </c>
      <c r="C606" t="str">
        <f>VLOOKUP(qwdata!M755,lookup!$A$2:$D$18,3,FALSE)</f>
        <v>Lead</v>
      </c>
      <c r="D606">
        <f>qwdata!O755</f>
        <v>0.14899999999999999</v>
      </c>
      <c r="F606" t="str">
        <f>IF(qwdata!N755="&lt;","nd","d")</f>
        <v>d</v>
      </c>
      <c r="H606" t="str">
        <f>VLOOKUP(qwdata!M755,lookup!$A$2:$D$18,2,FALSE)</f>
        <v>Lead, water, filtered, micrograms per liter</v>
      </c>
    </row>
    <row r="607" spans="1:8" x14ac:dyDescent="0.3">
      <c r="A607">
        <f>qwdata!B756</f>
        <v>1648010</v>
      </c>
      <c r="B607" s="1">
        <f>qwdata!C756</f>
        <v>44053</v>
      </c>
      <c r="C607" t="str">
        <f>VLOOKUP(qwdata!M756,lookup!$A$2:$D$18,3,FALSE)</f>
        <v>Zinc</v>
      </c>
      <c r="D607">
        <f>qwdata!O756</f>
        <v>2</v>
      </c>
      <c r="F607" t="str">
        <f>IF(qwdata!N756="&lt;","nd","d")</f>
        <v>nd</v>
      </c>
      <c r="H607" t="str">
        <f>VLOOKUP(qwdata!M756,lookup!$A$2:$D$18,2,FALSE)</f>
        <v>Zinc, water, filtered, micrograms per liter</v>
      </c>
    </row>
    <row r="608" spans="1:8" x14ac:dyDescent="0.3">
      <c r="A608">
        <f>qwdata!B757</f>
        <v>1648010</v>
      </c>
      <c r="B608" s="1">
        <f>qwdata!C757</f>
        <v>44053</v>
      </c>
      <c r="C608" t="str">
        <f>VLOOKUP(qwdata!M757,lookup!$A$2:$D$18,3,FALSE)</f>
        <v>Mercury</v>
      </c>
      <c r="D608">
        <f>qwdata!O757</f>
        <v>1.17</v>
      </c>
      <c r="F608" t="str">
        <f>IF(qwdata!N757="&lt;","nd","d")</f>
        <v>d</v>
      </c>
      <c r="H608" t="str">
        <f>VLOOKUP(qwdata!M757,lookup!$A$2:$D$18,2,FALSE)</f>
        <v>Mercury, water, unfiltered, nanograms per liter</v>
      </c>
    </row>
    <row r="609" spans="1:8" x14ac:dyDescent="0.3">
      <c r="A609">
        <f>qwdata!B758</f>
        <v>1648010</v>
      </c>
      <c r="B609" s="1">
        <f>qwdata!C758</f>
        <v>44072</v>
      </c>
      <c r="C609" t="str">
        <f>VLOOKUP(qwdata!M758,lookup!$A$2:$D$18,3,FALSE)</f>
        <v>Copper</v>
      </c>
      <c r="D609">
        <f>qwdata!O758</f>
        <v>3.8</v>
      </c>
      <c r="F609" t="str">
        <f>IF(qwdata!N758="&lt;","nd","d")</f>
        <v>d</v>
      </c>
      <c r="H609" t="str">
        <f>VLOOKUP(qwdata!M758,lookup!$A$2:$D$18,2,FALSE)</f>
        <v>Copper, water, filtered, micrograms per liter</v>
      </c>
    </row>
    <row r="610" spans="1:8" x14ac:dyDescent="0.3">
      <c r="A610">
        <f>qwdata!B759</f>
        <v>1648010</v>
      </c>
      <c r="B610" s="1">
        <f>qwdata!C759</f>
        <v>44072</v>
      </c>
      <c r="C610" t="str">
        <f>VLOOKUP(qwdata!M759,lookup!$A$2:$D$18,3,FALSE)</f>
        <v>Lead</v>
      </c>
      <c r="D610">
        <f>qwdata!O759</f>
        <v>0.15</v>
      </c>
      <c r="F610" t="str">
        <f>IF(qwdata!N759="&lt;","nd","d")</f>
        <v>d</v>
      </c>
      <c r="H610" t="str">
        <f>VLOOKUP(qwdata!M759,lookup!$A$2:$D$18,2,FALSE)</f>
        <v>Lead, water, filtered, micrograms per liter</v>
      </c>
    </row>
    <row r="611" spans="1:8" x14ac:dyDescent="0.3">
      <c r="A611">
        <f>qwdata!B760</f>
        <v>1648010</v>
      </c>
      <c r="B611" s="1">
        <f>qwdata!C760</f>
        <v>44072</v>
      </c>
      <c r="C611" t="str">
        <f>VLOOKUP(qwdata!M760,lookup!$A$2:$D$18,3,FALSE)</f>
        <v>Zinc</v>
      </c>
      <c r="D611">
        <f>qwdata!O760</f>
        <v>2</v>
      </c>
      <c r="F611" t="str">
        <f>IF(qwdata!N760="&lt;","nd","d")</f>
        <v>nd</v>
      </c>
      <c r="H611" t="str">
        <f>VLOOKUP(qwdata!M760,lookup!$A$2:$D$18,2,FALSE)</f>
        <v>Zinc, water, filtered, micrograms per liter</v>
      </c>
    </row>
    <row r="612" spans="1:8" x14ac:dyDescent="0.3">
      <c r="A612">
        <f>qwdata!B761</f>
        <v>1648010</v>
      </c>
      <c r="B612" s="1">
        <f>qwdata!C761</f>
        <v>44072</v>
      </c>
      <c r="C612" t="str">
        <f>VLOOKUP(qwdata!M761,lookup!$A$2:$D$18,3,FALSE)</f>
        <v>Mercury</v>
      </c>
      <c r="D612">
        <f>qwdata!O761</f>
        <v>5.23</v>
      </c>
      <c r="F612" t="str">
        <f>IF(qwdata!N761="&lt;","nd","d")</f>
        <v>d</v>
      </c>
      <c r="H612" t="str">
        <f>VLOOKUP(qwdata!M761,lookup!$A$2:$D$18,2,FALSE)</f>
        <v>Mercury, water, unfiltered, nanograms per liter</v>
      </c>
    </row>
    <row r="613" spans="1:8" x14ac:dyDescent="0.3">
      <c r="A613">
        <f>qwdata!B762</f>
        <v>1648010</v>
      </c>
      <c r="B613" s="1">
        <f>qwdata!C762</f>
        <v>44078</v>
      </c>
      <c r="C613" t="str">
        <f>VLOOKUP(qwdata!M762,lookup!$A$2:$D$18,3,FALSE)</f>
        <v>Copper</v>
      </c>
      <c r="D613">
        <f>qwdata!O762</f>
        <v>3.7</v>
      </c>
      <c r="F613" t="str">
        <f>IF(qwdata!N762="&lt;","nd","d")</f>
        <v>d</v>
      </c>
      <c r="H613" t="str">
        <f>VLOOKUP(qwdata!M762,lookup!$A$2:$D$18,2,FALSE)</f>
        <v>Copper, water, filtered, micrograms per liter</v>
      </c>
    </row>
    <row r="614" spans="1:8" x14ac:dyDescent="0.3">
      <c r="A614">
        <f>qwdata!B763</f>
        <v>1648010</v>
      </c>
      <c r="B614" s="1">
        <f>qwdata!C763</f>
        <v>44078</v>
      </c>
      <c r="C614" t="str">
        <f>VLOOKUP(qwdata!M763,lookup!$A$2:$D$18,3,FALSE)</f>
        <v>Lead</v>
      </c>
      <c r="D614">
        <f>qwdata!O763</f>
        <v>0.29599999999999999</v>
      </c>
      <c r="F614" t="str">
        <f>IF(qwdata!N763="&lt;","nd","d")</f>
        <v>d</v>
      </c>
      <c r="H614" t="str">
        <f>VLOOKUP(qwdata!M763,lookup!$A$2:$D$18,2,FALSE)</f>
        <v>Lead, water, filtered, micrograms per liter</v>
      </c>
    </row>
    <row r="615" spans="1:8" x14ac:dyDescent="0.3">
      <c r="A615">
        <f>qwdata!B764</f>
        <v>1648010</v>
      </c>
      <c r="B615" s="1">
        <f>qwdata!C764</f>
        <v>44078</v>
      </c>
      <c r="C615" t="str">
        <f>VLOOKUP(qwdata!M764,lookup!$A$2:$D$18,3,FALSE)</f>
        <v>Zinc</v>
      </c>
      <c r="D615">
        <f>qwdata!O764</f>
        <v>2</v>
      </c>
      <c r="F615" t="str">
        <f>IF(qwdata!N764="&lt;","nd","d")</f>
        <v>nd</v>
      </c>
      <c r="H615" t="str">
        <f>VLOOKUP(qwdata!M764,lookup!$A$2:$D$18,2,FALSE)</f>
        <v>Zinc, water, filtered, micrograms per liter</v>
      </c>
    </row>
    <row r="616" spans="1:8" x14ac:dyDescent="0.3">
      <c r="A616">
        <f>qwdata!B765</f>
        <v>1648010</v>
      </c>
      <c r="B616" s="1">
        <f>qwdata!C765</f>
        <v>44078</v>
      </c>
      <c r="C616" t="str">
        <f>VLOOKUP(qwdata!M765,lookup!$A$2:$D$18,3,FALSE)</f>
        <v>Mercury</v>
      </c>
      <c r="D616">
        <f>qwdata!O765</f>
        <v>10.6</v>
      </c>
      <c r="F616" t="str">
        <f>IF(qwdata!N765="&lt;","nd","d")</f>
        <v>d</v>
      </c>
      <c r="H616" t="str">
        <f>VLOOKUP(qwdata!M765,lookup!$A$2:$D$18,2,FALSE)</f>
        <v>Mercury, water, unfiltered, nanograms per liter</v>
      </c>
    </row>
    <row r="617" spans="1:8" x14ac:dyDescent="0.3">
      <c r="A617">
        <f>qwdata!B766</f>
        <v>1648010</v>
      </c>
      <c r="B617" s="1">
        <f>qwdata!C766</f>
        <v>44082</v>
      </c>
      <c r="C617" t="str">
        <f>VLOOKUP(qwdata!M766,lookup!$A$2:$D$18,3,FALSE)</f>
        <v>Copper</v>
      </c>
      <c r="D617">
        <f>qwdata!O766</f>
        <v>2.1</v>
      </c>
      <c r="F617" t="str">
        <f>IF(qwdata!N766="&lt;","nd","d")</f>
        <v>d</v>
      </c>
      <c r="H617" t="str">
        <f>VLOOKUP(qwdata!M766,lookup!$A$2:$D$18,2,FALSE)</f>
        <v>Copper, water, filtered, micrograms per liter</v>
      </c>
    </row>
    <row r="618" spans="1:8" x14ac:dyDescent="0.3">
      <c r="A618">
        <f>qwdata!B767</f>
        <v>1648010</v>
      </c>
      <c r="B618" s="1">
        <f>qwdata!C767</f>
        <v>44082</v>
      </c>
      <c r="C618" t="str">
        <f>VLOOKUP(qwdata!M767,lookup!$A$2:$D$18,3,FALSE)</f>
        <v>Lead</v>
      </c>
      <c r="D618">
        <f>qwdata!O767</f>
        <v>0.111</v>
      </c>
      <c r="F618" t="str">
        <f>IF(qwdata!N767="&lt;","nd","d")</f>
        <v>d</v>
      </c>
      <c r="H618" t="str">
        <f>VLOOKUP(qwdata!M767,lookup!$A$2:$D$18,2,FALSE)</f>
        <v>Lead, water, filtered, micrograms per liter</v>
      </c>
    </row>
    <row r="619" spans="1:8" x14ac:dyDescent="0.3">
      <c r="A619">
        <f>qwdata!B768</f>
        <v>1648010</v>
      </c>
      <c r="B619" s="1">
        <f>qwdata!C768</f>
        <v>44082</v>
      </c>
      <c r="C619" t="str">
        <f>VLOOKUP(qwdata!M768,lookup!$A$2:$D$18,3,FALSE)</f>
        <v>Zinc</v>
      </c>
      <c r="D619">
        <f>qwdata!O768</f>
        <v>2</v>
      </c>
      <c r="F619" t="str">
        <f>IF(qwdata!N768="&lt;","nd","d")</f>
        <v>nd</v>
      </c>
      <c r="H619" t="str">
        <f>VLOOKUP(qwdata!M768,lookup!$A$2:$D$18,2,FALSE)</f>
        <v>Zinc, water, filtered, micrograms per liter</v>
      </c>
    </row>
    <row r="620" spans="1:8" x14ac:dyDescent="0.3">
      <c r="A620">
        <f>qwdata!B769</f>
        <v>1648010</v>
      </c>
      <c r="B620" s="1">
        <f>qwdata!C769</f>
        <v>44082</v>
      </c>
      <c r="C620" t="str">
        <f>VLOOKUP(qwdata!M769,lookup!$A$2:$D$18,3,FALSE)</f>
        <v>Mercury</v>
      </c>
      <c r="D620">
        <f>qwdata!O769</f>
        <v>1.1000000000000001</v>
      </c>
      <c r="F620" t="str">
        <f>IF(qwdata!N769="&lt;","nd","d")</f>
        <v>d</v>
      </c>
      <c r="H620" t="str">
        <f>VLOOKUP(qwdata!M769,lookup!$A$2:$D$18,2,FALSE)</f>
        <v>Mercury, water, unfiltered, nanograms per liter</v>
      </c>
    </row>
    <row r="621" spans="1:8" x14ac:dyDescent="0.3">
      <c r="A621">
        <f>qwdata!B770</f>
        <v>1648010</v>
      </c>
      <c r="B621" s="1">
        <f>qwdata!C770</f>
        <v>44085</v>
      </c>
      <c r="C621" t="str">
        <f>VLOOKUP(qwdata!M770,lookup!$A$2:$D$18,3,FALSE)</f>
        <v>Copper</v>
      </c>
      <c r="D621">
        <f>qwdata!O770</f>
        <v>2.8</v>
      </c>
      <c r="F621" t="str">
        <f>IF(qwdata!N770="&lt;","nd","d")</f>
        <v>d</v>
      </c>
      <c r="H621" t="str">
        <f>VLOOKUP(qwdata!M770,lookup!$A$2:$D$18,2,FALSE)</f>
        <v>Copper, water, filtered, micrograms per liter</v>
      </c>
    </row>
    <row r="622" spans="1:8" x14ac:dyDescent="0.3">
      <c r="A622">
        <f>qwdata!B771</f>
        <v>1648010</v>
      </c>
      <c r="B622" s="1">
        <f>qwdata!C771</f>
        <v>44085</v>
      </c>
      <c r="C622" t="str">
        <f>VLOOKUP(qwdata!M771,lookup!$A$2:$D$18,3,FALSE)</f>
        <v>Lead</v>
      </c>
      <c r="D622">
        <f>qwdata!O771</f>
        <v>0.29099999999999998</v>
      </c>
      <c r="F622" t="str">
        <f>IF(qwdata!N771="&lt;","nd","d")</f>
        <v>d</v>
      </c>
      <c r="H622" t="str">
        <f>VLOOKUP(qwdata!M771,lookup!$A$2:$D$18,2,FALSE)</f>
        <v>Lead, water, filtered, micrograms per liter</v>
      </c>
    </row>
    <row r="623" spans="1:8" x14ac:dyDescent="0.3">
      <c r="A623">
        <f>qwdata!B772</f>
        <v>1648010</v>
      </c>
      <c r="B623" s="1">
        <f>qwdata!C772</f>
        <v>44085</v>
      </c>
      <c r="C623" t="str">
        <f>VLOOKUP(qwdata!M772,lookup!$A$2:$D$18,3,FALSE)</f>
        <v>Zinc</v>
      </c>
      <c r="D623">
        <f>qwdata!O772</f>
        <v>2</v>
      </c>
      <c r="F623" t="str">
        <f>IF(qwdata!N772="&lt;","nd","d")</f>
        <v>nd</v>
      </c>
      <c r="H623" t="str">
        <f>VLOOKUP(qwdata!M772,lookup!$A$2:$D$18,2,FALSE)</f>
        <v>Zinc, water, filtered, micrograms per liter</v>
      </c>
    </row>
    <row r="624" spans="1:8" x14ac:dyDescent="0.3">
      <c r="A624">
        <f>qwdata!B773</f>
        <v>1648010</v>
      </c>
      <c r="B624" s="1">
        <f>qwdata!C773</f>
        <v>44085</v>
      </c>
      <c r="C624" t="str">
        <f>VLOOKUP(qwdata!M773,lookup!$A$2:$D$18,3,FALSE)</f>
        <v>Mercury</v>
      </c>
      <c r="D624">
        <f>qwdata!O773</f>
        <v>17.2</v>
      </c>
      <c r="F624" t="str">
        <f>IF(qwdata!N773="&lt;","nd","d")</f>
        <v>d</v>
      </c>
      <c r="H624" t="str">
        <f>VLOOKUP(qwdata!M773,lookup!$A$2:$D$18,2,FALSE)</f>
        <v>Mercury, water, unfiltered, nanograms per liter</v>
      </c>
    </row>
    <row r="625" spans="1:8" x14ac:dyDescent="0.3">
      <c r="A625">
        <f>qwdata!B774</f>
        <v>1648010</v>
      </c>
      <c r="B625" s="1">
        <f>qwdata!C774</f>
        <v>44110</v>
      </c>
      <c r="C625" t="str">
        <f>VLOOKUP(qwdata!M774,lookup!$A$2:$D$18,3,FALSE)</f>
        <v>Copper</v>
      </c>
      <c r="D625">
        <f>qwdata!O774</f>
        <v>2</v>
      </c>
      <c r="F625" t="str">
        <f>IF(qwdata!N774="&lt;","nd","d")</f>
        <v>d</v>
      </c>
      <c r="H625" t="str">
        <f>VLOOKUP(qwdata!M774,lookup!$A$2:$D$18,2,FALSE)</f>
        <v>Copper, water, filtered, micrograms per liter</v>
      </c>
    </row>
    <row r="626" spans="1:8" x14ac:dyDescent="0.3">
      <c r="A626">
        <f>qwdata!B775</f>
        <v>1648010</v>
      </c>
      <c r="B626" s="1">
        <f>qwdata!C775</f>
        <v>44110</v>
      </c>
      <c r="C626" t="str">
        <f>VLOOKUP(qwdata!M775,lookup!$A$2:$D$18,3,FALSE)</f>
        <v>Lead</v>
      </c>
      <c r="D626">
        <f>qwdata!O775</f>
        <v>2.7E-2</v>
      </c>
      <c r="F626" t="str">
        <f>IF(qwdata!N775="&lt;","nd","d")</f>
        <v>d</v>
      </c>
      <c r="H626" t="str">
        <f>VLOOKUP(qwdata!M775,lookup!$A$2:$D$18,2,FALSE)</f>
        <v>Lead, water, filtered, micrograms per liter</v>
      </c>
    </row>
    <row r="627" spans="1:8" x14ac:dyDescent="0.3">
      <c r="A627">
        <f>qwdata!B776</f>
        <v>1648010</v>
      </c>
      <c r="B627" s="1">
        <f>qwdata!C776</f>
        <v>44110</v>
      </c>
      <c r="C627" t="str">
        <f>VLOOKUP(qwdata!M776,lookup!$A$2:$D$18,3,FALSE)</f>
        <v>Zinc</v>
      </c>
      <c r="D627">
        <f>qwdata!O776</f>
        <v>6</v>
      </c>
      <c r="F627" t="str">
        <f>IF(qwdata!N776="&lt;","nd","d")</f>
        <v>nd</v>
      </c>
      <c r="H627" t="str">
        <f>VLOOKUP(qwdata!M776,lookup!$A$2:$D$18,2,FALSE)</f>
        <v>Zinc, water, filtered, micrograms per liter</v>
      </c>
    </row>
    <row r="628" spans="1:8" x14ac:dyDescent="0.3">
      <c r="A628">
        <f>qwdata!B777</f>
        <v>1648010</v>
      </c>
      <c r="B628" s="1">
        <f>qwdata!C777</f>
        <v>44110</v>
      </c>
      <c r="C628" t="str">
        <f>VLOOKUP(qwdata!M777,lookup!$A$2:$D$18,3,FALSE)</f>
        <v>Mercury</v>
      </c>
      <c r="D628">
        <f>qwdata!O777</f>
        <v>0.62</v>
      </c>
      <c r="F628" t="str">
        <f>IF(qwdata!N777="&lt;","nd","d")</f>
        <v>d</v>
      </c>
      <c r="H628" t="str">
        <f>VLOOKUP(qwdata!M777,lookup!$A$2:$D$18,2,FALSE)</f>
        <v>Mercury, water, unfiltered, nanograms per liter</v>
      </c>
    </row>
    <row r="629" spans="1:8" x14ac:dyDescent="0.3">
      <c r="A629">
        <f>qwdata!B778</f>
        <v>1648010</v>
      </c>
      <c r="B629" s="1">
        <f>qwdata!C778</f>
        <v>44116</v>
      </c>
      <c r="C629" t="str">
        <f>VLOOKUP(qwdata!M778,lookup!$A$2:$D$18,3,FALSE)</f>
        <v>Copper</v>
      </c>
      <c r="D629">
        <f>qwdata!O778</f>
        <v>3.3</v>
      </c>
      <c r="F629" t="str">
        <f>IF(qwdata!N778="&lt;","nd","d")</f>
        <v>d</v>
      </c>
      <c r="H629" t="str">
        <f>VLOOKUP(qwdata!M778,lookup!$A$2:$D$18,2,FALSE)</f>
        <v>Copper, water, filtered, micrograms per liter</v>
      </c>
    </row>
    <row r="630" spans="1:8" x14ac:dyDescent="0.3">
      <c r="A630">
        <f>qwdata!B779</f>
        <v>1648010</v>
      </c>
      <c r="B630" s="1">
        <f>qwdata!C779</f>
        <v>44116</v>
      </c>
      <c r="C630" t="str">
        <f>VLOOKUP(qwdata!M779,lookup!$A$2:$D$18,3,FALSE)</f>
        <v>Lead</v>
      </c>
      <c r="D630">
        <f>qwdata!O779</f>
        <v>0.24199999999999999</v>
      </c>
      <c r="F630" t="str">
        <f>IF(qwdata!N779="&lt;","nd","d")</f>
        <v>d</v>
      </c>
      <c r="H630" t="str">
        <f>VLOOKUP(qwdata!M779,lookup!$A$2:$D$18,2,FALSE)</f>
        <v>Lead, water, filtered, micrograms per liter</v>
      </c>
    </row>
    <row r="631" spans="1:8" x14ac:dyDescent="0.3">
      <c r="A631">
        <f>qwdata!B780</f>
        <v>1648010</v>
      </c>
      <c r="B631" s="1">
        <f>qwdata!C780</f>
        <v>44116</v>
      </c>
      <c r="C631" t="str">
        <f>VLOOKUP(qwdata!M780,lookup!$A$2:$D$18,3,FALSE)</f>
        <v>Zinc</v>
      </c>
      <c r="D631">
        <f>qwdata!O780</f>
        <v>2</v>
      </c>
      <c r="F631" t="str">
        <f>IF(qwdata!N780="&lt;","nd","d")</f>
        <v>nd</v>
      </c>
      <c r="H631" t="str">
        <f>VLOOKUP(qwdata!M780,lookup!$A$2:$D$18,2,FALSE)</f>
        <v>Zinc, water, filtered, micrograms per liter</v>
      </c>
    </row>
    <row r="632" spans="1:8" x14ac:dyDescent="0.3">
      <c r="A632">
        <f>qwdata!B781</f>
        <v>1648010</v>
      </c>
      <c r="B632" s="1">
        <f>qwdata!C781</f>
        <v>44116</v>
      </c>
      <c r="C632" t="str">
        <f>VLOOKUP(qwdata!M781,lookup!$A$2:$D$18,3,FALSE)</f>
        <v>Mercury</v>
      </c>
      <c r="D632">
        <f>qwdata!O781</f>
        <v>6.4</v>
      </c>
      <c r="F632" t="str">
        <f>IF(qwdata!N781="&lt;","nd","d")</f>
        <v>d</v>
      </c>
      <c r="H632" t="str">
        <f>VLOOKUP(qwdata!M781,lookup!$A$2:$D$18,2,FALSE)</f>
        <v>Mercury, water, unfiltered, nanograms per liter</v>
      </c>
    </row>
    <row r="633" spans="1:8" x14ac:dyDescent="0.3">
      <c r="A633">
        <f>qwdata!B782</f>
        <v>1648010</v>
      </c>
      <c r="B633" s="1">
        <f>qwdata!C782</f>
        <v>44138</v>
      </c>
      <c r="C633" t="str">
        <f>VLOOKUP(qwdata!M782,lookup!$A$2:$D$18,3,FALSE)</f>
        <v>Copper</v>
      </c>
      <c r="D633">
        <f>qwdata!O782</f>
        <v>1.7</v>
      </c>
      <c r="F633" t="str">
        <f>IF(qwdata!N782="&lt;","nd","d")</f>
        <v>d</v>
      </c>
      <c r="H633" t="str">
        <f>VLOOKUP(qwdata!M782,lookup!$A$2:$D$18,2,FALSE)</f>
        <v>Copper, water, filtered, micrograms per liter</v>
      </c>
    </row>
    <row r="634" spans="1:8" x14ac:dyDescent="0.3">
      <c r="A634">
        <f>qwdata!B783</f>
        <v>1648010</v>
      </c>
      <c r="B634" s="1">
        <f>qwdata!C783</f>
        <v>44138</v>
      </c>
      <c r="C634" t="str">
        <f>VLOOKUP(qwdata!M783,lookup!$A$2:$D$18,3,FALSE)</f>
        <v>Lead</v>
      </c>
      <c r="D634">
        <f>qwdata!O783</f>
        <v>4.4999999999999998E-2</v>
      </c>
      <c r="F634" t="str">
        <f>IF(qwdata!N783="&lt;","nd","d")</f>
        <v>d</v>
      </c>
      <c r="H634" t="str">
        <f>VLOOKUP(qwdata!M783,lookup!$A$2:$D$18,2,FALSE)</f>
        <v>Lead, water, filtered, micrograms per liter</v>
      </c>
    </row>
    <row r="635" spans="1:8" x14ac:dyDescent="0.3">
      <c r="A635">
        <f>qwdata!B784</f>
        <v>1648010</v>
      </c>
      <c r="B635" s="1">
        <f>qwdata!C784</f>
        <v>44138</v>
      </c>
      <c r="C635" t="str">
        <f>VLOOKUP(qwdata!M784,lookup!$A$2:$D$18,3,FALSE)</f>
        <v>Zinc</v>
      </c>
      <c r="D635">
        <f>qwdata!O784</f>
        <v>4.5</v>
      </c>
      <c r="F635" t="str">
        <f>IF(qwdata!N784="&lt;","nd","d")</f>
        <v>d</v>
      </c>
      <c r="H635" t="str">
        <f>VLOOKUP(qwdata!M784,lookup!$A$2:$D$18,2,FALSE)</f>
        <v>Zinc, water, filtered, micrograms per liter</v>
      </c>
    </row>
    <row r="636" spans="1:8" x14ac:dyDescent="0.3">
      <c r="A636">
        <f>qwdata!B785</f>
        <v>1648010</v>
      </c>
      <c r="B636" s="1">
        <f>qwdata!C785</f>
        <v>44138</v>
      </c>
      <c r="C636" t="str">
        <f>VLOOKUP(qwdata!M785,lookup!$A$2:$D$18,3,FALSE)</f>
        <v>Mercury</v>
      </c>
      <c r="D636">
        <f>qwdata!O785</f>
        <v>2.08</v>
      </c>
      <c r="F636" t="str">
        <f>IF(qwdata!N785="&lt;","nd","d")</f>
        <v>d</v>
      </c>
      <c r="H636" t="str">
        <f>VLOOKUP(qwdata!M785,lookup!$A$2:$D$18,2,FALSE)</f>
        <v>Mercury, water, unfiltered, nanograms per liter</v>
      </c>
    </row>
    <row r="637" spans="1:8" x14ac:dyDescent="0.3">
      <c r="A637">
        <f>qwdata!B786</f>
        <v>1648010</v>
      </c>
      <c r="B637" s="1">
        <f>qwdata!C786</f>
        <v>44147</v>
      </c>
      <c r="C637" t="str">
        <f>VLOOKUP(qwdata!M786,lookup!$A$2:$D$18,3,FALSE)</f>
        <v>Copper</v>
      </c>
      <c r="D637">
        <f>qwdata!O786</f>
        <v>4.5</v>
      </c>
      <c r="F637" t="str">
        <f>IF(qwdata!N786="&lt;","nd","d")</f>
        <v>d</v>
      </c>
      <c r="H637" t="str">
        <f>VLOOKUP(qwdata!M786,lookup!$A$2:$D$18,2,FALSE)</f>
        <v>Copper, water, filtered, micrograms per liter</v>
      </c>
    </row>
    <row r="638" spans="1:8" x14ac:dyDescent="0.3">
      <c r="A638">
        <f>qwdata!B787</f>
        <v>1648010</v>
      </c>
      <c r="B638" s="1">
        <f>qwdata!C787</f>
        <v>44147</v>
      </c>
      <c r="C638" t="str">
        <f>VLOOKUP(qwdata!M787,lookup!$A$2:$D$18,3,FALSE)</f>
        <v>Lead</v>
      </c>
      <c r="D638">
        <f>qwdata!O787</f>
        <v>0.58899999999999997</v>
      </c>
      <c r="F638" t="str">
        <f>IF(qwdata!N787="&lt;","nd","d")</f>
        <v>d</v>
      </c>
      <c r="H638" t="str">
        <f>VLOOKUP(qwdata!M787,lookup!$A$2:$D$18,2,FALSE)</f>
        <v>Lead, water, filtered, micrograms per liter</v>
      </c>
    </row>
    <row r="639" spans="1:8" x14ac:dyDescent="0.3">
      <c r="A639">
        <f>qwdata!B788</f>
        <v>1648010</v>
      </c>
      <c r="B639" s="1">
        <f>qwdata!C788</f>
        <v>44147</v>
      </c>
      <c r="C639" t="str">
        <f>VLOOKUP(qwdata!M788,lookup!$A$2:$D$18,3,FALSE)</f>
        <v>Zinc</v>
      </c>
      <c r="D639">
        <f>qwdata!O788</f>
        <v>2.4</v>
      </c>
      <c r="F639" t="str">
        <f>IF(qwdata!N788="&lt;","nd","d")</f>
        <v>d</v>
      </c>
      <c r="H639" t="str">
        <f>VLOOKUP(qwdata!M788,lookup!$A$2:$D$18,2,FALSE)</f>
        <v>Zinc, water, filtered, micrograms per liter</v>
      </c>
    </row>
    <row r="640" spans="1:8" x14ac:dyDescent="0.3">
      <c r="A640">
        <f>qwdata!B789</f>
        <v>1648010</v>
      </c>
      <c r="B640" s="1">
        <f>qwdata!C789</f>
        <v>44147</v>
      </c>
      <c r="C640" t="str">
        <f>VLOOKUP(qwdata!M789,lookup!$A$2:$D$18,3,FALSE)</f>
        <v>Mercury</v>
      </c>
      <c r="D640">
        <f>qwdata!O789</f>
        <v>15.2</v>
      </c>
      <c r="F640" t="str">
        <f>IF(qwdata!N789="&lt;","nd","d")</f>
        <v>d</v>
      </c>
      <c r="H640" t="str">
        <f>VLOOKUP(qwdata!M789,lookup!$A$2:$D$18,2,FALSE)</f>
        <v>Mercury, water, unfiltered, nanograms per liter</v>
      </c>
    </row>
    <row r="641" spans="1:8" x14ac:dyDescent="0.3">
      <c r="A641">
        <f>qwdata!B790</f>
        <v>1648010</v>
      </c>
      <c r="B641" s="1">
        <f>qwdata!C790</f>
        <v>44175</v>
      </c>
      <c r="C641" t="str">
        <f>VLOOKUP(qwdata!M790,lookup!$A$2:$D$18,3,FALSE)</f>
        <v>Copper</v>
      </c>
      <c r="D641">
        <f>qwdata!O790</f>
        <v>1.6</v>
      </c>
      <c r="F641" t="str">
        <f>IF(qwdata!N790="&lt;","nd","d")</f>
        <v>d</v>
      </c>
      <c r="H641" t="str">
        <f>VLOOKUP(qwdata!M790,lookup!$A$2:$D$18,2,FALSE)</f>
        <v>Copper, water, filtered, micrograms per liter</v>
      </c>
    </row>
    <row r="642" spans="1:8" x14ac:dyDescent="0.3">
      <c r="A642">
        <f>qwdata!B791</f>
        <v>1648010</v>
      </c>
      <c r="B642" s="1">
        <f>qwdata!C791</f>
        <v>44175</v>
      </c>
      <c r="C642" t="str">
        <f>VLOOKUP(qwdata!M791,lookup!$A$2:$D$18,3,FALSE)</f>
        <v>Lead</v>
      </c>
      <c r="D642">
        <f>qwdata!O791</f>
        <v>9.1999999999999998E-2</v>
      </c>
      <c r="F642" t="str">
        <f>IF(qwdata!N791="&lt;","nd","d")</f>
        <v>d</v>
      </c>
      <c r="H642" t="str">
        <f>VLOOKUP(qwdata!M791,lookup!$A$2:$D$18,2,FALSE)</f>
        <v>Lead, water, filtered, micrograms per liter</v>
      </c>
    </row>
    <row r="643" spans="1:8" x14ac:dyDescent="0.3">
      <c r="A643">
        <f>qwdata!B792</f>
        <v>1648010</v>
      </c>
      <c r="B643" s="1">
        <f>qwdata!C792</f>
        <v>44175</v>
      </c>
      <c r="C643" t="str">
        <f>VLOOKUP(qwdata!M792,lookup!$A$2:$D$18,3,FALSE)</f>
        <v>Zinc</v>
      </c>
      <c r="D643">
        <f>qwdata!O792</f>
        <v>2.6</v>
      </c>
      <c r="F643" t="str">
        <f>IF(qwdata!N792="&lt;","nd","d")</f>
        <v>d</v>
      </c>
      <c r="H643" t="str">
        <f>VLOOKUP(qwdata!M792,lookup!$A$2:$D$18,2,FALSE)</f>
        <v>Zinc, water, filtered, micrograms per liter</v>
      </c>
    </row>
    <row r="644" spans="1:8" x14ac:dyDescent="0.3">
      <c r="A644">
        <f>qwdata!B793</f>
        <v>1648010</v>
      </c>
      <c r="B644" s="1">
        <f>qwdata!C793</f>
        <v>44175</v>
      </c>
      <c r="C644" t="str">
        <f>VLOOKUP(qwdata!M793,lookup!$A$2:$D$18,3,FALSE)</f>
        <v>Mercury</v>
      </c>
      <c r="D644">
        <f>qwdata!O793</f>
        <v>1.28</v>
      </c>
      <c r="F644" t="str">
        <f>IF(qwdata!N793="&lt;","nd","d")</f>
        <v>d</v>
      </c>
      <c r="H644" t="str">
        <f>VLOOKUP(qwdata!M793,lookup!$A$2:$D$18,2,FALSE)</f>
        <v>Mercury, water, unfiltered, nanograms per liter</v>
      </c>
    </row>
    <row r="645" spans="1:8" x14ac:dyDescent="0.3">
      <c r="A645">
        <f>qwdata!B794</f>
        <v>1648010</v>
      </c>
      <c r="B645" s="1">
        <f>qwdata!C794</f>
        <v>44223</v>
      </c>
      <c r="C645" t="str">
        <f>VLOOKUP(qwdata!M794,lookup!$A$2:$D$18,3,FALSE)</f>
        <v>Copper</v>
      </c>
      <c r="D645">
        <f>qwdata!O794</f>
        <v>1.5</v>
      </c>
      <c r="F645" t="str">
        <f>IF(qwdata!N794="&lt;","nd","d")</f>
        <v>d</v>
      </c>
      <c r="H645" t="str">
        <f>VLOOKUP(qwdata!M794,lookup!$A$2:$D$18,2,FALSE)</f>
        <v>Copper, water, filtered, micrograms per liter</v>
      </c>
    </row>
    <row r="646" spans="1:8" x14ac:dyDescent="0.3">
      <c r="A646">
        <f>qwdata!B795</f>
        <v>1648010</v>
      </c>
      <c r="B646" s="1">
        <f>qwdata!C795</f>
        <v>44223</v>
      </c>
      <c r="C646" t="str">
        <f>VLOOKUP(qwdata!M795,lookup!$A$2:$D$18,3,FALSE)</f>
        <v>Lead</v>
      </c>
      <c r="D646">
        <f>qwdata!O795</f>
        <v>6.2E-2</v>
      </c>
      <c r="F646" t="str">
        <f>IF(qwdata!N795="&lt;","nd","d")</f>
        <v>d</v>
      </c>
      <c r="H646" t="str">
        <f>VLOOKUP(qwdata!M795,lookup!$A$2:$D$18,2,FALSE)</f>
        <v>Lead, water, filtered, micrograms per liter</v>
      </c>
    </row>
    <row r="647" spans="1:8" x14ac:dyDescent="0.3">
      <c r="A647">
        <f>qwdata!B796</f>
        <v>1648010</v>
      </c>
      <c r="B647" s="1">
        <f>qwdata!C796</f>
        <v>44223</v>
      </c>
      <c r="C647" t="str">
        <f>VLOOKUP(qwdata!M796,lookup!$A$2:$D$18,3,FALSE)</f>
        <v>Zinc</v>
      </c>
      <c r="D647">
        <f>qwdata!O796</f>
        <v>6</v>
      </c>
      <c r="F647" t="str">
        <f>IF(qwdata!N796="&lt;","nd","d")</f>
        <v>nd</v>
      </c>
      <c r="H647" t="str">
        <f>VLOOKUP(qwdata!M796,lookup!$A$2:$D$18,2,FALSE)</f>
        <v>Zinc, water, filtered, micrograms per liter</v>
      </c>
    </row>
    <row r="648" spans="1:8" x14ac:dyDescent="0.3">
      <c r="A648">
        <f>qwdata!B797</f>
        <v>1648010</v>
      </c>
      <c r="B648" s="1">
        <f>qwdata!C797</f>
        <v>44223</v>
      </c>
      <c r="C648" t="str">
        <f>VLOOKUP(qwdata!M797,lookup!$A$2:$D$18,3,FALSE)</f>
        <v>Mercury</v>
      </c>
      <c r="D648">
        <f>qwdata!O797</f>
        <v>1.76</v>
      </c>
      <c r="F648" t="str">
        <f>IF(qwdata!N797="&lt;","nd","d")</f>
        <v>d</v>
      </c>
      <c r="H648" t="str">
        <f>VLOOKUP(qwdata!M797,lookup!$A$2:$D$18,2,FALSE)</f>
        <v>Mercury, water, unfiltered, nanograms per liter</v>
      </c>
    </row>
    <row r="649" spans="1:8" x14ac:dyDescent="0.3">
      <c r="A649">
        <f>qwdata!B798</f>
        <v>1648010</v>
      </c>
      <c r="B649" s="1">
        <f>qwdata!C798</f>
        <v>44236</v>
      </c>
      <c r="C649" t="str">
        <f>VLOOKUP(qwdata!M798,lookup!$A$2:$D$18,3,FALSE)</f>
        <v>Copper</v>
      </c>
      <c r="D649">
        <f>qwdata!O798</f>
        <v>1.9</v>
      </c>
      <c r="F649" t="str">
        <f>IF(qwdata!N798="&lt;","nd","d")</f>
        <v>d</v>
      </c>
      <c r="H649" t="str">
        <f>VLOOKUP(qwdata!M798,lookup!$A$2:$D$18,2,FALSE)</f>
        <v>Copper, water, filtered, micrograms per liter</v>
      </c>
    </row>
    <row r="650" spans="1:8" x14ac:dyDescent="0.3">
      <c r="A650">
        <f>qwdata!B799</f>
        <v>1648010</v>
      </c>
      <c r="B650" s="1">
        <f>qwdata!C799</f>
        <v>44236</v>
      </c>
      <c r="C650" t="str">
        <f>VLOOKUP(qwdata!M799,lookup!$A$2:$D$18,3,FALSE)</f>
        <v>Lead</v>
      </c>
      <c r="D650">
        <f>qwdata!O799</f>
        <v>0.10199999999999999</v>
      </c>
      <c r="F650" t="str">
        <f>IF(qwdata!N799="&lt;","nd","d")</f>
        <v>d</v>
      </c>
      <c r="H650" t="str">
        <f>VLOOKUP(qwdata!M799,lookup!$A$2:$D$18,2,FALSE)</f>
        <v>Lead, water, filtered, micrograms per liter</v>
      </c>
    </row>
    <row r="651" spans="1:8" x14ac:dyDescent="0.3">
      <c r="A651">
        <f>qwdata!B800</f>
        <v>1648010</v>
      </c>
      <c r="B651" s="1">
        <f>qwdata!C800</f>
        <v>44236</v>
      </c>
      <c r="C651" t="str">
        <f>VLOOKUP(qwdata!M800,lookup!$A$2:$D$18,3,FALSE)</f>
        <v>Zinc</v>
      </c>
      <c r="D651">
        <f>qwdata!O800</f>
        <v>6.5</v>
      </c>
      <c r="F651" t="str">
        <f>IF(qwdata!N800="&lt;","nd","d")</f>
        <v>d</v>
      </c>
      <c r="H651" t="str">
        <f>VLOOKUP(qwdata!M800,lookup!$A$2:$D$18,2,FALSE)</f>
        <v>Zinc, water, filtered, micrograms per liter</v>
      </c>
    </row>
    <row r="652" spans="1:8" x14ac:dyDescent="0.3">
      <c r="A652">
        <f>qwdata!B801</f>
        <v>1648010</v>
      </c>
      <c r="B652" s="1">
        <f>qwdata!C801</f>
        <v>44236</v>
      </c>
      <c r="C652" t="str">
        <f>VLOOKUP(qwdata!M801,lookup!$A$2:$D$18,3,FALSE)</f>
        <v>Mercury</v>
      </c>
      <c r="D652">
        <f>qwdata!O801</f>
        <v>2.36</v>
      </c>
      <c r="F652" t="str">
        <f>IF(qwdata!N801="&lt;","nd","d")</f>
        <v>d</v>
      </c>
      <c r="H652" t="str">
        <f>VLOOKUP(qwdata!M801,lookup!$A$2:$D$18,2,FALSE)</f>
        <v>Mercury, water, unfiltered, nanograms per liter</v>
      </c>
    </row>
    <row r="653" spans="1:8" x14ac:dyDescent="0.3">
      <c r="A653">
        <f>qwdata!B802</f>
        <v>1648010</v>
      </c>
      <c r="B653" s="1">
        <f>qwdata!C802</f>
        <v>44243</v>
      </c>
      <c r="C653" t="str">
        <f>VLOOKUP(qwdata!M802,lookup!$A$2:$D$18,3,FALSE)</f>
        <v>Copper</v>
      </c>
      <c r="D653">
        <f>qwdata!O802</f>
        <v>2.9</v>
      </c>
      <c r="F653" t="str">
        <f>IF(qwdata!N802="&lt;","nd","d")</f>
        <v>d</v>
      </c>
      <c r="H653" t="str">
        <f>VLOOKUP(qwdata!M802,lookup!$A$2:$D$18,2,FALSE)</f>
        <v>Copper, water, filtered, micrograms per liter</v>
      </c>
    </row>
    <row r="654" spans="1:8" x14ac:dyDescent="0.3">
      <c r="A654">
        <f>qwdata!B803</f>
        <v>1648010</v>
      </c>
      <c r="B654" s="1">
        <f>qwdata!C803</f>
        <v>44243</v>
      </c>
      <c r="C654" t="str">
        <f>VLOOKUP(qwdata!M803,lookup!$A$2:$D$18,3,FALSE)</f>
        <v>Lead</v>
      </c>
      <c r="D654">
        <f>qwdata!O803</f>
        <v>0.31900000000000001</v>
      </c>
      <c r="F654" t="str">
        <f>IF(qwdata!N803="&lt;","nd","d")</f>
        <v>d</v>
      </c>
      <c r="H654" t="str">
        <f>VLOOKUP(qwdata!M803,lookup!$A$2:$D$18,2,FALSE)</f>
        <v>Lead, water, filtered, micrograms per liter</v>
      </c>
    </row>
    <row r="655" spans="1:8" x14ac:dyDescent="0.3">
      <c r="A655">
        <f>qwdata!B804</f>
        <v>1648010</v>
      </c>
      <c r="B655" s="1">
        <f>qwdata!C804</f>
        <v>44243</v>
      </c>
      <c r="C655" t="str">
        <f>VLOOKUP(qwdata!M804,lookup!$A$2:$D$18,3,FALSE)</f>
        <v>Zinc</v>
      </c>
      <c r="D655">
        <f>qwdata!O804</f>
        <v>4.9000000000000004</v>
      </c>
      <c r="F655" t="str">
        <f>IF(qwdata!N804="&lt;","nd","d")</f>
        <v>d</v>
      </c>
      <c r="H655" t="str">
        <f>VLOOKUP(qwdata!M804,lookup!$A$2:$D$18,2,FALSE)</f>
        <v>Zinc, water, filtered, micrograms per liter</v>
      </c>
    </row>
    <row r="656" spans="1:8" x14ac:dyDescent="0.3">
      <c r="A656">
        <f>qwdata!B805</f>
        <v>1648010</v>
      </c>
      <c r="B656" s="1">
        <f>qwdata!C805</f>
        <v>44243</v>
      </c>
      <c r="C656" t="str">
        <f>VLOOKUP(qwdata!M805,lookup!$A$2:$D$18,3,FALSE)</f>
        <v>Mercury</v>
      </c>
      <c r="D656">
        <f>qwdata!O805</f>
        <v>20.5</v>
      </c>
      <c r="F656" t="str">
        <f>IF(qwdata!N805="&lt;","nd","d")</f>
        <v>d</v>
      </c>
      <c r="H656" t="str">
        <f>VLOOKUP(qwdata!M805,lookup!$A$2:$D$18,2,FALSE)</f>
        <v>Mercury, water, unfiltered, nanograms per liter</v>
      </c>
    </row>
    <row r="657" spans="1:8" x14ac:dyDescent="0.3">
      <c r="A657">
        <f>qwdata!B806</f>
        <v>1648010</v>
      </c>
      <c r="B657" s="1">
        <f>qwdata!C806</f>
        <v>44256</v>
      </c>
      <c r="C657" t="str">
        <f>VLOOKUP(qwdata!M806,lookup!$A$2:$D$18,3,FALSE)</f>
        <v>Copper</v>
      </c>
      <c r="D657">
        <f>qwdata!O806</f>
        <v>2.6</v>
      </c>
      <c r="F657" t="str">
        <f>IF(qwdata!N806="&lt;","nd","d")</f>
        <v>d</v>
      </c>
      <c r="H657" t="str">
        <f>VLOOKUP(qwdata!M806,lookup!$A$2:$D$18,2,FALSE)</f>
        <v>Copper, water, filtered, micrograms per liter</v>
      </c>
    </row>
    <row r="658" spans="1:8" x14ac:dyDescent="0.3">
      <c r="A658">
        <f>qwdata!B807</f>
        <v>1648010</v>
      </c>
      <c r="B658" s="1">
        <f>qwdata!C807</f>
        <v>44256</v>
      </c>
      <c r="C658" t="str">
        <f>VLOOKUP(qwdata!M807,lookup!$A$2:$D$18,3,FALSE)</f>
        <v>Lead</v>
      </c>
      <c r="D658">
        <f>qwdata!O807</f>
        <v>0.19500000000000001</v>
      </c>
      <c r="F658" t="str">
        <f>IF(qwdata!N807="&lt;","nd","d")</f>
        <v>d</v>
      </c>
      <c r="H658" t="str">
        <f>VLOOKUP(qwdata!M807,lookup!$A$2:$D$18,2,FALSE)</f>
        <v>Lead, water, filtered, micrograms per liter</v>
      </c>
    </row>
    <row r="659" spans="1:8" x14ac:dyDescent="0.3">
      <c r="A659">
        <f>qwdata!B808</f>
        <v>1648010</v>
      </c>
      <c r="B659" s="1">
        <f>qwdata!C808</f>
        <v>44256</v>
      </c>
      <c r="C659" t="str">
        <f>VLOOKUP(qwdata!M808,lookup!$A$2:$D$18,3,FALSE)</f>
        <v>Zinc</v>
      </c>
      <c r="D659">
        <f>qwdata!O808</f>
        <v>4</v>
      </c>
      <c r="F659" t="str">
        <f>IF(qwdata!N808="&lt;","nd","d")</f>
        <v>d</v>
      </c>
      <c r="H659" t="str">
        <f>VLOOKUP(qwdata!M808,lookup!$A$2:$D$18,2,FALSE)</f>
        <v>Zinc, water, filtered, micrograms per liter</v>
      </c>
    </row>
    <row r="660" spans="1:8" x14ac:dyDescent="0.3">
      <c r="A660">
        <f>qwdata!B809</f>
        <v>1648010</v>
      </c>
      <c r="B660" s="1">
        <f>qwdata!C809</f>
        <v>44256</v>
      </c>
      <c r="C660" t="str">
        <f>VLOOKUP(qwdata!M809,lookup!$A$2:$D$18,3,FALSE)</f>
        <v>Mercury</v>
      </c>
      <c r="D660">
        <f>qwdata!O809</f>
        <v>16.899999999999999</v>
      </c>
      <c r="F660" t="str">
        <f>IF(qwdata!N809="&lt;","nd","d")</f>
        <v>d</v>
      </c>
      <c r="H660" t="str">
        <f>VLOOKUP(qwdata!M809,lookup!$A$2:$D$18,2,FALSE)</f>
        <v>Mercury, water, unfiltered, nanograms per liter</v>
      </c>
    </row>
    <row r="661" spans="1:8" x14ac:dyDescent="0.3">
      <c r="A661">
        <f>qwdata!B810</f>
        <v>1648010</v>
      </c>
      <c r="B661" s="1">
        <f>qwdata!C810</f>
        <v>44265</v>
      </c>
      <c r="C661" t="str">
        <f>VLOOKUP(qwdata!M810,lookup!$A$2:$D$18,3,FALSE)</f>
        <v>Copper</v>
      </c>
      <c r="D661">
        <f>qwdata!O810</f>
        <v>1.1000000000000001</v>
      </c>
      <c r="F661" t="str">
        <f>IF(qwdata!N810="&lt;","nd","d")</f>
        <v>d</v>
      </c>
      <c r="H661" t="str">
        <f>VLOOKUP(qwdata!M810,lookup!$A$2:$D$18,2,FALSE)</f>
        <v>Copper, water, filtered, micrograms per liter</v>
      </c>
    </row>
    <row r="662" spans="1:8" x14ac:dyDescent="0.3">
      <c r="A662">
        <f>qwdata!B811</f>
        <v>1648010</v>
      </c>
      <c r="B662" s="1">
        <f>qwdata!C811</f>
        <v>44265</v>
      </c>
      <c r="C662" t="str">
        <f>VLOOKUP(qwdata!M811,lookup!$A$2:$D$18,3,FALSE)</f>
        <v>Lead</v>
      </c>
      <c r="D662">
        <f>qwdata!O811</f>
        <v>6.9000000000000006E-2</v>
      </c>
      <c r="F662" t="str">
        <f>IF(qwdata!N811="&lt;","nd","d")</f>
        <v>d</v>
      </c>
      <c r="H662" t="str">
        <f>VLOOKUP(qwdata!M811,lookup!$A$2:$D$18,2,FALSE)</f>
        <v>Lead, water, filtered, micrograms per liter</v>
      </c>
    </row>
    <row r="663" spans="1:8" x14ac:dyDescent="0.3">
      <c r="A663">
        <f>qwdata!B812</f>
        <v>1648010</v>
      </c>
      <c r="B663" s="1">
        <f>qwdata!C812</f>
        <v>44265</v>
      </c>
      <c r="C663" t="str">
        <f>VLOOKUP(qwdata!M812,lookup!$A$2:$D$18,3,FALSE)</f>
        <v>Zinc</v>
      </c>
      <c r="D663">
        <f>qwdata!O812</f>
        <v>2.7</v>
      </c>
      <c r="F663" t="str">
        <f>IF(qwdata!N812="&lt;","nd","d")</f>
        <v>d</v>
      </c>
      <c r="H663" t="str">
        <f>VLOOKUP(qwdata!M812,lookup!$A$2:$D$18,2,FALSE)</f>
        <v>Zinc, water, filtered, micrograms per liter</v>
      </c>
    </row>
    <row r="664" spans="1:8" x14ac:dyDescent="0.3">
      <c r="A664">
        <f>qwdata!B813</f>
        <v>1648010</v>
      </c>
      <c r="B664" s="1">
        <f>qwdata!C813</f>
        <v>44265</v>
      </c>
      <c r="C664" t="str">
        <f>VLOOKUP(qwdata!M813,lookup!$A$2:$D$18,3,FALSE)</f>
        <v>Mercury</v>
      </c>
      <c r="D664">
        <f>qwdata!O813</f>
        <v>1.85</v>
      </c>
      <c r="F664" t="str">
        <f>IF(qwdata!N813="&lt;","nd","d")</f>
        <v>d</v>
      </c>
      <c r="H664" t="str">
        <f>VLOOKUP(qwdata!M813,lookup!$A$2:$D$18,2,FALSE)</f>
        <v>Mercury, water, unfiltered, nanograms per liter</v>
      </c>
    </row>
    <row r="665" spans="1:8" x14ac:dyDescent="0.3">
      <c r="A665">
        <f>qwdata!B814</f>
        <v>1648010</v>
      </c>
      <c r="B665" s="1">
        <f>qwdata!C814</f>
        <v>44279</v>
      </c>
      <c r="C665" t="str">
        <f>VLOOKUP(qwdata!M814,lookup!$A$2:$D$18,3,FALSE)</f>
        <v>Copper</v>
      </c>
      <c r="D665">
        <f>qwdata!O814</f>
        <v>3.2</v>
      </c>
      <c r="F665" t="str">
        <f>IF(qwdata!N814="&lt;","nd","d")</f>
        <v>d</v>
      </c>
      <c r="H665" t="str">
        <f>VLOOKUP(qwdata!M814,lookup!$A$2:$D$18,2,FALSE)</f>
        <v>Copper, water, filtered, micrograms per liter</v>
      </c>
    </row>
    <row r="666" spans="1:8" x14ac:dyDescent="0.3">
      <c r="A666">
        <f>qwdata!B815</f>
        <v>1648010</v>
      </c>
      <c r="B666" s="1">
        <f>qwdata!C815</f>
        <v>44279</v>
      </c>
      <c r="C666" t="str">
        <f>VLOOKUP(qwdata!M815,lookup!$A$2:$D$18,3,FALSE)</f>
        <v>Lead</v>
      </c>
      <c r="D666">
        <f>qwdata!O815</f>
        <v>0.18</v>
      </c>
      <c r="F666" t="str">
        <f>IF(qwdata!N815="&lt;","nd","d")</f>
        <v>d</v>
      </c>
      <c r="H666" t="str">
        <f>VLOOKUP(qwdata!M815,lookup!$A$2:$D$18,2,FALSE)</f>
        <v>Lead, water, filtered, micrograms per liter</v>
      </c>
    </row>
    <row r="667" spans="1:8" x14ac:dyDescent="0.3">
      <c r="A667">
        <f>qwdata!B816</f>
        <v>1648010</v>
      </c>
      <c r="B667" s="1">
        <f>qwdata!C816</f>
        <v>44279</v>
      </c>
      <c r="C667" t="str">
        <f>VLOOKUP(qwdata!M816,lookup!$A$2:$D$18,3,FALSE)</f>
        <v>Zinc</v>
      </c>
      <c r="D667">
        <f>qwdata!O816</f>
        <v>3.1</v>
      </c>
      <c r="F667" t="str">
        <f>IF(qwdata!N816="&lt;","nd","d")</f>
        <v>d</v>
      </c>
      <c r="H667" t="str">
        <f>VLOOKUP(qwdata!M816,lookup!$A$2:$D$18,2,FALSE)</f>
        <v>Zinc, water, filtered, micrograms per liter</v>
      </c>
    </row>
    <row r="668" spans="1:8" x14ac:dyDescent="0.3">
      <c r="A668">
        <f>qwdata!B817</f>
        <v>1648010</v>
      </c>
      <c r="B668" s="1">
        <f>qwdata!C817</f>
        <v>44287</v>
      </c>
      <c r="C668" t="str">
        <f>VLOOKUP(qwdata!M817,lookup!$A$2:$D$18,3,FALSE)</f>
        <v>Copper</v>
      </c>
      <c r="D668">
        <f>qwdata!O817</f>
        <v>3.7</v>
      </c>
      <c r="F668" t="str">
        <f>IF(qwdata!N817="&lt;","nd","d")</f>
        <v>d</v>
      </c>
      <c r="H668" t="str">
        <f>VLOOKUP(qwdata!M817,lookup!$A$2:$D$18,2,FALSE)</f>
        <v>Copper, water, filtered, micrograms per liter</v>
      </c>
    </row>
    <row r="669" spans="1:8" x14ac:dyDescent="0.3">
      <c r="A669">
        <f>qwdata!B818</f>
        <v>1648010</v>
      </c>
      <c r="B669" s="1">
        <f>qwdata!C818</f>
        <v>44287</v>
      </c>
      <c r="C669" t="str">
        <f>VLOOKUP(qwdata!M818,lookup!$A$2:$D$18,3,FALSE)</f>
        <v>Lead</v>
      </c>
      <c r="D669">
        <f>qwdata!O818</f>
        <v>0.24399999999999999</v>
      </c>
      <c r="F669" t="str">
        <f>IF(qwdata!N818="&lt;","nd","d")</f>
        <v>d</v>
      </c>
      <c r="H669" t="str">
        <f>VLOOKUP(qwdata!M818,lookup!$A$2:$D$18,2,FALSE)</f>
        <v>Lead, water, filtered, micrograms per liter</v>
      </c>
    </row>
    <row r="670" spans="1:8" x14ac:dyDescent="0.3">
      <c r="A670">
        <f>qwdata!B819</f>
        <v>1648010</v>
      </c>
      <c r="B670" s="1">
        <f>qwdata!C819</f>
        <v>44287</v>
      </c>
      <c r="C670" t="str">
        <f>VLOOKUP(qwdata!M819,lookup!$A$2:$D$18,3,FALSE)</f>
        <v>Zinc</v>
      </c>
      <c r="D670">
        <f>qwdata!O819</f>
        <v>5.6</v>
      </c>
      <c r="F670" t="str">
        <f>IF(qwdata!N819="&lt;","nd","d")</f>
        <v>d</v>
      </c>
      <c r="H670" t="str">
        <f>VLOOKUP(qwdata!M819,lookup!$A$2:$D$18,2,FALSE)</f>
        <v>Zinc, water, filtered, micrograms per liter</v>
      </c>
    </row>
    <row r="671" spans="1:8" x14ac:dyDescent="0.3">
      <c r="A671">
        <f>qwdata!B820</f>
        <v>1648010</v>
      </c>
      <c r="B671" s="1">
        <f>qwdata!C820</f>
        <v>44293</v>
      </c>
      <c r="C671" t="str">
        <f>VLOOKUP(qwdata!M820,lookup!$A$2:$D$18,3,FALSE)</f>
        <v>Copper</v>
      </c>
      <c r="D671">
        <f>qwdata!O820</f>
        <v>1.6</v>
      </c>
      <c r="F671" t="str">
        <f>IF(qwdata!N820="&lt;","nd","d")</f>
        <v>d</v>
      </c>
      <c r="H671" t="str">
        <f>VLOOKUP(qwdata!M820,lookup!$A$2:$D$18,2,FALSE)</f>
        <v>Copper, water, filtered, micrograms per liter</v>
      </c>
    </row>
    <row r="672" spans="1:8" x14ac:dyDescent="0.3">
      <c r="A672">
        <f>qwdata!B821</f>
        <v>1648010</v>
      </c>
      <c r="B672" s="1">
        <f>qwdata!C821</f>
        <v>44293</v>
      </c>
      <c r="C672" t="str">
        <f>VLOOKUP(qwdata!M821,lookup!$A$2:$D$18,3,FALSE)</f>
        <v>Lead</v>
      </c>
      <c r="D672">
        <f>qwdata!O821</f>
        <v>5.6000000000000001E-2</v>
      </c>
      <c r="F672" t="str">
        <f>IF(qwdata!N821="&lt;","nd","d")</f>
        <v>d</v>
      </c>
      <c r="H672" t="str">
        <f>VLOOKUP(qwdata!M821,lookup!$A$2:$D$18,2,FALSE)</f>
        <v>Lead, water, filtered, micrograms per liter</v>
      </c>
    </row>
    <row r="673" spans="1:8" x14ac:dyDescent="0.3">
      <c r="A673">
        <f>qwdata!B822</f>
        <v>1648010</v>
      </c>
      <c r="B673" s="1">
        <f>qwdata!C822</f>
        <v>44293</v>
      </c>
      <c r="C673" t="str">
        <f>VLOOKUP(qwdata!M822,lookup!$A$2:$D$18,3,FALSE)</f>
        <v>Zinc</v>
      </c>
      <c r="D673">
        <f>qwdata!O822</f>
        <v>2</v>
      </c>
      <c r="F673" t="str">
        <f>IF(qwdata!N822="&lt;","nd","d")</f>
        <v>nd</v>
      </c>
      <c r="H673" t="str">
        <f>VLOOKUP(qwdata!M822,lookup!$A$2:$D$18,2,FALSE)</f>
        <v>Zinc, water, filtered, micrograms per liter</v>
      </c>
    </row>
    <row r="674" spans="1:8" x14ac:dyDescent="0.3">
      <c r="A674">
        <f>qwdata!B823</f>
        <v>1648010</v>
      </c>
      <c r="B674" s="1">
        <f>qwdata!C823</f>
        <v>44293</v>
      </c>
      <c r="C674" t="str">
        <f>VLOOKUP(qwdata!M823,lookup!$A$2:$D$18,3,FALSE)</f>
        <v>Mercury</v>
      </c>
      <c r="D674">
        <f>qwdata!O823</f>
        <v>1.55</v>
      </c>
      <c r="F674" t="str">
        <f>IF(qwdata!N823="&lt;","nd","d")</f>
        <v>d</v>
      </c>
      <c r="H674" t="str">
        <f>VLOOKUP(qwdata!M823,lookup!$A$2:$D$18,2,FALSE)</f>
        <v>Mercury, water, unfiltered, nanograms per liter</v>
      </c>
    </row>
    <row r="675" spans="1:8" x14ac:dyDescent="0.3">
      <c r="A675">
        <f>qwdata!B824</f>
        <v>1648010</v>
      </c>
      <c r="B675" s="1">
        <f>qwdata!C824</f>
        <v>44322</v>
      </c>
      <c r="C675" t="str">
        <f>VLOOKUP(qwdata!M824,lookup!$A$2:$D$18,3,FALSE)</f>
        <v>Copper</v>
      </c>
      <c r="D675">
        <f>qwdata!O824</f>
        <v>2.2000000000000002</v>
      </c>
      <c r="F675" t="str">
        <f>IF(qwdata!N824="&lt;","nd","d")</f>
        <v>d</v>
      </c>
      <c r="H675" t="str">
        <f>VLOOKUP(qwdata!M824,lookup!$A$2:$D$18,2,FALSE)</f>
        <v>Copper, water, filtered, micrograms per liter</v>
      </c>
    </row>
    <row r="676" spans="1:8" x14ac:dyDescent="0.3">
      <c r="A676">
        <f>qwdata!B825</f>
        <v>1648010</v>
      </c>
      <c r="B676" s="1">
        <f>qwdata!C825</f>
        <v>44322</v>
      </c>
      <c r="C676" t="str">
        <f>VLOOKUP(qwdata!M825,lookup!$A$2:$D$18,3,FALSE)</f>
        <v>Lead</v>
      </c>
      <c r="D676">
        <f>qwdata!O825</f>
        <v>0.109</v>
      </c>
      <c r="F676" t="str">
        <f>IF(qwdata!N825="&lt;","nd","d")</f>
        <v>d</v>
      </c>
      <c r="H676" t="str">
        <f>VLOOKUP(qwdata!M825,lookup!$A$2:$D$18,2,FALSE)</f>
        <v>Lead, water, filtered, micrograms per liter</v>
      </c>
    </row>
    <row r="677" spans="1:8" x14ac:dyDescent="0.3">
      <c r="A677">
        <f>qwdata!B826</f>
        <v>1648010</v>
      </c>
      <c r="B677" s="1">
        <f>qwdata!C826</f>
        <v>44322</v>
      </c>
      <c r="C677" t="str">
        <f>VLOOKUP(qwdata!M826,lookup!$A$2:$D$18,3,FALSE)</f>
        <v>Zinc</v>
      </c>
      <c r="D677">
        <f>qwdata!O826</f>
        <v>2</v>
      </c>
      <c r="F677" t="str">
        <f>IF(qwdata!N826="&lt;","nd","d")</f>
        <v>nd</v>
      </c>
      <c r="H677" t="str">
        <f>VLOOKUP(qwdata!M826,lookup!$A$2:$D$18,2,FALSE)</f>
        <v>Zinc, water, filtered, micrograms per liter</v>
      </c>
    </row>
    <row r="678" spans="1:8" x14ac:dyDescent="0.3">
      <c r="A678">
        <f>qwdata!B827</f>
        <v>1648010</v>
      </c>
      <c r="B678" s="1">
        <f>qwdata!C827</f>
        <v>44322</v>
      </c>
      <c r="C678" t="str">
        <f>VLOOKUP(qwdata!M827,lookup!$A$2:$D$18,3,FALSE)</f>
        <v>Mercury</v>
      </c>
      <c r="D678">
        <f>qwdata!O827</f>
        <v>1.71</v>
      </c>
      <c r="F678" t="str">
        <f>IF(qwdata!N827="&lt;","nd","d")</f>
        <v>d</v>
      </c>
      <c r="H678" t="str">
        <f>VLOOKUP(qwdata!M827,lookup!$A$2:$D$18,2,FALSE)</f>
        <v>Mercury, water, unfiltered, nanograms per liter</v>
      </c>
    </row>
    <row r="679" spans="1:8" x14ac:dyDescent="0.3">
      <c r="A679">
        <f>qwdata!B828</f>
        <v>1648010</v>
      </c>
      <c r="B679" s="1">
        <f>qwdata!C828</f>
        <v>44345</v>
      </c>
      <c r="C679" t="str">
        <f>VLOOKUP(qwdata!M828,lookup!$A$2:$D$18,3,FALSE)</f>
        <v>Copper</v>
      </c>
      <c r="D679">
        <f>qwdata!O828</f>
        <v>3.1</v>
      </c>
      <c r="F679" t="str">
        <f>IF(qwdata!N828="&lt;","nd","d")</f>
        <v>d</v>
      </c>
      <c r="H679" t="str">
        <f>VLOOKUP(qwdata!M828,lookup!$A$2:$D$18,2,FALSE)</f>
        <v>Copper, water, filtered, micrograms per liter</v>
      </c>
    </row>
    <row r="680" spans="1:8" x14ac:dyDescent="0.3">
      <c r="A680">
        <f>qwdata!B829</f>
        <v>1648010</v>
      </c>
      <c r="B680" s="1">
        <f>qwdata!C829</f>
        <v>44345</v>
      </c>
      <c r="C680" t="str">
        <f>VLOOKUP(qwdata!M829,lookup!$A$2:$D$18,3,FALSE)</f>
        <v>Lead</v>
      </c>
      <c r="D680">
        <f>qwdata!O829</f>
        <v>0.248</v>
      </c>
      <c r="F680" t="str">
        <f>IF(qwdata!N829="&lt;","nd","d")</f>
        <v>d</v>
      </c>
      <c r="H680" t="str">
        <f>VLOOKUP(qwdata!M829,lookup!$A$2:$D$18,2,FALSE)</f>
        <v>Lead, water, filtered, micrograms per liter</v>
      </c>
    </row>
    <row r="681" spans="1:8" x14ac:dyDescent="0.3">
      <c r="A681">
        <f>qwdata!B830</f>
        <v>1648010</v>
      </c>
      <c r="B681" s="1">
        <f>qwdata!C830</f>
        <v>44345</v>
      </c>
      <c r="C681" t="str">
        <f>VLOOKUP(qwdata!M830,lookup!$A$2:$D$18,3,FALSE)</f>
        <v>Zinc</v>
      </c>
      <c r="D681">
        <f>qwdata!O830</f>
        <v>2.6</v>
      </c>
      <c r="F681" t="str">
        <f>IF(qwdata!N830="&lt;","nd","d")</f>
        <v>d</v>
      </c>
      <c r="H681" t="str">
        <f>VLOOKUP(qwdata!M830,lookup!$A$2:$D$18,2,FALSE)</f>
        <v>Zinc, water, filtered, micrograms per liter</v>
      </c>
    </row>
    <row r="682" spans="1:8" x14ac:dyDescent="0.3">
      <c r="A682">
        <f>qwdata!B831</f>
        <v>1648010</v>
      </c>
      <c r="B682" s="1">
        <f>qwdata!C831</f>
        <v>44345</v>
      </c>
      <c r="C682" t="str">
        <f>VLOOKUP(qwdata!M831,lookup!$A$2:$D$18,3,FALSE)</f>
        <v>Mercury</v>
      </c>
      <c r="D682">
        <f>qwdata!O831</f>
        <v>13.6</v>
      </c>
      <c r="F682" t="str">
        <f>IF(qwdata!N831="&lt;","nd","d")</f>
        <v>d</v>
      </c>
      <c r="H682" t="str">
        <f>VLOOKUP(qwdata!M831,lookup!$A$2:$D$18,2,FALSE)</f>
        <v>Mercury, water, unfiltered, nanograms per liter</v>
      </c>
    </row>
    <row r="683" spans="1:8" x14ac:dyDescent="0.3">
      <c r="A683">
        <f>qwdata!B832</f>
        <v>1648010</v>
      </c>
      <c r="B683" s="1">
        <f>qwdata!C832</f>
        <v>44350</v>
      </c>
      <c r="C683" t="str">
        <f>VLOOKUP(qwdata!M832,lookup!$A$2:$D$18,3,FALSE)</f>
        <v>Copper</v>
      </c>
      <c r="D683">
        <f>qwdata!O832</f>
        <v>1.5</v>
      </c>
      <c r="F683" t="str">
        <f>IF(qwdata!N832="&lt;","nd","d")</f>
        <v>d</v>
      </c>
      <c r="H683" t="str">
        <f>VLOOKUP(qwdata!M832,lookup!$A$2:$D$18,2,FALSE)</f>
        <v>Copper, water, filtered, micrograms per liter</v>
      </c>
    </row>
    <row r="684" spans="1:8" x14ac:dyDescent="0.3">
      <c r="A684">
        <f>qwdata!B833</f>
        <v>1648010</v>
      </c>
      <c r="B684" s="1">
        <f>qwdata!C833</f>
        <v>44350</v>
      </c>
      <c r="C684" t="str">
        <f>VLOOKUP(qwdata!M833,lookup!$A$2:$D$18,3,FALSE)</f>
        <v>Lead</v>
      </c>
      <c r="D684">
        <f>qwdata!O833</f>
        <v>0.09</v>
      </c>
      <c r="F684" t="str">
        <f>IF(qwdata!N833="&lt;","nd","d")</f>
        <v>d</v>
      </c>
      <c r="H684" t="str">
        <f>VLOOKUP(qwdata!M833,lookup!$A$2:$D$18,2,FALSE)</f>
        <v>Lead, water, filtered, micrograms per liter</v>
      </c>
    </row>
    <row r="685" spans="1:8" x14ac:dyDescent="0.3">
      <c r="A685">
        <f>qwdata!B834</f>
        <v>1648010</v>
      </c>
      <c r="B685" s="1">
        <f>qwdata!C834</f>
        <v>44350</v>
      </c>
      <c r="C685" t="str">
        <f>VLOOKUP(qwdata!M834,lookup!$A$2:$D$18,3,FALSE)</f>
        <v>Zinc</v>
      </c>
      <c r="D685">
        <f>qwdata!O834</f>
        <v>2</v>
      </c>
      <c r="F685" t="str">
        <f>IF(qwdata!N834="&lt;","nd","d")</f>
        <v>nd</v>
      </c>
      <c r="H685" t="str">
        <f>VLOOKUP(qwdata!M834,lookup!$A$2:$D$18,2,FALSE)</f>
        <v>Zinc, water, filtered, micrograms per liter</v>
      </c>
    </row>
    <row r="686" spans="1:8" x14ac:dyDescent="0.3">
      <c r="A686">
        <f>qwdata!B835</f>
        <v>1648010</v>
      </c>
      <c r="B686" s="1">
        <f>qwdata!C835</f>
        <v>44350</v>
      </c>
      <c r="C686" t="str">
        <f>VLOOKUP(qwdata!M835,lookup!$A$2:$D$18,3,FALSE)</f>
        <v>Mercury</v>
      </c>
      <c r="D686">
        <f>qwdata!O835</f>
        <v>1.49</v>
      </c>
      <c r="F686" t="str">
        <f>IF(qwdata!N835="&lt;","nd","d")</f>
        <v>d</v>
      </c>
      <c r="H686" t="str">
        <f>VLOOKUP(qwdata!M835,lookup!$A$2:$D$18,2,FALSE)</f>
        <v>Mercury, water, unfiltered, nanograms per liter</v>
      </c>
    </row>
    <row r="687" spans="1:8" x14ac:dyDescent="0.3">
      <c r="A687">
        <f>qwdata!B836</f>
        <v>1648010</v>
      </c>
      <c r="B687" s="1">
        <f>qwdata!C836</f>
        <v>44358</v>
      </c>
      <c r="C687" t="str">
        <f>VLOOKUP(qwdata!M836,lookup!$A$2:$D$18,3,FALSE)</f>
        <v>Copper</v>
      </c>
      <c r="D687">
        <f>qwdata!O836</f>
        <v>3.7</v>
      </c>
      <c r="F687" t="str">
        <f>IF(qwdata!N836="&lt;","nd","d")</f>
        <v>d</v>
      </c>
      <c r="H687" t="str">
        <f>VLOOKUP(qwdata!M836,lookup!$A$2:$D$18,2,FALSE)</f>
        <v>Copper, water, filtered, micrograms per liter</v>
      </c>
    </row>
    <row r="688" spans="1:8" x14ac:dyDescent="0.3">
      <c r="A688">
        <f>qwdata!B837</f>
        <v>1648010</v>
      </c>
      <c r="B688" s="1">
        <f>qwdata!C837</f>
        <v>44358</v>
      </c>
      <c r="C688" t="str">
        <f>VLOOKUP(qwdata!M837,lookup!$A$2:$D$18,3,FALSE)</f>
        <v>Lead</v>
      </c>
      <c r="D688">
        <f>qwdata!O837</f>
        <v>0.22700000000000001</v>
      </c>
      <c r="F688" t="str">
        <f>IF(qwdata!N837="&lt;","nd","d")</f>
        <v>d</v>
      </c>
      <c r="H688" t="str">
        <f>VLOOKUP(qwdata!M837,lookup!$A$2:$D$18,2,FALSE)</f>
        <v>Lead, water, filtered, micrograms per liter</v>
      </c>
    </row>
    <row r="689" spans="1:8" x14ac:dyDescent="0.3">
      <c r="A689">
        <f>qwdata!B838</f>
        <v>1648010</v>
      </c>
      <c r="B689" s="1">
        <f>qwdata!C838</f>
        <v>44358</v>
      </c>
      <c r="C689" t="str">
        <f>VLOOKUP(qwdata!M838,lookup!$A$2:$D$18,3,FALSE)</f>
        <v>Zinc</v>
      </c>
      <c r="D689">
        <f>qwdata!O838</f>
        <v>2</v>
      </c>
      <c r="F689" t="str">
        <f>IF(qwdata!N838="&lt;","nd","d")</f>
        <v>nd</v>
      </c>
      <c r="H689" t="str">
        <f>VLOOKUP(qwdata!M838,lookup!$A$2:$D$18,2,FALSE)</f>
        <v>Zinc, water, filtered, micrograms per liter</v>
      </c>
    </row>
    <row r="690" spans="1:8" x14ac:dyDescent="0.3">
      <c r="A690">
        <f>qwdata!B839</f>
        <v>1648010</v>
      </c>
      <c r="B690" s="1">
        <f>qwdata!C839</f>
        <v>44358</v>
      </c>
      <c r="C690" t="str">
        <f>VLOOKUP(qwdata!M839,lookup!$A$2:$D$18,3,FALSE)</f>
        <v>Mercury</v>
      </c>
      <c r="D690">
        <f>qwdata!O839</f>
        <v>13.5</v>
      </c>
      <c r="F690" t="str">
        <f>IF(qwdata!N839="&lt;","nd","d")</f>
        <v>d</v>
      </c>
      <c r="H690" t="str">
        <f>VLOOKUP(qwdata!M839,lookup!$A$2:$D$18,2,FALSE)</f>
        <v>Mercury, water, unfiltered, nanograms per liter</v>
      </c>
    </row>
    <row r="691" spans="1:8" x14ac:dyDescent="0.3">
      <c r="A691">
        <f>qwdata!B840</f>
        <v>1648010</v>
      </c>
      <c r="B691" s="1">
        <f>qwdata!C840</f>
        <v>44384</v>
      </c>
      <c r="C691" t="str">
        <f>VLOOKUP(qwdata!M840,lookup!$A$2:$D$18,3,FALSE)</f>
        <v>Copper</v>
      </c>
      <c r="D691">
        <f>qwdata!O840</f>
        <v>1.8</v>
      </c>
      <c r="F691" t="str">
        <f>IF(qwdata!N840="&lt;","nd","d")</f>
        <v>d</v>
      </c>
      <c r="H691" t="str">
        <f>VLOOKUP(qwdata!M840,lookup!$A$2:$D$18,2,FALSE)</f>
        <v>Copper, water, filtered, micrograms per liter</v>
      </c>
    </row>
    <row r="692" spans="1:8" x14ac:dyDescent="0.3">
      <c r="A692">
        <f>qwdata!B841</f>
        <v>1648010</v>
      </c>
      <c r="B692" s="1">
        <f>qwdata!C841</f>
        <v>44384</v>
      </c>
      <c r="C692" t="str">
        <f>VLOOKUP(qwdata!M841,lookup!$A$2:$D$18,3,FALSE)</f>
        <v>Lead</v>
      </c>
      <c r="D692">
        <f>qwdata!O841</f>
        <v>0.06</v>
      </c>
      <c r="F692" t="str">
        <f>IF(qwdata!N841="&lt;","nd","d")</f>
        <v>d</v>
      </c>
      <c r="H692" t="str">
        <f>VLOOKUP(qwdata!M841,lookup!$A$2:$D$18,2,FALSE)</f>
        <v>Lead, water, filtered, micrograms per liter</v>
      </c>
    </row>
    <row r="693" spans="1:8" x14ac:dyDescent="0.3">
      <c r="A693">
        <f>qwdata!B842</f>
        <v>1648010</v>
      </c>
      <c r="B693" s="1">
        <f>qwdata!C842</f>
        <v>44384</v>
      </c>
      <c r="C693" t="str">
        <f>VLOOKUP(qwdata!M842,lookup!$A$2:$D$18,3,FALSE)</f>
        <v>Zinc</v>
      </c>
      <c r="D693">
        <f>qwdata!O842</f>
        <v>2</v>
      </c>
      <c r="F693" t="str">
        <f>IF(qwdata!N842="&lt;","nd","d")</f>
        <v>nd</v>
      </c>
      <c r="H693" t="str">
        <f>VLOOKUP(qwdata!M842,lookup!$A$2:$D$18,2,FALSE)</f>
        <v>Zinc, water, filtered, micrograms per liter</v>
      </c>
    </row>
    <row r="694" spans="1:8" x14ac:dyDescent="0.3">
      <c r="A694">
        <f>qwdata!B843</f>
        <v>1648010</v>
      </c>
      <c r="B694" s="1">
        <f>qwdata!C843</f>
        <v>44384</v>
      </c>
      <c r="C694" t="str">
        <f>VLOOKUP(qwdata!M843,lookup!$A$2:$D$18,3,FALSE)</f>
        <v>Mercury</v>
      </c>
      <c r="D694">
        <f>qwdata!O843</f>
        <v>1.19</v>
      </c>
      <c r="F694" t="str">
        <f>IF(qwdata!N843="&lt;","nd","d")</f>
        <v>d</v>
      </c>
      <c r="H694" t="str">
        <f>VLOOKUP(qwdata!M843,lookup!$A$2:$D$18,2,FALSE)</f>
        <v>Mercury, water, unfiltered, nanograms per liter</v>
      </c>
    </row>
    <row r="695" spans="1:8" x14ac:dyDescent="0.3">
      <c r="A695">
        <f>qwdata!B844</f>
        <v>1648010</v>
      </c>
      <c r="B695" s="1">
        <f>qwdata!C844</f>
        <v>44412</v>
      </c>
      <c r="C695" t="str">
        <f>VLOOKUP(qwdata!M844,lookup!$A$2:$D$18,3,FALSE)</f>
        <v>Copper</v>
      </c>
      <c r="D695">
        <f>qwdata!O844</f>
        <v>2.1</v>
      </c>
      <c r="F695" t="str">
        <f>IF(qwdata!N844="&lt;","nd","d")</f>
        <v>d</v>
      </c>
      <c r="H695" t="str">
        <f>VLOOKUP(qwdata!M844,lookup!$A$2:$D$18,2,FALSE)</f>
        <v>Copper, water, filtered, micrograms per liter</v>
      </c>
    </row>
    <row r="696" spans="1:8" x14ac:dyDescent="0.3">
      <c r="A696">
        <f>qwdata!B845</f>
        <v>1648010</v>
      </c>
      <c r="B696" s="1">
        <f>qwdata!C845</f>
        <v>44412</v>
      </c>
      <c r="C696" t="str">
        <f>VLOOKUP(qwdata!M845,lookup!$A$2:$D$18,3,FALSE)</f>
        <v>Lead</v>
      </c>
      <c r="D696">
        <f>qwdata!O845</f>
        <v>0.16800000000000001</v>
      </c>
      <c r="F696" t="str">
        <f>IF(qwdata!N845="&lt;","nd","d")</f>
        <v>d</v>
      </c>
      <c r="H696" t="str">
        <f>VLOOKUP(qwdata!M845,lookup!$A$2:$D$18,2,FALSE)</f>
        <v>Lead, water, filtered, micrograms per liter</v>
      </c>
    </row>
    <row r="697" spans="1:8" x14ac:dyDescent="0.3">
      <c r="A697">
        <f>qwdata!B846</f>
        <v>1648010</v>
      </c>
      <c r="B697" s="1">
        <f>qwdata!C846</f>
        <v>44412</v>
      </c>
      <c r="C697" t="str">
        <f>VLOOKUP(qwdata!M846,lookup!$A$2:$D$18,3,FALSE)</f>
        <v>Zinc</v>
      </c>
      <c r="D697">
        <f>qwdata!O846</f>
        <v>2</v>
      </c>
      <c r="F697" t="str">
        <f>IF(qwdata!N846="&lt;","nd","d")</f>
        <v>nd</v>
      </c>
      <c r="H697" t="str">
        <f>VLOOKUP(qwdata!M846,lookup!$A$2:$D$18,2,FALSE)</f>
        <v>Zinc, water, filtered, micrograms per liter</v>
      </c>
    </row>
    <row r="698" spans="1:8" x14ac:dyDescent="0.3">
      <c r="A698">
        <f>qwdata!B847</f>
        <v>1648010</v>
      </c>
      <c r="B698" s="1">
        <f>qwdata!C847</f>
        <v>44412</v>
      </c>
      <c r="C698" t="str">
        <f>VLOOKUP(qwdata!M847,lookup!$A$2:$D$18,3,FALSE)</f>
        <v>Mercury</v>
      </c>
      <c r="D698">
        <f>qwdata!O847</f>
        <v>1.28</v>
      </c>
      <c r="F698" t="str">
        <f>IF(qwdata!N847="&lt;","nd","d")</f>
        <v>d</v>
      </c>
      <c r="H698" t="str">
        <f>VLOOKUP(qwdata!M847,lookup!$A$2:$D$18,2,FALSE)</f>
        <v>Mercury, water, unfiltered, nanograms per liter</v>
      </c>
    </row>
    <row r="699" spans="1:8" x14ac:dyDescent="0.3">
      <c r="A699">
        <f>qwdata!B848</f>
        <v>1648010</v>
      </c>
      <c r="B699" s="1">
        <f>qwdata!C848</f>
        <v>44418</v>
      </c>
      <c r="C699" t="str">
        <f>VLOOKUP(qwdata!M848,lookup!$A$2:$D$18,3,FALSE)</f>
        <v>Copper</v>
      </c>
      <c r="D699">
        <f>qwdata!O848</f>
        <v>3.5</v>
      </c>
      <c r="F699" t="str">
        <f>IF(qwdata!N848="&lt;","nd","d")</f>
        <v>d</v>
      </c>
      <c r="H699" t="str">
        <f>VLOOKUP(qwdata!M848,lookup!$A$2:$D$18,2,FALSE)</f>
        <v>Copper, water, filtered, micrograms per liter</v>
      </c>
    </row>
    <row r="700" spans="1:8" x14ac:dyDescent="0.3">
      <c r="A700">
        <f>qwdata!B849</f>
        <v>1648010</v>
      </c>
      <c r="B700" s="1">
        <f>qwdata!C849</f>
        <v>44418</v>
      </c>
      <c r="C700" t="str">
        <f>VLOOKUP(qwdata!M849,lookup!$A$2:$D$18,3,FALSE)</f>
        <v>Lead</v>
      </c>
      <c r="D700">
        <f>qwdata!O849</f>
        <v>0.46400000000000002</v>
      </c>
      <c r="F700" t="str">
        <f>IF(qwdata!N849="&lt;","nd","d")</f>
        <v>d</v>
      </c>
      <c r="H700" t="str">
        <f>VLOOKUP(qwdata!M849,lookup!$A$2:$D$18,2,FALSE)</f>
        <v>Lead, water, filtered, micrograms per liter</v>
      </c>
    </row>
    <row r="701" spans="1:8" x14ac:dyDescent="0.3">
      <c r="A701">
        <f>qwdata!B850</f>
        <v>1648010</v>
      </c>
      <c r="B701" s="1">
        <f>qwdata!C850</f>
        <v>44418</v>
      </c>
      <c r="C701" t="str">
        <f>VLOOKUP(qwdata!M850,lookup!$A$2:$D$18,3,FALSE)</f>
        <v>Zinc</v>
      </c>
      <c r="D701">
        <f>qwdata!O850</f>
        <v>2</v>
      </c>
      <c r="F701" t="str">
        <f>IF(qwdata!N850="&lt;","nd","d")</f>
        <v>nd</v>
      </c>
      <c r="H701" t="str">
        <f>VLOOKUP(qwdata!M850,lookup!$A$2:$D$18,2,FALSE)</f>
        <v>Zinc, water, filtered, micrograms per liter</v>
      </c>
    </row>
    <row r="702" spans="1:8" x14ac:dyDescent="0.3">
      <c r="A702">
        <f>qwdata!B851</f>
        <v>1648010</v>
      </c>
      <c r="B702" s="1">
        <f>qwdata!C851</f>
        <v>44418</v>
      </c>
      <c r="C702" t="str">
        <f>VLOOKUP(qwdata!M851,lookup!$A$2:$D$18,3,FALSE)</f>
        <v>Mercury</v>
      </c>
      <c r="D702">
        <f>qwdata!O851</f>
        <v>10.9</v>
      </c>
      <c r="F702" t="str">
        <f>IF(qwdata!N851="&lt;","nd","d")</f>
        <v>d</v>
      </c>
      <c r="H702" t="str">
        <f>VLOOKUP(qwdata!M851,lookup!$A$2:$D$18,2,FALSE)</f>
        <v>Mercury, water, unfiltered, nanograms per liter</v>
      </c>
    </row>
    <row r="703" spans="1:8" x14ac:dyDescent="0.3">
      <c r="A703">
        <f>qwdata!B852</f>
        <v>1648010</v>
      </c>
      <c r="B703" s="1">
        <f>qwdata!C852</f>
        <v>44425</v>
      </c>
      <c r="C703" t="str">
        <f>VLOOKUP(qwdata!M852,lookup!$A$2:$D$18,3,FALSE)</f>
        <v>Copper</v>
      </c>
      <c r="D703">
        <f>qwdata!O852</f>
        <v>4.5</v>
      </c>
      <c r="F703" t="str">
        <f>IF(qwdata!N852="&lt;","nd","d")</f>
        <v>d</v>
      </c>
      <c r="H703" t="str">
        <f>VLOOKUP(qwdata!M852,lookup!$A$2:$D$18,2,FALSE)</f>
        <v>Copper, water, filtered, micrograms per liter</v>
      </c>
    </row>
    <row r="704" spans="1:8" x14ac:dyDescent="0.3">
      <c r="A704">
        <f>qwdata!B853</f>
        <v>1648010</v>
      </c>
      <c r="B704" s="1">
        <f>qwdata!C853</f>
        <v>44425</v>
      </c>
      <c r="C704" t="str">
        <f>VLOOKUP(qwdata!M853,lookup!$A$2:$D$18,3,FALSE)</f>
        <v>Lead</v>
      </c>
      <c r="D704">
        <f>qwdata!O853</f>
        <v>0.38100000000000001</v>
      </c>
      <c r="F704" t="str">
        <f>IF(qwdata!N853="&lt;","nd","d")</f>
        <v>d</v>
      </c>
      <c r="H704" t="str">
        <f>VLOOKUP(qwdata!M853,lookup!$A$2:$D$18,2,FALSE)</f>
        <v>Lead, water, filtered, micrograms per liter</v>
      </c>
    </row>
    <row r="705" spans="1:8" x14ac:dyDescent="0.3">
      <c r="A705">
        <f>qwdata!B854</f>
        <v>1648010</v>
      </c>
      <c r="B705" s="1">
        <f>qwdata!C854</f>
        <v>44425</v>
      </c>
      <c r="C705" t="str">
        <f>VLOOKUP(qwdata!M854,lookup!$A$2:$D$18,3,FALSE)</f>
        <v>Zinc</v>
      </c>
      <c r="D705">
        <f>qwdata!O854</f>
        <v>2</v>
      </c>
      <c r="F705" t="str">
        <f>IF(qwdata!N854="&lt;","nd","d")</f>
        <v>nd</v>
      </c>
      <c r="H705" t="str">
        <f>VLOOKUP(qwdata!M854,lookup!$A$2:$D$18,2,FALSE)</f>
        <v>Zinc, water, filtered, micrograms per liter</v>
      </c>
    </row>
    <row r="706" spans="1:8" x14ac:dyDescent="0.3">
      <c r="A706">
        <f>qwdata!B855</f>
        <v>1648010</v>
      </c>
      <c r="B706" s="1">
        <f>qwdata!C855</f>
        <v>44425</v>
      </c>
      <c r="C706" t="str">
        <f>VLOOKUP(qwdata!M855,lookup!$A$2:$D$18,3,FALSE)</f>
        <v>Mercury</v>
      </c>
      <c r="D706">
        <f>qwdata!O855</f>
        <v>18.5</v>
      </c>
      <c r="F706" t="str">
        <f>IF(qwdata!N855="&lt;","nd","d")</f>
        <v>d</v>
      </c>
      <c r="H706" t="str">
        <f>VLOOKUP(qwdata!M855,lookup!$A$2:$D$18,2,FALSE)</f>
        <v>Mercury, water, unfiltered, nanograms per liter</v>
      </c>
    </row>
    <row r="707" spans="1:8" x14ac:dyDescent="0.3">
      <c r="A707">
        <f>qwdata!B856</f>
        <v>1648010</v>
      </c>
      <c r="B707" s="1">
        <f>qwdata!C856</f>
        <v>44440</v>
      </c>
      <c r="C707" t="str">
        <f>VLOOKUP(qwdata!M856,lookup!$A$2:$D$18,3,FALSE)</f>
        <v>Copper</v>
      </c>
      <c r="D707">
        <f>qwdata!O856</f>
        <v>3.3</v>
      </c>
      <c r="F707" t="str">
        <f>IF(qwdata!N856="&lt;","nd","d")</f>
        <v>d</v>
      </c>
      <c r="H707" t="str">
        <f>VLOOKUP(qwdata!M856,lookup!$A$2:$D$18,2,FALSE)</f>
        <v>Copper, water, filtered, micrograms per liter</v>
      </c>
    </row>
    <row r="708" spans="1:8" x14ac:dyDescent="0.3">
      <c r="A708">
        <f>qwdata!B857</f>
        <v>1648010</v>
      </c>
      <c r="B708" s="1">
        <f>qwdata!C857</f>
        <v>44440</v>
      </c>
      <c r="C708" t="str">
        <f>VLOOKUP(qwdata!M857,lookup!$A$2:$D$18,3,FALSE)</f>
        <v>Lead</v>
      </c>
      <c r="D708">
        <f>qwdata!O857</f>
        <v>0.57399999999999995</v>
      </c>
      <c r="F708" t="str">
        <f>IF(qwdata!N857="&lt;","nd","d")</f>
        <v>d</v>
      </c>
      <c r="H708" t="str">
        <f>VLOOKUP(qwdata!M857,lookup!$A$2:$D$18,2,FALSE)</f>
        <v>Lead, water, filtered, micrograms per liter</v>
      </c>
    </row>
    <row r="709" spans="1:8" x14ac:dyDescent="0.3">
      <c r="A709">
        <f>qwdata!B858</f>
        <v>1648010</v>
      </c>
      <c r="B709" s="1">
        <f>qwdata!C858</f>
        <v>44440</v>
      </c>
      <c r="C709" t="str">
        <f>VLOOKUP(qwdata!M858,lookup!$A$2:$D$18,3,FALSE)</f>
        <v>Zinc</v>
      </c>
      <c r="D709">
        <f>qwdata!O858</f>
        <v>2</v>
      </c>
      <c r="F709" t="str">
        <f>IF(qwdata!N858="&lt;","nd","d")</f>
        <v>nd</v>
      </c>
      <c r="H709" t="str">
        <f>VLOOKUP(qwdata!M858,lookup!$A$2:$D$18,2,FALSE)</f>
        <v>Zinc, water, filtered, micrograms per liter</v>
      </c>
    </row>
    <row r="710" spans="1:8" x14ac:dyDescent="0.3">
      <c r="A710">
        <f>qwdata!B859</f>
        <v>1648010</v>
      </c>
      <c r="B710" s="1">
        <f>qwdata!C859</f>
        <v>44440</v>
      </c>
      <c r="C710" t="str">
        <f>VLOOKUP(qwdata!M859,lookup!$A$2:$D$18,3,FALSE)</f>
        <v>Mercury</v>
      </c>
      <c r="D710">
        <f>qwdata!O859</f>
        <v>31.4</v>
      </c>
      <c r="F710" t="str">
        <f>IF(qwdata!N859="&lt;","nd","d")</f>
        <v>d</v>
      </c>
      <c r="H710" t="str">
        <f>VLOOKUP(qwdata!M859,lookup!$A$2:$D$18,2,FALSE)</f>
        <v>Mercury, water, unfiltered, nanograms per liter</v>
      </c>
    </row>
    <row r="711" spans="1:8" x14ac:dyDescent="0.3">
      <c r="A711">
        <f>qwdata!B860</f>
        <v>1648010</v>
      </c>
      <c r="B711" s="1">
        <f>qwdata!C860</f>
        <v>44462</v>
      </c>
      <c r="C711" t="str">
        <f>VLOOKUP(qwdata!M860,lookup!$A$2:$D$18,3,FALSE)</f>
        <v>Copper</v>
      </c>
      <c r="D711">
        <f>qwdata!O860</f>
        <v>3.6</v>
      </c>
      <c r="F711" t="str">
        <f>IF(qwdata!N860="&lt;","nd","d")</f>
        <v>d</v>
      </c>
      <c r="H711" t="str">
        <f>VLOOKUP(qwdata!M860,lookup!$A$2:$D$18,2,FALSE)</f>
        <v>Copper, water, filtered, micrograms per liter</v>
      </c>
    </row>
    <row r="712" spans="1:8" x14ac:dyDescent="0.3">
      <c r="A712">
        <f>qwdata!B861</f>
        <v>1648010</v>
      </c>
      <c r="B712" s="1">
        <f>qwdata!C861</f>
        <v>44462</v>
      </c>
      <c r="C712" t="str">
        <f>VLOOKUP(qwdata!M861,lookup!$A$2:$D$18,3,FALSE)</f>
        <v>Lead</v>
      </c>
      <c r="D712">
        <f>qwdata!O861</f>
        <v>0.44400000000000001</v>
      </c>
      <c r="F712" t="str">
        <f>IF(qwdata!N861="&lt;","nd","d")</f>
        <v>d</v>
      </c>
      <c r="H712" t="str">
        <f>VLOOKUP(qwdata!M861,lookup!$A$2:$D$18,2,FALSE)</f>
        <v>Lead, water, filtered, micrograms per liter</v>
      </c>
    </row>
    <row r="713" spans="1:8" x14ac:dyDescent="0.3">
      <c r="A713">
        <f>qwdata!B862</f>
        <v>1648010</v>
      </c>
      <c r="B713" s="1">
        <f>qwdata!C862</f>
        <v>44462</v>
      </c>
      <c r="C713" t="str">
        <f>VLOOKUP(qwdata!M862,lookup!$A$2:$D$18,3,FALSE)</f>
        <v>Zinc</v>
      </c>
      <c r="D713">
        <f>qwdata!O862</f>
        <v>2</v>
      </c>
      <c r="F713" t="str">
        <f>IF(qwdata!N862="&lt;","nd","d")</f>
        <v>nd</v>
      </c>
      <c r="H713" t="str">
        <f>VLOOKUP(qwdata!M862,lookup!$A$2:$D$18,2,FALSE)</f>
        <v>Zinc, water, filtered, micrograms per liter</v>
      </c>
    </row>
    <row r="714" spans="1:8" x14ac:dyDescent="0.3">
      <c r="A714">
        <f>qwdata!B863</f>
        <v>1648010</v>
      </c>
      <c r="B714" s="1">
        <f>qwdata!C863</f>
        <v>44462</v>
      </c>
      <c r="C714" t="str">
        <f>VLOOKUP(qwdata!M863,lookup!$A$2:$D$18,3,FALSE)</f>
        <v>Mercury</v>
      </c>
      <c r="D714">
        <f>qwdata!O863</f>
        <v>26.6</v>
      </c>
      <c r="F714" t="str">
        <f>IF(qwdata!N863="&lt;","nd","d")</f>
        <v>d</v>
      </c>
      <c r="H714" t="str">
        <f>VLOOKUP(qwdata!M863,lookup!$A$2:$D$18,2,FALSE)</f>
        <v>Mercury, water, unfiltered, nanograms per liter</v>
      </c>
    </row>
    <row r="715" spans="1:8" x14ac:dyDescent="0.3">
      <c r="A715">
        <f>qwdata!B864</f>
        <v>1648010</v>
      </c>
      <c r="B715" s="1">
        <f>qwdata!C864</f>
        <v>44475</v>
      </c>
      <c r="C715" t="str">
        <f>VLOOKUP(qwdata!M864,lookup!$A$2:$D$18,3,FALSE)</f>
        <v>Copper</v>
      </c>
      <c r="D715">
        <f>qwdata!O864</f>
        <v>4.4000000000000004</v>
      </c>
      <c r="F715" t="str">
        <f>IF(qwdata!N864="&lt;","nd","d")</f>
        <v>d</v>
      </c>
      <c r="H715" t="str">
        <f>VLOOKUP(qwdata!M864,lookup!$A$2:$D$18,2,FALSE)</f>
        <v>Copper, water, filtered, micrograms per liter</v>
      </c>
    </row>
    <row r="716" spans="1:8" x14ac:dyDescent="0.3">
      <c r="A716">
        <f>qwdata!B865</f>
        <v>1648010</v>
      </c>
      <c r="B716" s="1">
        <f>qwdata!C865</f>
        <v>44475</v>
      </c>
      <c r="C716" t="str">
        <f>VLOOKUP(qwdata!M865,lookup!$A$2:$D$18,3,FALSE)</f>
        <v>Lead</v>
      </c>
      <c r="D716">
        <f>qwdata!O865</f>
        <v>9.1999999999999998E-2</v>
      </c>
      <c r="F716" t="str">
        <f>IF(qwdata!N865="&lt;","nd","d")</f>
        <v>d</v>
      </c>
      <c r="H716" t="str">
        <f>VLOOKUP(qwdata!M865,lookup!$A$2:$D$18,2,FALSE)</f>
        <v>Lead, water, filtered, micrograms per liter</v>
      </c>
    </row>
    <row r="717" spans="1:8" x14ac:dyDescent="0.3">
      <c r="A717">
        <f>qwdata!B866</f>
        <v>1648010</v>
      </c>
      <c r="B717" s="1">
        <f>qwdata!C866</f>
        <v>44475</v>
      </c>
      <c r="C717" t="str">
        <f>VLOOKUP(qwdata!M866,lookup!$A$2:$D$18,3,FALSE)</f>
        <v>Zinc</v>
      </c>
      <c r="D717">
        <f>qwdata!O866</f>
        <v>2</v>
      </c>
      <c r="F717" t="str">
        <f>IF(qwdata!N866="&lt;","nd","d")</f>
        <v>nd</v>
      </c>
      <c r="H717" t="str">
        <f>VLOOKUP(qwdata!M866,lookup!$A$2:$D$18,2,FALSE)</f>
        <v>Zinc, water, filtered, micrograms per liter</v>
      </c>
    </row>
    <row r="718" spans="1:8" x14ac:dyDescent="0.3">
      <c r="A718">
        <f>qwdata!B867</f>
        <v>1648010</v>
      </c>
      <c r="B718" s="1">
        <f>qwdata!C867</f>
        <v>44475</v>
      </c>
      <c r="C718" t="str">
        <f>VLOOKUP(qwdata!M867,lookup!$A$2:$D$18,3,FALSE)</f>
        <v>Mercury</v>
      </c>
      <c r="D718">
        <f>qwdata!O867</f>
        <v>0.93</v>
      </c>
      <c r="F718" t="str">
        <f>IF(qwdata!N867="&lt;","nd","d")</f>
        <v>d</v>
      </c>
      <c r="H718" t="str">
        <f>VLOOKUP(qwdata!M867,lookup!$A$2:$D$18,2,FALSE)</f>
        <v>Mercury, water, unfiltered, nanograms per liter</v>
      </c>
    </row>
    <row r="719" spans="1:8" x14ac:dyDescent="0.3">
      <c r="A719">
        <f>qwdata!B868</f>
        <v>1648010</v>
      </c>
      <c r="B719" s="1">
        <f>qwdata!C868</f>
        <v>44495</v>
      </c>
      <c r="C719" t="str">
        <f>VLOOKUP(qwdata!M868,lookup!$A$2:$D$18,3,FALSE)</f>
        <v>Copper</v>
      </c>
      <c r="D719">
        <f>qwdata!O868</f>
        <v>5.4</v>
      </c>
      <c r="F719" t="str">
        <f>IF(qwdata!N868="&lt;","nd","d")</f>
        <v>d</v>
      </c>
      <c r="H719" t="str">
        <f>VLOOKUP(qwdata!M868,lookup!$A$2:$D$18,2,FALSE)</f>
        <v>Copper, water, filtered, micrograms per liter</v>
      </c>
    </row>
    <row r="720" spans="1:8" x14ac:dyDescent="0.3">
      <c r="A720">
        <f>qwdata!B869</f>
        <v>1648010</v>
      </c>
      <c r="B720" s="1">
        <f>qwdata!C869</f>
        <v>44495</v>
      </c>
      <c r="C720" t="str">
        <f>VLOOKUP(qwdata!M869,lookup!$A$2:$D$18,3,FALSE)</f>
        <v>Lead</v>
      </c>
      <c r="D720">
        <f>qwdata!O869</f>
        <v>1.92</v>
      </c>
      <c r="F720" t="str">
        <f>IF(qwdata!N869="&lt;","nd","d")</f>
        <v>d</v>
      </c>
      <c r="H720" t="str">
        <f>VLOOKUP(qwdata!M869,lookup!$A$2:$D$18,2,FALSE)</f>
        <v>Lead, water, filtered, micrograms per liter</v>
      </c>
    </row>
    <row r="721" spans="1:8" x14ac:dyDescent="0.3">
      <c r="A721">
        <f>qwdata!B870</f>
        <v>1648010</v>
      </c>
      <c r="B721" s="1">
        <f>qwdata!C870</f>
        <v>44495</v>
      </c>
      <c r="C721" t="str">
        <f>VLOOKUP(qwdata!M870,lookup!$A$2:$D$18,3,FALSE)</f>
        <v>Zinc</v>
      </c>
      <c r="D721">
        <f>qwdata!O870</f>
        <v>8.1</v>
      </c>
      <c r="F721" t="str">
        <f>IF(qwdata!N870="&lt;","nd","d")</f>
        <v>d</v>
      </c>
      <c r="H721" t="str">
        <f>VLOOKUP(qwdata!M870,lookup!$A$2:$D$18,2,FALSE)</f>
        <v>Zinc, water, filtered, micrograms per liter</v>
      </c>
    </row>
    <row r="722" spans="1:8" x14ac:dyDescent="0.3">
      <c r="A722">
        <f>qwdata!B871</f>
        <v>1648010</v>
      </c>
      <c r="B722" s="1">
        <f>qwdata!C871</f>
        <v>44495</v>
      </c>
      <c r="C722" t="str">
        <f>VLOOKUP(qwdata!M871,lookup!$A$2:$D$18,3,FALSE)</f>
        <v>Mercury</v>
      </c>
      <c r="D722">
        <f>qwdata!O871</f>
        <v>15</v>
      </c>
      <c r="F722" t="str">
        <f>IF(qwdata!N871="&lt;","nd","d")</f>
        <v>d</v>
      </c>
      <c r="H722" t="str">
        <f>VLOOKUP(qwdata!M871,lookup!$A$2:$D$18,2,FALSE)</f>
        <v>Mercury, water, unfiltered, nanograms per liter</v>
      </c>
    </row>
    <row r="723" spans="1:8" x14ac:dyDescent="0.3">
      <c r="A723">
        <f>qwdata!B872</f>
        <v>1648010</v>
      </c>
      <c r="B723" s="1">
        <f>qwdata!C872</f>
        <v>44503</v>
      </c>
      <c r="C723" t="str">
        <f>VLOOKUP(qwdata!M872,lookup!$A$2:$D$18,3,FALSE)</f>
        <v>Copper</v>
      </c>
      <c r="D723">
        <f>qwdata!O872</f>
        <v>2.2999999999999998</v>
      </c>
      <c r="F723" t="str">
        <f>IF(qwdata!N872="&lt;","nd","d")</f>
        <v>d</v>
      </c>
      <c r="H723" t="str">
        <f>VLOOKUP(qwdata!M872,lookup!$A$2:$D$18,2,FALSE)</f>
        <v>Copper, water, filtered, micrograms per liter</v>
      </c>
    </row>
    <row r="724" spans="1:8" x14ac:dyDescent="0.3">
      <c r="A724">
        <f>qwdata!B873</f>
        <v>1648010</v>
      </c>
      <c r="B724" s="1">
        <f>qwdata!C873</f>
        <v>44503</v>
      </c>
      <c r="C724" t="str">
        <f>VLOOKUP(qwdata!M873,lookup!$A$2:$D$18,3,FALSE)</f>
        <v>Lead</v>
      </c>
      <c r="D724">
        <f>qwdata!O873</f>
        <v>0.13100000000000001</v>
      </c>
      <c r="F724" t="str">
        <f>IF(qwdata!N873="&lt;","nd","d")</f>
        <v>d</v>
      </c>
      <c r="H724" t="str">
        <f>VLOOKUP(qwdata!M873,lookup!$A$2:$D$18,2,FALSE)</f>
        <v>Lead, water, filtered, micrograms per liter</v>
      </c>
    </row>
    <row r="725" spans="1:8" x14ac:dyDescent="0.3">
      <c r="A725">
        <f>qwdata!B874</f>
        <v>1648010</v>
      </c>
      <c r="B725" s="1">
        <f>qwdata!C874</f>
        <v>44503</v>
      </c>
      <c r="C725" t="str">
        <f>VLOOKUP(qwdata!M874,lookup!$A$2:$D$18,3,FALSE)</f>
        <v>Zinc</v>
      </c>
      <c r="D725">
        <f>qwdata!O874</f>
        <v>2</v>
      </c>
      <c r="F725" t="str">
        <f>IF(qwdata!N874="&lt;","nd","d")</f>
        <v>nd</v>
      </c>
      <c r="H725" t="str">
        <f>VLOOKUP(qwdata!M874,lookup!$A$2:$D$18,2,FALSE)</f>
        <v>Zinc, water, filtered, micrograms per liter</v>
      </c>
    </row>
    <row r="726" spans="1:8" x14ac:dyDescent="0.3">
      <c r="A726">
        <f>qwdata!B875</f>
        <v>1648010</v>
      </c>
      <c r="B726" s="1">
        <f>qwdata!C875</f>
        <v>44503</v>
      </c>
      <c r="C726" t="str">
        <f>VLOOKUP(qwdata!M875,lookup!$A$2:$D$18,3,FALSE)</f>
        <v>Mercury</v>
      </c>
      <c r="D726">
        <f>qwdata!O875</f>
        <v>1.62</v>
      </c>
      <c r="F726" t="str">
        <f>IF(qwdata!N875="&lt;","nd","d")</f>
        <v>d</v>
      </c>
      <c r="H726" t="str">
        <f>VLOOKUP(qwdata!M875,lookup!$A$2:$D$18,2,FALSE)</f>
        <v>Mercury, water, unfiltered, nanograms per liter</v>
      </c>
    </row>
    <row r="727" spans="1:8" x14ac:dyDescent="0.3">
      <c r="A727">
        <f>qwdata!B876</f>
        <v>1648010</v>
      </c>
      <c r="B727" s="1">
        <f>qwdata!C876</f>
        <v>44538</v>
      </c>
      <c r="C727" t="str">
        <f>VLOOKUP(qwdata!M876,lookup!$A$2:$D$18,3,FALSE)</f>
        <v>Copper</v>
      </c>
      <c r="D727">
        <f>qwdata!O876</f>
        <v>1.2</v>
      </c>
      <c r="F727" t="str">
        <f>IF(qwdata!N876="&lt;","nd","d")</f>
        <v>d</v>
      </c>
      <c r="H727" t="str">
        <f>VLOOKUP(qwdata!M876,lookup!$A$2:$D$18,2,FALSE)</f>
        <v>Copper, water, filtered, micrograms per liter</v>
      </c>
    </row>
    <row r="728" spans="1:8" x14ac:dyDescent="0.3">
      <c r="A728">
        <f>qwdata!B877</f>
        <v>1648010</v>
      </c>
      <c r="B728" s="1">
        <f>qwdata!C877</f>
        <v>44538</v>
      </c>
      <c r="C728" t="str">
        <f>VLOOKUP(qwdata!M877,lookup!$A$2:$D$18,3,FALSE)</f>
        <v>Lead</v>
      </c>
      <c r="D728">
        <f>qwdata!O877</f>
        <v>3.7999999999999999E-2</v>
      </c>
      <c r="F728" t="str">
        <f>IF(qwdata!N877="&lt;","nd","d")</f>
        <v>d</v>
      </c>
      <c r="H728" t="str">
        <f>VLOOKUP(qwdata!M877,lookup!$A$2:$D$18,2,FALSE)</f>
        <v>Lead, water, filtered, micrograms per liter</v>
      </c>
    </row>
    <row r="729" spans="1:8" x14ac:dyDescent="0.3">
      <c r="A729">
        <f>qwdata!B878</f>
        <v>1648010</v>
      </c>
      <c r="B729" s="1">
        <f>qwdata!C878</f>
        <v>44538</v>
      </c>
      <c r="C729" t="str">
        <f>VLOOKUP(qwdata!M878,lookup!$A$2:$D$18,3,FALSE)</f>
        <v>Zinc</v>
      </c>
      <c r="D729">
        <f>qwdata!O878</f>
        <v>2</v>
      </c>
      <c r="F729" t="str">
        <f>IF(qwdata!N878="&lt;","nd","d")</f>
        <v>nd</v>
      </c>
      <c r="H729" t="str">
        <f>VLOOKUP(qwdata!M878,lookup!$A$2:$D$18,2,FALSE)</f>
        <v>Zinc, water, filtered, micrograms per liter</v>
      </c>
    </row>
    <row r="730" spans="1:8" x14ac:dyDescent="0.3">
      <c r="A730">
        <f>qwdata!B879</f>
        <v>1648010</v>
      </c>
      <c r="B730" s="1">
        <f>qwdata!C879</f>
        <v>44538</v>
      </c>
      <c r="C730" t="str">
        <f>VLOOKUP(qwdata!M879,lookup!$A$2:$D$18,3,FALSE)</f>
        <v>Mercury</v>
      </c>
      <c r="D730">
        <f>qwdata!O879</f>
        <v>0.82</v>
      </c>
      <c r="F730" t="str">
        <f>IF(qwdata!N879="&lt;","nd","d")</f>
        <v>d</v>
      </c>
      <c r="H730" t="str">
        <f>VLOOKUP(qwdata!M879,lookup!$A$2:$D$18,2,FALSE)</f>
        <v>Mercury, water, unfiltered, nanograms per liter</v>
      </c>
    </row>
    <row r="731" spans="1:8" x14ac:dyDescent="0.3">
      <c r="A731">
        <f>qwdata!B880</f>
        <v>1648010</v>
      </c>
      <c r="B731" s="1">
        <f>qwdata!C880</f>
        <v>44566</v>
      </c>
      <c r="C731" t="str">
        <f>VLOOKUP(qwdata!M880,lookup!$A$2:$D$18,3,FALSE)</f>
        <v>Copper</v>
      </c>
      <c r="D731">
        <f>qwdata!O880</f>
        <v>2.1</v>
      </c>
      <c r="F731" t="str">
        <f>IF(qwdata!N880="&lt;","nd","d")</f>
        <v>d</v>
      </c>
      <c r="H731" t="str">
        <f>VLOOKUP(qwdata!M880,lookup!$A$2:$D$18,2,FALSE)</f>
        <v>Copper, water, filtered, micrograms per liter</v>
      </c>
    </row>
    <row r="732" spans="1:8" x14ac:dyDescent="0.3">
      <c r="A732">
        <f>qwdata!B881</f>
        <v>1648010</v>
      </c>
      <c r="B732" s="1">
        <f>qwdata!C881</f>
        <v>44566</v>
      </c>
      <c r="C732" t="str">
        <f>VLOOKUP(qwdata!M881,lookup!$A$2:$D$18,3,FALSE)</f>
        <v>Lead</v>
      </c>
      <c r="D732">
        <f>qwdata!O881</f>
        <v>0.125</v>
      </c>
      <c r="F732" t="str">
        <f>IF(qwdata!N881="&lt;","nd","d")</f>
        <v>d</v>
      </c>
      <c r="H732" t="str">
        <f>VLOOKUP(qwdata!M881,lookup!$A$2:$D$18,2,FALSE)</f>
        <v>Lead, water, filtered, micrograms per liter</v>
      </c>
    </row>
    <row r="733" spans="1:8" x14ac:dyDescent="0.3">
      <c r="A733">
        <f>qwdata!B882</f>
        <v>1648010</v>
      </c>
      <c r="B733" s="1">
        <f>qwdata!C882</f>
        <v>44566</v>
      </c>
      <c r="C733" t="str">
        <f>VLOOKUP(qwdata!M882,lookup!$A$2:$D$18,3,FALSE)</f>
        <v>Zinc</v>
      </c>
      <c r="D733">
        <f>qwdata!O882</f>
        <v>4.4000000000000004</v>
      </c>
      <c r="F733" t="str">
        <f>IF(qwdata!N882="&lt;","nd","d")</f>
        <v>d</v>
      </c>
      <c r="H733" t="str">
        <f>VLOOKUP(qwdata!M882,lookup!$A$2:$D$18,2,FALSE)</f>
        <v>Zinc, water, filtered, micrograms per liter</v>
      </c>
    </row>
    <row r="734" spans="1:8" x14ac:dyDescent="0.3">
      <c r="A734">
        <f>qwdata!B883</f>
        <v>1648010</v>
      </c>
      <c r="B734" s="1">
        <f>qwdata!C883</f>
        <v>44566</v>
      </c>
      <c r="C734" t="str">
        <f>VLOOKUP(qwdata!M883,lookup!$A$2:$D$18,3,FALSE)</f>
        <v>Mercury</v>
      </c>
      <c r="D734">
        <f>qwdata!O883</f>
        <v>2.04</v>
      </c>
      <c r="F734" t="str">
        <f>IF(qwdata!N883="&lt;","nd","d")</f>
        <v>d</v>
      </c>
      <c r="H734" t="str">
        <f>VLOOKUP(qwdata!M883,lookup!$A$2:$D$18,2,FALSE)</f>
        <v>Mercury, water, unfiltered, nanograms per liter</v>
      </c>
    </row>
    <row r="735" spans="1:8" x14ac:dyDescent="0.3">
      <c r="A735">
        <f>qwdata!B884</f>
        <v>1648010</v>
      </c>
      <c r="B735" s="1">
        <f>qwdata!C884</f>
        <v>44596</v>
      </c>
      <c r="C735" t="str">
        <f>VLOOKUP(qwdata!M884,lookup!$A$2:$D$18,3,FALSE)</f>
        <v>Copper</v>
      </c>
      <c r="D735">
        <f>qwdata!O884</f>
        <v>5</v>
      </c>
      <c r="F735" t="str">
        <f>IF(qwdata!N884="&lt;","nd","d")</f>
        <v>d</v>
      </c>
      <c r="H735" t="str">
        <f>VLOOKUP(qwdata!M884,lookup!$A$2:$D$18,2,FALSE)</f>
        <v>Copper, water, filtered, micrograms per liter</v>
      </c>
    </row>
    <row r="736" spans="1:8" x14ac:dyDescent="0.3">
      <c r="A736">
        <f>qwdata!B885</f>
        <v>1648010</v>
      </c>
      <c r="B736" s="1">
        <f>qwdata!C885</f>
        <v>44596</v>
      </c>
      <c r="C736" t="str">
        <f>VLOOKUP(qwdata!M885,lookup!$A$2:$D$18,3,FALSE)</f>
        <v>Mercury</v>
      </c>
      <c r="D736">
        <f>qwdata!O885</f>
        <v>14.6</v>
      </c>
      <c r="F736" t="str">
        <f>IF(qwdata!N885="&lt;","nd","d")</f>
        <v>d</v>
      </c>
      <c r="H736" t="str">
        <f>VLOOKUP(qwdata!M885,lookup!$A$2:$D$18,2,FALSE)</f>
        <v>Mercury, water, unfiltered, nanograms per liter</v>
      </c>
    </row>
    <row r="737" spans="1:8" x14ac:dyDescent="0.3">
      <c r="A737">
        <f>qwdata!B886</f>
        <v>1648010</v>
      </c>
      <c r="B737" s="1">
        <f>qwdata!C886</f>
        <v>44601</v>
      </c>
      <c r="C737" t="str">
        <f>VLOOKUP(qwdata!M886,lookup!$A$2:$D$18,3,FALSE)</f>
        <v>Copper</v>
      </c>
      <c r="D737">
        <f>qwdata!O886</f>
        <v>2.5</v>
      </c>
      <c r="F737" t="str">
        <f>IF(qwdata!N886="&lt;","nd","d")</f>
        <v>d</v>
      </c>
      <c r="H737" t="str">
        <f>VLOOKUP(qwdata!M886,lookup!$A$2:$D$18,2,FALSE)</f>
        <v>Copper, water, filtered, micrograms per liter</v>
      </c>
    </row>
    <row r="738" spans="1:8" x14ac:dyDescent="0.3">
      <c r="A738">
        <f>qwdata!B887</f>
        <v>1648010</v>
      </c>
      <c r="B738" s="1">
        <f>qwdata!C887</f>
        <v>44601</v>
      </c>
      <c r="C738" t="str">
        <f>VLOOKUP(qwdata!M887,lookup!$A$2:$D$18,3,FALSE)</f>
        <v>Lead</v>
      </c>
      <c r="D738">
        <f>qwdata!O887</f>
        <v>0.124</v>
      </c>
      <c r="F738" t="str">
        <f>IF(qwdata!N887="&lt;","nd","d")</f>
        <v>d</v>
      </c>
      <c r="H738" t="str">
        <f>VLOOKUP(qwdata!M887,lookup!$A$2:$D$18,2,FALSE)</f>
        <v>Lead, water, filtered, micrograms per liter</v>
      </c>
    </row>
    <row r="739" spans="1:8" x14ac:dyDescent="0.3">
      <c r="A739">
        <f>qwdata!B888</f>
        <v>1648010</v>
      </c>
      <c r="B739" s="1">
        <f>qwdata!C888</f>
        <v>44601</v>
      </c>
      <c r="C739" t="str">
        <f>VLOOKUP(qwdata!M888,lookup!$A$2:$D$18,3,FALSE)</f>
        <v>Zinc</v>
      </c>
      <c r="D739">
        <f>qwdata!O888</f>
        <v>3.9</v>
      </c>
      <c r="F739" t="str">
        <f>IF(qwdata!N888="&lt;","nd","d")</f>
        <v>d</v>
      </c>
      <c r="H739" t="str">
        <f>VLOOKUP(qwdata!M888,lookup!$A$2:$D$18,2,FALSE)</f>
        <v>Zinc, water, filtered, micrograms per liter</v>
      </c>
    </row>
    <row r="740" spans="1:8" x14ac:dyDescent="0.3">
      <c r="A740">
        <f>qwdata!B889</f>
        <v>1648010</v>
      </c>
      <c r="B740" s="1">
        <f>qwdata!C889</f>
        <v>44601</v>
      </c>
      <c r="C740" t="str">
        <f>VLOOKUP(qwdata!M889,lookup!$A$2:$D$18,3,FALSE)</f>
        <v>Mercury</v>
      </c>
      <c r="D740">
        <f>qwdata!O889</f>
        <v>2.2000000000000002</v>
      </c>
      <c r="F740" t="str">
        <f>IF(qwdata!N889="&lt;","nd","d")</f>
        <v>d</v>
      </c>
      <c r="H740" t="str">
        <f>VLOOKUP(qwdata!M889,lookup!$A$2:$D$18,2,FALSE)</f>
        <v>Mercury, water, unfiltered, nanograms per liter</v>
      </c>
    </row>
    <row r="741" spans="1:8" x14ac:dyDescent="0.3">
      <c r="A741">
        <f>qwdata!B890</f>
        <v>1648010</v>
      </c>
      <c r="B741" s="1">
        <f>qwdata!C890</f>
        <v>44617</v>
      </c>
      <c r="C741" t="str">
        <f>VLOOKUP(qwdata!M890,lookup!$A$2:$D$18,3,FALSE)</f>
        <v>Copper</v>
      </c>
      <c r="D741">
        <f>qwdata!O890</f>
        <v>2.7</v>
      </c>
      <c r="F741" t="str">
        <f>IF(qwdata!N890="&lt;","nd","d")</f>
        <v>d</v>
      </c>
      <c r="H741" t="str">
        <f>VLOOKUP(qwdata!M890,lookup!$A$2:$D$18,2,FALSE)</f>
        <v>Copper, water, filtered, micrograms per liter</v>
      </c>
    </row>
    <row r="742" spans="1:8" x14ac:dyDescent="0.3">
      <c r="A742">
        <f>qwdata!B891</f>
        <v>1648010</v>
      </c>
      <c r="B742" s="1">
        <f>qwdata!C891</f>
        <v>44617</v>
      </c>
      <c r="C742" t="str">
        <f>VLOOKUP(qwdata!M891,lookup!$A$2:$D$18,3,FALSE)</f>
        <v>Lead</v>
      </c>
      <c r="D742">
        <f>qwdata!O891</f>
        <v>0.16800000000000001</v>
      </c>
      <c r="F742" t="str">
        <f>IF(qwdata!N891="&lt;","nd","d")</f>
        <v>d</v>
      </c>
      <c r="H742" t="str">
        <f>VLOOKUP(qwdata!M891,lookup!$A$2:$D$18,2,FALSE)</f>
        <v>Lead, water, filtered, micrograms per liter</v>
      </c>
    </row>
    <row r="743" spans="1:8" x14ac:dyDescent="0.3">
      <c r="A743">
        <f>qwdata!B892</f>
        <v>1648010</v>
      </c>
      <c r="B743" s="1">
        <f>qwdata!C892</f>
        <v>44617</v>
      </c>
      <c r="C743" t="str">
        <f>VLOOKUP(qwdata!M892,lookup!$A$2:$D$18,3,FALSE)</f>
        <v>Zinc</v>
      </c>
      <c r="D743">
        <f>qwdata!O892</f>
        <v>4.2</v>
      </c>
      <c r="F743" t="str">
        <f>IF(qwdata!N892="&lt;","nd","d")</f>
        <v>d</v>
      </c>
      <c r="H743" t="str">
        <f>VLOOKUP(qwdata!M892,lookup!$A$2:$D$18,2,FALSE)</f>
        <v>Zinc, water, filtered, micrograms per liter</v>
      </c>
    </row>
    <row r="744" spans="1:8" x14ac:dyDescent="0.3">
      <c r="A744">
        <f>qwdata!B893</f>
        <v>1648010</v>
      </c>
      <c r="B744" s="1">
        <f>qwdata!C893</f>
        <v>44617</v>
      </c>
      <c r="C744" t="str">
        <f>VLOOKUP(qwdata!M893,lookup!$A$2:$D$18,3,FALSE)</f>
        <v>Mercury</v>
      </c>
      <c r="D744">
        <f>qwdata!O893</f>
        <v>12.5</v>
      </c>
      <c r="F744" t="str">
        <f>IF(qwdata!N893="&lt;","nd","d")</f>
        <v>d</v>
      </c>
      <c r="H744" t="str">
        <f>VLOOKUP(qwdata!M893,lookup!$A$2:$D$18,2,FALSE)</f>
        <v>Mercury, water, unfiltered, nanograms per liter</v>
      </c>
    </row>
    <row r="745" spans="1:8" x14ac:dyDescent="0.3">
      <c r="A745">
        <f>qwdata!B894</f>
        <v>1648010</v>
      </c>
      <c r="B745" s="1">
        <f>qwdata!C894</f>
        <v>44622</v>
      </c>
      <c r="C745" t="str">
        <f>VLOOKUP(qwdata!M894,lookup!$A$2:$D$18,3,FALSE)</f>
        <v>Copper</v>
      </c>
      <c r="D745">
        <f>qwdata!O894</f>
        <v>1.6</v>
      </c>
      <c r="F745" t="str">
        <f>IF(qwdata!N894="&lt;","nd","d")</f>
        <v>d</v>
      </c>
      <c r="H745" t="str">
        <f>VLOOKUP(qwdata!M894,lookup!$A$2:$D$18,2,FALSE)</f>
        <v>Copper, water, filtered, micrograms per liter</v>
      </c>
    </row>
    <row r="746" spans="1:8" x14ac:dyDescent="0.3">
      <c r="A746">
        <f>qwdata!B895</f>
        <v>1648010</v>
      </c>
      <c r="B746" s="1">
        <f>qwdata!C895</f>
        <v>44622</v>
      </c>
      <c r="C746" t="str">
        <f>VLOOKUP(qwdata!M895,lookup!$A$2:$D$18,3,FALSE)</f>
        <v>Lead</v>
      </c>
      <c r="D746">
        <f>qwdata!O895</f>
        <v>6.4000000000000001E-2</v>
      </c>
      <c r="F746" t="str">
        <f>IF(qwdata!N895="&lt;","nd","d")</f>
        <v>d</v>
      </c>
      <c r="H746" t="str">
        <f>VLOOKUP(qwdata!M895,lookup!$A$2:$D$18,2,FALSE)</f>
        <v>Lead, water, filtered, micrograms per liter</v>
      </c>
    </row>
    <row r="747" spans="1:8" x14ac:dyDescent="0.3">
      <c r="A747">
        <f>qwdata!B896</f>
        <v>1648010</v>
      </c>
      <c r="B747" s="1">
        <f>qwdata!C896</f>
        <v>44622</v>
      </c>
      <c r="C747" t="str">
        <f>VLOOKUP(qwdata!M896,lookup!$A$2:$D$18,3,FALSE)</f>
        <v>Zinc</v>
      </c>
      <c r="D747">
        <f>qwdata!O896</f>
        <v>2.2999999999999998</v>
      </c>
      <c r="F747" t="str">
        <f>IF(qwdata!N896="&lt;","nd","d")</f>
        <v>d</v>
      </c>
      <c r="H747" t="str">
        <f>VLOOKUP(qwdata!M896,lookup!$A$2:$D$18,2,FALSE)</f>
        <v>Zinc, water, filtered, micrograms per liter</v>
      </c>
    </row>
    <row r="748" spans="1:8" x14ac:dyDescent="0.3">
      <c r="A748">
        <f>qwdata!B897</f>
        <v>1648010</v>
      </c>
      <c r="B748" s="1">
        <f>qwdata!C897</f>
        <v>44622</v>
      </c>
      <c r="C748" t="str">
        <f>VLOOKUP(qwdata!M897,lookup!$A$2:$D$18,3,FALSE)</f>
        <v>Mercury</v>
      </c>
      <c r="D748">
        <f>qwdata!O897</f>
        <v>1.31</v>
      </c>
      <c r="F748" t="str">
        <f>IF(qwdata!N897="&lt;","nd","d")</f>
        <v>d</v>
      </c>
      <c r="H748" t="str">
        <f>VLOOKUP(qwdata!M897,lookup!$A$2:$D$18,2,FALSE)</f>
        <v>Mercury, water, unfiltered, nanograms per liter</v>
      </c>
    </row>
    <row r="749" spans="1:8" x14ac:dyDescent="0.3">
      <c r="A749">
        <f>qwdata!B898</f>
        <v>1648010</v>
      </c>
      <c r="B749" s="1">
        <f>qwdata!C898</f>
        <v>44629</v>
      </c>
      <c r="C749" t="str">
        <f>VLOOKUP(qwdata!M898,lookup!$A$2:$D$18,3,FALSE)</f>
        <v>Copper</v>
      </c>
      <c r="D749">
        <f>qwdata!O898</f>
        <v>3.5</v>
      </c>
      <c r="F749" t="str">
        <f>IF(qwdata!N898="&lt;","nd","d")</f>
        <v>d</v>
      </c>
      <c r="H749" t="str">
        <f>VLOOKUP(qwdata!M898,lookup!$A$2:$D$18,2,FALSE)</f>
        <v>Copper, water, filtered, micrograms per liter</v>
      </c>
    </row>
    <row r="750" spans="1:8" x14ac:dyDescent="0.3">
      <c r="A750">
        <f>qwdata!B899</f>
        <v>1648010</v>
      </c>
      <c r="B750" s="1">
        <f>qwdata!C899</f>
        <v>44629</v>
      </c>
      <c r="C750" t="str">
        <f>VLOOKUP(qwdata!M899,lookup!$A$2:$D$18,3,FALSE)</f>
        <v>Lead</v>
      </c>
      <c r="D750">
        <f>qwdata!O899</f>
        <v>8.8999999999999996E-2</v>
      </c>
      <c r="F750" t="str">
        <f>IF(qwdata!N899="&lt;","nd","d")</f>
        <v>d</v>
      </c>
      <c r="H750" t="str">
        <f>VLOOKUP(qwdata!M899,lookup!$A$2:$D$18,2,FALSE)</f>
        <v>Lead, water, filtered, micrograms per liter</v>
      </c>
    </row>
    <row r="751" spans="1:8" x14ac:dyDescent="0.3">
      <c r="A751">
        <f>qwdata!B900</f>
        <v>1648010</v>
      </c>
      <c r="B751" s="1">
        <f>qwdata!C900</f>
        <v>44629</v>
      </c>
      <c r="C751" t="str">
        <f>VLOOKUP(qwdata!M900,lookup!$A$2:$D$18,3,FALSE)</f>
        <v>Zinc</v>
      </c>
      <c r="D751">
        <f>qwdata!O900</f>
        <v>4.0999999999999996</v>
      </c>
      <c r="F751" t="str">
        <f>IF(qwdata!N900="&lt;","nd","d")</f>
        <v>d</v>
      </c>
      <c r="H751" t="str">
        <f>VLOOKUP(qwdata!M900,lookup!$A$2:$D$18,2,FALSE)</f>
        <v>Zinc, water, filtered, micrograms per liter</v>
      </c>
    </row>
    <row r="752" spans="1:8" x14ac:dyDescent="0.3">
      <c r="A752">
        <f>qwdata!B901</f>
        <v>1648010</v>
      </c>
      <c r="B752" s="1">
        <f>qwdata!C901</f>
        <v>44629</v>
      </c>
      <c r="C752" t="str">
        <f>VLOOKUP(qwdata!M901,lookup!$A$2:$D$18,3,FALSE)</f>
        <v>Mercury</v>
      </c>
      <c r="D752">
        <f>qwdata!O901</f>
        <v>3.54</v>
      </c>
      <c r="F752" t="str">
        <f>IF(qwdata!N901="&lt;","nd","d")</f>
        <v>d</v>
      </c>
      <c r="H752" t="str">
        <f>VLOOKUP(qwdata!M901,lookup!$A$2:$D$18,2,FALSE)</f>
        <v>Mercury, water, unfiltered, nanograms per liter</v>
      </c>
    </row>
    <row r="753" spans="1:8" x14ac:dyDescent="0.3">
      <c r="A753">
        <f>qwdata!B902</f>
        <v>1648010</v>
      </c>
      <c r="B753" s="1">
        <f>qwdata!C902</f>
        <v>44644</v>
      </c>
      <c r="C753" t="str">
        <f>VLOOKUP(qwdata!M902,lookup!$A$2:$D$18,3,FALSE)</f>
        <v>Copper</v>
      </c>
      <c r="D753">
        <f>qwdata!O902</f>
        <v>5</v>
      </c>
      <c r="F753" t="str">
        <f>IF(qwdata!N902="&lt;","nd","d")</f>
        <v>d</v>
      </c>
      <c r="H753" t="str">
        <f>VLOOKUP(qwdata!M902,lookup!$A$2:$D$18,2,FALSE)</f>
        <v>Copper, water, filtered, micrograms per liter</v>
      </c>
    </row>
    <row r="754" spans="1:8" x14ac:dyDescent="0.3">
      <c r="A754">
        <f>qwdata!B903</f>
        <v>1648010</v>
      </c>
      <c r="B754" s="1">
        <f>qwdata!C903</f>
        <v>44644</v>
      </c>
      <c r="C754" t="str">
        <f>VLOOKUP(qwdata!M903,lookup!$A$2:$D$18,3,FALSE)</f>
        <v>Lead</v>
      </c>
      <c r="D754">
        <f>qwdata!O903</f>
        <v>0.193</v>
      </c>
      <c r="F754" t="str">
        <f>IF(qwdata!N903="&lt;","nd","d")</f>
        <v>d</v>
      </c>
      <c r="H754" t="str">
        <f>VLOOKUP(qwdata!M903,lookup!$A$2:$D$18,2,FALSE)</f>
        <v>Lead, water, filtered, micrograms per liter</v>
      </c>
    </row>
    <row r="755" spans="1:8" x14ac:dyDescent="0.3">
      <c r="A755">
        <f>qwdata!B904</f>
        <v>1648010</v>
      </c>
      <c r="B755" s="1">
        <f>qwdata!C904</f>
        <v>44644</v>
      </c>
      <c r="C755" t="str">
        <f>VLOOKUP(qwdata!M904,lookup!$A$2:$D$18,3,FALSE)</f>
        <v>Zinc</v>
      </c>
      <c r="D755">
        <f>qwdata!O904</f>
        <v>4.5</v>
      </c>
      <c r="F755" t="str">
        <f>IF(qwdata!N904="&lt;","nd","d")</f>
        <v>d</v>
      </c>
      <c r="H755" t="str">
        <f>VLOOKUP(qwdata!M904,lookup!$A$2:$D$18,2,FALSE)</f>
        <v>Zinc, water, filtered, micrograms per liter</v>
      </c>
    </row>
    <row r="756" spans="1:8" x14ac:dyDescent="0.3">
      <c r="A756">
        <f>qwdata!B905</f>
        <v>1648010</v>
      </c>
      <c r="B756" s="1">
        <f>qwdata!C905</f>
        <v>44644</v>
      </c>
      <c r="C756" t="str">
        <f>VLOOKUP(qwdata!M905,lookup!$A$2:$D$18,3,FALSE)</f>
        <v>Mercury</v>
      </c>
      <c r="D756">
        <f>qwdata!O905</f>
        <v>5.1100000000000003</v>
      </c>
      <c r="F756" t="str">
        <f>IF(qwdata!N905="&lt;","nd","d")</f>
        <v>d</v>
      </c>
      <c r="H756" t="str">
        <f>VLOOKUP(qwdata!M905,lookup!$A$2:$D$18,2,FALSE)</f>
        <v>Mercury, water, unfiltered, nanograms per liter</v>
      </c>
    </row>
    <row r="757" spans="1:8" x14ac:dyDescent="0.3">
      <c r="A757">
        <f>qwdata!B906</f>
        <v>1648010</v>
      </c>
      <c r="B757" s="1">
        <f>qwdata!C906</f>
        <v>44652</v>
      </c>
      <c r="C757" t="str">
        <f>VLOOKUP(qwdata!M906,lookup!$A$2:$D$18,3,FALSE)</f>
        <v>Copper</v>
      </c>
      <c r="D757">
        <f>qwdata!O906</f>
        <v>3.7</v>
      </c>
      <c r="F757" t="str">
        <f>IF(qwdata!N906="&lt;","nd","d")</f>
        <v>d</v>
      </c>
      <c r="H757" t="str">
        <f>VLOOKUP(qwdata!M906,lookup!$A$2:$D$18,2,FALSE)</f>
        <v>Copper, water, filtered, micrograms per liter</v>
      </c>
    </row>
    <row r="758" spans="1:8" x14ac:dyDescent="0.3">
      <c r="A758">
        <f>qwdata!B907</f>
        <v>1648010</v>
      </c>
      <c r="B758" s="1">
        <f>qwdata!C907</f>
        <v>44652</v>
      </c>
      <c r="C758" t="str">
        <f>VLOOKUP(qwdata!M907,lookup!$A$2:$D$18,3,FALSE)</f>
        <v>Lead</v>
      </c>
      <c r="D758">
        <f>qwdata!O907</f>
        <v>0.30399999999999999</v>
      </c>
      <c r="F758" t="str">
        <f>IF(qwdata!N907="&lt;","nd","d")</f>
        <v>d</v>
      </c>
      <c r="H758" t="str">
        <f>VLOOKUP(qwdata!M907,lookup!$A$2:$D$18,2,FALSE)</f>
        <v>Lead, water, filtered, micrograms per liter</v>
      </c>
    </row>
    <row r="759" spans="1:8" x14ac:dyDescent="0.3">
      <c r="A759">
        <f>qwdata!B908</f>
        <v>1648010</v>
      </c>
      <c r="B759" s="1">
        <f>qwdata!C908</f>
        <v>44652</v>
      </c>
      <c r="C759" t="str">
        <f>VLOOKUP(qwdata!M908,lookup!$A$2:$D$18,3,FALSE)</f>
        <v>Zinc</v>
      </c>
      <c r="D759">
        <f>qwdata!O908</f>
        <v>2.7</v>
      </c>
      <c r="F759" t="str">
        <f>IF(qwdata!N908="&lt;","nd","d")</f>
        <v>d</v>
      </c>
      <c r="H759" t="str">
        <f>VLOOKUP(qwdata!M908,lookup!$A$2:$D$18,2,FALSE)</f>
        <v>Zinc, water, filtered, micrograms per liter</v>
      </c>
    </row>
    <row r="760" spans="1:8" x14ac:dyDescent="0.3">
      <c r="A760">
        <f>qwdata!B909</f>
        <v>1648010</v>
      </c>
      <c r="B760" s="1">
        <f>qwdata!C909</f>
        <v>44652</v>
      </c>
      <c r="C760" t="str">
        <f>VLOOKUP(qwdata!M909,lookup!$A$2:$D$18,3,FALSE)</f>
        <v>Mercury</v>
      </c>
      <c r="D760">
        <f>qwdata!O909</f>
        <v>21.3</v>
      </c>
      <c r="F760" t="str">
        <f>IF(qwdata!N909="&lt;","nd","d")</f>
        <v>d</v>
      </c>
      <c r="H760" t="str">
        <f>VLOOKUP(qwdata!M909,lookup!$A$2:$D$18,2,FALSE)</f>
        <v>Mercury, water, unfiltered, nanograms per liter</v>
      </c>
    </row>
    <row r="761" spans="1:8" x14ac:dyDescent="0.3">
      <c r="A761">
        <f>qwdata!B910</f>
        <v>1648010</v>
      </c>
      <c r="B761" s="1">
        <f>qwdata!C910</f>
        <v>44656</v>
      </c>
      <c r="C761" t="str">
        <f>VLOOKUP(qwdata!M910,lookup!$A$2:$D$18,3,FALSE)</f>
        <v>Copper</v>
      </c>
      <c r="D761">
        <f>qwdata!O910</f>
        <v>2.1</v>
      </c>
      <c r="F761" t="str">
        <f>IF(qwdata!N910="&lt;","nd","d")</f>
        <v>d</v>
      </c>
      <c r="H761" t="str">
        <f>VLOOKUP(qwdata!M910,lookup!$A$2:$D$18,2,FALSE)</f>
        <v>Copper, water, filtered, micrograms per liter</v>
      </c>
    </row>
    <row r="762" spans="1:8" x14ac:dyDescent="0.3">
      <c r="A762">
        <f>qwdata!B911</f>
        <v>1648010</v>
      </c>
      <c r="B762" s="1">
        <f>qwdata!C911</f>
        <v>44656</v>
      </c>
      <c r="C762" t="str">
        <f>VLOOKUP(qwdata!M911,lookup!$A$2:$D$18,3,FALSE)</f>
        <v>Lead</v>
      </c>
      <c r="D762">
        <f>qwdata!O911</f>
        <v>0.18099999999999999</v>
      </c>
      <c r="F762" t="str">
        <f>IF(qwdata!N911="&lt;","nd","d")</f>
        <v>d</v>
      </c>
      <c r="H762" t="str">
        <f>VLOOKUP(qwdata!M911,lookup!$A$2:$D$18,2,FALSE)</f>
        <v>Lead, water, filtered, micrograms per liter</v>
      </c>
    </row>
    <row r="763" spans="1:8" x14ac:dyDescent="0.3">
      <c r="A763">
        <f>qwdata!B912</f>
        <v>1648010</v>
      </c>
      <c r="B763" s="1">
        <f>qwdata!C912</f>
        <v>44656</v>
      </c>
      <c r="C763" t="str">
        <f>VLOOKUP(qwdata!M912,lookup!$A$2:$D$18,3,FALSE)</f>
        <v>Zinc</v>
      </c>
      <c r="D763">
        <f>qwdata!O912</f>
        <v>3.4</v>
      </c>
      <c r="F763" t="str">
        <f>IF(qwdata!N912="&lt;","nd","d")</f>
        <v>d</v>
      </c>
      <c r="H763" t="str">
        <f>VLOOKUP(qwdata!M912,lookup!$A$2:$D$18,2,FALSE)</f>
        <v>Zinc, water, filtered, micrograms per liter</v>
      </c>
    </row>
    <row r="764" spans="1:8" x14ac:dyDescent="0.3">
      <c r="A764">
        <f>qwdata!B913</f>
        <v>1648010</v>
      </c>
      <c r="B764" s="1">
        <f>qwdata!C913</f>
        <v>44656</v>
      </c>
      <c r="C764" t="str">
        <f>VLOOKUP(qwdata!M913,lookup!$A$2:$D$18,3,FALSE)</f>
        <v>Mercury</v>
      </c>
      <c r="D764">
        <f>qwdata!O913</f>
        <v>1.1200000000000001</v>
      </c>
      <c r="F764" t="str">
        <f>IF(qwdata!N913="&lt;","nd","d")</f>
        <v>d</v>
      </c>
      <c r="H764" t="str">
        <f>VLOOKUP(qwdata!M913,lookup!$A$2:$D$18,2,FALSE)</f>
        <v>Mercury, water, unfiltered, nanograms per liter</v>
      </c>
    </row>
    <row r="765" spans="1:8" x14ac:dyDescent="0.3">
      <c r="A765">
        <f>qwdata!B914</f>
        <v>1648010</v>
      </c>
      <c r="B765" s="1">
        <f>qwdata!C914</f>
        <v>44657</v>
      </c>
      <c r="C765" t="str">
        <f>VLOOKUP(qwdata!M914,lookup!$A$2:$D$18,3,FALSE)</f>
        <v>Copper</v>
      </c>
      <c r="D765">
        <f>qwdata!O914</f>
        <v>6.2</v>
      </c>
      <c r="F765" t="str">
        <f>IF(qwdata!N914="&lt;","nd","d")</f>
        <v>d</v>
      </c>
      <c r="H765" t="str">
        <f>VLOOKUP(qwdata!M914,lookup!$A$2:$D$18,2,FALSE)</f>
        <v>Copper, water, filtered, micrograms per liter</v>
      </c>
    </row>
    <row r="766" spans="1:8" x14ac:dyDescent="0.3">
      <c r="A766">
        <f>qwdata!B915</f>
        <v>1648010</v>
      </c>
      <c r="B766" s="1">
        <f>qwdata!C915</f>
        <v>44657</v>
      </c>
      <c r="C766" t="str">
        <f>VLOOKUP(qwdata!M915,lookup!$A$2:$D$18,3,FALSE)</f>
        <v>Lead</v>
      </c>
      <c r="D766">
        <f>qwdata!O915</f>
        <v>2.79</v>
      </c>
      <c r="F766" t="str">
        <f>IF(qwdata!N915="&lt;","nd","d")</f>
        <v>d</v>
      </c>
      <c r="H766" t="str">
        <f>VLOOKUP(qwdata!M915,lookup!$A$2:$D$18,2,FALSE)</f>
        <v>Lead, water, filtered, micrograms per liter</v>
      </c>
    </row>
    <row r="767" spans="1:8" x14ac:dyDescent="0.3">
      <c r="A767">
        <f>qwdata!B916</f>
        <v>1648010</v>
      </c>
      <c r="B767" s="1">
        <f>qwdata!C916</f>
        <v>44657</v>
      </c>
      <c r="C767" t="str">
        <f>VLOOKUP(qwdata!M916,lookup!$A$2:$D$18,3,FALSE)</f>
        <v>Zinc</v>
      </c>
      <c r="D767">
        <f>qwdata!O916</f>
        <v>13.7</v>
      </c>
      <c r="F767" t="str">
        <f>IF(qwdata!N916="&lt;","nd","d")</f>
        <v>d</v>
      </c>
      <c r="H767" t="str">
        <f>VLOOKUP(qwdata!M916,lookup!$A$2:$D$18,2,FALSE)</f>
        <v>Zinc, water, filtered, micrograms per liter</v>
      </c>
    </row>
    <row r="768" spans="1:8" x14ac:dyDescent="0.3">
      <c r="A768">
        <f>qwdata!B917</f>
        <v>1648010</v>
      </c>
      <c r="B768" s="1">
        <f>qwdata!C917</f>
        <v>44657</v>
      </c>
      <c r="C768" t="str">
        <f>VLOOKUP(qwdata!M917,lookup!$A$2:$D$18,3,FALSE)</f>
        <v>Mercury</v>
      </c>
      <c r="D768">
        <f>qwdata!O917</f>
        <v>24.4</v>
      </c>
      <c r="F768" t="str">
        <f>IF(qwdata!N917="&lt;","nd","d")</f>
        <v>d</v>
      </c>
      <c r="H768" t="str">
        <f>VLOOKUP(qwdata!M917,lookup!$A$2:$D$18,2,FALSE)</f>
        <v>Mercury, water, unfiltered, nanograms per liter</v>
      </c>
    </row>
    <row r="769" spans="1:8" x14ac:dyDescent="0.3">
      <c r="A769">
        <f>qwdata!B918</f>
        <v>1648010</v>
      </c>
      <c r="B769" s="1">
        <f>qwdata!C918</f>
        <v>44670</v>
      </c>
      <c r="C769" t="str">
        <f>VLOOKUP(qwdata!M918,lookup!$A$2:$D$18,3,FALSE)</f>
        <v>Copper</v>
      </c>
      <c r="D769">
        <f>qwdata!O918</f>
        <v>3.3</v>
      </c>
      <c r="F769" t="str">
        <f>IF(qwdata!N918="&lt;","nd","d")</f>
        <v>d</v>
      </c>
      <c r="H769" t="str">
        <f>VLOOKUP(qwdata!M918,lookup!$A$2:$D$18,2,FALSE)</f>
        <v>Copper, water, filtered, micrograms per liter</v>
      </c>
    </row>
    <row r="770" spans="1:8" x14ac:dyDescent="0.3">
      <c r="A770">
        <f>qwdata!B919</f>
        <v>1648010</v>
      </c>
      <c r="B770" s="1">
        <f>qwdata!C919</f>
        <v>44670</v>
      </c>
      <c r="C770" t="str">
        <f>VLOOKUP(qwdata!M919,lookup!$A$2:$D$18,3,FALSE)</f>
        <v>Lead</v>
      </c>
      <c r="D770">
        <f>qwdata!O919</f>
        <v>0.13700000000000001</v>
      </c>
      <c r="F770" t="str">
        <f>IF(qwdata!N919="&lt;","nd","d")</f>
        <v>d</v>
      </c>
      <c r="H770" t="str">
        <f>VLOOKUP(qwdata!M919,lookup!$A$2:$D$18,2,FALSE)</f>
        <v>Lead, water, filtered, micrograms per liter</v>
      </c>
    </row>
    <row r="771" spans="1:8" x14ac:dyDescent="0.3">
      <c r="A771">
        <f>qwdata!B920</f>
        <v>1648010</v>
      </c>
      <c r="B771" s="1">
        <f>qwdata!C920</f>
        <v>44670</v>
      </c>
      <c r="C771" t="str">
        <f>VLOOKUP(qwdata!M920,lookup!$A$2:$D$18,3,FALSE)</f>
        <v>Zinc</v>
      </c>
      <c r="D771">
        <f>qwdata!O920</f>
        <v>3</v>
      </c>
      <c r="F771" t="str">
        <f>IF(qwdata!N920="&lt;","nd","d")</f>
        <v>d</v>
      </c>
      <c r="H771" t="str">
        <f>VLOOKUP(qwdata!M920,lookup!$A$2:$D$18,2,FALSE)</f>
        <v>Zinc, water, filtered, micrograms per liter</v>
      </c>
    </row>
    <row r="772" spans="1:8" x14ac:dyDescent="0.3">
      <c r="A772">
        <f>qwdata!B921</f>
        <v>1648010</v>
      </c>
      <c r="B772" s="1">
        <f>qwdata!C921</f>
        <v>44670</v>
      </c>
      <c r="C772" t="str">
        <f>VLOOKUP(qwdata!M921,lookup!$A$2:$D$18,3,FALSE)</f>
        <v>Mercury</v>
      </c>
      <c r="D772">
        <f>qwdata!O921</f>
        <v>5</v>
      </c>
      <c r="F772" t="str">
        <f>IF(qwdata!N921="&lt;","nd","d")</f>
        <v>d</v>
      </c>
      <c r="H772" t="str">
        <f>VLOOKUP(qwdata!M921,lookup!$A$2:$D$18,2,FALSE)</f>
        <v>Mercury, water, unfiltered, nanograms per liter</v>
      </c>
    </row>
    <row r="773" spans="1:8" x14ac:dyDescent="0.3">
      <c r="A773">
        <f>qwdata!B922</f>
        <v>1648010</v>
      </c>
      <c r="B773" s="1">
        <f>qwdata!C922</f>
        <v>44685</v>
      </c>
      <c r="C773" t="str">
        <f>VLOOKUP(qwdata!M922,lookup!$A$2:$D$18,3,FALSE)</f>
        <v>Copper</v>
      </c>
      <c r="D773">
        <f>qwdata!O922</f>
        <v>3.4</v>
      </c>
      <c r="F773" t="str">
        <f>IF(qwdata!N922="&lt;","nd","d")</f>
        <v>d</v>
      </c>
      <c r="H773" t="str">
        <f>VLOOKUP(qwdata!M922,lookup!$A$2:$D$18,2,FALSE)</f>
        <v>Copper, water, filtered, micrograms per liter</v>
      </c>
    </row>
    <row r="774" spans="1:8" x14ac:dyDescent="0.3">
      <c r="A774">
        <f>qwdata!B923</f>
        <v>1648010</v>
      </c>
      <c r="B774" s="1">
        <f>qwdata!C923</f>
        <v>44685</v>
      </c>
      <c r="C774" t="str">
        <f>VLOOKUP(qwdata!M923,lookup!$A$2:$D$18,3,FALSE)</f>
        <v>Lead</v>
      </c>
      <c r="D774">
        <f>qwdata!O923</f>
        <v>0.28299999999999997</v>
      </c>
      <c r="F774" t="str">
        <f>IF(qwdata!N923="&lt;","nd","d")</f>
        <v>d</v>
      </c>
      <c r="H774" t="str">
        <f>VLOOKUP(qwdata!M923,lookup!$A$2:$D$18,2,FALSE)</f>
        <v>Lead, water, filtered, micrograms per liter</v>
      </c>
    </row>
    <row r="775" spans="1:8" x14ac:dyDescent="0.3">
      <c r="A775">
        <f>qwdata!B924</f>
        <v>1648010</v>
      </c>
      <c r="B775" s="1">
        <f>qwdata!C924</f>
        <v>44685</v>
      </c>
      <c r="C775" t="str">
        <f>VLOOKUP(qwdata!M924,lookup!$A$2:$D$18,3,FALSE)</f>
        <v>Zinc</v>
      </c>
      <c r="D775">
        <f>qwdata!O924</f>
        <v>3</v>
      </c>
      <c r="F775" t="str">
        <f>IF(qwdata!N924="&lt;","nd","d")</f>
        <v>d</v>
      </c>
      <c r="H775" t="str">
        <f>VLOOKUP(qwdata!M924,lookup!$A$2:$D$18,2,FALSE)</f>
        <v>Zinc, water, filtered, micrograms per liter</v>
      </c>
    </row>
    <row r="776" spans="1:8" x14ac:dyDescent="0.3">
      <c r="A776">
        <f>qwdata!B925</f>
        <v>1648010</v>
      </c>
      <c r="B776" s="1">
        <f>qwdata!C925</f>
        <v>44685</v>
      </c>
      <c r="C776" t="str">
        <f>VLOOKUP(qwdata!M925,lookup!$A$2:$D$18,3,FALSE)</f>
        <v>Mercury</v>
      </c>
      <c r="D776">
        <f>qwdata!O925</f>
        <v>16.899999999999999</v>
      </c>
      <c r="F776" t="str">
        <f>IF(qwdata!N925="&lt;","nd","d")</f>
        <v>d</v>
      </c>
      <c r="H776" t="str">
        <f>VLOOKUP(qwdata!M925,lookup!$A$2:$D$18,2,FALSE)</f>
        <v>Mercury, water, unfiltered, nanograms per liter</v>
      </c>
    </row>
    <row r="777" spans="1:8" x14ac:dyDescent="0.3">
      <c r="A777">
        <f>qwdata!B926</f>
        <v>1648010</v>
      </c>
      <c r="B777" s="1">
        <f>qwdata!C926</f>
        <v>44688</v>
      </c>
      <c r="C777" t="str">
        <f>VLOOKUP(qwdata!M926,lookup!$A$2:$D$18,3,FALSE)</f>
        <v>Copper</v>
      </c>
      <c r="D777">
        <f>qwdata!O926</f>
        <v>3.4</v>
      </c>
      <c r="F777" t="str">
        <f>IF(qwdata!N926="&lt;","nd","d")</f>
        <v>d</v>
      </c>
      <c r="H777" t="str">
        <f>VLOOKUP(qwdata!M926,lookup!$A$2:$D$18,2,FALSE)</f>
        <v>Copper, water, filtered, micrograms per liter</v>
      </c>
    </row>
    <row r="778" spans="1:8" x14ac:dyDescent="0.3">
      <c r="A778">
        <f>qwdata!B927</f>
        <v>1648010</v>
      </c>
      <c r="B778" s="1">
        <f>qwdata!C927</f>
        <v>44688</v>
      </c>
      <c r="C778" t="str">
        <f>VLOOKUP(qwdata!M927,lookup!$A$2:$D$18,3,FALSE)</f>
        <v>Lead</v>
      </c>
      <c r="D778">
        <f>qwdata!O927</f>
        <v>0.40799999999999997</v>
      </c>
      <c r="F778" t="str">
        <f>IF(qwdata!N927="&lt;","nd","d")</f>
        <v>d</v>
      </c>
      <c r="H778" t="str">
        <f>VLOOKUP(qwdata!M927,lookup!$A$2:$D$18,2,FALSE)</f>
        <v>Lead, water, filtered, micrograms per liter</v>
      </c>
    </row>
    <row r="779" spans="1:8" x14ac:dyDescent="0.3">
      <c r="A779">
        <f>qwdata!B928</f>
        <v>1648010</v>
      </c>
      <c r="B779" s="1">
        <f>qwdata!C928</f>
        <v>44688</v>
      </c>
      <c r="C779" t="str">
        <f>VLOOKUP(qwdata!M928,lookup!$A$2:$D$18,3,FALSE)</f>
        <v>Zinc</v>
      </c>
      <c r="D779">
        <f>qwdata!O928</f>
        <v>2</v>
      </c>
      <c r="F779" t="str">
        <f>IF(qwdata!N928="&lt;","nd","d")</f>
        <v>d</v>
      </c>
      <c r="H779" t="str">
        <f>VLOOKUP(qwdata!M928,lookup!$A$2:$D$18,2,FALSE)</f>
        <v>Zinc, water, filtered, micrograms per liter</v>
      </c>
    </row>
    <row r="780" spans="1:8" x14ac:dyDescent="0.3">
      <c r="A780">
        <f>qwdata!B929</f>
        <v>1648010</v>
      </c>
      <c r="B780" s="1">
        <f>qwdata!C929</f>
        <v>44688</v>
      </c>
      <c r="C780" t="str">
        <f>VLOOKUP(qwdata!M929,lookup!$A$2:$D$18,3,FALSE)</f>
        <v>Mercury</v>
      </c>
      <c r="D780">
        <f>qwdata!O929</f>
        <v>20.3</v>
      </c>
      <c r="F780" t="str">
        <f>IF(qwdata!N929="&lt;","nd","d")</f>
        <v>d</v>
      </c>
      <c r="H780" t="str">
        <f>VLOOKUP(qwdata!M929,lookup!$A$2:$D$18,2,FALSE)</f>
        <v>Mercury, water, unfiltered, nanograms per liter</v>
      </c>
    </row>
    <row r="781" spans="1:8" x14ac:dyDescent="0.3">
      <c r="A781">
        <f>qwdata!B930</f>
        <v>1648010</v>
      </c>
      <c r="B781" s="1">
        <f>qwdata!C930</f>
        <v>44713</v>
      </c>
      <c r="C781" t="str">
        <f>VLOOKUP(qwdata!M930,lookup!$A$2:$D$18,3,FALSE)</f>
        <v>Copper</v>
      </c>
      <c r="D781">
        <f>qwdata!O930</f>
        <v>4.5</v>
      </c>
      <c r="F781" t="str">
        <f>IF(qwdata!N930="&lt;","nd","d")</f>
        <v>d</v>
      </c>
      <c r="H781" t="str">
        <f>VLOOKUP(qwdata!M930,lookup!$A$2:$D$18,2,FALSE)</f>
        <v>Copper, water, filtered, micrograms per liter</v>
      </c>
    </row>
    <row r="782" spans="1:8" x14ac:dyDescent="0.3">
      <c r="A782">
        <f>qwdata!B931</f>
        <v>1648010</v>
      </c>
      <c r="B782" s="1">
        <f>qwdata!C931</f>
        <v>44713</v>
      </c>
      <c r="C782" t="str">
        <f>VLOOKUP(qwdata!M931,lookup!$A$2:$D$18,3,FALSE)</f>
        <v>Lead</v>
      </c>
      <c r="D782">
        <f>qwdata!O931</f>
        <v>0.215</v>
      </c>
      <c r="F782" t="str">
        <f>IF(qwdata!N931="&lt;","nd","d")</f>
        <v>d</v>
      </c>
      <c r="H782" t="str">
        <f>VLOOKUP(qwdata!M931,lookup!$A$2:$D$18,2,FALSE)</f>
        <v>Lead, water, filtered, micrograms per liter</v>
      </c>
    </row>
    <row r="783" spans="1:8" x14ac:dyDescent="0.3">
      <c r="A783">
        <f>qwdata!B932</f>
        <v>1648010</v>
      </c>
      <c r="B783" s="1">
        <f>qwdata!C932</f>
        <v>44713</v>
      </c>
      <c r="C783" t="str">
        <f>VLOOKUP(qwdata!M932,lookup!$A$2:$D$18,3,FALSE)</f>
        <v>Zinc</v>
      </c>
      <c r="D783">
        <f>qwdata!O932</f>
        <v>2</v>
      </c>
      <c r="F783" t="str">
        <f>IF(qwdata!N932="&lt;","nd","d")</f>
        <v>nd</v>
      </c>
      <c r="H783" t="str">
        <f>VLOOKUP(qwdata!M932,lookup!$A$2:$D$18,2,FALSE)</f>
        <v>Zinc, water, filtered, micrograms per liter</v>
      </c>
    </row>
    <row r="784" spans="1:8" x14ac:dyDescent="0.3">
      <c r="A784">
        <f>qwdata!B933</f>
        <v>1648010</v>
      </c>
      <c r="B784" s="1">
        <f>qwdata!C933</f>
        <v>44713</v>
      </c>
      <c r="C784" t="str">
        <f>VLOOKUP(qwdata!M933,lookup!$A$2:$D$18,3,FALSE)</f>
        <v>Mercury</v>
      </c>
      <c r="D784">
        <f>qwdata!O933</f>
        <v>1.75</v>
      </c>
      <c r="F784" t="str">
        <f>IF(qwdata!N933="&lt;","nd","d")</f>
        <v>d</v>
      </c>
      <c r="H784" t="str">
        <f>VLOOKUP(qwdata!M933,lookup!$A$2:$D$18,2,FALSE)</f>
        <v>Mercury, water, unfiltered, nanograms per liter</v>
      </c>
    </row>
    <row r="785" spans="1:8" x14ac:dyDescent="0.3">
      <c r="A785">
        <f>qwdata!B934</f>
        <v>1648010</v>
      </c>
      <c r="B785" s="1">
        <f>qwdata!C934</f>
        <v>44754</v>
      </c>
      <c r="C785" t="str">
        <f>VLOOKUP(qwdata!M934,lookup!$A$2:$D$18,3,FALSE)</f>
        <v>Mercury</v>
      </c>
      <c r="D785">
        <f>qwdata!O934</f>
        <v>1.7</v>
      </c>
      <c r="F785" t="str">
        <f>IF(qwdata!N934="&lt;","nd","d")</f>
        <v>d</v>
      </c>
      <c r="H785" t="str">
        <f>VLOOKUP(qwdata!M934,lookup!$A$2:$D$18,2,FALSE)</f>
        <v>Mercury, water, unfiltered, nanograms per liter</v>
      </c>
    </row>
    <row r="786" spans="1:8" x14ac:dyDescent="0.3">
      <c r="A786">
        <f>qwdata!B935</f>
        <v>1648998</v>
      </c>
      <c r="B786" s="1">
        <f>qwdata!C935</f>
        <v>36334</v>
      </c>
      <c r="C786" t="str">
        <f>VLOOKUP(qwdata!M935,lookup!$A$2:$D$18,3,FALSE)</f>
        <v>p,p'-DDE</v>
      </c>
      <c r="D786">
        <f>qwdata!O935</f>
        <v>6.0000000000000001E-3</v>
      </c>
      <c r="F786" t="str">
        <f>IF(qwdata!N935="&lt;","nd","d")</f>
        <v>nd</v>
      </c>
      <c r="H786" t="str">
        <f>VLOOKUP(qwdata!M935,lookup!$A$2:$D$18,2,FALSE)</f>
        <v>p,p'-DDE, water, filtered, recoverable, micrograms per liter</v>
      </c>
    </row>
    <row r="787" spans="1:8" x14ac:dyDescent="0.3">
      <c r="A787">
        <f>qwdata!B936</f>
        <v>1648998</v>
      </c>
      <c r="B787" s="1">
        <f>qwdata!C936</f>
        <v>36334</v>
      </c>
      <c r="C787" t="str">
        <f>VLOOKUP(qwdata!M936,lookup!$A$2:$D$18,3,FALSE)</f>
        <v>Dieldrin</v>
      </c>
      <c r="D787">
        <f>qwdata!O936</f>
        <v>1E-3</v>
      </c>
      <c r="F787" t="str">
        <f>IF(qwdata!N936="&lt;","nd","d")</f>
        <v>nd</v>
      </c>
      <c r="H787" t="str">
        <f>VLOOKUP(qwdata!M936,lookup!$A$2:$D$18,2,FALSE)</f>
        <v>Dieldrin, water, filtered, recoverable, micrograms per liter</v>
      </c>
    </row>
    <row r="788" spans="1:8" x14ac:dyDescent="0.3">
      <c r="A788">
        <f>qwdata!B937</f>
        <v>1649000</v>
      </c>
      <c r="B788" s="1">
        <f>qwdata!C937</f>
        <v>39260</v>
      </c>
      <c r="C788" t="str">
        <f>VLOOKUP(qwdata!M937,lookup!$A$2:$D$18,3,FALSE)</f>
        <v>Benzo[a]pyrene</v>
      </c>
      <c r="D788">
        <f>qwdata!O937</f>
        <v>0.12</v>
      </c>
      <c r="F788" t="str">
        <f>IF(qwdata!N937="&lt;","nd","d")</f>
        <v>nd</v>
      </c>
      <c r="H788" t="str">
        <f>VLOOKUP(qwdata!M937,lookup!$A$2:$D$18,2,FALSE)</f>
        <v>Benzo[a]pyrene, water, filtered, recoverable, micrograms per liter</v>
      </c>
    </row>
    <row r="789" spans="1:8" x14ac:dyDescent="0.3">
      <c r="A789">
        <f>qwdata!B938</f>
        <v>1649000</v>
      </c>
      <c r="B789" s="1">
        <f>qwdata!C938</f>
        <v>39260</v>
      </c>
      <c r="C789" t="str">
        <f>VLOOKUP(qwdata!M938,lookup!$A$2:$D$18,3,FALSE)</f>
        <v>Fluoranthene</v>
      </c>
      <c r="D789">
        <f>qwdata!O938</f>
        <v>8.9999999999999993E-3</v>
      </c>
      <c r="F789" t="str">
        <f>IF(qwdata!N938="&lt;","nd","d")</f>
        <v>d</v>
      </c>
      <c r="H789" t="str">
        <f>VLOOKUP(qwdata!M938,lookup!$A$2:$D$18,2,FALSE)</f>
        <v>Fluoranthene, water, filtered, recoverable, micrograms per liter</v>
      </c>
    </row>
    <row r="790" spans="1:8" x14ac:dyDescent="0.3">
      <c r="A790">
        <f>qwdata!B939</f>
        <v>1649000</v>
      </c>
      <c r="B790" s="1">
        <f>qwdata!C939</f>
        <v>39260</v>
      </c>
      <c r="C790" t="str">
        <f>VLOOKUP(qwdata!M939,lookup!$A$2:$D$18,3,FALSE)</f>
        <v>Napthtalene</v>
      </c>
      <c r="D790">
        <f>qwdata!O939</f>
        <v>0.1</v>
      </c>
      <c r="F790" t="str">
        <f>IF(qwdata!N939="&lt;","nd","d")</f>
        <v>nd</v>
      </c>
      <c r="H790" t="str">
        <f>VLOOKUP(qwdata!M939,lookup!$A$2:$D$18,2,FALSE)</f>
        <v>Naphthalene, water, filtered, recoverable, micrograms per liter</v>
      </c>
    </row>
    <row r="791" spans="1:8" x14ac:dyDescent="0.3">
      <c r="A791">
        <f>qwdata!B940</f>
        <v>1649000</v>
      </c>
      <c r="B791" s="1">
        <f>qwdata!C940</f>
        <v>39260</v>
      </c>
      <c r="C791" t="str">
        <f>VLOOKUP(qwdata!M940,lookup!$A$2:$D$18,3,FALSE)</f>
        <v>Phenanthrene</v>
      </c>
      <c r="D791">
        <f>qwdata!O940</f>
        <v>0.08</v>
      </c>
      <c r="F791" t="str">
        <f>IF(qwdata!N940="&lt;","nd","d")</f>
        <v>nd</v>
      </c>
      <c r="H791" t="str">
        <f>VLOOKUP(qwdata!M940,lookup!$A$2:$D$18,2,FALSE)</f>
        <v>Phenanthrene, water, filtered, recoverable, micrograms per liter</v>
      </c>
    </row>
    <row r="792" spans="1:8" x14ac:dyDescent="0.3">
      <c r="A792">
        <f>qwdata!B941</f>
        <v>1649000</v>
      </c>
      <c r="B792" s="1">
        <f>qwdata!C941</f>
        <v>39260</v>
      </c>
      <c r="C792" t="str">
        <f>VLOOKUP(qwdata!M941,lookup!$A$2:$D$18,3,FALSE)</f>
        <v>Pyrene</v>
      </c>
      <c r="D792">
        <f>qwdata!O941</f>
        <v>8.9999999999999993E-3</v>
      </c>
      <c r="F792" t="str">
        <f>IF(qwdata!N941="&lt;","nd","d")</f>
        <v>d</v>
      </c>
      <c r="H792" t="str">
        <f>VLOOKUP(qwdata!M941,lookup!$A$2:$D$18,2,FALSE)</f>
        <v>Pyrene, water, filtered, recoverable, micrograms per liter</v>
      </c>
    </row>
    <row r="793" spans="1:8" x14ac:dyDescent="0.3">
      <c r="A793">
        <f>qwdata!B942</f>
        <v>1649000</v>
      </c>
      <c r="B793" s="1">
        <f>qwdata!C942</f>
        <v>39260</v>
      </c>
      <c r="C793" t="str">
        <f>VLOOKUP(qwdata!M942,lookup!$A$2:$D$18,3,FALSE)</f>
        <v>Benzo[a]pyrene</v>
      </c>
      <c r="D793">
        <f>qwdata!O942</f>
        <v>0.2</v>
      </c>
      <c r="F793" t="str">
        <f>IF(qwdata!N942="&lt;","nd","d")</f>
        <v>nd</v>
      </c>
      <c r="H793" t="str">
        <f>VLOOKUP(qwdata!M942,lookup!$A$2:$D$18,2,FALSE)</f>
        <v>Benzo[a]pyrene, water, unfiltered, recoverable, micrograms per liter</v>
      </c>
    </row>
    <row r="794" spans="1:8" x14ac:dyDescent="0.3">
      <c r="A794">
        <f>qwdata!B943</f>
        <v>1649000</v>
      </c>
      <c r="B794" s="1">
        <f>qwdata!C943</f>
        <v>39260</v>
      </c>
      <c r="C794" t="str">
        <f>VLOOKUP(qwdata!M943,lookup!$A$2:$D$18,3,FALSE)</f>
        <v>Fluoranthene</v>
      </c>
      <c r="D794">
        <f>qwdata!O943</f>
        <v>0.2</v>
      </c>
      <c r="F794" t="str">
        <f>IF(qwdata!N943="&lt;","nd","d")</f>
        <v>nd</v>
      </c>
      <c r="H794" t="str">
        <f>VLOOKUP(qwdata!M943,lookup!$A$2:$D$18,2,FALSE)</f>
        <v>Fluoranthene, water, unfiltered, recoverable, micrograms per liter</v>
      </c>
    </row>
    <row r="795" spans="1:8" x14ac:dyDescent="0.3">
      <c r="A795">
        <f>qwdata!B944</f>
        <v>1649000</v>
      </c>
      <c r="B795" s="1">
        <f>qwdata!C944</f>
        <v>39260</v>
      </c>
      <c r="C795" t="str">
        <f>VLOOKUP(qwdata!M944,lookup!$A$2:$D$18,3,FALSE)</f>
        <v>Phenanthrene</v>
      </c>
      <c r="D795">
        <f>qwdata!O944</f>
        <v>0.2</v>
      </c>
      <c r="F795" t="str">
        <f>IF(qwdata!N944="&lt;","nd","d")</f>
        <v>nd</v>
      </c>
      <c r="H795" t="str">
        <f>VLOOKUP(qwdata!M944,lookup!$A$2:$D$18,2,FALSE)</f>
        <v>Phenanthrene, water, unfiltered, recoverable, micrograms per liter</v>
      </c>
    </row>
    <row r="796" spans="1:8" x14ac:dyDescent="0.3">
      <c r="A796">
        <f>qwdata!B945</f>
        <v>1649000</v>
      </c>
      <c r="B796" s="1">
        <f>qwdata!C945</f>
        <v>39260</v>
      </c>
      <c r="C796" t="str">
        <f>VLOOKUP(qwdata!M945,lookup!$A$2:$D$18,3,FALSE)</f>
        <v>Pyrene</v>
      </c>
      <c r="D796">
        <f>qwdata!O945</f>
        <v>0.2</v>
      </c>
      <c r="F796" t="str">
        <f>IF(qwdata!N945="&lt;","nd","d")</f>
        <v>nd</v>
      </c>
      <c r="H796" t="str">
        <f>VLOOKUP(qwdata!M945,lookup!$A$2:$D$18,2,FALSE)</f>
        <v>Pyrene, water, unfiltered, recoverable, micrograms per liter</v>
      </c>
    </row>
    <row r="797" spans="1:8" x14ac:dyDescent="0.3">
      <c r="A797">
        <f>qwdata!B946</f>
        <v>1649000</v>
      </c>
      <c r="B797" s="1">
        <f>qwdata!C946</f>
        <v>39260</v>
      </c>
      <c r="C797" t="str">
        <f>VLOOKUP(qwdata!M946,lookup!$A$2:$D$18,3,FALSE)</f>
        <v>Napthtalene</v>
      </c>
      <c r="D797">
        <f>qwdata!O946</f>
        <v>0.2</v>
      </c>
      <c r="F797" t="str">
        <f>IF(qwdata!N946="&lt;","nd","d")</f>
        <v>nd</v>
      </c>
      <c r="H797" t="str">
        <f>VLOOKUP(qwdata!M946,lookup!$A$2:$D$18,2,FALSE)</f>
        <v>Naphthalene, water, unfiltered, recoverable, micrograms per liter</v>
      </c>
    </row>
    <row r="798" spans="1:8" x14ac:dyDescent="0.3">
      <c r="A798">
        <f>qwdata!B947</f>
        <v>1651800</v>
      </c>
      <c r="B798" s="1">
        <f>qwdata!C947</f>
        <v>41725</v>
      </c>
      <c r="C798" t="str">
        <f>VLOOKUP(qwdata!M947,lookup!$A$2:$D$18,3,FALSE)</f>
        <v>Copper</v>
      </c>
      <c r="D798">
        <f>qwdata!O947</f>
        <v>1.6</v>
      </c>
      <c r="F798" t="str">
        <f>IF(qwdata!N947="&lt;","nd","d")</f>
        <v>d</v>
      </c>
      <c r="H798" t="str">
        <f>VLOOKUP(qwdata!M947,lookup!$A$2:$D$18,2,FALSE)</f>
        <v>Copper, water, filtered, micrograms per liter</v>
      </c>
    </row>
    <row r="799" spans="1:8" x14ac:dyDescent="0.3">
      <c r="A799">
        <f>qwdata!B948</f>
        <v>1651800</v>
      </c>
      <c r="B799" s="1">
        <f>qwdata!C948</f>
        <v>41725</v>
      </c>
      <c r="C799" t="str">
        <f>VLOOKUP(qwdata!M948,lookup!$A$2:$D$18,3,FALSE)</f>
        <v>Lead</v>
      </c>
      <c r="D799">
        <f>qwdata!O948</f>
        <v>0.04</v>
      </c>
      <c r="F799" t="str">
        <f>IF(qwdata!N948="&lt;","nd","d")</f>
        <v>nd</v>
      </c>
      <c r="H799" t="str">
        <f>VLOOKUP(qwdata!M948,lookup!$A$2:$D$18,2,FALSE)</f>
        <v>Lead, water, filtered, micrograms per liter</v>
      </c>
    </row>
    <row r="800" spans="1:8" x14ac:dyDescent="0.3">
      <c r="A800">
        <f>qwdata!B949</f>
        <v>1651800</v>
      </c>
      <c r="B800" s="1">
        <f>qwdata!C949</f>
        <v>41725</v>
      </c>
      <c r="C800" t="str">
        <f>VLOOKUP(qwdata!M949,lookup!$A$2:$D$18,3,FALSE)</f>
        <v>Zinc</v>
      </c>
      <c r="D800">
        <f>qwdata!O949</f>
        <v>4.0999999999999996</v>
      </c>
      <c r="F800" t="str">
        <f>IF(qwdata!N949="&lt;","nd","d")</f>
        <v>d</v>
      </c>
      <c r="H800" t="str">
        <f>VLOOKUP(qwdata!M949,lookup!$A$2:$D$18,2,FALSE)</f>
        <v>Zinc, water, filtered, micrograms per liter</v>
      </c>
    </row>
    <row r="801" spans="1:8" x14ac:dyDescent="0.3">
      <c r="A801">
        <f>qwdata!B950</f>
        <v>1651800</v>
      </c>
      <c r="B801" s="1">
        <f>qwdata!C950</f>
        <v>41727</v>
      </c>
      <c r="C801" t="str">
        <f>VLOOKUP(qwdata!M950,lookup!$A$2:$D$18,3,FALSE)</f>
        <v>Copper</v>
      </c>
      <c r="D801">
        <f>qwdata!O950</f>
        <v>0.8</v>
      </c>
      <c r="F801" t="str">
        <f>IF(qwdata!N950="&lt;","nd","d")</f>
        <v>nd</v>
      </c>
      <c r="H801" t="str">
        <f>VLOOKUP(qwdata!M950,lookup!$A$2:$D$18,2,FALSE)</f>
        <v>Copper, water, filtered, micrograms per liter</v>
      </c>
    </row>
    <row r="802" spans="1:8" x14ac:dyDescent="0.3">
      <c r="A802">
        <f>qwdata!B951</f>
        <v>1651800</v>
      </c>
      <c r="B802" s="1">
        <f>qwdata!C951</f>
        <v>41727</v>
      </c>
      <c r="C802" t="str">
        <f>VLOOKUP(qwdata!M951,lookup!$A$2:$D$18,3,FALSE)</f>
        <v>Lead</v>
      </c>
      <c r="D802">
        <f>qwdata!O951</f>
        <v>0.188</v>
      </c>
      <c r="F802" t="str">
        <f>IF(qwdata!N951="&lt;","nd","d")</f>
        <v>d</v>
      </c>
      <c r="H802" t="str">
        <f>VLOOKUP(qwdata!M951,lookup!$A$2:$D$18,2,FALSE)</f>
        <v>Lead, water, filtered, micrograms per liter</v>
      </c>
    </row>
    <row r="803" spans="1:8" x14ac:dyDescent="0.3">
      <c r="A803">
        <f>qwdata!B952</f>
        <v>1651800</v>
      </c>
      <c r="B803" s="1">
        <f>qwdata!C952</f>
        <v>41727</v>
      </c>
      <c r="C803" t="str">
        <f>VLOOKUP(qwdata!M952,lookup!$A$2:$D$18,3,FALSE)</f>
        <v>Zinc</v>
      </c>
      <c r="D803">
        <f>qwdata!O952</f>
        <v>2</v>
      </c>
      <c r="F803" t="str">
        <f>IF(qwdata!N952="&lt;","nd","d")</f>
        <v>nd</v>
      </c>
      <c r="H803" t="str">
        <f>VLOOKUP(qwdata!M952,lookup!$A$2:$D$18,2,FALSE)</f>
        <v>Zinc, water, filtered, micrograms per liter</v>
      </c>
    </row>
    <row r="804" spans="1:8" x14ac:dyDescent="0.3">
      <c r="A804">
        <f>qwdata!B953</f>
        <v>1651800</v>
      </c>
      <c r="B804" s="1">
        <f>qwdata!C953</f>
        <v>41728</v>
      </c>
      <c r="C804" t="str">
        <f>VLOOKUP(qwdata!M953,lookup!$A$2:$D$18,3,FALSE)</f>
        <v>Copper</v>
      </c>
      <c r="D804">
        <f>qwdata!O953</f>
        <v>4.0999999999999996</v>
      </c>
      <c r="F804" t="str">
        <f>IF(qwdata!N953="&lt;","nd","d")</f>
        <v>d</v>
      </c>
      <c r="H804" t="str">
        <f>VLOOKUP(qwdata!M953,lookup!$A$2:$D$18,2,FALSE)</f>
        <v>Copper, water, filtered, micrograms per liter</v>
      </c>
    </row>
    <row r="805" spans="1:8" x14ac:dyDescent="0.3">
      <c r="A805">
        <f>qwdata!B954</f>
        <v>1651800</v>
      </c>
      <c r="B805" s="1">
        <f>qwdata!C954</f>
        <v>41728</v>
      </c>
      <c r="C805" t="str">
        <f>VLOOKUP(qwdata!M954,lookup!$A$2:$D$18,3,FALSE)</f>
        <v>Lead</v>
      </c>
      <c r="D805">
        <f>qwdata!O954</f>
        <v>0.752</v>
      </c>
      <c r="F805" t="str">
        <f>IF(qwdata!N954="&lt;","nd","d")</f>
        <v>d</v>
      </c>
      <c r="H805" t="str">
        <f>VLOOKUP(qwdata!M954,lookup!$A$2:$D$18,2,FALSE)</f>
        <v>Lead, water, filtered, micrograms per liter</v>
      </c>
    </row>
    <row r="806" spans="1:8" x14ac:dyDescent="0.3">
      <c r="A806">
        <f>qwdata!B955</f>
        <v>1651800</v>
      </c>
      <c r="B806" s="1">
        <f>qwdata!C955</f>
        <v>41728</v>
      </c>
      <c r="C806" t="str">
        <f>VLOOKUP(qwdata!M955,lookup!$A$2:$D$18,3,FALSE)</f>
        <v>Zinc</v>
      </c>
      <c r="D806">
        <f>qwdata!O955</f>
        <v>8.5</v>
      </c>
      <c r="F806" t="str">
        <f>IF(qwdata!N955="&lt;","nd","d")</f>
        <v>d</v>
      </c>
      <c r="H806" t="str">
        <f>VLOOKUP(qwdata!M955,lookup!$A$2:$D$18,2,FALSE)</f>
        <v>Zinc, water, filtered, micrograms per liter</v>
      </c>
    </row>
    <row r="807" spans="1:8" x14ac:dyDescent="0.3">
      <c r="A807">
        <f>qwdata!B956</f>
        <v>1651800</v>
      </c>
      <c r="B807" s="1">
        <f>qwdata!C956</f>
        <v>41744</v>
      </c>
      <c r="C807" t="str">
        <f>VLOOKUP(qwdata!M956,lookup!$A$2:$D$18,3,FALSE)</f>
        <v>Copper</v>
      </c>
      <c r="D807">
        <f>qwdata!O956</f>
        <v>1.3</v>
      </c>
      <c r="F807" t="str">
        <f>IF(qwdata!N956="&lt;","nd","d")</f>
        <v>d</v>
      </c>
      <c r="H807" t="str">
        <f>VLOOKUP(qwdata!M956,lookup!$A$2:$D$18,2,FALSE)</f>
        <v>Copper, water, filtered, micrograms per liter</v>
      </c>
    </row>
    <row r="808" spans="1:8" x14ac:dyDescent="0.3">
      <c r="A808">
        <f>qwdata!B957</f>
        <v>1651800</v>
      </c>
      <c r="B808" s="1">
        <f>qwdata!C957</f>
        <v>41744</v>
      </c>
      <c r="C808" t="str">
        <f>VLOOKUP(qwdata!M957,lookup!$A$2:$D$18,3,FALSE)</f>
        <v>Lead</v>
      </c>
      <c r="D808">
        <f>qwdata!O957</f>
        <v>0.61899999999999999</v>
      </c>
      <c r="F808" t="str">
        <f>IF(qwdata!N957="&lt;","nd","d")</f>
        <v>d</v>
      </c>
      <c r="H808" t="str">
        <f>VLOOKUP(qwdata!M957,lookup!$A$2:$D$18,2,FALSE)</f>
        <v>Lead, water, filtered, micrograms per liter</v>
      </c>
    </row>
    <row r="809" spans="1:8" x14ac:dyDescent="0.3">
      <c r="A809">
        <f>qwdata!B958</f>
        <v>1651800</v>
      </c>
      <c r="B809" s="1">
        <f>qwdata!C958</f>
        <v>41744</v>
      </c>
      <c r="C809" t="str">
        <f>VLOOKUP(qwdata!M958,lookup!$A$2:$D$18,3,FALSE)</f>
        <v>Zinc</v>
      </c>
      <c r="D809">
        <f>qwdata!O958</f>
        <v>3.2</v>
      </c>
      <c r="F809" t="str">
        <f>IF(qwdata!N958="&lt;","nd","d")</f>
        <v>d</v>
      </c>
      <c r="H809" t="str">
        <f>VLOOKUP(qwdata!M958,lookup!$A$2:$D$18,2,FALSE)</f>
        <v>Zinc, water, filtered, micrograms per liter</v>
      </c>
    </row>
    <row r="810" spans="1:8" x14ac:dyDescent="0.3">
      <c r="A810">
        <f>qwdata!B959</f>
        <v>1651800</v>
      </c>
      <c r="B810" s="1">
        <f>qwdata!C959</f>
        <v>41758</v>
      </c>
      <c r="C810" t="str">
        <f>VLOOKUP(qwdata!M959,lookup!$A$2:$D$18,3,FALSE)</f>
        <v>Copper</v>
      </c>
      <c r="D810">
        <f>qwdata!O959</f>
        <v>4.3</v>
      </c>
      <c r="F810" t="str">
        <f>IF(qwdata!N959="&lt;","nd","d")</f>
        <v>d</v>
      </c>
      <c r="H810" t="str">
        <f>VLOOKUP(qwdata!M959,lookup!$A$2:$D$18,2,FALSE)</f>
        <v>Copper, water, filtered, micrograms per liter</v>
      </c>
    </row>
    <row r="811" spans="1:8" x14ac:dyDescent="0.3">
      <c r="A811">
        <f>qwdata!B960</f>
        <v>1651800</v>
      </c>
      <c r="B811" s="1">
        <f>qwdata!C960</f>
        <v>41758</v>
      </c>
      <c r="C811" t="str">
        <f>VLOOKUP(qwdata!M960,lookup!$A$2:$D$18,3,FALSE)</f>
        <v>Lead</v>
      </c>
      <c r="D811">
        <f>qwdata!O960</f>
        <v>0.51800000000000002</v>
      </c>
      <c r="F811" t="str">
        <f>IF(qwdata!N960="&lt;","nd","d")</f>
        <v>d</v>
      </c>
      <c r="H811" t="str">
        <f>VLOOKUP(qwdata!M960,lookup!$A$2:$D$18,2,FALSE)</f>
        <v>Lead, water, filtered, micrograms per liter</v>
      </c>
    </row>
    <row r="812" spans="1:8" x14ac:dyDescent="0.3">
      <c r="A812">
        <f>qwdata!B961</f>
        <v>1651800</v>
      </c>
      <c r="B812" s="1">
        <f>qwdata!C961</f>
        <v>41758</v>
      </c>
      <c r="C812" t="str">
        <f>VLOOKUP(qwdata!M961,lookup!$A$2:$D$18,3,FALSE)</f>
        <v>Zinc</v>
      </c>
      <c r="D812">
        <f>qwdata!O961</f>
        <v>18.399999999999999</v>
      </c>
      <c r="F812" t="str">
        <f>IF(qwdata!N961="&lt;","nd","d")</f>
        <v>d</v>
      </c>
      <c r="H812" t="str">
        <f>VLOOKUP(qwdata!M961,lookup!$A$2:$D$18,2,FALSE)</f>
        <v>Zinc, water, filtered, micrograms per liter</v>
      </c>
    </row>
    <row r="813" spans="1:8" x14ac:dyDescent="0.3">
      <c r="A813">
        <f>qwdata!B962</f>
        <v>1651800</v>
      </c>
      <c r="B813" s="1">
        <f>qwdata!C962</f>
        <v>41759</v>
      </c>
      <c r="C813" t="str">
        <f>VLOOKUP(qwdata!M962,lookup!$A$2:$D$18,3,FALSE)</f>
        <v>Copper</v>
      </c>
      <c r="D813">
        <f>qwdata!O962</f>
        <v>5.3</v>
      </c>
      <c r="F813" t="str">
        <f>IF(qwdata!N962="&lt;","nd","d")</f>
        <v>d</v>
      </c>
      <c r="H813" t="str">
        <f>VLOOKUP(qwdata!M962,lookup!$A$2:$D$18,2,FALSE)</f>
        <v>Copper, water, filtered, micrograms per liter</v>
      </c>
    </row>
    <row r="814" spans="1:8" x14ac:dyDescent="0.3">
      <c r="A814">
        <f>qwdata!B963</f>
        <v>1651800</v>
      </c>
      <c r="B814" s="1">
        <f>qwdata!C963</f>
        <v>41759</v>
      </c>
      <c r="C814" t="str">
        <f>VLOOKUP(qwdata!M963,lookup!$A$2:$D$18,3,FALSE)</f>
        <v>Lead</v>
      </c>
      <c r="D814">
        <f>qwdata!O963</f>
        <v>1.79</v>
      </c>
      <c r="F814" t="str">
        <f>IF(qwdata!N963="&lt;","nd","d")</f>
        <v>d</v>
      </c>
      <c r="H814" t="str">
        <f>VLOOKUP(qwdata!M963,lookup!$A$2:$D$18,2,FALSE)</f>
        <v>Lead, water, filtered, micrograms per liter</v>
      </c>
    </row>
    <row r="815" spans="1:8" x14ac:dyDescent="0.3">
      <c r="A815">
        <f>qwdata!B964</f>
        <v>1651800</v>
      </c>
      <c r="B815" s="1">
        <f>qwdata!C964</f>
        <v>41759</v>
      </c>
      <c r="C815" t="str">
        <f>VLOOKUP(qwdata!M964,lookup!$A$2:$D$18,3,FALSE)</f>
        <v>Zinc</v>
      </c>
      <c r="D815">
        <f>qwdata!O964</f>
        <v>10.1</v>
      </c>
      <c r="F815" t="str">
        <f>IF(qwdata!N964="&lt;","nd","d")</f>
        <v>d</v>
      </c>
      <c r="H815" t="str">
        <f>VLOOKUP(qwdata!M964,lookup!$A$2:$D$18,2,FALSE)</f>
        <v>Zinc, water, filtered, micrograms per liter</v>
      </c>
    </row>
    <row r="816" spans="1:8" x14ac:dyDescent="0.3">
      <c r="A816">
        <f>qwdata!B965</f>
        <v>1651800</v>
      </c>
      <c r="B816" s="1">
        <f>qwdata!C965</f>
        <v>41787</v>
      </c>
      <c r="C816" t="str">
        <f>VLOOKUP(qwdata!M965,lookup!$A$2:$D$18,3,FALSE)</f>
        <v>Copper</v>
      </c>
      <c r="D816">
        <f>qwdata!O965</f>
        <v>2.5</v>
      </c>
      <c r="F816" t="str">
        <f>IF(qwdata!N965="&lt;","nd","d")</f>
        <v>d</v>
      </c>
      <c r="H816" t="str">
        <f>VLOOKUP(qwdata!M965,lookup!$A$2:$D$18,2,FALSE)</f>
        <v>Copper, water, filtered, micrograms per liter</v>
      </c>
    </row>
    <row r="817" spans="1:8" x14ac:dyDescent="0.3">
      <c r="A817">
        <f>qwdata!B966</f>
        <v>1651800</v>
      </c>
      <c r="B817" s="1">
        <f>qwdata!C966</f>
        <v>41787</v>
      </c>
      <c r="C817" t="str">
        <f>VLOOKUP(qwdata!M966,lookup!$A$2:$D$18,3,FALSE)</f>
        <v>Lead</v>
      </c>
      <c r="D817">
        <f>qwdata!O966</f>
        <v>0.45600000000000002</v>
      </c>
      <c r="F817" t="str">
        <f>IF(qwdata!N966="&lt;","nd","d")</f>
        <v>d</v>
      </c>
      <c r="H817" t="str">
        <f>VLOOKUP(qwdata!M966,lookup!$A$2:$D$18,2,FALSE)</f>
        <v>Lead, water, filtered, micrograms per liter</v>
      </c>
    </row>
    <row r="818" spans="1:8" x14ac:dyDescent="0.3">
      <c r="A818">
        <f>qwdata!B967</f>
        <v>1651800</v>
      </c>
      <c r="B818" s="1">
        <f>qwdata!C967</f>
        <v>41787</v>
      </c>
      <c r="C818" t="str">
        <f>VLOOKUP(qwdata!M967,lookup!$A$2:$D$18,3,FALSE)</f>
        <v>Zinc</v>
      </c>
      <c r="D818">
        <f>qwdata!O967</f>
        <v>6.5</v>
      </c>
      <c r="F818" t="str">
        <f>IF(qwdata!N967="&lt;","nd","d")</f>
        <v>d</v>
      </c>
      <c r="H818" t="str">
        <f>VLOOKUP(qwdata!M967,lookup!$A$2:$D$18,2,FALSE)</f>
        <v>Zinc, water, filtered, micrograms per liter</v>
      </c>
    </row>
    <row r="819" spans="1:8" x14ac:dyDescent="0.3">
      <c r="A819">
        <f>qwdata!B968</f>
        <v>1651800</v>
      </c>
      <c r="B819" s="1">
        <f>qwdata!C968</f>
        <v>41814</v>
      </c>
      <c r="C819" t="str">
        <f>VLOOKUP(qwdata!M968,lookup!$A$2:$D$18,3,FALSE)</f>
        <v>Copper</v>
      </c>
      <c r="D819">
        <f>qwdata!O968</f>
        <v>1.5</v>
      </c>
      <c r="F819" t="str">
        <f>IF(qwdata!N968="&lt;","nd","d")</f>
        <v>d</v>
      </c>
      <c r="H819" t="str">
        <f>VLOOKUP(qwdata!M968,lookup!$A$2:$D$18,2,FALSE)</f>
        <v>Copper, water, filtered, micrograms per liter</v>
      </c>
    </row>
    <row r="820" spans="1:8" x14ac:dyDescent="0.3">
      <c r="A820">
        <f>qwdata!B969</f>
        <v>1651800</v>
      </c>
      <c r="B820" s="1">
        <f>qwdata!C969</f>
        <v>41814</v>
      </c>
      <c r="C820" t="str">
        <f>VLOOKUP(qwdata!M969,lookup!$A$2:$D$18,3,FALSE)</f>
        <v>Lead</v>
      </c>
      <c r="D820">
        <f>qwdata!O969</f>
        <v>0.04</v>
      </c>
      <c r="F820" t="str">
        <f>IF(qwdata!N969="&lt;","nd","d")</f>
        <v>nd</v>
      </c>
      <c r="H820" t="str">
        <f>VLOOKUP(qwdata!M969,lookup!$A$2:$D$18,2,FALSE)</f>
        <v>Lead, water, filtered, micrograms per liter</v>
      </c>
    </row>
    <row r="821" spans="1:8" x14ac:dyDescent="0.3">
      <c r="A821">
        <f>qwdata!B970</f>
        <v>1651800</v>
      </c>
      <c r="B821" s="1">
        <f>qwdata!C970</f>
        <v>41814</v>
      </c>
      <c r="C821" t="str">
        <f>VLOOKUP(qwdata!M970,lookup!$A$2:$D$18,3,FALSE)</f>
        <v>Zinc</v>
      </c>
      <c r="D821">
        <f>qwdata!O970</f>
        <v>2.1</v>
      </c>
      <c r="F821" t="str">
        <f>IF(qwdata!N970="&lt;","nd","d")</f>
        <v>d</v>
      </c>
      <c r="H821" t="str">
        <f>VLOOKUP(qwdata!M970,lookup!$A$2:$D$18,2,FALSE)</f>
        <v>Zinc, water, filtered, micrograms per liter</v>
      </c>
    </row>
    <row r="822" spans="1:8" x14ac:dyDescent="0.3">
      <c r="A822">
        <f>qwdata!B971</f>
        <v>1651800</v>
      </c>
      <c r="B822" s="1">
        <f>qwdata!C971</f>
        <v>41850</v>
      </c>
      <c r="C822" t="str">
        <f>VLOOKUP(qwdata!M971,lookup!$A$2:$D$18,3,FALSE)</f>
        <v>Copper</v>
      </c>
      <c r="D822">
        <f>qwdata!O971</f>
        <v>1.5</v>
      </c>
      <c r="F822" t="str">
        <f>IF(qwdata!N971="&lt;","nd","d")</f>
        <v>d</v>
      </c>
      <c r="H822" t="str">
        <f>VLOOKUP(qwdata!M971,lookup!$A$2:$D$18,2,FALSE)</f>
        <v>Copper, water, filtered, micrograms per liter</v>
      </c>
    </row>
    <row r="823" spans="1:8" x14ac:dyDescent="0.3">
      <c r="A823">
        <f>qwdata!B972</f>
        <v>1651800</v>
      </c>
      <c r="B823" s="1">
        <f>qwdata!C972</f>
        <v>41850</v>
      </c>
      <c r="C823" t="str">
        <f>VLOOKUP(qwdata!M972,lookup!$A$2:$D$18,3,FALSE)</f>
        <v>Lead</v>
      </c>
      <c r="D823">
        <f>qwdata!O972</f>
        <v>0.04</v>
      </c>
      <c r="F823" t="str">
        <f>IF(qwdata!N972="&lt;","nd","d")</f>
        <v>nd</v>
      </c>
      <c r="H823" t="str">
        <f>VLOOKUP(qwdata!M972,lookup!$A$2:$D$18,2,FALSE)</f>
        <v>Lead, water, filtered, micrograms per liter</v>
      </c>
    </row>
    <row r="824" spans="1:8" x14ac:dyDescent="0.3">
      <c r="A824">
        <f>qwdata!B973</f>
        <v>1651800</v>
      </c>
      <c r="B824" s="1">
        <f>qwdata!C973</f>
        <v>41850</v>
      </c>
      <c r="C824" t="str">
        <f>VLOOKUP(qwdata!M973,lookup!$A$2:$D$18,3,FALSE)</f>
        <v>Zinc</v>
      </c>
      <c r="D824">
        <f>qwdata!O973</f>
        <v>2.4</v>
      </c>
      <c r="F824" t="str">
        <f>IF(qwdata!N973="&lt;","nd","d")</f>
        <v>d</v>
      </c>
      <c r="H824" t="str">
        <f>VLOOKUP(qwdata!M973,lookup!$A$2:$D$18,2,FALSE)</f>
        <v>Zinc, water, filtered, micrograms per liter</v>
      </c>
    </row>
    <row r="825" spans="1:8" x14ac:dyDescent="0.3">
      <c r="A825">
        <f>qwdata!B974</f>
        <v>1651800</v>
      </c>
      <c r="B825" s="1">
        <f>qwdata!C974</f>
        <v>41877</v>
      </c>
      <c r="C825" t="str">
        <f>VLOOKUP(qwdata!M974,lookup!$A$2:$D$18,3,FALSE)</f>
        <v>Copper</v>
      </c>
      <c r="D825">
        <f>qwdata!O974</f>
        <v>1.7</v>
      </c>
      <c r="F825" t="str">
        <f>IF(qwdata!N974="&lt;","nd","d")</f>
        <v>d</v>
      </c>
      <c r="H825" t="str">
        <f>VLOOKUP(qwdata!M974,lookup!$A$2:$D$18,2,FALSE)</f>
        <v>Copper, water, filtered, micrograms per liter</v>
      </c>
    </row>
    <row r="826" spans="1:8" x14ac:dyDescent="0.3">
      <c r="A826">
        <f>qwdata!B975</f>
        <v>1651800</v>
      </c>
      <c r="B826" s="1">
        <f>qwdata!C975</f>
        <v>41877</v>
      </c>
      <c r="C826" t="str">
        <f>VLOOKUP(qwdata!M975,lookup!$A$2:$D$18,3,FALSE)</f>
        <v>Lead</v>
      </c>
      <c r="D826">
        <f>qwdata!O975</f>
        <v>8.6999999999999994E-2</v>
      </c>
      <c r="F826" t="str">
        <f>IF(qwdata!N975="&lt;","nd","d")</f>
        <v>d</v>
      </c>
      <c r="H826" t="str">
        <f>VLOOKUP(qwdata!M975,lookup!$A$2:$D$18,2,FALSE)</f>
        <v>Lead, water, filtered, micrograms per liter</v>
      </c>
    </row>
    <row r="827" spans="1:8" x14ac:dyDescent="0.3">
      <c r="A827">
        <f>qwdata!B976</f>
        <v>1651800</v>
      </c>
      <c r="B827" s="1">
        <f>qwdata!C976</f>
        <v>41877</v>
      </c>
      <c r="C827" t="str">
        <f>VLOOKUP(qwdata!M976,lookup!$A$2:$D$18,3,FALSE)</f>
        <v>Zinc</v>
      </c>
      <c r="D827">
        <f>qwdata!O976</f>
        <v>2</v>
      </c>
      <c r="F827" t="str">
        <f>IF(qwdata!N976="&lt;","nd","d")</f>
        <v>nd</v>
      </c>
      <c r="H827" t="str">
        <f>VLOOKUP(qwdata!M976,lookup!$A$2:$D$18,2,FALSE)</f>
        <v>Zinc, water, filtered, micrograms per liter</v>
      </c>
    </row>
    <row r="828" spans="1:8" x14ac:dyDescent="0.3">
      <c r="A828">
        <f>qwdata!B977</f>
        <v>1651800</v>
      </c>
      <c r="B828" s="1">
        <f>qwdata!C977</f>
        <v>41906</v>
      </c>
      <c r="C828" t="str">
        <f>VLOOKUP(qwdata!M977,lookup!$A$2:$D$18,3,FALSE)</f>
        <v>Copper</v>
      </c>
      <c r="D828">
        <f>qwdata!O977</f>
        <v>3.5</v>
      </c>
      <c r="F828" t="str">
        <f>IF(qwdata!N977="&lt;","nd","d")</f>
        <v>d</v>
      </c>
      <c r="H828" t="str">
        <f>VLOOKUP(qwdata!M977,lookup!$A$2:$D$18,2,FALSE)</f>
        <v>Copper, water, filtered, micrograms per liter</v>
      </c>
    </row>
    <row r="829" spans="1:8" x14ac:dyDescent="0.3">
      <c r="A829">
        <f>qwdata!B978</f>
        <v>1651800</v>
      </c>
      <c r="B829" s="1">
        <f>qwdata!C978</f>
        <v>41906</v>
      </c>
      <c r="C829" t="str">
        <f>VLOOKUP(qwdata!M978,lookup!$A$2:$D$18,3,FALSE)</f>
        <v>Lead</v>
      </c>
      <c r="D829">
        <f>qwdata!O978</f>
        <v>0.34799999999999998</v>
      </c>
      <c r="F829" t="str">
        <f>IF(qwdata!N978="&lt;","nd","d")</f>
        <v>d</v>
      </c>
      <c r="H829" t="str">
        <f>VLOOKUP(qwdata!M978,lookup!$A$2:$D$18,2,FALSE)</f>
        <v>Lead, water, filtered, micrograms per liter</v>
      </c>
    </row>
    <row r="830" spans="1:8" x14ac:dyDescent="0.3">
      <c r="A830">
        <f>qwdata!B979</f>
        <v>1651800</v>
      </c>
      <c r="B830" s="1">
        <f>qwdata!C979</f>
        <v>41906</v>
      </c>
      <c r="C830" t="str">
        <f>VLOOKUP(qwdata!M979,lookup!$A$2:$D$18,3,FALSE)</f>
        <v>Zinc</v>
      </c>
      <c r="D830">
        <f>qwdata!O979</f>
        <v>5.9</v>
      </c>
      <c r="F830" t="str">
        <f>IF(qwdata!N979="&lt;","nd","d")</f>
        <v>d</v>
      </c>
      <c r="H830" t="str">
        <f>VLOOKUP(qwdata!M979,lookup!$A$2:$D$18,2,FALSE)</f>
        <v>Zinc, water, filtered, micrograms per liter</v>
      </c>
    </row>
    <row r="831" spans="1:8" x14ac:dyDescent="0.3">
      <c r="A831">
        <f>qwdata!B980</f>
        <v>1651800</v>
      </c>
      <c r="B831" s="1">
        <f>qwdata!C980</f>
        <v>41927</v>
      </c>
      <c r="C831" t="str">
        <f>VLOOKUP(qwdata!M980,lookup!$A$2:$D$18,3,FALSE)</f>
        <v>Copper</v>
      </c>
      <c r="D831">
        <f>qwdata!O980</f>
        <v>2.5</v>
      </c>
      <c r="F831" t="str">
        <f>IF(qwdata!N980="&lt;","nd","d")</f>
        <v>d</v>
      </c>
      <c r="H831" t="str">
        <f>VLOOKUP(qwdata!M980,lookup!$A$2:$D$18,2,FALSE)</f>
        <v>Copper, water, filtered, micrograms per liter</v>
      </c>
    </row>
    <row r="832" spans="1:8" x14ac:dyDescent="0.3">
      <c r="A832">
        <f>qwdata!B981</f>
        <v>1651800</v>
      </c>
      <c r="B832" s="1">
        <f>qwdata!C981</f>
        <v>41927</v>
      </c>
      <c r="C832" t="str">
        <f>VLOOKUP(qwdata!M981,lookup!$A$2:$D$18,3,FALSE)</f>
        <v>Lead</v>
      </c>
      <c r="D832">
        <f>qwdata!O981</f>
        <v>0.90200000000000002</v>
      </c>
      <c r="F832" t="str">
        <f>IF(qwdata!N981="&lt;","nd","d")</f>
        <v>d</v>
      </c>
      <c r="H832" t="str">
        <f>VLOOKUP(qwdata!M981,lookup!$A$2:$D$18,2,FALSE)</f>
        <v>Lead, water, filtered, micrograms per liter</v>
      </c>
    </row>
    <row r="833" spans="1:8" x14ac:dyDescent="0.3">
      <c r="A833">
        <f>qwdata!B982</f>
        <v>1651800</v>
      </c>
      <c r="B833" s="1">
        <f>qwdata!C982</f>
        <v>41927</v>
      </c>
      <c r="C833" t="str">
        <f>VLOOKUP(qwdata!M982,lookup!$A$2:$D$18,3,FALSE)</f>
        <v>Zinc</v>
      </c>
      <c r="D833">
        <f>qwdata!O982</f>
        <v>6.6</v>
      </c>
      <c r="F833" t="str">
        <f>IF(qwdata!N982="&lt;","nd","d")</f>
        <v>d</v>
      </c>
      <c r="H833" t="str">
        <f>VLOOKUP(qwdata!M982,lookup!$A$2:$D$18,2,FALSE)</f>
        <v>Zinc, water, filtered, micrograms per liter</v>
      </c>
    </row>
    <row r="834" spans="1:8" x14ac:dyDescent="0.3">
      <c r="A834">
        <f>qwdata!B983</f>
        <v>1651800</v>
      </c>
      <c r="B834" s="1">
        <f>qwdata!C983</f>
        <v>41934</v>
      </c>
      <c r="C834" t="str">
        <f>VLOOKUP(qwdata!M983,lookup!$A$2:$D$18,3,FALSE)</f>
        <v>Copper</v>
      </c>
      <c r="D834">
        <f>qwdata!O983</f>
        <v>3.7</v>
      </c>
      <c r="F834" t="str">
        <f>IF(qwdata!N983="&lt;","nd","d")</f>
        <v>d</v>
      </c>
      <c r="H834" t="str">
        <f>VLOOKUP(qwdata!M983,lookup!$A$2:$D$18,2,FALSE)</f>
        <v>Copper, water, filtered, micrograms per liter</v>
      </c>
    </row>
    <row r="835" spans="1:8" x14ac:dyDescent="0.3">
      <c r="A835">
        <f>qwdata!B984</f>
        <v>1651800</v>
      </c>
      <c r="B835" s="1">
        <f>qwdata!C984</f>
        <v>41934</v>
      </c>
      <c r="C835" t="str">
        <f>VLOOKUP(qwdata!M984,lookup!$A$2:$D$18,3,FALSE)</f>
        <v>Lead</v>
      </c>
      <c r="D835">
        <f>qwdata!O984</f>
        <v>0.71699999999999997</v>
      </c>
      <c r="F835" t="str">
        <f>IF(qwdata!N984="&lt;","nd","d")</f>
        <v>d</v>
      </c>
      <c r="H835" t="str">
        <f>VLOOKUP(qwdata!M984,lookup!$A$2:$D$18,2,FALSE)</f>
        <v>Lead, water, filtered, micrograms per liter</v>
      </c>
    </row>
    <row r="836" spans="1:8" x14ac:dyDescent="0.3">
      <c r="A836">
        <f>qwdata!B985</f>
        <v>1651800</v>
      </c>
      <c r="B836" s="1">
        <f>qwdata!C985</f>
        <v>41934</v>
      </c>
      <c r="C836" t="str">
        <f>VLOOKUP(qwdata!M985,lookup!$A$2:$D$18,3,FALSE)</f>
        <v>Zinc</v>
      </c>
      <c r="D836">
        <f>qwdata!O985</f>
        <v>8</v>
      </c>
      <c r="F836" t="str">
        <f>IF(qwdata!N985="&lt;","nd","d")</f>
        <v>d</v>
      </c>
      <c r="H836" t="str">
        <f>VLOOKUP(qwdata!M985,lookup!$A$2:$D$18,2,FALSE)</f>
        <v>Zinc, water, filtered, micrograms per liter</v>
      </c>
    </row>
    <row r="837" spans="1:8" x14ac:dyDescent="0.3">
      <c r="A837">
        <f>qwdata!B986</f>
        <v>1651800</v>
      </c>
      <c r="B837" s="1">
        <f>qwdata!C986</f>
        <v>41940</v>
      </c>
      <c r="C837" t="str">
        <f>VLOOKUP(qwdata!M986,lookup!$A$2:$D$18,3,FALSE)</f>
        <v>Copper</v>
      </c>
      <c r="D837">
        <f>qwdata!O986</f>
        <v>1.5</v>
      </c>
      <c r="F837" t="str">
        <f>IF(qwdata!N986="&lt;","nd","d")</f>
        <v>d</v>
      </c>
      <c r="H837" t="str">
        <f>VLOOKUP(qwdata!M986,lookup!$A$2:$D$18,2,FALSE)</f>
        <v>Copper, water, filtered, micrograms per liter</v>
      </c>
    </row>
    <row r="838" spans="1:8" x14ac:dyDescent="0.3">
      <c r="A838">
        <f>qwdata!B987</f>
        <v>1651800</v>
      </c>
      <c r="B838" s="1">
        <f>qwdata!C987</f>
        <v>41940</v>
      </c>
      <c r="C838" t="str">
        <f>VLOOKUP(qwdata!M987,lookup!$A$2:$D$18,3,FALSE)</f>
        <v>Lead</v>
      </c>
      <c r="D838">
        <f>qwdata!O987</f>
        <v>4.1000000000000002E-2</v>
      </c>
      <c r="F838" t="str">
        <f>IF(qwdata!N987="&lt;","nd","d")</f>
        <v>d</v>
      </c>
      <c r="H838" t="str">
        <f>VLOOKUP(qwdata!M987,lookup!$A$2:$D$18,2,FALSE)</f>
        <v>Lead, water, filtered, micrograms per liter</v>
      </c>
    </row>
    <row r="839" spans="1:8" x14ac:dyDescent="0.3">
      <c r="A839">
        <f>qwdata!B988</f>
        <v>1651800</v>
      </c>
      <c r="B839" s="1">
        <f>qwdata!C988</f>
        <v>41940</v>
      </c>
      <c r="C839" t="str">
        <f>VLOOKUP(qwdata!M988,lookup!$A$2:$D$18,3,FALSE)</f>
        <v>Zinc</v>
      </c>
      <c r="D839">
        <f>qwdata!O988</f>
        <v>5.4</v>
      </c>
      <c r="F839" t="str">
        <f>IF(qwdata!N988="&lt;","nd","d")</f>
        <v>d</v>
      </c>
      <c r="H839" t="str">
        <f>VLOOKUP(qwdata!M988,lookup!$A$2:$D$18,2,FALSE)</f>
        <v>Zinc, water, filtered, micrograms per liter</v>
      </c>
    </row>
    <row r="840" spans="1:8" x14ac:dyDescent="0.3">
      <c r="A840">
        <f>qwdata!B989</f>
        <v>1651800</v>
      </c>
      <c r="B840" s="1">
        <f>qwdata!C989</f>
        <v>41960</v>
      </c>
      <c r="C840" t="str">
        <f>VLOOKUP(qwdata!M989,lookup!$A$2:$D$18,3,FALSE)</f>
        <v>Copper</v>
      </c>
      <c r="D840">
        <f>qwdata!O989</f>
        <v>3.2</v>
      </c>
      <c r="F840" t="str">
        <f>IF(qwdata!N989="&lt;","nd","d")</f>
        <v>d</v>
      </c>
      <c r="H840" t="str">
        <f>VLOOKUP(qwdata!M989,lookup!$A$2:$D$18,2,FALSE)</f>
        <v>Copper, water, filtered, micrograms per liter</v>
      </c>
    </row>
    <row r="841" spans="1:8" x14ac:dyDescent="0.3">
      <c r="A841">
        <f>qwdata!B990</f>
        <v>1651800</v>
      </c>
      <c r="B841" s="1">
        <f>qwdata!C990</f>
        <v>41960</v>
      </c>
      <c r="C841" t="str">
        <f>VLOOKUP(qwdata!M990,lookup!$A$2:$D$18,3,FALSE)</f>
        <v>Lead</v>
      </c>
      <c r="D841">
        <f>qwdata!O990</f>
        <v>0.84099999999999997</v>
      </c>
      <c r="F841" t="str">
        <f>IF(qwdata!N990="&lt;","nd","d")</f>
        <v>d</v>
      </c>
      <c r="H841" t="str">
        <f>VLOOKUP(qwdata!M990,lookup!$A$2:$D$18,2,FALSE)</f>
        <v>Lead, water, filtered, micrograms per liter</v>
      </c>
    </row>
    <row r="842" spans="1:8" x14ac:dyDescent="0.3">
      <c r="A842">
        <f>qwdata!B991</f>
        <v>1651800</v>
      </c>
      <c r="B842" s="1">
        <f>qwdata!C991</f>
        <v>41960</v>
      </c>
      <c r="C842" t="str">
        <f>VLOOKUP(qwdata!M991,lookup!$A$2:$D$18,3,FALSE)</f>
        <v>Zinc</v>
      </c>
      <c r="D842">
        <f>qwdata!O991</f>
        <v>9.4</v>
      </c>
      <c r="F842" t="str">
        <f>IF(qwdata!N991="&lt;","nd","d")</f>
        <v>d</v>
      </c>
      <c r="H842" t="str">
        <f>VLOOKUP(qwdata!M991,lookup!$A$2:$D$18,2,FALSE)</f>
        <v>Zinc, water, filtered, micrograms per liter</v>
      </c>
    </row>
    <row r="843" spans="1:8" x14ac:dyDescent="0.3">
      <c r="A843">
        <f>qwdata!B992</f>
        <v>1651800</v>
      </c>
      <c r="B843" s="1">
        <f>qwdata!C992</f>
        <v>41968</v>
      </c>
      <c r="C843" t="str">
        <f>VLOOKUP(qwdata!M992,lookup!$A$2:$D$18,3,FALSE)</f>
        <v>Copper</v>
      </c>
      <c r="D843">
        <f>qwdata!O992</f>
        <v>2.1</v>
      </c>
      <c r="F843" t="str">
        <f>IF(qwdata!N992="&lt;","nd","d")</f>
        <v>d</v>
      </c>
      <c r="H843" t="str">
        <f>VLOOKUP(qwdata!M992,lookup!$A$2:$D$18,2,FALSE)</f>
        <v>Copper, water, filtered, micrograms per liter</v>
      </c>
    </row>
    <row r="844" spans="1:8" x14ac:dyDescent="0.3">
      <c r="A844">
        <f>qwdata!B993</f>
        <v>1651800</v>
      </c>
      <c r="B844" s="1">
        <f>qwdata!C993</f>
        <v>41968</v>
      </c>
      <c r="C844" t="str">
        <f>VLOOKUP(qwdata!M993,lookup!$A$2:$D$18,3,FALSE)</f>
        <v>Lead</v>
      </c>
      <c r="D844">
        <f>qwdata!O993</f>
        <v>0.11799999999999999</v>
      </c>
      <c r="F844" t="str">
        <f>IF(qwdata!N993="&lt;","nd","d")</f>
        <v>d</v>
      </c>
      <c r="H844" t="str">
        <f>VLOOKUP(qwdata!M993,lookup!$A$2:$D$18,2,FALSE)</f>
        <v>Lead, water, filtered, micrograms per liter</v>
      </c>
    </row>
    <row r="845" spans="1:8" x14ac:dyDescent="0.3">
      <c r="A845">
        <f>qwdata!B994</f>
        <v>1651800</v>
      </c>
      <c r="B845" s="1">
        <f>qwdata!C994</f>
        <v>41968</v>
      </c>
      <c r="C845" t="str">
        <f>VLOOKUP(qwdata!M994,lookup!$A$2:$D$18,3,FALSE)</f>
        <v>Zinc</v>
      </c>
      <c r="D845">
        <f>qwdata!O994</f>
        <v>7.6</v>
      </c>
      <c r="F845" t="str">
        <f>IF(qwdata!N994="&lt;","nd","d")</f>
        <v>d</v>
      </c>
      <c r="H845" t="str">
        <f>VLOOKUP(qwdata!M994,lookup!$A$2:$D$18,2,FALSE)</f>
        <v>Zinc, water, filtered, micrograms per liter</v>
      </c>
    </row>
    <row r="846" spans="1:8" x14ac:dyDescent="0.3">
      <c r="A846">
        <f>qwdata!B995</f>
        <v>1651800</v>
      </c>
      <c r="B846" s="1">
        <f>qwdata!C995</f>
        <v>41996</v>
      </c>
      <c r="C846" t="str">
        <f>VLOOKUP(qwdata!M995,lookup!$A$2:$D$18,3,FALSE)</f>
        <v>Copper</v>
      </c>
      <c r="D846">
        <f>qwdata!O995</f>
        <v>2.5</v>
      </c>
      <c r="F846" t="str">
        <f>IF(qwdata!N995="&lt;","nd","d")</f>
        <v>d</v>
      </c>
      <c r="H846" t="str">
        <f>VLOOKUP(qwdata!M995,lookup!$A$2:$D$18,2,FALSE)</f>
        <v>Copper, water, filtered, micrograms per liter</v>
      </c>
    </row>
    <row r="847" spans="1:8" x14ac:dyDescent="0.3">
      <c r="A847">
        <f>qwdata!B996</f>
        <v>1651800</v>
      </c>
      <c r="B847" s="1">
        <f>qwdata!C996</f>
        <v>41996</v>
      </c>
      <c r="C847" t="str">
        <f>VLOOKUP(qwdata!M996,lookup!$A$2:$D$18,3,FALSE)</f>
        <v>Lead</v>
      </c>
      <c r="D847">
        <f>qwdata!O996</f>
        <v>0.40500000000000003</v>
      </c>
      <c r="F847" t="str">
        <f>IF(qwdata!N996="&lt;","nd","d")</f>
        <v>d</v>
      </c>
      <c r="H847" t="str">
        <f>VLOOKUP(qwdata!M996,lookup!$A$2:$D$18,2,FALSE)</f>
        <v>Lead, water, filtered, micrograms per liter</v>
      </c>
    </row>
    <row r="848" spans="1:8" x14ac:dyDescent="0.3">
      <c r="A848">
        <f>qwdata!B997</f>
        <v>1651800</v>
      </c>
      <c r="B848" s="1">
        <f>qwdata!C997</f>
        <v>41996</v>
      </c>
      <c r="C848" t="str">
        <f>VLOOKUP(qwdata!M997,lookup!$A$2:$D$18,3,FALSE)</f>
        <v>Zinc</v>
      </c>
      <c r="D848">
        <f>qwdata!O997</f>
        <v>21.8</v>
      </c>
      <c r="F848" t="str">
        <f>IF(qwdata!N997="&lt;","nd","d")</f>
        <v>d</v>
      </c>
      <c r="H848" t="str">
        <f>VLOOKUP(qwdata!M997,lookup!$A$2:$D$18,2,FALSE)</f>
        <v>Zinc, water, filtered, micrograms per liter</v>
      </c>
    </row>
    <row r="849" spans="1:8" x14ac:dyDescent="0.3">
      <c r="A849">
        <f>qwdata!B998</f>
        <v>1651800</v>
      </c>
      <c r="B849" s="1">
        <f>qwdata!C998</f>
        <v>41997</v>
      </c>
      <c r="C849" t="str">
        <f>VLOOKUP(qwdata!M998,lookup!$A$2:$D$18,3,FALSE)</f>
        <v>Copper</v>
      </c>
      <c r="D849">
        <f>qwdata!O998</f>
        <v>3.8</v>
      </c>
      <c r="F849" t="str">
        <f>IF(qwdata!N998="&lt;","nd","d")</f>
        <v>d</v>
      </c>
      <c r="H849" t="str">
        <f>VLOOKUP(qwdata!M998,lookup!$A$2:$D$18,2,FALSE)</f>
        <v>Copper, water, filtered, micrograms per liter</v>
      </c>
    </row>
    <row r="850" spans="1:8" x14ac:dyDescent="0.3">
      <c r="A850">
        <f>qwdata!B999</f>
        <v>1651800</v>
      </c>
      <c r="B850" s="1">
        <f>qwdata!C999</f>
        <v>41997</v>
      </c>
      <c r="C850" t="str">
        <f>VLOOKUP(qwdata!M999,lookup!$A$2:$D$18,3,FALSE)</f>
        <v>Lead</v>
      </c>
      <c r="D850">
        <f>qwdata!O999</f>
        <v>0.84299999999999997</v>
      </c>
      <c r="F850" t="str">
        <f>IF(qwdata!N999="&lt;","nd","d")</f>
        <v>d</v>
      </c>
      <c r="H850" t="str">
        <f>VLOOKUP(qwdata!M999,lookup!$A$2:$D$18,2,FALSE)</f>
        <v>Lead, water, filtered, micrograms per liter</v>
      </c>
    </row>
    <row r="851" spans="1:8" x14ac:dyDescent="0.3">
      <c r="A851">
        <f>qwdata!B1000</f>
        <v>1651800</v>
      </c>
      <c r="B851" s="1">
        <f>qwdata!C1000</f>
        <v>41997</v>
      </c>
      <c r="C851" t="str">
        <f>VLOOKUP(qwdata!M1000,lookup!$A$2:$D$18,3,FALSE)</f>
        <v>Zinc</v>
      </c>
      <c r="D851">
        <f>qwdata!O1000</f>
        <v>13.7</v>
      </c>
      <c r="F851" t="str">
        <f>IF(qwdata!N1000="&lt;","nd","d")</f>
        <v>d</v>
      </c>
      <c r="H851" t="str">
        <f>VLOOKUP(qwdata!M1000,lookup!$A$2:$D$18,2,FALSE)</f>
        <v>Zinc, water, filtered, micrograms per liter</v>
      </c>
    </row>
    <row r="852" spans="1:8" x14ac:dyDescent="0.3">
      <c r="A852">
        <f>qwdata!B1001</f>
        <v>1651800</v>
      </c>
      <c r="B852" s="1">
        <f>qwdata!C1001</f>
        <v>42030</v>
      </c>
      <c r="C852" t="str">
        <f>VLOOKUP(qwdata!M1001,lookup!$A$2:$D$18,3,FALSE)</f>
        <v>Copper</v>
      </c>
      <c r="D852">
        <f>qwdata!O1001</f>
        <v>2.7</v>
      </c>
      <c r="F852" t="str">
        <f>IF(qwdata!N1001="&lt;","nd","d")</f>
        <v>d</v>
      </c>
      <c r="H852" t="str">
        <f>VLOOKUP(qwdata!M1001,lookup!$A$2:$D$18,2,FALSE)</f>
        <v>Copper, water, filtered, micrograms per liter</v>
      </c>
    </row>
    <row r="853" spans="1:8" x14ac:dyDescent="0.3">
      <c r="A853">
        <f>qwdata!B1002</f>
        <v>1651800</v>
      </c>
      <c r="B853" s="1">
        <f>qwdata!C1002</f>
        <v>42030</v>
      </c>
      <c r="C853" t="str">
        <f>VLOOKUP(qwdata!M1002,lookup!$A$2:$D$18,3,FALSE)</f>
        <v>Lead</v>
      </c>
      <c r="D853">
        <f>qwdata!O1002</f>
        <v>0.23300000000000001</v>
      </c>
      <c r="F853" t="str">
        <f>IF(qwdata!N1002="&lt;","nd","d")</f>
        <v>d</v>
      </c>
      <c r="H853" t="str">
        <f>VLOOKUP(qwdata!M1002,lookup!$A$2:$D$18,2,FALSE)</f>
        <v>Lead, water, filtered, micrograms per liter</v>
      </c>
    </row>
    <row r="854" spans="1:8" x14ac:dyDescent="0.3">
      <c r="A854">
        <f>qwdata!B1003</f>
        <v>1651800</v>
      </c>
      <c r="B854" s="1">
        <f>qwdata!C1003</f>
        <v>42030</v>
      </c>
      <c r="C854" t="str">
        <f>VLOOKUP(qwdata!M1003,lookup!$A$2:$D$18,3,FALSE)</f>
        <v>Zinc</v>
      </c>
      <c r="D854">
        <f>qwdata!O1003</f>
        <v>15.9</v>
      </c>
      <c r="F854" t="str">
        <f>IF(qwdata!N1003="&lt;","nd","d")</f>
        <v>d</v>
      </c>
      <c r="H854" t="str">
        <f>VLOOKUP(qwdata!M1003,lookup!$A$2:$D$18,2,FALSE)</f>
        <v>Zinc, water, filtered, micrograms per liter</v>
      </c>
    </row>
    <row r="855" spans="1:8" x14ac:dyDescent="0.3">
      <c r="A855">
        <f>qwdata!B1004</f>
        <v>1651800</v>
      </c>
      <c r="B855" s="1">
        <f>qwdata!C1004</f>
        <v>42059</v>
      </c>
      <c r="C855" t="str">
        <f>VLOOKUP(qwdata!M1004,lookup!$A$2:$D$18,3,FALSE)</f>
        <v>Copper</v>
      </c>
      <c r="D855">
        <f>qwdata!O1004</f>
        <v>1.7</v>
      </c>
      <c r="F855" t="str">
        <f>IF(qwdata!N1004="&lt;","nd","d")</f>
        <v>d</v>
      </c>
      <c r="H855" t="str">
        <f>VLOOKUP(qwdata!M1004,lookup!$A$2:$D$18,2,FALSE)</f>
        <v>Copper, water, filtered, micrograms per liter</v>
      </c>
    </row>
    <row r="856" spans="1:8" x14ac:dyDescent="0.3">
      <c r="A856">
        <f>qwdata!B1005</f>
        <v>1651800</v>
      </c>
      <c r="B856" s="1">
        <f>qwdata!C1005</f>
        <v>42059</v>
      </c>
      <c r="C856" t="str">
        <f>VLOOKUP(qwdata!M1005,lookup!$A$2:$D$18,3,FALSE)</f>
        <v>Lead</v>
      </c>
      <c r="D856">
        <f>qwdata!O1005</f>
        <v>4.9000000000000002E-2</v>
      </c>
      <c r="F856" t="str">
        <f>IF(qwdata!N1005="&lt;","nd","d")</f>
        <v>d</v>
      </c>
      <c r="H856" t="str">
        <f>VLOOKUP(qwdata!M1005,lookup!$A$2:$D$18,2,FALSE)</f>
        <v>Lead, water, filtered, micrograms per liter</v>
      </c>
    </row>
    <row r="857" spans="1:8" x14ac:dyDescent="0.3">
      <c r="A857">
        <f>qwdata!B1006</f>
        <v>1651800</v>
      </c>
      <c r="B857" s="1">
        <f>qwdata!C1006</f>
        <v>42059</v>
      </c>
      <c r="C857" t="str">
        <f>VLOOKUP(qwdata!M1006,lookup!$A$2:$D$18,3,FALSE)</f>
        <v>Zinc</v>
      </c>
      <c r="D857">
        <f>qwdata!O1006</f>
        <v>30.1</v>
      </c>
      <c r="F857" t="str">
        <f>IF(qwdata!N1006="&lt;","nd","d")</f>
        <v>d</v>
      </c>
      <c r="H857" t="str">
        <f>VLOOKUP(qwdata!M1006,lookup!$A$2:$D$18,2,FALSE)</f>
        <v>Zinc, water, filtered, micrograms per liter</v>
      </c>
    </row>
    <row r="858" spans="1:8" x14ac:dyDescent="0.3">
      <c r="A858">
        <f>qwdata!B1007</f>
        <v>1651800</v>
      </c>
      <c r="B858" s="1">
        <f>qwdata!C1007</f>
        <v>42087</v>
      </c>
      <c r="C858" t="str">
        <f>VLOOKUP(qwdata!M1007,lookup!$A$2:$D$18,3,FALSE)</f>
        <v>Copper</v>
      </c>
      <c r="D858">
        <f>qwdata!O1007</f>
        <v>2.2000000000000002</v>
      </c>
      <c r="F858" t="str">
        <f>IF(qwdata!N1007="&lt;","nd","d")</f>
        <v>d</v>
      </c>
      <c r="H858" t="str">
        <f>VLOOKUP(qwdata!M1007,lookup!$A$2:$D$18,2,FALSE)</f>
        <v>Copper, water, filtered, micrograms per liter</v>
      </c>
    </row>
    <row r="859" spans="1:8" x14ac:dyDescent="0.3">
      <c r="A859">
        <f>qwdata!B1008</f>
        <v>1651800</v>
      </c>
      <c r="B859" s="1">
        <f>qwdata!C1008</f>
        <v>42087</v>
      </c>
      <c r="C859" t="str">
        <f>VLOOKUP(qwdata!M1008,lookup!$A$2:$D$18,3,FALSE)</f>
        <v>Lead</v>
      </c>
      <c r="D859">
        <f>qwdata!O1008</f>
        <v>0.04</v>
      </c>
      <c r="F859" t="str">
        <f>IF(qwdata!N1008="&lt;","nd","d")</f>
        <v>nd</v>
      </c>
      <c r="H859" t="str">
        <f>VLOOKUP(qwdata!M1008,lookup!$A$2:$D$18,2,FALSE)</f>
        <v>Lead, water, filtered, micrograms per liter</v>
      </c>
    </row>
    <row r="860" spans="1:8" x14ac:dyDescent="0.3">
      <c r="A860">
        <f>qwdata!B1009</f>
        <v>1651800</v>
      </c>
      <c r="B860" s="1">
        <f>qwdata!C1009</f>
        <v>42087</v>
      </c>
      <c r="C860" t="str">
        <f>VLOOKUP(qwdata!M1009,lookup!$A$2:$D$18,3,FALSE)</f>
        <v>Zinc</v>
      </c>
      <c r="D860">
        <f>qwdata!O1009</f>
        <v>11.1</v>
      </c>
      <c r="F860" t="str">
        <f>IF(qwdata!N1009="&lt;","nd","d")</f>
        <v>d</v>
      </c>
      <c r="H860" t="str">
        <f>VLOOKUP(qwdata!M1009,lookup!$A$2:$D$18,2,FALSE)</f>
        <v>Zinc, water, filtered, micrograms per liter</v>
      </c>
    </row>
    <row r="861" spans="1:8" x14ac:dyDescent="0.3">
      <c r="A861">
        <f>qwdata!B1010</f>
        <v>1651800</v>
      </c>
      <c r="B861" s="1">
        <f>qwdata!C1010</f>
        <v>42123</v>
      </c>
      <c r="C861" t="str">
        <f>VLOOKUP(qwdata!M1010,lookup!$A$2:$D$18,3,FALSE)</f>
        <v>Copper</v>
      </c>
      <c r="D861">
        <f>qwdata!O1010</f>
        <v>1.8</v>
      </c>
      <c r="F861" t="str">
        <f>IF(qwdata!N1010="&lt;","nd","d")</f>
        <v>d</v>
      </c>
      <c r="H861" t="str">
        <f>VLOOKUP(qwdata!M1010,lookup!$A$2:$D$18,2,FALSE)</f>
        <v>Copper, water, filtered, micrograms per liter</v>
      </c>
    </row>
    <row r="862" spans="1:8" x14ac:dyDescent="0.3">
      <c r="A862">
        <f>qwdata!B1011</f>
        <v>1651800</v>
      </c>
      <c r="B862" s="1">
        <f>qwdata!C1011</f>
        <v>42123</v>
      </c>
      <c r="C862" t="str">
        <f>VLOOKUP(qwdata!M1011,lookup!$A$2:$D$18,3,FALSE)</f>
        <v>Lead</v>
      </c>
      <c r="D862">
        <f>qwdata!O1011</f>
        <v>0.24</v>
      </c>
      <c r="F862" t="str">
        <f>IF(qwdata!N1011="&lt;","nd","d")</f>
        <v>d</v>
      </c>
      <c r="H862" t="str">
        <f>VLOOKUP(qwdata!M1011,lookup!$A$2:$D$18,2,FALSE)</f>
        <v>Lead, water, filtered, micrograms per liter</v>
      </c>
    </row>
    <row r="863" spans="1:8" x14ac:dyDescent="0.3">
      <c r="A863">
        <f>qwdata!B1012</f>
        <v>1651800</v>
      </c>
      <c r="B863" s="1">
        <f>qwdata!C1012</f>
        <v>42123</v>
      </c>
      <c r="C863" t="str">
        <f>VLOOKUP(qwdata!M1012,lookup!$A$2:$D$18,3,FALSE)</f>
        <v>Zinc</v>
      </c>
      <c r="D863">
        <f>qwdata!O1012</f>
        <v>4.7</v>
      </c>
      <c r="F863" t="str">
        <f>IF(qwdata!N1012="&lt;","nd","d")</f>
        <v>d</v>
      </c>
      <c r="H863" t="str">
        <f>VLOOKUP(qwdata!M1012,lookup!$A$2:$D$18,2,FALSE)</f>
        <v>Zinc, water, filtered, micrograms per liter</v>
      </c>
    </row>
    <row r="864" spans="1:8" x14ac:dyDescent="0.3">
      <c r="A864">
        <f>qwdata!B1013</f>
        <v>1651800</v>
      </c>
      <c r="B864" s="1">
        <f>qwdata!C1013</f>
        <v>42150</v>
      </c>
      <c r="C864" t="str">
        <f>VLOOKUP(qwdata!M1013,lookup!$A$2:$D$18,3,FALSE)</f>
        <v>Copper</v>
      </c>
      <c r="D864">
        <f>qwdata!O1013</f>
        <v>3.3</v>
      </c>
      <c r="F864" t="str">
        <f>IF(qwdata!N1013="&lt;","nd","d")</f>
        <v>d</v>
      </c>
      <c r="H864" t="str">
        <f>VLOOKUP(qwdata!M1013,lookup!$A$2:$D$18,2,FALSE)</f>
        <v>Copper, water, filtered, micrograms per liter</v>
      </c>
    </row>
    <row r="865" spans="1:8" x14ac:dyDescent="0.3">
      <c r="A865">
        <f>qwdata!B1014</f>
        <v>1651800</v>
      </c>
      <c r="B865" s="1">
        <f>qwdata!C1014</f>
        <v>42150</v>
      </c>
      <c r="C865" t="str">
        <f>VLOOKUP(qwdata!M1014,lookup!$A$2:$D$18,3,FALSE)</f>
        <v>Lead</v>
      </c>
      <c r="D865">
        <f>qwdata!O1014</f>
        <v>0.04</v>
      </c>
      <c r="F865" t="str">
        <f>IF(qwdata!N1014="&lt;","nd","d")</f>
        <v>nd</v>
      </c>
      <c r="H865" t="str">
        <f>VLOOKUP(qwdata!M1014,lookup!$A$2:$D$18,2,FALSE)</f>
        <v>Lead, water, filtered, micrograms per liter</v>
      </c>
    </row>
    <row r="866" spans="1:8" x14ac:dyDescent="0.3">
      <c r="A866">
        <f>qwdata!B1015</f>
        <v>1651800</v>
      </c>
      <c r="B866" s="1">
        <f>qwdata!C1015</f>
        <v>42150</v>
      </c>
      <c r="C866" t="str">
        <f>VLOOKUP(qwdata!M1015,lookup!$A$2:$D$18,3,FALSE)</f>
        <v>Zinc</v>
      </c>
      <c r="D866">
        <f>qwdata!O1015</f>
        <v>2.8</v>
      </c>
      <c r="F866" t="str">
        <f>IF(qwdata!N1015="&lt;","nd","d")</f>
        <v>d</v>
      </c>
      <c r="H866" t="str">
        <f>VLOOKUP(qwdata!M1015,lookup!$A$2:$D$18,2,FALSE)</f>
        <v>Zinc, water, filtered, micrograms per liter</v>
      </c>
    </row>
    <row r="867" spans="1:8" x14ac:dyDescent="0.3">
      <c r="A867">
        <f>qwdata!B1016</f>
        <v>1651800</v>
      </c>
      <c r="B867" s="1">
        <f>qwdata!C1016</f>
        <v>42175</v>
      </c>
      <c r="C867" t="str">
        <f>VLOOKUP(qwdata!M1016,lookup!$A$2:$D$18,3,FALSE)</f>
        <v>Copper</v>
      </c>
      <c r="D867">
        <f>qwdata!O1016</f>
        <v>3.1</v>
      </c>
      <c r="F867" t="str">
        <f>IF(qwdata!N1016="&lt;","nd","d")</f>
        <v>d</v>
      </c>
      <c r="H867" t="str">
        <f>VLOOKUP(qwdata!M1016,lookup!$A$2:$D$18,2,FALSE)</f>
        <v>Copper, water, filtered, micrograms per liter</v>
      </c>
    </row>
    <row r="868" spans="1:8" x14ac:dyDescent="0.3">
      <c r="A868">
        <f>qwdata!B1017</f>
        <v>1651800</v>
      </c>
      <c r="B868" s="1">
        <f>qwdata!C1017</f>
        <v>42175</v>
      </c>
      <c r="C868" t="str">
        <f>VLOOKUP(qwdata!M1017,lookup!$A$2:$D$18,3,FALSE)</f>
        <v>Lead</v>
      </c>
      <c r="D868">
        <f>qwdata!O1017</f>
        <v>1.63</v>
      </c>
      <c r="F868" t="str">
        <f>IF(qwdata!N1017="&lt;","nd","d")</f>
        <v>d</v>
      </c>
      <c r="H868" t="str">
        <f>VLOOKUP(qwdata!M1017,lookup!$A$2:$D$18,2,FALSE)</f>
        <v>Lead, water, filtered, micrograms per liter</v>
      </c>
    </row>
    <row r="869" spans="1:8" x14ac:dyDescent="0.3">
      <c r="A869">
        <f>qwdata!B1018</f>
        <v>1651800</v>
      </c>
      <c r="B869" s="1">
        <f>qwdata!C1018</f>
        <v>42175</v>
      </c>
      <c r="C869" t="str">
        <f>VLOOKUP(qwdata!M1018,lookup!$A$2:$D$18,3,FALSE)</f>
        <v>Zinc</v>
      </c>
      <c r="D869">
        <f>qwdata!O1018</f>
        <v>6.4</v>
      </c>
      <c r="F869" t="str">
        <f>IF(qwdata!N1018="&lt;","nd","d")</f>
        <v>d</v>
      </c>
      <c r="H869" t="str">
        <f>VLOOKUP(qwdata!M1018,lookup!$A$2:$D$18,2,FALSE)</f>
        <v>Zinc, water, filtered, micrograms per liter</v>
      </c>
    </row>
    <row r="870" spans="1:8" x14ac:dyDescent="0.3">
      <c r="A870">
        <f>qwdata!B1019</f>
        <v>1651800</v>
      </c>
      <c r="B870" s="1">
        <f>qwdata!C1019</f>
        <v>42178</v>
      </c>
      <c r="C870" t="str">
        <f>VLOOKUP(qwdata!M1019,lookup!$A$2:$D$18,3,FALSE)</f>
        <v>Copper</v>
      </c>
      <c r="D870">
        <f>qwdata!O1019</f>
        <v>2</v>
      </c>
      <c r="F870" t="str">
        <f>IF(qwdata!N1019="&lt;","nd","d")</f>
        <v>d</v>
      </c>
      <c r="H870" t="str">
        <f>VLOOKUP(qwdata!M1019,lookup!$A$2:$D$18,2,FALSE)</f>
        <v>Copper, water, filtered, micrograms per liter</v>
      </c>
    </row>
    <row r="871" spans="1:8" x14ac:dyDescent="0.3">
      <c r="A871">
        <f>qwdata!B1020</f>
        <v>1651800</v>
      </c>
      <c r="B871" s="1">
        <f>qwdata!C1020</f>
        <v>42178</v>
      </c>
      <c r="C871" t="str">
        <f>VLOOKUP(qwdata!M1020,lookup!$A$2:$D$18,3,FALSE)</f>
        <v>Lead</v>
      </c>
      <c r="D871">
        <f>qwdata!O1020</f>
        <v>5.5E-2</v>
      </c>
      <c r="F871" t="str">
        <f>IF(qwdata!N1020="&lt;","nd","d")</f>
        <v>d</v>
      </c>
      <c r="H871" t="str">
        <f>VLOOKUP(qwdata!M1020,lookup!$A$2:$D$18,2,FALSE)</f>
        <v>Lead, water, filtered, micrograms per liter</v>
      </c>
    </row>
    <row r="872" spans="1:8" x14ac:dyDescent="0.3">
      <c r="A872">
        <f>qwdata!B1021</f>
        <v>1651800</v>
      </c>
      <c r="B872" s="1">
        <f>qwdata!C1021</f>
        <v>42178</v>
      </c>
      <c r="C872" t="str">
        <f>VLOOKUP(qwdata!M1021,lookup!$A$2:$D$18,3,FALSE)</f>
        <v>Zinc</v>
      </c>
      <c r="D872">
        <f>qwdata!O1021</f>
        <v>3.1</v>
      </c>
      <c r="F872" t="str">
        <f>IF(qwdata!N1021="&lt;","nd","d")</f>
        <v>d</v>
      </c>
      <c r="H872" t="str">
        <f>VLOOKUP(qwdata!M1021,lookup!$A$2:$D$18,2,FALSE)</f>
        <v>Zinc, water, filtered, micrograms per liter</v>
      </c>
    </row>
    <row r="873" spans="1:8" x14ac:dyDescent="0.3">
      <c r="A873">
        <f>qwdata!B1022</f>
        <v>1651800</v>
      </c>
      <c r="B873" s="1">
        <f>qwdata!C1022</f>
        <v>42182</v>
      </c>
      <c r="C873" t="str">
        <f>VLOOKUP(qwdata!M1022,lookup!$A$2:$D$18,3,FALSE)</f>
        <v>Copper</v>
      </c>
      <c r="D873">
        <f>qwdata!O1022</f>
        <v>4.0999999999999996</v>
      </c>
      <c r="F873" t="str">
        <f>IF(qwdata!N1022="&lt;","nd","d")</f>
        <v>d</v>
      </c>
      <c r="H873" t="str">
        <f>VLOOKUP(qwdata!M1022,lookup!$A$2:$D$18,2,FALSE)</f>
        <v>Copper, water, filtered, micrograms per liter</v>
      </c>
    </row>
    <row r="874" spans="1:8" x14ac:dyDescent="0.3">
      <c r="A874">
        <f>qwdata!B1023</f>
        <v>1651800</v>
      </c>
      <c r="B874" s="1">
        <f>qwdata!C1023</f>
        <v>42182</v>
      </c>
      <c r="C874" t="str">
        <f>VLOOKUP(qwdata!M1023,lookup!$A$2:$D$18,3,FALSE)</f>
        <v>Lead</v>
      </c>
      <c r="D874">
        <f>qwdata!O1023</f>
        <v>0.28199999999999997</v>
      </c>
      <c r="F874" t="str">
        <f>IF(qwdata!N1023="&lt;","nd","d")</f>
        <v>d</v>
      </c>
      <c r="H874" t="str">
        <f>VLOOKUP(qwdata!M1023,lookup!$A$2:$D$18,2,FALSE)</f>
        <v>Lead, water, filtered, micrograms per liter</v>
      </c>
    </row>
    <row r="875" spans="1:8" x14ac:dyDescent="0.3">
      <c r="A875">
        <f>qwdata!B1024</f>
        <v>1651800</v>
      </c>
      <c r="B875" s="1">
        <f>qwdata!C1024</f>
        <v>42182</v>
      </c>
      <c r="C875" t="str">
        <f>VLOOKUP(qwdata!M1024,lookup!$A$2:$D$18,3,FALSE)</f>
        <v>Zinc</v>
      </c>
      <c r="D875">
        <f>qwdata!O1024</f>
        <v>6.3</v>
      </c>
      <c r="F875" t="str">
        <f>IF(qwdata!N1024="&lt;","nd","d")</f>
        <v>d</v>
      </c>
      <c r="H875" t="str">
        <f>VLOOKUP(qwdata!M1024,lookup!$A$2:$D$18,2,FALSE)</f>
        <v>Zinc, water, filtered, micrograms per liter</v>
      </c>
    </row>
    <row r="876" spans="1:8" x14ac:dyDescent="0.3">
      <c r="A876">
        <f>qwdata!B1025</f>
        <v>1651800</v>
      </c>
      <c r="B876" s="1">
        <f>qwdata!C1025</f>
        <v>42213</v>
      </c>
      <c r="C876" t="str">
        <f>VLOOKUP(qwdata!M1025,lookup!$A$2:$D$18,3,FALSE)</f>
        <v>Copper</v>
      </c>
      <c r="D876">
        <f>qwdata!O1025</f>
        <v>4.4000000000000004</v>
      </c>
      <c r="F876" t="str">
        <f>IF(qwdata!N1025="&lt;","nd","d")</f>
        <v>d</v>
      </c>
      <c r="H876" t="str">
        <f>VLOOKUP(qwdata!M1025,lookup!$A$2:$D$18,2,FALSE)</f>
        <v>Copper, water, filtered, micrograms per liter</v>
      </c>
    </row>
    <row r="877" spans="1:8" x14ac:dyDescent="0.3">
      <c r="A877">
        <f>qwdata!B1026</f>
        <v>1651800</v>
      </c>
      <c r="B877" s="1">
        <f>qwdata!C1026</f>
        <v>42213</v>
      </c>
      <c r="C877" t="str">
        <f>VLOOKUP(qwdata!M1026,lookup!$A$2:$D$18,3,FALSE)</f>
        <v>Lead</v>
      </c>
      <c r="D877">
        <f>qwdata!O1026</f>
        <v>0.14599999999999999</v>
      </c>
      <c r="F877" t="str">
        <f>IF(qwdata!N1026="&lt;","nd","d")</f>
        <v>d</v>
      </c>
      <c r="H877" t="str">
        <f>VLOOKUP(qwdata!M1026,lookup!$A$2:$D$18,2,FALSE)</f>
        <v>Lead, water, filtered, micrograms per liter</v>
      </c>
    </row>
    <row r="878" spans="1:8" x14ac:dyDescent="0.3">
      <c r="A878">
        <f>qwdata!B1027</f>
        <v>1651800</v>
      </c>
      <c r="B878" s="1">
        <f>qwdata!C1027</f>
        <v>42213</v>
      </c>
      <c r="C878" t="str">
        <f>VLOOKUP(qwdata!M1027,lookup!$A$2:$D$18,3,FALSE)</f>
        <v>Zinc</v>
      </c>
      <c r="D878">
        <f>qwdata!O1027</f>
        <v>4.2</v>
      </c>
      <c r="F878" t="str">
        <f>IF(qwdata!N1027="&lt;","nd","d")</f>
        <v>d</v>
      </c>
      <c r="H878" t="str">
        <f>VLOOKUP(qwdata!M1027,lookup!$A$2:$D$18,2,FALSE)</f>
        <v>Zinc, water, filtered, micrograms per liter</v>
      </c>
    </row>
    <row r="879" spans="1:8" x14ac:dyDescent="0.3">
      <c r="A879">
        <f>qwdata!B1028</f>
        <v>1651800</v>
      </c>
      <c r="B879" s="1">
        <f>qwdata!C1028</f>
        <v>42215</v>
      </c>
      <c r="C879" t="str">
        <f>VLOOKUP(qwdata!M1028,lookup!$A$2:$D$18,3,FALSE)</f>
        <v>Copper</v>
      </c>
      <c r="D879">
        <f>qwdata!O1028</f>
        <v>4.4000000000000004</v>
      </c>
      <c r="F879" t="str">
        <f>IF(qwdata!N1028="&lt;","nd","d")</f>
        <v>d</v>
      </c>
      <c r="H879" t="str">
        <f>VLOOKUP(qwdata!M1028,lookup!$A$2:$D$18,2,FALSE)</f>
        <v>Copper, water, filtered, micrograms per liter</v>
      </c>
    </row>
    <row r="880" spans="1:8" x14ac:dyDescent="0.3">
      <c r="A880">
        <f>qwdata!B1029</f>
        <v>1651800</v>
      </c>
      <c r="B880" s="1">
        <f>qwdata!C1029</f>
        <v>42215</v>
      </c>
      <c r="C880" t="str">
        <f>VLOOKUP(qwdata!M1029,lookup!$A$2:$D$18,3,FALSE)</f>
        <v>Lead</v>
      </c>
      <c r="D880">
        <f>qwdata!O1029</f>
        <v>0.76400000000000001</v>
      </c>
      <c r="F880" t="str">
        <f>IF(qwdata!N1029="&lt;","nd","d")</f>
        <v>d</v>
      </c>
      <c r="H880" t="str">
        <f>VLOOKUP(qwdata!M1029,lookup!$A$2:$D$18,2,FALSE)</f>
        <v>Lead, water, filtered, micrograms per liter</v>
      </c>
    </row>
    <row r="881" spans="1:8" x14ac:dyDescent="0.3">
      <c r="A881">
        <f>qwdata!B1030</f>
        <v>1651800</v>
      </c>
      <c r="B881" s="1">
        <f>qwdata!C1030</f>
        <v>42215</v>
      </c>
      <c r="C881" t="str">
        <f>VLOOKUP(qwdata!M1030,lookup!$A$2:$D$18,3,FALSE)</f>
        <v>Zinc</v>
      </c>
      <c r="D881">
        <f>qwdata!O1030</f>
        <v>4.8</v>
      </c>
      <c r="F881" t="str">
        <f>IF(qwdata!N1030="&lt;","nd","d")</f>
        <v>d</v>
      </c>
      <c r="H881" t="str">
        <f>VLOOKUP(qwdata!M1030,lookup!$A$2:$D$18,2,FALSE)</f>
        <v>Zinc, water, filtered, micrograms per liter</v>
      </c>
    </row>
    <row r="882" spans="1:8" x14ac:dyDescent="0.3">
      <c r="A882">
        <f>qwdata!B1031</f>
        <v>1651800</v>
      </c>
      <c r="B882" s="1">
        <f>qwdata!C1031</f>
        <v>42276</v>
      </c>
      <c r="C882" t="str">
        <f>VLOOKUP(qwdata!M1031,lookup!$A$2:$D$18,3,FALSE)</f>
        <v>Copper</v>
      </c>
      <c r="D882">
        <f>qwdata!O1031</f>
        <v>2</v>
      </c>
      <c r="F882" t="str">
        <f>IF(qwdata!N1031="&lt;","nd","d")</f>
        <v>d</v>
      </c>
      <c r="H882" t="str">
        <f>VLOOKUP(qwdata!M1031,lookup!$A$2:$D$18,2,FALSE)</f>
        <v>Copper, water, filtered, micrograms per liter</v>
      </c>
    </row>
    <row r="883" spans="1:8" x14ac:dyDescent="0.3">
      <c r="A883">
        <f>qwdata!B1032</f>
        <v>1651800</v>
      </c>
      <c r="B883" s="1">
        <f>qwdata!C1032</f>
        <v>42276</v>
      </c>
      <c r="C883" t="str">
        <f>VLOOKUP(qwdata!M1032,lookup!$A$2:$D$18,3,FALSE)</f>
        <v>Lead</v>
      </c>
      <c r="D883">
        <f>qwdata!O1032</f>
        <v>4.2000000000000003E-2</v>
      </c>
      <c r="F883" t="str">
        <f>IF(qwdata!N1032="&lt;","nd","d")</f>
        <v>d</v>
      </c>
      <c r="H883" t="str">
        <f>VLOOKUP(qwdata!M1032,lookup!$A$2:$D$18,2,FALSE)</f>
        <v>Lead, water, filtered, micrograms per liter</v>
      </c>
    </row>
    <row r="884" spans="1:8" x14ac:dyDescent="0.3">
      <c r="A884">
        <f>qwdata!B1033</f>
        <v>1651800</v>
      </c>
      <c r="B884" s="1">
        <f>qwdata!C1033</f>
        <v>42276</v>
      </c>
      <c r="C884" t="str">
        <f>VLOOKUP(qwdata!M1033,lookup!$A$2:$D$18,3,FALSE)</f>
        <v>Zinc</v>
      </c>
      <c r="D884">
        <f>qwdata!O1033</f>
        <v>2.4</v>
      </c>
      <c r="F884" t="str">
        <f>IF(qwdata!N1033="&lt;","nd","d")</f>
        <v>d</v>
      </c>
      <c r="H884" t="str">
        <f>VLOOKUP(qwdata!M1033,lookup!$A$2:$D$18,2,FALSE)</f>
        <v>Zinc, water, filtered, micrograms per liter</v>
      </c>
    </row>
    <row r="885" spans="1:8" x14ac:dyDescent="0.3">
      <c r="A885">
        <f>qwdata!B1034</f>
        <v>1651800</v>
      </c>
      <c r="B885" s="1">
        <f>qwdata!C1034</f>
        <v>42279</v>
      </c>
      <c r="C885" t="str">
        <f>VLOOKUP(qwdata!M1034,lookup!$A$2:$D$18,3,FALSE)</f>
        <v>Copper</v>
      </c>
      <c r="D885">
        <f>qwdata!O1034</f>
        <v>4.4000000000000004</v>
      </c>
      <c r="F885" t="str">
        <f>IF(qwdata!N1034="&lt;","nd","d")</f>
        <v>d</v>
      </c>
      <c r="H885" t="str">
        <f>VLOOKUP(qwdata!M1034,lookup!$A$2:$D$18,2,FALSE)</f>
        <v>Copper, water, filtered, micrograms per liter</v>
      </c>
    </row>
    <row r="886" spans="1:8" x14ac:dyDescent="0.3">
      <c r="A886">
        <f>qwdata!B1035</f>
        <v>1651800</v>
      </c>
      <c r="B886" s="1">
        <f>qwdata!C1035</f>
        <v>42279</v>
      </c>
      <c r="C886" t="str">
        <f>VLOOKUP(qwdata!M1035,lookup!$A$2:$D$18,3,FALSE)</f>
        <v>Lead</v>
      </c>
      <c r="D886">
        <f>qwdata!O1035</f>
        <v>0.55300000000000005</v>
      </c>
      <c r="F886" t="str">
        <f>IF(qwdata!N1035="&lt;","nd","d")</f>
        <v>d</v>
      </c>
      <c r="H886" t="str">
        <f>VLOOKUP(qwdata!M1035,lookup!$A$2:$D$18,2,FALSE)</f>
        <v>Lead, water, filtered, micrograms per liter</v>
      </c>
    </row>
    <row r="887" spans="1:8" x14ac:dyDescent="0.3">
      <c r="A887">
        <f>qwdata!B1036</f>
        <v>1651800</v>
      </c>
      <c r="B887" s="1">
        <f>qwdata!C1036</f>
        <v>42279</v>
      </c>
      <c r="C887" t="str">
        <f>VLOOKUP(qwdata!M1036,lookup!$A$2:$D$18,3,FALSE)</f>
        <v>Zinc</v>
      </c>
      <c r="D887">
        <f>qwdata!O1036</f>
        <v>7.9</v>
      </c>
      <c r="F887" t="str">
        <f>IF(qwdata!N1036="&lt;","nd","d")</f>
        <v>d</v>
      </c>
      <c r="H887" t="str">
        <f>VLOOKUP(qwdata!M1036,lookup!$A$2:$D$18,2,FALSE)</f>
        <v>Zinc, water, filtered, micrograms per liter</v>
      </c>
    </row>
    <row r="888" spans="1:8" x14ac:dyDescent="0.3">
      <c r="A888">
        <f>qwdata!B1037</f>
        <v>1651800</v>
      </c>
      <c r="B888" s="1">
        <f>qwdata!C1037</f>
        <v>42305</v>
      </c>
      <c r="C888" t="str">
        <f>VLOOKUP(qwdata!M1037,lookup!$A$2:$D$18,3,FALSE)</f>
        <v>Copper</v>
      </c>
      <c r="D888">
        <f>qwdata!O1037</f>
        <v>7.6</v>
      </c>
      <c r="F888" t="str">
        <f>IF(qwdata!N1037="&lt;","nd","d")</f>
        <v>d</v>
      </c>
      <c r="H888" t="str">
        <f>VLOOKUP(qwdata!M1037,lookup!$A$2:$D$18,2,FALSE)</f>
        <v>Copper, water, filtered, micrograms per liter</v>
      </c>
    </row>
    <row r="889" spans="1:8" x14ac:dyDescent="0.3">
      <c r="A889">
        <f>qwdata!B1038</f>
        <v>1651800</v>
      </c>
      <c r="B889" s="1">
        <f>qwdata!C1038</f>
        <v>42305</v>
      </c>
      <c r="C889" t="str">
        <f>VLOOKUP(qwdata!M1038,lookup!$A$2:$D$18,3,FALSE)</f>
        <v>Lead</v>
      </c>
      <c r="D889">
        <f>qwdata!O1038</f>
        <v>0.65200000000000002</v>
      </c>
      <c r="F889" t="str">
        <f>IF(qwdata!N1038="&lt;","nd","d")</f>
        <v>d</v>
      </c>
      <c r="H889" t="str">
        <f>VLOOKUP(qwdata!M1038,lookup!$A$2:$D$18,2,FALSE)</f>
        <v>Lead, water, filtered, micrograms per liter</v>
      </c>
    </row>
    <row r="890" spans="1:8" x14ac:dyDescent="0.3">
      <c r="A890">
        <f>qwdata!B1039</f>
        <v>1651800</v>
      </c>
      <c r="B890" s="1">
        <f>qwdata!C1039</f>
        <v>42305</v>
      </c>
      <c r="C890" t="str">
        <f>VLOOKUP(qwdata!M1039,lookup!$A$2:$D$18,3,FALSE)</f>
        <v>Zinc</v>
      </c>
      <c r="D890">
        <f>qwdata!O1039</f>
        <v>18.5</v>
      </c>
      <c r="F890" t="str">
        <f>IF(qwdata!N1039="&lt;","nd","d")</f>
        <v>d</v>
      </c>
      <c r="H890" t="str">
        <f>VLOOKUP(qwdata!M1039,lookup!$A$2:$D$18,2,FALSE)</f>
        <v>Zinc, water, filtered, micrograms per liter</v>
      </c>
    </row>
    <row r="891" spans="1:8" x14ac:dyDescent="0.3">
      <c r="A891">
        <f>qwdata!B1040</f>
        <v>1651800</v>
      </c>
      <c r="B891" s="1">
        <f>qwdata!C1040</f>
        <v>42306</v>
      </c>
      <c r="C891" t="str">
        <f>VLOOKUP(qwdata!M1040,lookup!$A$2:$D$18,3,FALSE)</f>
        <v>Copper</v>
      </c>
      <c r="D891">
        <f>qwdata!O1040</f>
        <v>4</v>
      </c>
      <c r="F891" t="str">
        <f>IF(qwdata!N1040="&lt;","nd","d")</f>
        <v>d</v>
      </c>
      <c r="H891" t="str">
        <f>VLOOKUP(qwdata!M1040,lookup!$A$2:$D$18,2,FALSE)</f>
        <v>Copper, water, filtered, micrograms per liter</v>
      </c>
    </row>
    <row r="892" spans="1:8" x14ac:dyDescent="0.3">
      <c r="A892">
        <f>qwdata!B1041</f>
        <v>1651800</v>
      </c>
      <c r="B892" s="1">
        <f>qwdata!C1041</f>
        <v>42306</v>
      </c>
      <c r="C892" t="str">
        <f>VLOOKUP(qwdata!M1041,lookup!$A$2:$D$18,3,FALSE)</f>
        <v>Lead</v>
      </c>
      <c r="D892">
        <f>qwdata!O1041</f>
        <v>0.69899999999999995</v>
      </c>
      <c r="F892" t="str">
        <f>IF(qwdata!N1041="&lt;","nd","d")</f>
        <v>d</v>
      </c>
      <c r="H892" t="str">
        <f>VLOOKUP(qwdata!M1041,lookup!$A$2:$D$18,2,FALSE)</f>
        <v>Lead, water, filtered, micrograms per liter</v>
      </c>
    </row>
    <row r="893" spans="1:8" x14ac:dyDescent="0.3">
      <c r="A893">
        <f>qwdata!B1042</f>
        <v>1651800</v>
      </c>
      <c r="B893" s="1">
        <f>qwdata!C1042</f>
        <v>42306</v>
      </c>
      <c r="C893" t="str">
        <f>VLOOKUP(qwdata!M1042,lookup!$A$2:$D$18,3,FALSE)</f>
        <v>Zinc</v>
      </c>
      <c r="D893">
        <f>qwdata!O1042</f>
        <v>6.2</v>
      </c>
      <c r="F893" t="str">
        <f>IF(qwdata!N1042="&lt;","nd","d")</f>
        <v>d</v>
      </c>
      <c r="H893" t="str">
        <f>VLOOKUP(qwdata!M1042,lookup!$A$2:$D$18,2,FALSE)</f>
        <v>Zinc, water, filtered, micrograms per liter</v>
      </c>
    </row>
    <row r="894" spans="1:8" x14ac:dyDescent="0.3">
      <c r="A894">
        <f>qwdata!B1043</f>
        <v>1651800</v>
      </c>
      <c r="B894" s="1">
        <f>qwdata!C1043</f>
        <v>42332</v>
      </c>
      <c r="C894" t="str">
        <f>VLOOKUP(qwdata!M1043,lookup!$A$2:$D$18,3,FALSE)</f>
        <v>Copper</v>
      </c>
      <c r="D894">
        <f>qwdata!O1043</f>
        <v>2.8</v>
      </c>
      <c r="F894" t="str">
        <f>IF(qwdata!N1043="&lt;","nd","d")</f>
        <v>d</v>
      </c>
      <c r="H894" t="str">
        <f>VLOOKUP(qwdata!M1043,lookup!$A$2:$D$18,2,FALSE)</f>
        <v>Copper, water, filtered, micrograms per liter</v>
      </c>
    </row>
    <row r="895" spans="1:8" x14ac:dyDescent="0.3">
      <c r="A895">
        <f>qwdata!B1044</f>
        <v>1651800</v>
      </c>
      <c r="B895" s="1">
        <f>qwdata!C1044</f>
        <v>42332</v>
      </c>
      <c r="C895" t="str">
        <f>VLOOKUP(qwdata!M1044,lookup!$A$2:$D$18,3,FALSE)</f>
        <v>Lead</v>
      </c>
      <c r="D895">
        <f>qwdata!O1044</f>
        <v>0.04</v>
      </c>
      <c r="F895" t="str">
        <f>IF(qwdata!N1044="&lt;","nd","d")</f>
        <v>nd</v>
      </c>
      <c r="H895" t="str">
        <f>VLOOKUP(qwdata!M1044,lookup!$A$2:$D$18,2,FALSE)</f>
        <v>Lead, water, filtered, micrograms per liter</v>
      </c>
    </row>
    <row r="896" spans="1:8" x14ac:dyDescent="0.3">
      <c r="A896">
        <f>qwdata!B1045</f>
        <v>1651800</v>
      </c>
      <c r="B896" s="1">
        <f>qwdata!C1045</f>
        <v>42332</v>
      </c>
      <c r="C896" t="str">
        <f>VLOOKUP(qwdata!M1045,lookup!$A$2:$D$18,3,FALSE)</f>
        <v>Zinc</v>
      </c>
      <c r="D896">
        <f>qwdata!O1045</f>
        <v>6</v>
      </c>
      <c r="F896" t="str">
        <f>IF(qwdata!N1045="&lt;","nd","d")</f>
        <v>d</v>
      </c>
      <c r="H896" t="str">
        <f>VLOOKUP(qwdata!M1045,lookup!$A$2:$D$18,2,FALSE)</f>
        <v>Zinc, water, filtered, micrograms per liter</v>
      </c>
    </row>
    <row r="897" spans="1:8" x14ac:dyDescent="0.3">
      <c r="A897">
        <f>qwdata!B1046</f>
        <v>1651800</v>
      </c>
      <c r="B897" s="1">
        <f>qwdata!C1046</f>
        <v>42339</v>
      </c>
      <c r="C897" t="str">
        <f>VLOOKUP(qwdata!M1046,lookup!$A$2:$D$18,3,FALSE)</f>
        <v>Copper</v>
      </c>
      <c r="D897">
        <f>qwdata!O1046</f>
        <v>3.6</v>
      </c>
      <c r="F897" t="str">
        <f>IF(qwdata!N1046="&lt;","nd","d")</f>
        <v>d</v>
      </c>
      <c r="H897" t="str">
        <f>VLOOKUP(qwdata!M1046,lookup!$A$2:$D$18,2,FALSE)</f>
        <v>Copper, water, filtered, micrograms per liter</v>
      </c>
    </row>
    <row r="898" spans="1:8" x14ac:dyDescent="0.3">
      <c r="A898">
        <f>qwdata!B1047</f>
        <v>1651800</v>
      </c>
      <c r="B898" s="1">
        <f>qwdata!C1047</f>
        <v>42339</v>
      </c>
      <c r="C898" t="str">
        <f>VLOOKUP(qwdata!M1047,lookup!$A$2:$D$18,3,FALSE)</f>
        <v>Lead</v>
      </c>
      <c r="D898">
        <f>qwdata!O1047</f>
        <v>0.70399999999999996</v>
      </c>
      <c r="F898" t="str">
        <f>IF(qwdata!N1047="&lt;","nd","d")</f>
        <v>d</v>
      </c>
      <c r="H898" t="str">
        <f>VLOOKUP(qwdata!M1047,lookup!$A$2:$D$18,2,FALSE)</f>
        <v>Lead, water, filtered, micrograms per liter</v>
      </c>
    </row>
    <row r="899" spans="1:8" x14ac:dyDescent="0.3">
      <c r="A899">
        <f>qwdata!B1048</f>
        <v>1651800</v>
      </c>
      <c r="B899" s="1">
        <f>qwdata!C1048</f>
        <v>42339</v>
      </c>
      <c r="C899" t="str">
        <f>VLOOKUP(qwdata!M1048,lookup!$A$2:$D$18,3,FALSE)</f>
        <v>Zinc</v>
      </c>
      <c r="D899">
        <f>qwdata!O1048</f>
        <v>8.4</v>
      </c>
      <c r="F899" t="str">
        <f>IF(qwdata!N1048="&lt;","nd","d")</f>
        <v>d</v>
      </c>
      <c r="H899" t="str">
        <f>VLOOKUP(qwdata!M1048,lookup!$A$2:$D$18,2,FALSE)</f>
        <v>Zinc, water, filtered, micrograms per liter</v>
      </c>
    </row>
    <row r="900" spans="1:8" x14ac:dyDescent="0.3">
      <c r="A900">
        <f>qwdata!B1049</f>
        <v>1651800</v>
      </c>
      <c r="B900" s="1">
        <f>qwdata!C1049</f>
        <v>42355</v>
      </c>
      <c r="C900" t="str">
        <f>VLOOKUP(qwdata!M1049,lookup!$A$2:$D$18,3,FALSE)</f>
        <v>Copper</v>
      </c>
      <c r="D900">
        <f>qwdata!O1049</f>
        <v>3.2</v>
      </c>
      <c r="F900" t="str">
        <f>IF(qwdata!N1049="&lt;","nd","d")</f>
        <v>d</v>
      </c>
      <c r="H900" t="str">
        <f>VLOOKUP(qwdata!M1049,lookup!$A$2:$D$18,2,FALSE)</f>
        <v>Copper, water, filtered, micrograms per liter</v>
      </c>
    </row>
    <row r="901" spans="1:8" x14ac:dyDescent="0.3">
      <c r="A901">
        <f>qwdata!B1050</f>
        <v>1651800</v>
      </c>
      <c r="B901" s="1">
        <f>qwdata!C1050</f>
        <v>42355</v>
      </c>
      <c r="C901" t="str">
        <f>VLOOKUP(qwdata!M1050,lookup!$A$2:$D$18,3,FALSE)</f>
        <v>Lead</v>
      </c>
      <c r="D901">
        <f>qwdata!O1050</f>
        <v>0.32200000000000001</v>
      </c>
      <c r="F901" t="str">
        <f>IF(qwdata!N1050="&lt;","nd","d")</f>
        <v>d</v>
      </c>
      <c r="H901" t="str">
        <f>VLOOKUP(qwdata!M1050,lookup!$A$2:$D$18,2,FALSE)</f>
        <v>Lead, water, filtered, micrograms per liter</v>
      </c>
    </row>
    <row r="902" spans="1:8" x14ac:dyDescent="0.3">
      <c r="A902">
        <f>qwdata!B1051</f>
        <v>1651800</v>
      </c>
      <c r="B902" s="1">
        <f>qwdata!C1051</f>
        <v>42355</v>
      </c>
      <c r="C902" t="str">
        <f>VLOOKUP(qwdata!M1051,lookup!$A$2:$D$18,3,FALSE)</f>
        <v>Zinc</v>
      </c>
      <c r="D902">
        <f>qwdata!O1051</f>
        <v>12.5</v>
      </c>
      <c r="F902" t="str">
        <f>IF(qwdata!N1051="&lt;","nd","d")</f>
        <v>d</v>
      </c>
      <c r="H902" t="str">
        <f>VLOOKUP(qwdata!M1051,lookup!$A$2:$D$18,2,FALSE)</f>
        <v>Zinc, water, filtered, micrograms per liter</v>
      </c>
    </row>
    <row r="903" spans="1:8" x14ac:dyDescent="0.3">
      <c r="A903">
        <f>qwdata!B1052</f>
        <v>1651800</v>
      </c>
      <c r="B903" s="1">
        <f>qwdata!C1052</f>
        <v>42366</v>
      </c>
      <c r="C903" t="str">
        <f>VLOOKUP(qwdata!M1052,lookup!$A$2:$D$18,3,FALSE)</f>
        <v>Copper</v>
      </c>
      <c r="D903">
        <f>qwdata!O1052</f>
        <v>2.5</v>
      </c>
      <c r="F903" t="str">
        <f>IF(qwdata!N1052="&lt;","nd","d")</f>
        <v>d</v>
      </c>
      <c r="H903" t="str">
        <f>VLOOKUP(qwdata!M1052,lookup!$A$2:$D$18,2,FALSE)</f>
        <v>Copper, water, filtered, micrograms per liter</v>
      </c>
    </row>
    <row r="904" spans="1:8" x14ac:dyDescent="0.3">
      <c r="A904">
        <f>qwdata!B1053</f>
        <v>1651800</v>
      </c>
      <c r="B904" s="1">
        <f>qwdata!C1053</f>
        <v>42366</v>
      </c>
      <c r="C904" t="str">
        <f>VLOOKUP(qwdata!M1053,lookup!$A$2:$D$18,3,FALSE)</f>
        <v>Lead</v>
      </c>
      <c r="D904">
        <f>qwdata!O1053</f>
        <v>0.246</v>
      </c>
      <c r="F904" t="str">
        <f>IF(qwdata!N1053="&lt;","nd","d")</f>
        <v>d</v>
      </c>
      <c r="H904" t="str">
        <f>VLOOKUP(qwdata!M1053,lookup!$A$2:$D$18,2,FALSE)</f>
        <v>Lead, water, filtered, micrograms per liter</v>
      </c>
    </row>
    <row r="905" spans="1:8" x14ac:dyDescent="0.3">
      <c r="A905">
        <f>qwdata!B1054</f>
        <v>1651800</v>
      </c>
      <c r="B905" s="1">
        <f>qwdata!C1054</f>
        <v>42366</v>
      </c>
      <c r="C905" t="str">
        <f>VLOOKUP(qwdata!M1054,lookup!$A$2:$D$18,3,FALSE)</f>
        <v>Zinc</v>
      </c>
      <c r="D905">
        <f>qwdata!O1054</f>
        <v>8.8000000000000007</v>
      </c>
      <c r="F905" t="str">
        <f>IF(qwdata!N1054="&lt;","nd","d")</f>
        <v>d</v>
      </c>
      <c r="H905" t="str">
        <f>VLOOKUP(qwdata!M1054,lookup!$A$2:$D$18,2,FALSE)</f>
        <v>Zinc, water, filtered, micrograms per liter</v>
      </c>
    </row>
    <row r="906" spans="1:8" x14ac:dyDescent="0.3">
      <c r="A906">
        <f>qwdata!B1055</f>
        <v>1651800</v>
      </c>
      <c r="B906" s="1">
        <f>qwdata!C1055</f>
        <v>42397</v>
      </c>
      <c r="C906" t="str">
        <f>VLOOKUP(qwdata!M1055,lookup!$A$2:$D$18,3,FALSE)</f>
        <v>Copper</v>
      </c>
      <c r="D906">
        <f>qwdata!O1055</f>
        <v>3</v>
      </c>
      <c r="F906" t="str">
        <f>IF(qwdata!N1055="&lt;","nd","d")</f>
        <v>d</v>
      </c>
      <c r="H906" t="str">
        <f>VLOOKUP(qwdata!M1055,lookup!$A$2:$D$18,2,FALSE)</f>
        <v>Copper, water, filtered, micrograms per liter</v>
      </c>
    </row>
    <row r="907" spans="1:8" x14ac:dyDescent="0.3">
      <c r="A907">
        <f>qwdata!B1056</f>
        <v>1651800</v>
      </c>
      <c r="B907" s="1">
        <f>qwdata!C1056</f>
        <v>42397</v>
      </c>
      <c r="C907" t="str">
        <f>VLOOKUP(qwdata!M1056,lookup!$A$2:$D$18,3,FALSE)</f>
        <v>Lead</v>
      </c>
      <c r="D907">
        <f>qwdata!O1056</f>
        <v>0.154</v>
      </c>
      <c r="F907" t="str">
        <f>IF(qwdata!N1056="&lt;","nd","d")</f>
        <v>d</v>
      </c>
      <c r="H907" t="str">
        <f>VLOOKUP(qwdata!M1056,lookup!$A$2:$D$18,2,FALSE)</f>
        <v>Lead, water, filtered, micrograms per liter</v>
      </c>
    </row>
    <row r="908" spans="1:8" x14ac:dyDescent="0.3">
      <c r="A908">
        <f>qwdata!B1057</f>
        <v>1651800</v>
      </c>
      <c r="B908" s="1">
        <f>qwdata!C1057</f>
        <v>42397</v>
      </c>
      <c r="C908" t="str">
        <f>VLOOKUP(qwdata!M1057,lookup!$A$2:$D$18,3,FALSE)</f>
        <v>Zinc</v>
      </c>
      <c r="D908">
        <f>qwdata!O1057</f>
        <v>18.899999999999999</v>
      </c>
      <c r="F908" t="str">
        <f>IF(qwdata!N1057="&lt;","nd","d")</f>
        <v>d</v>
      </c>
      <c r="H908" t="str">
        <f>VLOOKUP(qwdata!M1057,lookup!$A$2:$D$18,2,FALSE)</f>
        <v>Zinc, water, filtered, micrograms per liter</v>
      </c>
    </row>
    <row r="909" spans="1:8" x14ac:dyDescent="0.3">
      <c r="A909">
        <f>qwdata!B1058</f>
        <v>1651800</v>
      </c>
      <c r="B909" s="1">
        <f>qwdata!C1058</f>
        <v>42403</v>
      </c>
      <c r="C909" t="str">
        <f>VLOOKUP(qwdata!M1058,lookup!$A$2:$D$18,3,FALSE)</f>
        <v>Copper</v>
      </c>
      <c r="D909">
        <f>qwdata!O1058</f>
        <v>4.5999999999999996</v>
      </c>
      <c r="F909" t="str">
        <f>IF(qwdata!N1058="&lt;","nd","d")</f>
        <v>d</v>
      </c>
      <c r="H909" t="str">
        <f>VLOOKUP(qwdata!M1058,lookup!$A$2:$D$18,2,FALSE)</f>
        <v>Copper, water, filtered, micrograms per liter</v>
      </c>
    </row>
    <row r="910" spans="1:8" x14ac:dyDescent="0.3">
      <c r="A910">
        <f>qwdata!B1059</f>
        <v>1651800</v>
      </c>
      <c r="B910" s="1">
        <f>qwdata!C1059</f>
        <v>42403</v>
      </c>
      <c r="C910" t="str">
        <f>VLOOKUP(qwdata!M1059,lookup!$A$2:$D$18,3,FALSE)</f>
        <v>Lead</v>
      </c>
      <c r="D910">
        <f>qwdata!O1059</f>
        <v>0.46100000000000002</v>
      </c>
      <c r="F910" t="str">
        <f>IF(qwdata!N1059="&lt;","nd","d")</f>
        <v>d</v>
      </c>
      <c r="H910" t="str">
        <f>VLOOKUP(qwdata!M1059,lookup!$A$2:$D$18,2,FALSE)</f>
        <v>Lead, water, filtered, micrograms per liter</v>
      </c>
    </row>
    <row r="911" spans="1:8" x14ac:dyDescent="0.3">
      <c r="A911">
        <f>qwdata!B1060</f>
        <v>1651800</v>
      </c>
      <c r="B911" s="1">
        <f>qwdata!C1060</f>
        <v>42403</v>
      </c>
      <c r="C911" t="str">
        <f>VLOOKUP(qwdata!M1060,lookup!$A$2:$D$18,3,FALSE)</f>
        <v>Zinc</v>
      </c>
      <c r="D911">
        <f>qwdata!O1060</f>
        <v>12.8</v>
      </c>
      <c r="F911" t="str">
        <f>IF(qwdata!N1060="&lt;","nd","d")</f>
        <v>d</v>
      </c>
      <c r="H911" t="str">
        <f>VLOOKUP(qwdata!M1060,lookup!$A$2:$D$18,2,FALSE)</f>
        <v>Zinc, water, filtered, micrograms per liter</v>
      </c>
    </row>
    <row r="912" spans="1:8" x14ac:dyDescent="0.3">
      <c r="A912">
        <f>qwdata!B1061</f>
        <v>1651800</v>
      </c>
      <c r="B912" s="1">
        <f>qwdata!C1061</f>
        <v>42416</v>
      </c>
      <c r="C912" t="str">
        <f>VLOOKUP(qwdata!M1061,lookup!$A$2:$D$18,3,FALSE)</f>
        <v>Copper</v>
      </c>
      <c r="D912">
        <f>qwdata!O1061</f>
        <v>4.7</v>
      </c>
      <c r="F912" t="str">
        <f>IF(qwdata!N1061="&lt;","nd","d")</f>
        <v>d</v>
      </c>
      <c r="H912" t="str">
        <f>VLOOKUP(qwdata!M1061,lookup!$A$2:$D$18,2,FALSE)</f>
        <v>Copper, water, filtered, micrograms per liter</v>
      </c>
    </row>
    <row r="913" spans="1:8" x14ac:dyDescent="0.3">
      <c r="A913">
        <f>qwdata!B1062</f>
        <v>1651800</v>
      </c>
      <c r="B913" s="1">
        <f>qwdata!C1062</f>
        <v>42416</v>
      </c>
      <c r="C913" t="str">
        <f>VLOOKUP(qwdata!M1062,lookup!$A$2:$D$18,3,FALSE)</f>
        <v>Lead</v>
      </c>
      <c r="D913">
        <f>qwdata!O1062</f>
        <v>0.752</v>
      </c>
      <c r="F913" t="str">
        <f>IF(qwdata!N1062="&lt;","nd","d")</f>
        <v>d</v>
      </c>
      <c r="H913" t="str">
        <f>VLOOKUP(qwdata!M1062,lookup!$A$2:$D$18,2,FALSE)</f>
        <v>Lead, water, filtered, micrograms per liter</v>
      </c>
    </row>
    <row r="914" spans="1:8" x14ac:dyDescent="0.3">
      <c r="A914">
        <f>qwdata!B1063</f>
        <v>1651800</v>
      </c>
      <c r="B914" s="1">
        <f>qwdata!C1063</f>
        <v>42416</v>
      </c>
      <c r="C914" t="str">
        <f>VLOOKUP(qwdata!M1063,lookup!$A$2:$D$18,3,FALSE)</f>
        <v>Zinc</v>
      </c>
      <c r="D914">
        <f>qwdata!O1063</f>
        <v>10</v>
      </c>
      <c r="F914" t="str">
        <f>IF(qwdata!N1063="&lt;","nd","d")</f>
        <v>d</v>
      </c>
      <c r="H914" t="str">
        <f>VLOOKUP(qwdata!M1063,lookup!$A$2:$D$18,2,FALSE)</f>
        <v>Zinc, water, filtered, micrograms per liter</v>
      </c>
    </row>
    <row r="915" spans="1:8" x14ac:dyDescent="0.3">
      <c r="A915">
        <f>qwdata!B1064</f>
        <v>1651800</v>
      </c>
      <c r="B915" s="1">
        <f>qwdata!C1064</f>
        <v>42425</v>
      </c>
      <c r="C915" t="str">
        <f>VLOOKUP(qwdata!M1064,lookup!$A$2:$D$18,3,FALSE)</f>
        <v>Copper</v>
      </c>
      <c r="D915">
        <f>qwdata!O1064</f>
        <v>16.5</v>
      </c>
      <c r="F915" t="str">
        <f>IF(qwdata!N1064="&lt;","nd","d")</f>
        <v>d</v>
      </c>
      <c r="H915" t="str">
        <f>VLOOKUP(qwdata!M1064,lookup!$A$2:$D$18,2,FALSE)</f>
        <v>Copper, water, filtered, micrograms per liter</v>
      </c>
    </row>
    <row r="916" spans="1:8" x14ac:dyDescent="0.3">
      <c r="A916">
        <f>qwdata!B1065</f>
        <v>1651800</v>
      </c>
      <c r="B916" s="1">
        <f>qwdata!C1065</f>
        <v>42425</v>
      </c>
      <c r="C916" t="str">
        <f>VLOOKUP(qwdata!M1065,lookup!$A$2:$D$18,3,FALSE)</f>
        <v>Lead</v>
      </c>
      <c r="D916">
        <f>qwdata!O1065</f>
        <v>0.65200000000000002</v>
      </c>
      <c r="F916" t="str">
        <f>IF(qwdata!N1065="&lt;","nd","d")</f>
        <v>d</v>
      </c>
      <c r="H916" t="str">
        <f>VLOOKUP(qwdata!M1065,lookup!$A$2:$D$18,2,FALSE)</f>
        <v>Lead, water, filtered, micrograms per liter</v>
      </c>
    </row>
    <row r="917" spans="1:8" x14ac:dyDescent="0.3">
      <c r="A917">
        <f>qwdata!B1066</f>
        <v>1651800</v>
      </c>
      <c r="B917" s="1">
        <f>qwdata!C1066</f>
        <v>42425</v>
      </c>
      <c r="C917" t="str">
        <f>VLOOKUP(qwdata!M1066,lookup!$A$2:$D$18,3,FALSE)</f>
        <v>Zinc</v>
      </c>
      <c r="D917">
        <f>qwdata!O1066</f>
        <v>10.9</v>
      </c>
      <c r="F917" t="str">
        <f>IF(qwdata!N1066="&lt;","nd","d")</f>
        <v>d</v>
      </c>
      <c r="H917" t="str">
        <f>VLOOKUP(qwdata!M1066,lookup!$A$2:$D$18,2,FALSE)</f>
        <v>Zinc, water, filtered, micrograms per liter</v>
      </c>
    </row>
    <row r="918" spans="1:8" x14ac:dyDescent="0.3">
      <c r="A918">
        <f>qwdata!B1067</f>
        <v>1651800</v>
      </c>
      <c r="B918" s="1">
        <f>qwdata!C1067</f>
        <v>42458</v>
      </c>
      <c r="C918" t="str">
        <f>VLOOKUP(qwdata!M1067,lookup!$A$2:$D$18,3,FALSE)</f>
        <v>Copper</v>
      </c>
      <c r="D918">
        <f>qwdata!O1067</f>
        <v>2.2000000000000002</v>
      </c>
      <c r="F918" t="str">
        <f>IF(qwdata!N1067="&lt;","nd","d")</f>
        <v>d</v>
      </c>
      <c r="H918" t="str">
        <f>VLOOKUP(qwdata!M1067,lookup!$A$2:$D$18,2,FALSE)</f>
        <v>Copper, water, filtered, micrograms per liter</v>
      </c>
    </row>
    <row r="919" spans="1:8" x14ac:dyDescent="0.3">
      <c r="A919">
        <f>qwdata!B1068</f>
        <v>1651800</v>
      </c>
      <c r="B919" s="1">
        <f>qwdata!C1068</f>
        <v>42458</v>
      </c>
      <c r="C919" t="str">
        <f>VLOOKUP(qwdata!M1068,lookup!$A$2:$D$18,3,FALSE)</f>
        <v>Lead</v>
      </c>
      <c r="D919">
        <f>qwdata!O1068</f>
        <v>8.1000000000000003E-2</v>
      </c>
      <c r="F919" t="str">
        <f>IF(qwdata!N1068="&lt;","nd","d")</f>
        <v>d</v>
      </c>
      <c r="H919" t="str">
        <f>VLOOKUP(qwdata!M1068,lookup!$A$2:$D$18,2,FALSE)</f>
        <v>Lead, water, filtered, micrograms per liter</v>
      </c>
    </row>
    <row r="920" spans="1:8" x14ac:dyDescent="0.3">
      <c r="A920">
        <f>qwdata!B1069</f>
        <v>1651800</v>
      </c>
      <c r="B920" s="1">
        <f>qwdata!C1069</f>
        <v>42458</v>
      </c>
      <c r="C920" t="str">
        <f>VLOOKUP(qwdata!M1069,lookup!$A$2:$D$18,3,FALSE)</f>
        <v>Zinc</v>
      </c>
      <c r="D920">
        <f>qwdata!O1069</f>
        <v>5.2</v>
      </c>
      <c r="F920" t="str">
        <f>IF(qwdata!N1069="&lt;","nd","d")</f>
        <v>d</v>
      </c>
      <c r="H920" t="str">
        <f>VLOOKUP(qwdata!M1069,lookup!$A$2:$D$18,2,FALSE)</f>
        <v>Zinc, water, filtered, micrograms per liter</v>
      </c>
    </row>
    <row r="921" spans="1:8" x14ac:dyDescent="0.3">
      <c r="A921">
        <f>qwdata!B1070</f>
        <v>1651800</v>
      </c>
      <c r="B921" s="1">
        <f>qwdata!C1070</f>
        <v>42467</v>
      </c>
      <c r="C921" t="str">
        <f>VLOOKUP(qwdata!M1070,lookup!$A$2:$D$18,3,FALSE)</f>
        <v>Copper</v>
      </c>
      <c r="D921">
        <f>qwdata!O1070</f>
        <v>5.5</v>
      </c>
      <c r="F921" t="str">
        <f>IF(qwdata!N1070="&lt;","nd","d")</f>
        <v>d</v>
      </c>
      <c r="H921" t="str">
        <f>VLOOKUP(qwdata!M1070,lookup!$A$2:$D$18,2,FALSE)</f>
        <v>Copper, water, filtered, micrograms per liter</v>
      </c>
    </row>
    <row r="922" spans="1:8" x14ac:dyDescent="0.3">
      <c r="A922">
        <f>qwdata!B1071</f>
        <v>1651800</v>
      </c>
      <c r="B922" s="1">
        <f>qwdata!C1071</f>
        <v>42467</v>
      </c>
      <c r="C922" t="str">
        <f>VLOOKUP(qwdata!M1071,lookup!$A$2:$D$18,3,FALSE)</f>
        <v>Lead</v>
      </c>
      <c r="D922">
        <f>qwdata!O1071</f>
        <v>0.79</v>
      </c>
      <c r="F922" t="str">
        <f>IF(qwdata!N1071="&lt;","nd","d")</f>
        <v>d</v>
      </c>
      <c r="H922" t="str">
        <f>VLOOKUP(qwdata!M1071,lookup!$A$2:$D$18,2,FALSE)</f>
        <v>Lead, water, filtered, micrograms per liter</v>
      </c>
    </row>
    <row r="923" spans="1:8" x14ac:dyDescent="0.3">
      <c r="A923">
        <f>qwdata!B1072</f>
        <v>1651800</v>
      </c>
      <c r="B923" s="1">
        <f>qwdata!C1072</f>
        <v>42467</v>
      </c>
      <c r="C923" t="str">
        <f>VLOOKUP(qwdata!M1072,lookup!$A$2:$D$18,3,FALSE)</f>
        <v>Zinc</v>
      </c>
      <c r="D923">
        <f>qwdata!O1072</f>
        <v>10.8</v>
      </c>
      <c r="F923" t="str">
        <f>IF(qwdata!N1072="&lt;","nd","d")</f>
        <v>d</v>
      </c>
      <c r="H923" t="str">
        <f>VLOOKUP(qwdata!M1072,lookup!$A$2:$D$18,2,FALSE)</f>
        <v>Zinc, water, filtered, micrograms per liter</v>
      </c>
    </row>
    <row r="924" spans="1:8" x14ac:dyDescent="0.3">
      <c r="A924">
        <f>qwdata!B1073</f>
        <v>1651800</v>
      </c>
      <c r="B924" s="1">
        <f>qwdata!C1073</f>
        <v>42488</v>
      </c>
      <c r="C924" t="str">
        <f>VLOOKUP(qwdata!M1073,lookup!$A$2:$D$18,3,FALSE)</f>
        <v>Copper</v>
      </c>
      <c r="D924">
        <f>qwdata!O1073</f>
        <v>6.6</v>
      </c>
      <c r="F924" t="str">
        <f>IF(qwdata!N1073="&lt;","nd","d")</f>
        <v>d</v>
      </c>
      <c r="H924" t="str">
        <f>VLOOKUP(qwdata!M1073,lookup!$A$2:$D$18,2,FALSE)</f>
        <v>Copper, water, filtered, micrograms per liter</v>
      </c>
    </row>
    <row r="925" spans="1:8" x14ac:dyDescent="0.3">
      <c r="A925">
        <f>qwdata!B1074</f>
        <v>1651800</v>
      </c>
      <c r="B925" s="1">
        <f>qwdata!C1074</f>
        <v>42488</v>
      </c>
      <c r="C925" t="str">
        <f>VLOOKUP(qwdata!M1074,lookup!$A$2:$D$18,3,FALSE)</f>
        <v>Lead</v>
      </c>
      <c r="D925">
        <f>qwdata!O1074</f>
        <v>0.56599999999999995</v>
      </c>
      <c r="F925" t="str">
        <f>IF(qwdata!N1074="&lt;","nd","d")</f>
        <v>d</v>
      </c>
      <c r="H925" t="str">
        <f>VLOOKUP(qwdata!M1074,lookup!$A$2:$D$18,2,FALSE)</f>
        <v>Lead, water, filtered, micrograms per liter</v>
      </c>
    </row>
    <row r="926" spans="1:8" x14ac:dyDescent="0.3">
      <c r="A926">
        <f>qwdata!B1075</f>
        <v>1651800</v>
      </c>
      <c r="B926" s="1">
        <f>qwdata!C1075</f>
        <v>42488</v>
      </c>
      <c r="C926" t="str">
        <f>VLOOKUP(qwdata!M1075,lookup!$A$2:$D$18,3,FALSE)</f>
        <v>Zinc</v>
      </c>
      <c r="D926">
        <f>qwdata!O1075</f>
        <v>14.2</v>
      </c>
      <c r="F926" t="str">
        <f>IF(qwdata!N1075="&lt;","nd","d")</f>
        <v>d</v>
      </c>
      <c r="H926" t="str">
        <f>VLOOKUP(qwdata!M1075,lookup!$A$2:$D$18,2,FALSE)</f>
        <v>Zinc, water, filtered, micrograms per liter</v>
      </c>
    </row>
    <row r="927" spans="1:8" x14ac:dyDescent="0.3">
      <c r="A927">
        <f>qwdata!B1076</f>
        <v>1651800</v>
      </c>
      <c r="B927" s="1">
        <f>qwdata!C1076</f>
        <v>42496</v>
      </c>
      <c r="C927" t="str">
        <f>VLOOKUP(qwdata!M1076,lookup!$A$2:$D$18,3,FALSE)</f>
        <v>Copper</v>
      </c>
      <c r="D927">
        <f>qwdata!O1076</f>
        <v>3.9</v>
      </c>
      <c r="F927" t="str">
        <f>IF(qwdata!N1076="&lt;","nd","d")</f>
        <v>d</v>
      </c>
      <c r="H927" t="str">
        <f>VLOOKUP(qwdata!M1076,lookup!$A$2:$D$18,2,FALSE)</f>
        <v>Copper, water, filtered, micrograms per liter</v>
      </c>
    </row>
    <row r="928" spans="1:8" x14ac:dyDescent="0.3">
      <c r="A928">
        <f>qwdata!B1077</f>
        <v>1651800</v>
      </c>
      <c r="B928" s="1">
        <f>qwdata!C1077</f>
        <v>42496</v>
      </c>
      <c r="C928" t="str">
        <f>VLOOKUP(qwdata!M1077,lookup!$A$2:$D$18,3,FALSE)</f>
        <v>Lead</v>
      </c>
      <c r="D928">
        <f>qwdata!O1077</f>
        <v>0.436</v>
      </c>
      <c r="F928" t="str">
        <f>IF(qwdata!N1077="&lt;","nd","d")</f>
        <v>d</v>
      </c>
      <c r="H928" t="str">
        <f>VLOOKUP(qwdata!M1077,lookup!$A$2:$D$18,2,FALSE)</f>
        <v>Lead, water, filtered, micrograms per liter</v>
      </c>
    </row>
    <row r="929" spans="1:8" x14ac:dyDescent="0.3">
      <c r="A929">
        <f>qwdata!B1078</f>
        <v>1651800</v>
      </c>
      <c r="B929" s="1">
        <f>qwdata!C1078</f>
        <v>42496</v>
      </c>
      <c r="C929" t="str">
        <f>VLOOKUP(qwdata!M1078,lookup!$A$2:$D$18,3,FALSE)</f>
        <v>Zinc</v>
      </c>
      <c r="D929">
        <f>qwdata!O1078</f>
        <v>7.6</v>
      </c>
      <c r="F929" t="str">
        <f>IF(qwdata!N1078="&lt;","nd","d")</f>
        <v>d</v>
      </c>
      <c r="H929" t="str">
        <f>VLOOKUP(qwdata!M1078,lookup!$A$2:$D$18,2,FALSE)</f>
        <v>Zinc, water, filtered, micrograms per liter</v>
      </c>
    </row>
    <row r="930" spans="1:8" x14ac:dyDescent="0.3">
      <c r="A930">
        <f>qwdata!B1079</f>
        <v>1651800</v>
      </c>
      <c r="B930" s="1">
        <f>qwdata!C1079</f>
        <v>42515</v>
      </c>
      <c r="C930" t="str">
        <f>VLOOKUP(qwdata!M1079,lookup!$A$2:$D$18,3,FALSE)</f>
        <v>Copper</v>
      </c>
      <c r="D930">
        <f>qwdata!O1079</f>
        <v>2.2999999999999998</v>
      </c>
      <c r="F930" t="str">
        <f>IF(qwdata!N1079="&lt;","nd","d")</f>
        <v>d</v>
      </c>
      <c r="H930" t="str">
        <f>VLOOKUP(qwdata!M1079,lookup!$A$2:$D$18,2,FALSE)</f>
        <v>Copper, water, filtered, micrograms per liter</v>
      </c>
    </row>
    <row r="931" spans="1:8" x14ac:dyDescent="0.3">
      <c r="A931">
        <f>qwdata!B1080</f>
        <v>1651800</v>
      </c>
      <c r="B931" s="1">
        <f>qwdata!C1080</f>
        <v>42515</v>
      </c>
      <c r="C931" t="str">
        <f>VLOOKUP(qwdata!M1080,lookup!$A$2:$D$18,3,FALSE)</f>
        <v>Lead</v>
      </c>
      <c r="D931">
        <f>qwdata!O1080</f>
        <v>0.04</v>
      </c>
      <c r="F931" t="str">
        <f>IF(qwdata!N1080="&lt;","nd","d")</f>
        <v>nd</v>
      </c>
      <c r="H931" t="str">
        <f>VLOOKUP(qwdata!M1080,lookup!$A$2:$D$18,2,FALSE)</f>
        <v>Lead, water, filtered, micrograms per liter</v>
      </c>
    </row>
    <row r="932" spans="1:8" x14ac:dyDescent="0.3">
      <c r="A932">
        <f>qwdata!B1081</f>
        <v>1651800</v>
      </c>
      <c r="B932" s="1">
        <f>qwdata!C1081</f>
        <v>42515</v>
      </c>
      <c r="C932" t="str">
        <f>VLOOKUP(qwdata!M1081,lookup!$A$2:$D$18,3,FALSE)</f>
        <v>Zinc</v>
      </c>
      <c r="D932">
        <f>qwdata!O1081</f>
        <v>3.3</v>
      </c>
      <c r="F932" t="str">
        <f>IF(qwdata!N1081="&lt;","nd","d")</f>
        <v>d</v>
      </c>
      <c r="H932" t="str">
        <f>VLOOKUP(qwdata!M1081,lookup!$A$2:$D$18,2,FALSE)</f>
        <v>Zinc, water, filtered, micrograms per liter</v>
      </c>
    </row>
    <row r="933" spans="1:8" x14ac:dyDescent="0.3">
      <c r="A933">
        <f>qwdata!B1082</f>
        <v>1651800</v>
      </c>
      <c r="B933" s="1">
        <f>qwdata!C1082</f>
        <v>42549</v>
      </c>
      <c r="C933" t="str">
        <f>VLOOKUP(qwdata!M1082,lookup!$A$2:$D$18,3,FALSE)</f>
        <v>Copper</v>
      </c>
      <c r="D933">
        <f>qwdata!O1082</f>
        <v>3</v>
      </c>
      <c r="F933" t="str">
        <f>IF(qwdata!N1082="&lt;","nd","d")</f>
        <v>d</v>
      </c>
      <c r="H933" t="str">
        <f>VLOOKUP(qwdata!M1082,lookup!$A$2:$D$18,2,FALSE)</f>
        <v>Copper, water, filtered, micrograms per liter</v>
      </c>
    </row>
    <row r="934" spans="1:8" x14ac:dyDescent="0.3">
      <c r="A934">
        <f>qwdata!B1083</f>
        <v>1651800</v>
      </c>
      <c r="B934" s="1">
        <f>qwdata!C1083</f>
        <v>42549</v>
      </c>
      <c r="C934" t="str">
        <f>VLOOKUP(qwdata!M1083,lookup!$A$2:$D$18,3,FALSE)</f>
        <v>Lead</v>
      </c>
      <c r="D934">
        <f>qwdata!O1083</f>
        <v>0.21099999999999999</v>
      </c>
      <c r="F934" t="str">
        <f>IF(qwdata!N1083="&lt;","nd","d")</f>
        <v>d</v>
      </c>
      <c r="H934" t="str">
        <f>VLOOKUP(qwdata!M1083,lookup!$A$2:$D$18,2,FALSE)</f>
        <v>Lead, water, filtered, micrograms per liter</v>
      </c>
    </row>
    <row r="935" spans="1:8" x14ac:dyDescent="0.3">
      <c r="A935">
        <f>qwdata!B1084</f>
        <v>1651800</v>
      </c>
      <c r="B935" s="1">
        <f>qwdata!C1084</f>
        <v>42549</v>
      </c>
      <c r="C935" t="str">
        <f>VLOOKUP(qwdata!M1084,lookup!$A$2:$D$18,3,FALSE)</f>
        <v>Zinc</v>
      </c>
      <c r="D935">
        <f>qwdata!O1084</f>
        <v>3.2</v>
      </c>
      <c r="F935" t="str">
        <f>IF(qwdata!N1084="&lt;","nd","d")</f>
        <v>d</v>
      </c>
      <c r="H935" t="str">
        <f>VLOOKUP(qwdata!M1084,lookup!$A$2:$D$18,2,FALSE)</f>
        <v>Zinc, water, filtered, micrograms per liter</v>
      </c>
    </row>
    <row r="936" spans="1:8" x14ac:dyDescent="0.3">
      <c r="A936">
        <f>qwdata!B1085</f>
        <v>1651800</v>
      </c>
      <c r="B936" s="1">
        <f>qwdata!C1085</f>
        <v>42549</v>
      </c>
      <c r="C936" t="str">
        <f>VLOOKUP(qwdata!M1085,lookup!$A$2:$D$18,3,FALSE)</f>
        <v>Mercury</v>
      </c>
      <c r="D936">
        <f>qwdata!O1085</f>
        <v>2.78</v>
      </c>
      <c r="F936" t="str">
        <f>IF(qwdata!N1085="&lt;","nd","d")</f>
        <v>d</v>
      </c>
      <c r="H936" t="str">
        <f>VLOOKUP(qwdata!M1085,lookup!$A$2:$D$18,2,FALSE)</f>
        <v>Mercury, water, unfiltered, nanograms per liter</v>
      </c>
    </row>
    <row r="937" spans="1:8" x14ac:dyDescent="0.3">
      <c r="A937">
        <f>qwdata!B1086</f>
        <v>1651800</v>
      </c>
      <c r="B937" s="1">
        <f>qwdata!C1086</f>
        <v>42578</v>
      </c>
      <c r="C937" t="str">
        <f>VLOOKUP(qwdata!M1086,lookup!$A$2:$D$18,3,FALSE)</f>
        <v>Copper</v>
      </c>
      <c r="D937">
        <f>qwdata!O1086</f>
        <v>0.2</v>
      </c>
      <c r="F937" t="str">
        <f>IF(qwdata!N1086="&lt;","nd","d")</f>
        <v>nd</v>
      </c>
      <c r="H937" t="str">
        <f>VLOOKUP(qwdata!M1086,lookup!$A$2:$D$18,2,FALSE)</f>
        <v>Copper, water, filtered, micrograms per liter</v>
      </c>
    </row>
    <row r="938" spans="1:8" x14ac:dyDescent="0.3">
      <c r="A938">
        <f>qwdata!B1087</f>
        <v>1651800</v>
      </c>
      <c r="B938" s="1">
        <f>qwdata!C1087</f>
        <v>42578</v>
      </c>
      <c r="C938" t="str">
        <f>VLOOKUP(qwdata!M1087,lookup!$A$2:$D$18,3,FALSE)</f>
        <v>Lead</v>
      </c>
      <c r="D938">
        <f>qwdata!O1087</f>
        <v>0.02</v>
      </c>
      <c r="F938" t="str">
        <f>IF(qwdata!N1087="&lt;","nd","d")</f>
        <v>nd</v>
      </c>
      <c r="H938" t="str">
        <f>VLOOKUP(qwdata!M1087,lookup!$A$2:$D$18,2,FALSE)</f>
        <v>Lead, water, filtered, micrograms per liter</v>
      </c>
    </row>
    <row r="939" spans="1:8" x14ac:dyDescent="0.3">
      <c r="A939">
        <f>qwdata!B1088</f>
        <v>1651800</v>
      </c>
      <c r="B939" s="1">
        <f>qwdata!C1088</f>
        <v>42578</v>
      </c>
      <c r="C939" t="str">
        <f>VLOOKUP(qwdata!M1088,lookup!$A$2:$D$18,3,FALSE)</f>
        <v>Zinc</v>
      </c>
      <c r="D939">
        <f>qwdata!O1088</f>
        <v>2</v>
      </c>
      <c r="F939" t="str">
        <f>IF(qwdata!N1088="&lt;","nd","d")</f>
        <v>nd</v>
      </c>
      <c r="H939" t="str">
        <f>VLOOKUP(qwdata!M1088,lookup!$A$2:$D$18,2,FALSE)</f>
        <v>Zinc, water, filtered, micrograms per liter</v>
      </c>
    </row>
    <row r="940" spans="1:8" x14ac:dyDescent="0.3">
      <c r="A940">
        <f>qwdata!B1089</f>
        <v>1651800</v>
      </c>
      <c r="B940" s="1">
        <f>qwdata!C1089</f>
        <v>42578</v>
      </c>
      <c r="C940" t="str">
        <f>VLOOKUP(qwdata!M1089,lookup!$A$2:$D$18,3,FALSE)</f>
        <v>Mercury</v>
      </c>
      <c r="D940">
        <f>qwdata!O1089</f>
        <v>1.1000000000000001</v>
      </c>
      <c r="F940" t="str">
        <f>IF(qwdata!N1089="&lt;","nd","d")</f>
        <v>d</v>
      </c>
      <c r="H940" t="str">
        <f>VLOOKUP(qwdata!M1089,lookup!$A$2:$D$18,2,FALSE)</f>
        <v>Mercury, water, unfiltered, nanograms per liter</v>
      </c>
    </row>
    <row r="941" spans="1:8" x14ac:dyDescent="0.3">
      <c r="A941">
        <f>qwdata!B1090</f>
        <v>1651800</v>
      </c>
      <c r="B941" s="1">
        <f>qwdata!C1090</f>
        <v>42580</v>
      </c>
      <c r="C941" t="str">
        <f>VLOOKUP(qwdata!M1090,lookup!$A$2:$D$18,3,FALSE)</f>
        <v>Copper</v>
      </c>
      <c r="D941">
        <f>qwdata!O1090</f>
        <v>3.9</v>
      </c>
      <c r="F941" t="str">
        <f>IF(qwdata!N1090="&lt;","nd","d")</f>
        <v>d</v>
      </c>
      <c r="H941" t="str">
        <f>VLOOKUP(qwdata!M1090,lookup!$A$2:$D$18,2,FALSE)</f>
        <v>Copper, water, filtered, micrograms per liter</v>
      </c>
    </row>
    <row r="942" spans="1:8" x14ac:dyDescent="0.3">
      <c r="A942">
        <f>qwdata!B1091</f>
        <v>1651800</v>
      </c>
      <c r="B942" s="1">
        <f>qwdata!C1091</f>
        <v>42580</v>
      </c>
      <c r="C942" t="str">
        <f>VLOOKUP(qwdata!M1091,lookup!$A$2:$D$18,3,FALSE)</f>
        <v>Lead</v>
      </c>
      <c r="D942">
        <f>qwdata!O1091</f>
        <v>0.46400000000000002</v>
      </c>
      <c r="F942" t="str">
        <f>IF(qwdata!N1091="&lt;","nd","d")</f>
        <v>d</v>
      </c>
      <c r="H942" t="str">
        <f>VLOOKUP(qwdata!M1091,lookup!$A$2:$D$18,2,FALSE)</f>
        <v>Lead, water, filtered, micrograms per liter</v>
      </c>
    </row>
    <row r="943" spans="1:8" x14ac:dyDescent="0.3">
      <c r="A943">
        <f>qwdata!B1092</f>
        <v>1651800</v>
      </c>
      <c r="B943" s="1">
        <f>qwdata!C1092</f>
        <v>42580</v>
      </c>
      <c r="C943" t="str">
        <f>VLOOKUP(qwdata!M1092,lookup!$A$2:$D$18,3,FALSE)</f>
        <v>Zinc</v>
      </c>
      <c r="D943">
        <f>qwdata!O1092</f>
        <v>3.8</v>
      </c>
      <c r="F943" t="str">
        <f>IF(qwdata!N1092="&lt;","nd","d")</f>
        <v>d</v>
      </c>
      <c r="H943" t="str">
        <f>VLOOKUP(qwdata!M1092,lookup!$A$2:$D$18,2,FALSE)</f>
        <v>Zinc, water, filtered, micrograms per liter</v>
      </c>
    </row>
    <row r="944" spans="1:8" x14ac:dyDescent="0.3">
      <c r="A944">
        <f>qwdata!B1093</f>
        <v>1651800</v>
      </c>
      <c r="B944" s="1">
        <f>qwdata!C1093</f>
        <v>42580</v>
      </c>
      <c r="C944" t="str">
        <f>VLOOKUP(qwdata!M1093,lookup!$A$2:$D$18,3,FALSE)</f>
        <v>Mercury</v>
      </c>
      <c r="D944">
        <f>qwdata!O1093</f>
        <v>8.3800000000000008</v>
      </c>
      <c r="F944" t="str">
        <f>IF(qwdata!N1093="&lt;","nd","d")</f>
        <v>d</v>
      </c>
      <c r="H944" t="str">
        <f>VLOOKUP(qwdata!M1093,lookup!$A$2:$D$18,2,FALSE)</f>
        <v>Mercury, water, unfiltered, nanograms per liter</v>
      </c>
    </row>
    <row r="945" spans="1:8" x14ac:dyDescent="0.3">
      <c r="A945">
        <f>qwdata!B1094</f>
        <v>1651800</v>
      </c>
      <c r="B945" s="1">
        <f>qwdata!C1094</f>
        <v>42612</v>
      </c>
      <c r="C945" t="str">
        <f>VLOOKUP(qwdata!M1094,lookup!$A$2:$D$18,3,FALSE)</f>
        <v>Copper</v>
      </c>
      <c r="D945">
        <f>qwdata!O1094</f>
        <v>1.8</v>
      </c>
      <c r="F945" t="str">
        <f>IF(qwdata!N1094="&lt;","nd","d")</f>
        <v>d</v>
      </c>
      <c r="H945" t="str">
        <f>VLOOKUP(qwdata!M1094,lookup!$A$2:$D$18,2,FALSE)</f>
        <v>Copper, water, filtered, micrograms per liter</v>
      </c>
    </row>
    <row r="946" spans="1:8" x14ac:dyDescent="0.3">
      <c r="A946">
        <f>qwdata!B1095</f>
        <v>1651800</v>
      </c>
      <c r="B946" s="1">
        <f>qwdata!C1095</f>
        <v>42612</v>
      </c>
      <c r="C946" t="str">
        <f>VLOOKUP(qwdata!M1095,lookup!$A$2:$D$18,3,FALSE)</f>
        <v>Lead</v>
      </c>
      <c r="D946">
        <f>qwdata!O1095</f>
        <v>0.02</v>
      </c>
      <c r="F946" t="str">
        <f>IF(qwdata!N1095="&lt;","nd","d")</f>
        <v>d</v>
      </c>
      <c r="H946" t="str">
        <f>VLOOKUP(qwdata!M1095,lookup!$A$2:$D$18,2,FALSE)</f>
        <v>Lead, water, filtered, micrograms per liter</v>
      </c>
    </row>
    <row r="947" spans="1:8" x14ac:dyDescent="0.3">
      <c r="A947">
        <f>qwdata!B1096</f>
        <v>1651800</v>
      </c>
      <c r="B947" s="1">
        <f>qwdata!C1096</f>
        <v>42612</v>
      </c>
      <c r="C947" t="str">
        <f>VLOOKUP(qwdata!M1096,lookup!$A$2:$D$18,3,FALSE)</f>
        <v>Zinc</v>
      </c>
      <c r="D947">
        <f>qwdata!O1096</f>
        <v>2</v>
      </c>
      <c r="F947" t="str">
        <f>IF(qwdata!N1096="&lt;","nd","d")</f>
        <v>nd</v>
      </c>
      <c r="H947" t="str">
        <f>VLOOKUP(qwdata!M1096,lookup!$A$2:$D$18,2,FALSE)</f>
        <v>Zinc, water, filtered, micrograms per liter</v>
      </c>
    </row>
    <row r="948" spans="1:8" x14ac:dyDescent="0.3">
      <c r="A948">
        <f>qwdata!B1097</f>
        <v>1651800</v>
      </c>
      <c r="B948" s="1">
        <f>qwdata!C1097</f>
        <v>42612</v>
      </c>
      <c r="C948" t="str">
        <f>VLOOKUP(qwdata!M1097,lookup!$A$2:$D$18,3,FALSE)</f>
        <v>Mercury</v>
      </c>
      <c r="D948">
        <f>qwdata!O1097</f>
        <v>0.67</v>
      </c>
      <c r="F948" t="str">
        <f>IF(qwdata!N1097="&lt;","nd","d")</f>
        <v>d</v>
      </c>
      <c r="H948" t="str">
        <f>VLOOKUP(qwdata!M1097,lookup!$A$2:$D$18,2,FALSE)</f>
        <v>Mercury, water, unfiltered, nanograms per liter</v>
      </c>
    </row>
    <row r="949" spans="1:8" x14ac:dyDescent="0.3">
      <c r="A949">
        <f>qwdata!B1098</f>
        <v>1651800</v>
      </c>
      <c r="B949" s="1">
        <f>qwdata!C1098</f>
        <v>42632</v>
      </c>
      <c r="C949" t="str">
        <f>VLOOKUP(qwdata!M1098,lookup!$A$2:$D$18,3,FALSE)</f>
        <v>Copper</v>
      </c>
      <c r="D949">
        <f>qwdata!O1098</f>
        <v>7.5</v>
      </c>
      <c r="F949" t="str">
        <f>IF(qwdata!N1098="&lt;","nd","d")</f>
        <v>d</v>
      </c>
      <c r="H949" t="str">
        <f>VLOOKUP(qwdata!M1098,lookup!$A$2:$D$18,2,FALSE)</f>
        <v>Copper, water, filtered, micrograms per liter</v>
      </c>
    </row>
    <row r="950" spans="1:8" x14ac:dyDescent="0.3">
      <c r="A950">
        <f>qwdata!B1099</f>
        <v>1651800</v>
      </c>
      <c r="B950" s="1">
        <f>qwdata!C1099</f>
        <v>42632</v>
      </c>
      <c r="C950" t="str">
        <f>VLOOKUP(qwdata!M1099,lookup!$A$2:$D$18,3,FALSE)</f>
        <v>Lead</v>
      </c>
      <c r="D950">
        <f>qwdata!O1099</f>
        <v>0.61699999999999999</v>
      </c>
      <c r="F950" t="str">
        <f>IF(qwdata!N1099="&lt;","nd","d")</f>
        <v>d</v>
      </c>
      <c r="H950" t="str">
        <f>VLOOKUP(qwdata!M1099,lookup!$A$2:$D$18,2,FALSE)</f>
        <v>Lead, water, filtered, micrograms per liter</v>
      </c>
    </row>
    <row r="951" spans="1:8" x14ac:dyDescent="0.3">
      <c r="A951">
        <f>qwdata!B1100</f>
        <v>1651800</v>
      </c>
      <c r="B951" s="1">
        <f>qwdata!C1100</f>
        <v>42632</v>
      </c>
      <c r="C951" t="str">
        <f>VLOOKUP(qwdata!M1100,lookup!$A$2:$D$18,3,FALSE)</f>
        <v>Zinc</v>
      </c>
      <c r="D951">
        <f>qwdata!O1100</f>
        <v>10.4</v>
      </c>
      <c r="F951" t="str">
        <f>IF(qwdata!N1100="&lt;","nd","d")</f>
        <v>d</v>
      </c>
      <c r="H951" t="str">
        <f>VLOOKUP(qwdata!M1100,lookup!$A$2:$D$18,2,FALSE)</f>
        <v>Zinc, water, filtered, micrograms per liter</v>
      </c>
    </row>
    <row r="952" spans="1:8" x14ac:dyDescent="0.3">
      <c r="A952">
        <f>qwdata!B1101</f>
        <v>1651800</v>
      </c>
      <c r="B952" s="1">
        <f>qwdata!C1101</f>
        <v>42632</v>
      </c>
      <c r="C952" t="str">
        <f>VLOOKUP(qwdata!M1101,lookup!$A$2:$D$18,3,FALSE)</f>
        <v>Mercury</v>
      </c>
      <c r="D952">
        <f>qwdata!O1101</f>
        <v>12.1</v>
      </c>
      <c r="F952" t="str">
        <f>IF(qwdata!N1101="&lt;","nd","d")</f>
        <v>d</v>
      </c>
      <c r="H952" t="str">
        <f>VLOOKUP(qwdata!M1101,lookup!$A$2:$D$18,2,FALSE)</f>
        <v>Mercury, water, unfiltered, nanograms per liter</v>
      </c>
    </row>
    <row r="953" spans="1:8" x14ac:dyDescent="0.3">
      <c r="A953">
        <f>qwdata!B1102</f>
        <v>1651800</v>
      </c>
      <c r="B953" s="1">
        <f>qwdata!C1102</f>
        <v>42640</v>
      </c>
      <c r="C953" t="str">
        <f>VLOOKUP(qwdata!M1102,lookup!$A$2:$D$18,3,FALSE)</f>
        <v>Copper</v>
      </c>
      <c r="D953">
        <f>qwdata!O1102</f>
        <v>4.2</v>
      </c>
      <c r="F953" t="str">
        <f>IF(qwdata!N1102="&lt;","nd","d")</f>
        <v>d</v>
      </c>
      <c r="H953" t="str">
        <f>VLOOKUP(qwdata!M1102,lookup!$A$2:$D$18,2,FALSE)</f>
        <v>Copper, water, filtered, micrograms per liter</v>
      </c>
    </row>
    <row r="954" spans="1:8" x14ac:dyDescent="0.3">
      <c r="A954">
        <f>qwdata!B1103</f>
        <v>1651800</v>
      </c>
      <c r="B954" s="1">
        <f>qwdata!C1103</f>
        <v>42640</v>
      </c>
      <c r="C954" t="str">
        <f>VLOOKUP(qwdata!M1103,lookup!$A$2:$D$18,3,FALSE)</f>
        <v>Lead</v>
      </c>
      <c r="D954">
        <f>qwdata!O1103</f>
        <v>0.37</v>
      </c>
      <c r="F954" t="str">
        <f>IF(qwdata!N1103="&lt;","nd","d")</f>
        <v>d</v>
      </c>
      <c r="H954" t="str">
        <f>VLOOKUP(qwdata!M1103,lookup!$A$2:$D$18,2,FALSE)</f>
        <v>Lead, water, filtered, micrograms per liter</v>
      </c>
    </row>
    <row r="955" spans="1:8" x14ac:dyDescent="0.3">
      <c r="A955">
        <f>qwdata!B1104</f>
        <v>1651800</v>
      </c>
      <c r="B955" s="1">
        <f>qwdata!C1104</f>
        <v>42640</v>
      </c>
      <c r="C955" t="str">
        <f>VLOOKUP(qwdata!M1104,lookup!$A$2:$D$18,3,FALSE)</f>
        <v>Zinc</v>
      </c>
      <c r="D955">
        <f>qwdata!O1104</f>
        <v>4.5</v>
      </c>
      <c r="F955" t="str">
        <f>IF(qwdata!N1104="&lt;","nd","d")</f>
        <v>d</v>
      </c>
      <c r="H955" t="str">
        <f>VLOOKUP(qwdata!M1104,lookup!$A$2:$D$18,2,FALSE)</f>
        <v>Zinc, water, filtered, micrograms per liter</v>
      </c>
    </row>
    <row r="956" spans="1:8" x14ac:dyDescent="0.3">
      <c r="A956">
        <f>qwdata!B1105</f>
        <v>1651800</v>
      </c>
      <c r="B956" s="1">
        <f>qwdata!C1105</f>
        <v>42640</v>
      </c>
      <c r="C956" t="str">
        <f>VLOOKUP(qwdata!M1105,lookup!$A$2:$D$18,3,FALSE)</f>
        <v>Mercury</v>
      </c>
      <c r="D956">
        <f>qwdata!O1105</f>
        <v>3.02</v>
      </c>
      <c r="F956" t="str">
        <f>IF(qwdata!N1105="&lt;","nd","d")</f>
        <v>d</v>
      </c>
      <c r="H956" t="str">
        <f>VLOOKUP(qwdata!M1105,lookup!$A$2:$D$18,2,FALSE)</f>
        <v>Mercury, water, unfiltered, nanograms per liter</v>
      </c>
    </row>
    <row r="957" spans="1:8" x14ac:dyDescent="0.3">
      <c r="A957">
        <f>qwdata!B1106</f>
        <v>1651800</v>
      </c>
      <c r="B957" s="1">
        <f>qwdata!C1106</f>
        <v>42642</v>
      </c>
      <c r="C957" t="str">
        <f>VLOOKUP(qwdata!M1106,lookup!$A$2:$D$18,3,FALSE)</f>
        <v>Copper</v>
      </c>
      <c r="D957">
        <f>qwdata!O1106</f>
        <v>4.8</v>
      </c>
      <c r="F957" t="str">
        <f>IF(qwdata!N1106="&lt;","nd","d")</f>
        <v>d</v>
      </c>
      <c r="H957" t="str">
        <f>VLOOKUP(qwdata!M1106,lookup!$A$2:$D$18,2,FALSE)</f>
        <v>Copper, water, filtered, micrograms per liter</v>
      </c>
    </row>
    <row r="958" spans="1:8" x14ac:dyDescent="0.3">
      <c r="A958">
        <f>qwdata!B1107</f>
        <v>1651800</v>
      </c>
      <c r="B958" s="1">
        <f>qwdata!C1107</f>
        <v>42642</v>
      </c>
      <c r="C958" t="str">
        <f>VLOOKUP(qwdata!M1107,lookup!$A$2:$D$18,3,FALSE)</f>
        <v>Lead</v>
      </c>
      <c r="D958">
        <f>qwdata!O1107</f>
        <v>0.45</v>
      </c>
      <c r="F958" t="str">
        <f>IF(qwdata!N1107="&lt;","nd","d")</f>
        <v>d</v>
      </c>
      <c r="H958" t="str">
        <f>VLOOKUP(qwdata!M1107,lookup!$A$2:$D$18,2,FALSE)</f>
        <v>Lead, water, filtered, micrograms per liter</v>
      </c>
    </row>
    <row r="959" spans="1:8" x14ac:dyDescent="0.3">
      <c r="A959">
        <f>qwdata!B1108</f>
        <v>1651800</v>
      </c>
      <c r="B959" s="1">
        <f>qwdata!C1108</f>
        <v>42642</v>
      </c>
      <c r="C959" t="str">
        <f>VLOOKUP(qwdata!M1108,lookup!$A$2:$D$18,3,FALSE)</f>
        <v>Zinc</v>
      </c>
      <c r="D959">
        <f>qwdata!O1108</f>
        <v>5</v>
      </c>
      <c r="F959" t="str">
        <f>IF(qwdata!N1108="&lt;","nd","d")</f>
        <v>d</v>
      </c>
      <c r="H959" t="str">
        <f>VLOOKUP(qwdata!M1108,lookup!$A$2:$D$18,2,FALSE)</f>
        <v>Zinc, water, filtered, micrograms per liter</v>
      </c>
    </row>
    <row r="960" spans="1:8" x14ac:dyDescent="0.3">
      <c r="A960">
        <f>qwdata!B1109</f>
        <v>1651800</v>
      </c>
      <c r="B960" s="1">
        <f>qwdata!C1109</f>
        <v>42642</v>
      </c>
      <c r="C960" t="str">
        <f>VLOOKUP(qwdata!M1109,lookup!$A$2:$D$18,3,FALSE)</f>
        <v>Mercury</v>
      </c>
      <c r="D960">
        <f>qwdata!O1109</f>
        <v>6.4</v>
      </c>
      <c r="F960" t="str">
        <f>IF(qwdata!N1109="&lt;","nd","d")</f>
        <v>d</v>
      </c>
      <c r="H960" t="str">
        <f>VLOOKUP(qwdata!M1109,lookup!$A$2:$D$18,2,FALSE)</f>
        <v>Mercury, water, unfiltered, nanograms per liter</v>
      </c>
    </row>
    <row r="961" spans="1:8" x14ac:dyDescent="0.3">
      <c r="A961">
        <f>qwdata!B1110</f>
        <v>1651800</v>
      </c>
      <c r="B961" s="1">
        <f>qwdata!C1110</f>
        <v>42669</v>
      </c>
      <c r="C961" t="str">
        <f>VLOOKUP(qwdata!M1110,lookup!$A$2:$D$18,3,FALSE)</f>
        <v>Copper</v>
      </c>
      <c r="D961">
        <f>qwdata!O1110</f>
        <v>2</v>
      </c>
      <c r="F961" t="str">
        <f>IF(qwdata!N1110="&lt;","nd","d")</f>
        <v>d</v>
      </c>
      <c r="H961" t="str">
        <f>VLOOKUP(qwdata!M1110,lookup!$A$2:$D$18,2,FALSE)</f>
        <v>Copper, water, filtered, micrograms per liter</v>
      </c>
    </row>
    <row r="962" spans="1:8" x14ac:dyDescent="0.3">
      <c r="A962">
        <f>qwdata!B1111</f>
        <v>1651800</v>
      </c>
      <c r="B962" s="1">
        <f>qwdata!C1111</f>
        <v>42669</v>
      </c>
      <c r="C962" t="str">
        <f>VLOOKUP(qwdata!M1111,lookup!$A$2:$D$18,3,FALSE)</f>
        <v>Lead</v>
      </c>
      <c r="D962">
        <f>qwdata!O1111</f>
        <v>2.1000000000000001E-2</v>
      </c>
      <c r="F962" t="str">
        <f>IF(qwdata!N1111="&lt;","nd","d")</f>
        <v>d</v>
      </c>
      <c r="H962" t="str">
        <f>VLOOKUP(qwdata!M1111,lookup!$A$2:$D$18,2,FALSE)</f>
        <v>Lead, water, filtered, micrograms per liter</v>
      </c>
    </row>
    <row r="963" spans="1:8" x14ac:dyDescent="0.3">
      <c r="A963">
        <f>qwdata!B1112</f>
        <v>1651800</v>
      </c>
      <c r="B963" s="1">
        <f>qwdata!C1112</f>
        <v>42669</v>
      </c>
      <c r="C963" t="str">
        <f>VLOOKUP(qwdata!M1112,lookup!$A$2:$D$18,3,FALSE)</f>
        <v>Zinc</v>
      </c>
      <c r="D963">
        <f>qwdata!O1112</f>
        <v>5.5</v>
      </c>
      <c r="F963" t="str">
        <f>IF(qwdata!N1112="&lt;","nd","d")</f>
        <v>d</v>
      </c>
      <c r="H963" t="str">
        <f>VLOOKUP(qwdata!M1112,lookup!$A$2:$D$18,2,FALSE)</f>
        <v>Zinc, water, filtered, micrograms per liter</v>
      </c>
    </row>
    <row r="964" spans="1:8" x14ac:dyDescent="0.3">
      <c r="A964">
        <f>qwdata!B1113</f>
        <v>1651800</v>
      </c>
      <c r="B964" s="1">
        <f>qwdata!C1113</f>
        <v>42669</v>
      </c>
      <c r="C964" t="str">
        <f>VLOOKUP(qwdata!M1113,lookup!$A$2:$D$18,3,FALSE)</f>
        <v>Mercury</v>
      </c>
      <c r="D964">
        <f>qwdata!O1113</f>
        <v>1.6</v>
      </c>
      <c r="F964" t="str">
        <f>IF(qwdata!N1113="&lt;","nd","d")</f>
        <v>d</v>
      </c>
      <c r="H964" t="str">
        <f>VLOOKUP(qwdata!M1113,lookup!$A$2:$D$18,2,FALSE)</f>
        <v>Mercury, water, unfiltered, nanograms per liter</v>
      </c>
    </row>
    <row r="965" spans="1:8" x14ac:dyDescent="0.3">
      <c r="A965">
        <f>qwdata!B1114</f>
        <v>1651800</v>
      </c>
      <c r="B965" s="1">
        <f>qwdata!C1114</f>
        <v>42702</v>
      </c>
      <c r="C965" t="str">
        <f>VLOOKUP(qwdata!M1114,lookup!$A$2:$D$18,3,FALSE)</f>
        <v>Copper</v>
      </c>
      <c r="D965">
        <f>qwdata!O1114</f>
        <v>2.2999999999999998</v>
      </c>
      <c r="F965" t="str">
        <f>IF(qwdata!N1114="&lt;","nd","d")</f>
        <v>d</v>
      </c>
      <c r="H965" t="str">
        <f>VLOOKUP(qwdata!M1114,lookup!$A$2:$D$18,2,FALSE)</f>
        <v>Copper, water, filtered, micrograms per liter</v>
      </c>
    </row>
    <row r="966" spans="1:8" x14ac:dyDescent="0.3">
      <c r="A966">
        <f>qwdata!B1115</f>
        <v>1651800</v>
      </c>
      <c r="B966" s="1">
        <f>qwdata!C1115</f>
        <v>42702</v>
      </c>
      <c r="C966" t="str">
        <f>VLOOKUP(qwdata!M1115,lookup!$A$2:$D$18,3,FALSE)</f>
        <v>Lead</v>
      </c>
      <c r="D966">
        <f>qwdata!O1115</f>
        <v>3.5999999999999997E-2</v>
      </c>
      <c r="F966" t="str">
        <f>IF(qwdata!N1115="&lt;","nd","d")</f>
        <v>d</v>
      </c>
      <c r="H966" t="str">
        <f>VLOOKUP(qwdata!M1115,lookup!$A$2:$D$18,2,FALSE)</f>
        <v>Lead, water, filtered, micrograms per liter</v>
      </c>
    </row>
    <row r="967" spans="1:8" x14ac:dyDescent="0.3">
      <c r="A967">
        <f>qwdata!B1116</f>
        <v>1651800</v>
      </c>
      <c r="B967" s="1">
        <f>qwdata!C1116</f>
        <v>42702</v>
      </c>
      <c r="C967" t="str">
        <f>VLOOKUP(qwdata!M1116,lookup!$A$2:$D$18,3,FALSE)</f>
        <v>Zinc</v>
      </c>
      <c r="D967">
        <f>qwdata!O1116</f>
        <v>7.6</v>
      </c>
      <c r="F967" t="str">
        <f>IF(qwdata!N1116="&lt;","nd","d")</f>
        <v>d</v>
      </c>
      <c r="H967" t="str">
        <f>VLOOKUP(qwdata!M1116,lookup!$A$2:$D$18,2,FALSE)</f>
        <v>Zinc, water, filtered, micrograms per liter</v>
      </c>
    </row>
    <row r="968" spans="1:8" x14ac:dyDescent="0.3">
      <c r="A968">
        <f>qwdata!B1117</f>
        <v>1651800</v>
      </c>
      <c r="B968" s="1">
        <f>qwdata!C1117</f>
        <v>42702</v>
      </c>
      <c r="C968" t="str">
        <f>VLOOKUP(qwdata!M1117,lookup!$A$2:$D$18,3,FALSE)</f>
        <v>Mercury</v>
      </c>
      <c r="D968">
        <f>qwdata!O1117</f>
        <v>0.68</v>
      </c>
      <c r="F968" t="str">
        <f>IF(qwdata!N1117="&lt;","nd","d")</f>
        <v>d</v>
      </c>
      <c r="H968" t="str">
        <f>VLOOKUP(qwdata!M1117,lookup!$A$2:$D$18,2,FALSE)</f>
        <v>Mercury, water, unfiltered, nanograms per liter</v>
      </c>
    </row>
    <row r="969" spans="1:8" x14ac:dyDescent="0.3">
      <c r="A969">
        <f>qwdata!B1118</f>
        <v>1651800</v>
      </c>
      <c r="B969" s="1">
        <f>qwdata!C1118</f>
        <v>42704</v>
      </c>
      <c r="C969" t="str">
        <f>VLOOKUP(qwdata!M1118,lookup!$A$2:$D$18,3,FALSE)</f>
        <v>Copper</v>
      </c>
      <c r="D969">
        <f>qwdata!O1118</f>
        <v>8.6999999999999993</v>
      </c>
      <c r="F969" t="str">
        <f>IF(qwdata!N1118="&lt;","nd","d")</f>
        <v>d</v>
      </c>
      <c r="H969" t="str">
        <f>VLOOKUP(qwdata!M1118,lookup!$A$2:$D$18,2,FALSE)</f>
        <v>Copper, water, filtered, micrograms per liter</v>
      </c>
    </row>
    <row r="970" spans="1:8" x14ac:dyDescent="0.3">
      <c r="A970">
        <f>qwdata!B1119</f>
        <v>1651800</v>
      </c>
      <c r="B970" s="1">
        <f>qwdata!C1119</f>
        <v>42704</v>
      </c>
      <c r="C970" t="str">
        <f>VLOOKUP(qwdata!M1119,lookup!$A$2:$D$18,3,FALSE)</f>
        <v>Lead</v>
      </c>
      <c r="D970">
        <f>qwdata!O1119</f>
        <v>1.08</v>
      </c>
      <c r="F970" t="str">
        <f>IF(qwdata!N1119="&lt;","nd","d")</f>
        <v>d</v>
      </c>
      <c r="H970" t="str">
        <f>VLOOKUP(qwdata!M1119,lookup!$A$2:$D$18,2,FALSE)</f>
        <v>Lead, water, filtered, micrograms per liter</v>
      </c>
    </row>
    <row r="971" spans="1:8" x14ac:dyDescent="0.3">
      <c r="A971">
        <f>qwdata!B1120</f>
        <v>1651800</v>
      </c>
      <c r="B971" s="1">
        <f>qwdata!C1120</f>
        <v>42704</v>
      </c>
      <c r="C971" t="str">
        <f>VLOOKUP(qwdata!M1120,lookup!$A$2:$D$18,3,FALSE)</f>
        <v>Zinc</v>
      </c>
      <c r="D971">
        <f>qwdata!O1120</f>
        <v>28.5</v>
      </c>
      <c r="F971" t="str">
        <f>IF(qwdata!N1120="&lt;","nd","d")</f>
        <v>d</v>
      </c>
      <c r="H971" t="str">
        <f>VLOOKUP(qwdata!M1120,lookup!$A$2:$D$18,2,FALSE)</f>
        <v>Zinc, water, filtered, micrograms per liter</v>
      </c>
    </row>
    <row r="972" spans="1:8" x14ac:dyDescent="0.3">
      <c r="A972">
        <f>qwdata!B1121</f>
        <v>1651800</v>
      </c>
      <c r="B972" s="1">
        <f>qwdata!C1121</f>
        <v>42704</v>
      </c>
      <c r="C972" t="str">
        <f>VLOOKUP(qwdata!M1121,lookup!$A$2:$D$18,3,FALSE)</f>
        <v>Mercury</v>
      </c>
      <c r="D972">
        <f>qwdata!O1121</f>
        <v>11</v>
      </c>
      <c r="F972" t="str">
        <f>IF(qwdata!N1121="&lt;","nd","d")</f>
        <v>d</v>
      </c>
      <c r="H972" t="str">
        <f>VLOOKUP(qwdata!M1121,lookup!$A$2:$D$18,2,FALSE)</f>
        <v>Mercury, water, unfiltered, nanograms per liter</v>
      </c>
    </row>
    <row r="973" spans="1:8" x14ac:dyDescent="0.3">
      <c r="A973">
        <f>qwdata!B1122</f>
        <v>1651800</v>
      </c>
      <c r="B973" s="1">
        <f>qwdata!C1122</f>
        <v>42718</v>
      </c>
      <c r="C973" t="str">
        <f>VLOOKUP(qwdata!M1122,lookup!$A$2:$D$18,3,FALSE)</f>
        <v>Copper</v>
      </c>
      <c r="D973">
        <f>qwdata!O1122</f>
        <v>1.6</v>
      </c>
      <c r="F973" t="str">
        <f>IF(qwdata!N1122="&lt;","nd","d")</f>
        <v>d</v>
      </c>
      <c r="H973" t="str">
        <f>VLOOKUP(qwdata!M1122,lookup!$A$2:$D$18,2,FALSE)</f>
        <v>Copper, water, filtered, micrograms per liter</v>
      </c>
    </row>
    <row r="974" spans="1:8" x14ac:dyDescent="0.3">
      <c r="A974">
        <f>qwdata!B1123</f>
        <v>1651800</v>
      </c>
      <c r="B974" s="1">
        <f>qwdata!C1123</f>
        <v>42718</v>
      </c>
      <c r="C974" t="str">
        <f>VLOOKUP(qwdata!M1123,lookup!$A$2:$D$18,3,FALSE)</f>
        <v>Lead</v>
      </c>
      <c r="D974">
        <f>qwdata!O1123</f>
        <v>3.5000000000000003E-2</v>
      </c>
      <c r="F974" t="str">
        <f>IF(qwdata!N1123="&lt;","nd","d")</f>
        <v>d</v>
      </c>
      <c r="H974" t="str">
        <f>VLOOKUP(qwdata!M1123,lookup!$A$2:$D$18,2,FALSE)</f>
        <v>Lead, water, filtered, micrograms per liter</v>
      </c>
    </row>
    <row r="975" spans="1:8" x14ac:dyDescent="0.3">
      <c r="A975">
        <f>qwdata!B1124</f>
        <v>1651800</v>
      </c>
      <c r="B975" s="1">
        <f>qwdata!C1124</f>
        <v>42718</v>
      </c>
      <c r="C975" t="str">
        <f>VLOOKUP(qwdata!M1124,lookup!$A$2:$D$18,3,FALSE)</f>
        <v>Zinc</v>
      </c>
      <c r="D975">
        <f>qwdata!O1124</f>
        <v>9.3000000000000007</v>
      </c>
      <c r="F975" t="str">
        <f>IF(qwdata!N1124="&lt;","nd","d")</f>
        <v>d</v>
      </c>
      <c r="H975" t="str">
        <f>VLOOKUP(qwdata!M1124,lookup!$A$2:$D$18,2,FALSE)</f>
        <v>Zinc, water, filtered, micrograms per liter</v>
      </c>
    </row>
    <row r="976" spans="1:8" x14ac:dyDescent="0.3">
      <c r="A976">
        <f>qwdata!B1125</f>
        <v>1651800</v>
      </c>
      <c r="B976" s="1">
        <f>qwdata!C1125</f>
        <v>42718</v>
      </c>
      <c r="C976" t="str">
        <f>VLOOKUP(qwdata!M1125,lookup!$A$2:$D$18,3,FALSE)</f>
        <v>Mercury</v>
      </c>
      <c r="D976">
        <f>qwdata!O1125</f>
        <v>0.89</v>
      </c>
      <c r="F976" t="str">
        <f>IF(qwdata!N1125="&lt;","nd","d")</f>
        <v>d</v>
      </c>
      <c r="H976" t="str">
        <f>VLOOKUP(qwdata!M1125,lookup!$A$2:$D$18,2,FALSE)</f>
        <v>Mercury, water, unfiltered, nanograms per liter</v>
      </c>
    </row>
    <row r="977" spans="1:8" x14ac:dyDescent="0.3">
      <c r="A977">
        <f>qwdata!B1126</f>
        <v>1651800</v>
      </c>
      <c r="B977" s="1">
        <f>qwdata!C1126</f>
        <v>42738</v>
      </c>
      <c r="C977" t="str">
        <f>VLOOKUP(qwdata!M1126,lookup!$A$2:$D$18,3,FALSE)</f>
        <v>Copper</v>
      </c>
      <c r="D977">
        <f>qwdata!O1126</f>
        <v>4.8</v>
      </c>
      <c r="F977" t="str">
        <f>IF(qwdata!N1126="&lt;","nd","d")</f>
        <v>d</v>
      </c>
      <c r="H977" t="str">
        <f>VLOOKUP(qwdata!M1126,lookup!$A$2:$D$18,2,FALSE)</f>
        <v>Copper, water, filtered, micrograms per liter</v>
      </c>
    </row>
    <row r="978" spans="1:8" x14ac:dyDescent="0.3">
      <c r="A978">
        <f>qwdata!B1127</f>
        <v>1651800</v>
      </c>
      <c r="B978" s="1">
        <f>qwdata!C1127</f>
        <v>42738</v>
      </c>
      <c r="C978" t="str">
        <f>VLOOKUP(qwdata!M1127,lookup!$A$2:$D$18,3,FALSE)</f>
        <v>Lead</v>
      </c>
      <c r="D978">
        <f>qwdata!O1127</f>
        <v>0.57699999999999996</v>
      </c>
      <c r="F978" t="str">
        <f>IF(qwdata!N1127="&lt;","nd","d")</f>
        <v>d</v>
      </c>
      <c r="H978" t="str">
        <f>VLOOKUP(qwdata!M1127,lookup!$A$2:$D$18,2,FALSE)</f>
        <v>Lead, water, filtered, micrograms per liter</v>
      </c>
    </row>
    <row r="979" spans="1:8" x14ac:dyDescent="0.3">
      <c r="A979">
        <f>qwdata!B1128</f>
        <v>1651800</v>
      </c>
      <c r="B979" s="1">
        <f>qwdata!C1128</f>
        <v>42738</v>
      </c>
      <c r="C979" t="str">
        <f>VLOOKUP(qwdata!M1128,lookup!$A$2:$D$18,3,FALSE)</f>
        <v>Zinc</v>
      </c>
      <c r="D979">
        <f>qwdata!O1128</f>
        <v>6.3</v>
      </c>
      <c r="F979" t="str">
        <f>IF(qwdata!N1128="&lt;","nd","d")</f>
        <v>d</v>
      </c>
      <c r="H979" t="str">
        <f>VLOOKUP(qwdata!M1128,lookup!$A$2:$D$18,2,FALSE)</f>
        <v>Zinc, water, filtered, micrograms per liter</v>
      </c>
    </row>
    <row r="980" spans="1:8" x14ac:dyDescent="0.3">
      <c r="A980">
        <f>qwdata!B1129</f>
        <v>1651800</v>
      </c>
      <c r="B980" s="1">
        <f>qwdata!C1129</f>
        <v>42738</v>
      </c>
      <c r="C980" t="str">
        <f>VLOOKUP(qwdata!M1129,lookup!$A$2:$D$18,3,FALSE)</f>
        <v>Mercury</v>
      </c>
      <c r="D980">
        <f>qwdata!O1129</f>
        <v>34.799999999999997</v>
      </c>
      <c r="F980" t="str">
        <f>IF(qwdata!N1129="&lt;","nd","d")</f>
        <v>d</v>
      </c>
      <c r="H980" t="str">
        <f>VLOOKUP(qwdata!M1129,lookup!$A$2:$D$18,2,FALSE)</f>
        <v>Mercury, water, unfiltered, nanograms per liter</v>
      </c>
    </row>
    <row r="981" spans="1:8" x14ac:dyDescent="0.3">
      <c r="A981">
        <f>qwdata!B1130</f>
        <v>1651800</v>
      </c>
      <c r="B981" s="1">
        <f>qwdata!C1130</f>
        <v>42758</v>
      </c>
      <c r="C981" t="str">
        <f>VLOOKUP(qwdata!M1130,lookup!$A$2:$D$18,3,FALSE)</f>
        <v>Copper</v>
      </c>
      <c r="D981">
        <f>qwdata!O1130</f>
        <v>4.9000000000000004</v>
      </c>
      <c r="F981" t="str">
        <f>IF(qwdata!N1130="&lt;","nd","d")</f>
        <v>d</v>
      </c>
      <c r="H981" t="str">
        <f>VLOOKUP(qwdata!M1130,lookup!$A$2:$D$18,2,FALSE)</f>
        <v>Copper, water, filtered, micrograms per liter</v>
      </c>
    </row>
    <row r="982" spans="1:8" x14ac:dyDescent="0.3">
      <c r="A982">
        <f>qwdata!B1131</f>
        <v>1651800</v>
      </c>
      <c r="B982" s="1">
        <f>qwdata!C1131</f>
        <v>42758</v>
      </c>
      <c r="C982" t="str">
        <f>VLOOKUP(qwdata!M1131,lookup!$A$2:$D$18,3,FALSE)</f>
        <v>Lead</v>
      </c>
      <c r="D982">
        <f>qwdata!O1131</f>
        <v>0.53100000000000003</v>
      </c>
      <c r="F982" t="str">
        <f>IF(qwdata!N1131="&lt;","nd","d")</f>
        <v>d</v>
      </c>
      <c r="H982" t="str">
        <f>VLOOKUP(qwdata!M1131,lookup!$A$2:$D$18,2,FALSE)</f>
        <v>Lead, water, filtered, micrograms per liter</v>
      </c>
    </row>
    <row r="983" spans="1:8" x14ac:dyDescent="0.3">
      <c r="A983">
        <f>qwdata!B1132</f>
        <v>1651800</v>
      </c>
      <c r="B983" s="1">
        <f>qwdata!C1132</f>
        <v>42758</v>
      </c>
      <c r="C983" t="str">
        <f>VLOOKUP(qwdata!M1132,lookup!$A$2:$D$18,3,FALSE)</f>
        <v>Zinc</v>
      </c>
      <c r="D983">
        <f>qwdata!O1132</f>
        <v>9.1999999999999993</v>
      </c>
      <c r="F983" t="str">
        <f>IF(qwdata!N1132="&lt;","nd","d")</f>
        <v>d</v>
      </c>
      <c r="H983" t="str">
        <f>VLOOKUP(qwdata!M1132,lookup!$A$2:$D$18,2,FALSE)</f>
        <v>Zinc, water, filtered, micrograms per liter</v>
      </c>
    </row>
    <row r="984" spans="1:8" x14ac:dyDescent="0.3">
      <c r="A984">
        <f>qwdata!B1133</f>
        <v>1651800</v>
      </c>
      <c r="B984" s="1">
        <f>qwdata!C1133</f>
        <v>42758</v>
      </c>
      <c r="C984" t="str">
        <f>VLOOKUP(qwdata!M1133,lookup!$A$2:$D$18,3,FALSE)</f>
        <v>Mercury</v>
      </c>
      <c r="D984">
        <f>qwdata!O1133</f>
        <v>17.3</v>
      </c>
      <c r="F984" t="str">
        <f>IF(qwdata!N1133="&lt;","nd","d")</f>
        <v>d</v>
      </c>
      <c r="H984" t="str">
        <f>VLOOKUP(qwdata!M1133,lookup!$A$2:$D$18,2,FALSE)</f>
        <v>Mercury, water, unfiltered, nanograms per liter</v>
      </c>
    </row>
    <row r="985" spans="1:8" x14ac:dyDescent="0.3">
      <c r="A985">
        <f>qwdata!B1134</f>
        <v>1651800</v>
      </c>
      <c r="B985" s="1">
        <f>qwdata!C1134</f>
        <v>42766</v>
      </c>
      <c r="C985" t="str">
        <f>VLOOKUP(qwdata!M1134,lookup!$A$2:$D$18,3,FALSE)</f>
        <v>Copper</v>
      </c>
      <c r="D985">
        <f>qwdata!O1134</f>
        <v>1.4</v>
      </c>
      <c r="F985" t="str">
        <f>IF(qwdata!N1134="&lt;","nd","d")</f>
        <v>d</v>
      </c>
      <c r="H985" t="str">
        <f>VLOOKUP(qwdata!M1134,lookup!$A$2:$D$18,2,FALSE)</f>
        <v>Copper, water, filtered, micrograms per liter</v>
      </c>
    </row>
    <row r="986" spans="1:8" x14ac:dyDescent="0.3">
      <c r="A986">
        <f>qwdata!B1135</f>
        <v>1651800</v>
      </c>
      <c r="B986" s="1">
        <f>qwdata!C1135</f>
        <v>42766</v>
      </c>
      <c r="C986" t="str">
        <f>VLOOKUP(qwdata!M1135,lookup!$A$2:$D$18,3,FALSE)</f>
        <v>Lead</v>
      </c>
      <c r="D986">
        <f>qwdata!O1135</f>
        <v>0.02</v>
      </c>
      <c r="F986" t="str">
        <f>IF(qwdata!N1135="&lt;","nd","d")</f>
        <v>nd</v>
      </c>
      <c r="H986" t="str">
        <f>VLOOKUP(qwdata!M1135,lookup!$A$2:$D$18,2,FALSE)</f>
        <v>Lead, water, filtered, micrograms per liter</v>
      </c>
    </row>
    <row r="987" spans="1:8" x14ac:dyDescent="0.3">
      <c r="A987">
        <f>qwdata!B1136</f>
        <v>1651800</v>
      </c>
      <c r="B987" s="1">
        <f>qwdata!C1136</f>
        <v>42766</v>
      </c>
      <c r="C987" t="str">
        <f>VLOOKUP(qwdata!M1136,lookup!$A$2:$D$18,3,FALSE)</f>
        <v>Zinc</v>
      </c>
      <c r="D987">
        <f>qwdata!O1136</f>
        <v>12.9</v>
      </c>
      <c r="F987" t="str">
        <f>IF(qwdata!N1136="&lt;","nd","d")</f>
        <v>d</v>
      </c>
      <c r="H987" t="str">
        <f>VLOOKUP(qwdata!M1136,lookup!$A$2:$D$18,2,FALSE)</f>
        <v>Zinc, water, filtered, micrograms per liter</v>
      </c>
    </row>
    <row r="988" spans="1:8" x14ac:dyDescent="0.3">
      <c r="A988">
        <f>qwdata!B1137</f>
        <v>1651800</v>
      </c>
      <c r="B988" s="1">
        <f>qwdata!C1137</f>
        <v>42766</v>
      </c>
      <c r="C988" t="str">
        <f>VLOOKUP(qwdata!M1137,lookup!$A$2:$D$18,3,FALSE)</f>
        <v>Mercury</v>
      </c>
      <c r="D988">
        <f>qwdata!O1137</f>
        <v>0.78</v>
      </c>
      <c r="F988" t="str">
        <f>IF(qwdata!N1137="&lt;","nd","d")</f>
        <v>d</v>
      </c>
      <c r="H988" t="str">
        <f>VLOOKUP(qwdata!M1137,lookup!$A$2:$D$18,2,FALSE)</f>
        <v>Mercury, water, unfiltered, nanograms per liter</v>
      </c>
    </row>
    <row r="989" spans="1:8" x14ac:dyDescent="0.3">
      <c r="A989">
        <f>qwdata!B1138</f>
        <v>1651800</v>
      </c>
      <c r="B989" s="1">
        <f>qwdata!C1138</f>
        <v>42794</v>
      </c>
      <c r="C989" t="str">
        <f>VLOOKUP(qwdata!M1138,lookup!$A$2:$D$18,3,FALSE)</f>
        <v>Copper</v>
      </c>
      <c r="D989">
        <f>qwdata!O1138</f>
        <v>1.5</v>
      </c>
      <c r="F989" t="str">
        <f>IF(qwdata!N1138="&lt;","nd","d")</f>
        <v>d</v>
      </c>
      <c r="H989" t="str">
        <f>VLOOKUP(qwdata!M1138,lookup!$A$2:$D$18,2,FALSE)</f>
        <v>Copper, water, filtered, micrograms per liter</v>
      </c>
    </row>
    <row r="990" spans="1:8" x14ac:dyDescent="0.3">
      <c r="A990">
        <f>qwdata!B1139</f>
        <v>1651800</v>
      </c>
      <c r="B990" s="1">
        <f>qwdata!C1139</f>
        <v>42794</v>
      </c>
      <c r="C990" t="str">
        <f>VLOOKUP(qwdata!M1139,lookup!$A$2:$D$18,3,FALSE)</f>
        <v>Lead</v>
      </c>
      <c r="D990">
        <f>qwdata!O1139</f>
        <v>4.4999999999999998E-2</v>
      </c>
      <c r="F990" t="str">
        <f>IF(qwdata!N1139="&lt;","nd","d")</f>
        <v>d</v>
      </c>
      <c r="H990" t="str">
        <f>VLOOKUP(qwdata!M1139,lookup!$A$2:$D$18,2,FALSE)</f>
        <v>Lead, water, filtered, micrograms per liter</v>
      </c>
    </row>
    <row r="991" spans="1:8" x14ac:dyDescent="0.3">
      <c r="A991">
        <f>qwdata!B1140</f>
        <v>1651800</v>
      </c>
      <c r="B991" s="1">
        <f>qwdata!C1140</f>
        <v>42794</v>
      </c>
      <c r="C991" t="str">
        <f>VLOOKUP(qwdata!M1140,lookup!$A$2:$D$18,3,FALSE)</f>
        <v>Zinc</v>
      </c>
      <c r="D991">
        <f>qwdata!O1140</f>
        <v>6.3</v>
      </c>
      <c r="F991" t="str">
        <f>IF(qwdata!N1140="&lt;","nd","d")</f>
        <v>d</v>
      </c>
      <c r="H991" t="str">
        <f>VLOOKUP(qwdata!M1140,lookup!$A$2:$D$18,2,FALSE)</f>
        <v>Zinc, water, filtered, micrograms per liter</v>
      </c>
    </row>
    <row r="992" spans="1:8" x14ac:dyDescent="0.3">
      <c r="A992">
        <f>qwdata!B1141</f>
        <v>1651800</v>
      </c>
      <c r="B992" s="1">
        <f>qwdata!C1141</f>
        <v>42794</v>
      </c>
      <c r="C992" t="str">
        <f>VLOOKUP(qwdata!M1141,lookup!$A$2:$D$18,3,FALSE)</f>
        <v>Mercury</v>
      </c>
      <c r="D992">
        <f>qwdata!O1141</f>
        <v>0.84</v>
      </c>
      <c r="F992" t="str">
        <f>IF(qwdata!N1141="&lt;","nd","d")</f>
        <v>d</v>
      </c>
      <c r="H992" t="str">
        <f>VLOOKUP(qwdata!M1141,lookup!$A$2:$D$18,2,FALSE)</f>
        <v>Mercury, water, unfiltered, nanograms per liter</v>
      </c>
    </row>
    <row r="993" spans="1:8" x14ac:dyDescent="0.3">
      <c r="A993">
        <f>qwdata!B1142</f>
        <v>1651800</v>
      </c>
      <c r="B993" s="1">
        <f>qwdata!C1142</f>
        <v>42822</v>
      </c>
      <c r="C993" t="str">
        <f>VLOOKUP(qwdata!M1142,lookup!$A$2:$D$18,3,FALSE)</f>
        <v>Copper</v>
      </c>
      <c r="D993">
        <f>qwdata!O1142</f>
        <v>1.9</v>
      </c>
      <c r="F993" t="str">
        <f>IF(qwdata!N1142="&lt;","nd","d")</f>
        <v>d</v>
      </c>
      <c r="H993" t="str">
        <f>VLOOKUP(qwdata!M1142,lookup!$A$2:$D$18,2,FALSE)</f>
        <v>Copper, water, filtered, micrograms per liter</v>
      </c>
    </row>
    <row r="994" spans="1:8" x14ac:dyDescent="0.3">
      <c r="A994">
        <f>qwdata!B1143</f>
        <v>1651800</v>
      </c>
      <c r="B994" s="1">
        <f>qwdata!C1143</f>
        <v>42822</v>
      </c>
      <c r="C994" t="str">
        <f>VLOOKUP(qwdata!M1143,lookup!$A$2:$D$18,3,FALSE)</f>
        <v>Lead</v>
      </c>
      <c r="D994">
        <f>qwdata!O1143</f>
        <v>3.4000000000000002E-2</v>
      </c>
      <c r="F994" t="str">
        <f>IF(qwdata!N1143="&lt;","nd","d")</f>
        <v>d</v>
      </c>
      <c r="H994" t="str">
        <f>VLOOKUP(qwdata!M1143,lookup!$A$2:$D$18,2,FALSE)</f>
        <v>Lead, water, filtered, micrograms per liter</v>
      </c>
    </row>
    <row r="995" spans="1:8" x14ac:dyDescent="0.3">
      <c r="A995">
        <f>qwdata!B1144</f>
        <v>1651800</v>
      </c>
      <c r="B995" s="1">
        <f>qwdata!C1144</f>
        <v>42822</v>
      </c>
      <c r="C995" t="str">
        <f>VLOOKUP(qwdata!M1144,lookup!$A$2:$D$18,3,FALSE)</f>
        <v>Zinc</v>
      </c>
      <c r="D995">
        <f>qwdata!O1144</f>
        <v>2.2000000000000002</v>
      </c>
      <c r="F995" t="str">
        <f>IF(qwdata!N1144="&lt;","nd","d")</f>
        <v>d</v>
      </c>
      <c r="H995" t="str">
        <f>VLOOKUP(qwdata!M1144,lookup!$A$2:$D$18,2,FALSE)</f>
        <v>Zinc, water, filtered, micrograms per liter</v>
      </c>
    </row>
    <row r="996" spans="1:8" x14ac:dyDescent="0.3">
      <c r="A996">
        <f>qwdata!B1145</f>
        <v>1651800</v>
      </c>
      <c r="B996" s="1">
        <f>qwdata!C1145</f>
        <v>42822</v>
      </c>
      <c r="C996" t="str">
        <f>VLOOKUP(qwdata!M1145,lookup!$A$2:$D$18,3,FALSE)</f>
        <v>Mercury</v>
      </c>
      <c r="D996">
        <f>qwdata!O1145</f>
        <v>0.73</v>
      </c>
      <c r="F996" t="str">
        <f>IF(qwdata!N1145="&lt;","nd","d")</f>
        <v>d</v>
      </c>
      <c r="H996" t="str">
        <f>VLOOKUP(qwdata!M1145,lookup!$A$2:$D$18,2,FALSE)</f>
        <v>Mercury, water, unfiltered, nanograms per liter</v>
      </c>
    </row>
    <row r="997" spans="1:8" x14ac:dyDescent="0.3">
      <c r="A997">
        <f>qwdata!B1146</f>
        <v>1651800</v>
      </c>
      <c r="B997" s="1">
        <f>qwdata!C1146</f>
        <v>42825</v>
      </c>
      <c r="C997" t="str">
        <f>VLOOKUP(qwdata!M1146,lookup!$A$2:$D$18,3,FALSE)</f>
        <v>Copper</v>
      </c>
      <c r="D997">
        <f>qwdata!O1146</f>
        <v>3</v>
      </c>
      <c r="F997" t="str">
        <f>IF(qwdata!N1146="&lt;","nd","d")</f>
        <v>d</v>
      </c>
      <c r="H997" t="str">
        <f>VLOOKUP(qwdata!M1146,lookup!$A$2:$D$18,2,FALSE)</f>
        <v>Copper, water, filtered, micrograms per liter</v>
      </c>
    </row>
    <row r="998" spans="1:8" x14ac:dyDescent="0.3">
      <c r="A998">
        <f>qwdata!B1147</f>
        <v>1651800</v>
      </c>
      <c r="B998" s="1">
        <f>qwdata!C1147</f>
        <v>42825</v>
      </c>
      <c r="C998" t="str">
        <f>VLOOKUP(qwdata!M1147,lookup!$A$2:$D$18,3,FALSE)</f>
        <v>Lead</v>
      </c>
      <c r="D998">
        <f>qwdata!O1147</f>
        <v>0.47699999999999998</v>
      </c>
      <c r="F998" t="str">
        <f>IF(qwdata!N1147="&lt;","nd","d")</f>
        <v>d</v>
      </c>
      <c r="H998" t="str">
        <f>VLOOKUP(qwdata!M1147,lookup!$A$2:$D$18,2,FALSE)</f>
        <v>Lead, water, filtered, micrograms per liter</v>
      </c>
    </row>
    <row r="999" spans="1:8" x14ac:dyDescent="0.3">
      <c r="A999">
        <f>qwdata!B1148</f>
        <v>1651800</v>
      </c>
      <c r="B999" s="1">
        <f>qwdata!C1148</f>
        <v>42825</v>
      </c>
      <c r="C999" t="str">
        <f>VLOOKUP(qwdata!M1148,lookup!$A$2:$D$18,3,FALSE)</f>
        <v>Zinc</v>
      </c>
      <c r="D999">
        <f>qwdata!O1148</f>
        <v>6.6</v>
      </c>
      <c r="F999" t="str">
        <f>IF(qwdata!N1148="&lt;","nd","d")</f>
        <v>d</v>
      </c>
      <c r="H999" t="str">
        <f>VLOOKUP(qwdata!M1148,lookup!$A$2:$D$18,2,FALSE)</f>
        <v>Zinc, water, filtered, micrograms per liter</v>
      </c>
    </row>
    <row r="1000" spans="1:8" x14ac:dyDescent="0.3">
      <c r="A1000">
        <f>qwdata!B1149</f>
        <v>1651800</v>
      </c>
      <c r="B1000" s="1">
        <f>qwdata!C1149</f>
        <v>42825</v>
      </c>
      <c r="C1000" t="str">
        <f>VLOOKUP(qwdata!M1149,lookup!$A$2:$D$18,3,FALSE)</f>
        <v>Mercury</v>
      </c>
      <c r="D1000">
        <f>qwdata!O1149</f>
        <v>27.1</v>
      </c>
      <c r="F1000" t="str">
        <f>IF(qwdata!N1149="&lt;","nd","d")</f>
        <v>d</v>
      </c>
      <c r="H1000" t="str">
        <f>VLOOKUP(qwdata!M1149,lookup!$A$2:$D$18,2,FALSE)</f>
        <v>Mercury, water, unfiltered, nanograms per liter</v>
      </c>
    </row>
    <row r="1001" spans="1:8" x14ac:dyDescent="0.3">
      <c r="A1001">
        <f>qwdata!B1150</f>
        <v>1651800</v>
      </c>
      <c r="B1001" s="1">
        <f>qwdata!C1150</f>
        <v>42850</v>
      </c>
      <c r="C1001" t="str">
        <f>VLOOKUP(qwdata!M1150,lookup!$A$2:$D$18,3,FALSE)</f>
        <v>Copper</v>
      </c>
      <c r="D1001">
        <f>qwdata!O1150</f>
        <v>3.9</v>
      </c>
      <c r="F1001" t="str">
        <f>IF(qwdata!N1150="&lt;","nd","d")</f>
        <v>d</v>
      </c>
      <c r="H1001" t="str">
        <f>VLOOKUP(qwdata!M1150,lookup!$A$2:$D$18,2,FALSE)</f>
        <v>Copper, water, filtered, micrograms per liter</v>
      </c>
    </row>
    <row r="1002" spans="1:8" x14ac:dyDescent="0.3">
      <c r="A1002">
        <f>qwdata!B1151</f>
        <v>1651800</v>
      </c>
      <c r="B1002" s="1">
        <f>qwdata!C1151</f>
        <v>42850</v>
      </c>
      <c r="C1002" t="str">
        <f>VLOOKUP(qwdata!M1151,lookup!$A$2:$D$18,3,FALSE)</f>
        <v>Lead</v>
      </c>
      <c r="D1002">
        <f>qwdata!O1151</f>
        <v>0.375</v>
      </c>
      <c r="F1002" t="str">
        <f>IF(qwdata!N1151="&lt;","nd","d")</f>
        <v>d</v>
      </c>
      <c r="H1002" t="str">
        <f>VLOOKUP(qwdata!M1151,lookup!$A$2:$D$18,2,FALSE)</f>
        <v>Lead, water, filtered, micrograms per liter</v>
      </c>
    </row>
    <row r="1003" spans="1:8" x14ac:dyDescent="0.3">
      <c r="A1003">
        <f>qwdata!B1152</f>
        <v>1651800</v>
      </c>
      <c r="B1003" s="1">
        <f>qwdata!C1152</f>
        <v>42850</v>
      </c>
      <c r="C1003" t="str">
        <f>VLOOKUP(qwdata!M1152,lookup!$A$2:$D$18,3,FALSE)</f>
        <v>Zinc</v>
      </c>
      <c r="D1003">
        <f>qwdata!O1152</f>
        <v>8.8000000000000007</v>
      </c>
      <c r="F1003" t="str">
        <f>IF(qwdata!N1152="&lt;","nd","d")</f>
        <v>d</v>
      </c>
      <c r="H1003" t="str">
        <f>VLOOKUP(qwdata!M1152,lookup!$A$2:$D$18,2,FALSE)</f>
        <v>Zinc, water, filtered, micrograms per liter</v>
      </c>
    </row>
    <row r="1004" spans="1:8" x14ac:dyDescent="0.3">
      <c r="A1004">
        <f>qwdata!B1153</f>
        <v>1651800</v>
      </c>
      <c r="B1004" s="1">
        <f>qwdata!C1153</f>
        <v>42850</v>
      </c>
      <c r="C1004" t="str">
        <f>VLOOKUP(qwdata!M1153,lookup!$A$2:$D$18,3,FALSE)</f>
        <v>Mercury</v>
      </c>
      <c r="D1004">
        <f>qwdata!O1153</f>
        <v>2.84</v>
      </c>
      <c r="F1004" t="str">
        <f>IF(qwdata!N1153="&lt;","nd","d")</f>
        <v>d</v>
      </c>
      <c r="H1004" t="str">
        <f>VLOOKUP(qwdata!M1153,lookup!$A$2:$D$18,2,FALSE)</f>
        <v>Mercury, water, unfiltered, nanograms per liter</v>
      </c>
    </row>
    <row r="1005" spans="1:8" x14ac:dyDescent="0.3">
      <c r="A1005">
        <f>qwdata!B1154</f>
        <v>1651800</v>
      </c>
      <c r="B1005" s="1">
        <f>qwdata!C1154</f>
        <v>42860</v>
      </c>
      <c r="C1005" t="str">
        <f>VLOOKUP(qwdata!M1154,lookup!$A$2:$D$18,3,FALSE)</f>
        <v>Copper</v>
      </c>
      <c r="D1005">
        <f>qwdata!O1154</f>
        <v>3.8</v>
      </c>
      <c r="F1005" t="str">
        <f>IF(qwdata!N1154="&lt;","nd","d")</f>
        <v>d</v>
      </c>
      <c r="H1005" t="str">
        <f>VLOOKUP(qwdata!M1154,lookup!$A$2:$D$18,2,FALSE)</f>
        <v>Copper, water, filtered, micrograms per liter</v>
      </c>
    </row>
    <row r="1006" spans="1:8" x14ac:dyDescent="0.3">
      <c r="A1006">
        <f>qwdata!B1155</f>
        <v>1651800</v>
      </c>
      <c r="B1006" s="1">
        <f>qwdata!C1155</f>
        <v>42860</v>
      </c>
      <c r="C1006" t="str">
        <f>VLOOKUP(qwdata!M1155,lookup!$A$2:$D$18,3,FALSE)</f>
        <v>Lead</v>
      </c>
      <c r="D1006">
        <f>qwdata!O1155</f>
        <v>0.78</v>
      </c>
      <c r="F1006" t="str">
        <f>IF(qwdata!N1155="&lt;","nd","d")</f>
        <v>d</v>
      </c>
      <c r="H1006" t="str">
        <f>VLOOKUP(qwdata!M1155,lookup!$A$2:$D$18,2,FALSE)</f>
        <v>Lead, water, filtered, micrograms per liter</v>
      </c>
    </row>
    <row r="1007" spans="1:8" x14ac:dyDescent="0.3">
      <c r="A1007">
        <f>qwdata!B1156</f>
        <v>1651800</v>
      </c>
      <c r="B1007" s="1">
        <f>qwdata!C1156</f>
        <v>42860</v>
      </c>
      <c r="C1007" t="str">
        <f>VLOOKUP(qwdata!M1156,lookup!$A$2:$D$18,3,FALSE)</f>
        <v>Zinc</v>
      </c>
      <c r="D1007">
        <f>qwdata!O1156</f>
        <v>5.0999999999999996</v>
      </c>
      <c r="F1007" t="str">
        <f>IF(qwdata!N1156="&lt;","nd","d")</f>
        <v>d</v>
      </c>
      <c r="H1007" t="str">
        <f>VLOOKUP(qwdata!M1156,lookup!$A$2:$D$18,2,FALSE)</f>
        <v>Zinc, water, filtered, micrograms per liter</v>
      </c>
    </row>
    <row r="1008" spans="1:8" x14ac:dyDescent="0.3">
      <c r="A1008">
        <f>qwdata!B1157</f>
        <v>1651800</v>
      </c>
      <c r="B1008" s="1">
        <f>qwdata!C1157</f>
        <v>42860</v>
      </c>
      <c r="C1008" t="str">
        <f>VLOOKUP(qwdata!M1157,lookup!$A$2:$D$18,3,FALSE)</f>
        <v>Mercury</v>
      </c>
      <c r="D1008">
        <f>qwdata!O1157</f>
        <v>42.9</v>
      </c>
      <c r="F1008" t="str">
        <f>IF(qwdata!N1157="&lt;","nd","d")</f>
        <v>d</v>
      </c>
      <c r="H1008" t="str">
        <f>VLOOKUP(qwdata!M1157,lookup!$A$2:$D$18,2,FALSE)</f>
        <v>Mercury, water, unfiltered, nanograms per liter</v>
      </c>
    </row>
    <row r="1009" spans="1:8" x14ac:dyDescent="0.3">
      <c r="A1009">
        <f>qwdata!B1158</f>
        <v>1651800</v>
      </c>
      <c r="B1009" s="1">
        <f>qwdata!C1158</f>
        <v>42886</v>
      </c>
      <c r="C1009" t="str">
        <f>VLOOKUP(qwdata!M1158,lookup!$A$2:$D$18,3,FALSE)</f>
        <v>Copper</v>
      </c>
      <c r="D1009">
        <f>qwdata!O1158</f>
        <v>2.7</v>
      </c>
      <c r="F1009" t="str">
        <f>IF(qwdata!N1158="&lt;","nd","d")</f>
        <v>d</v>
      </c>
      <c r="H1009" t="str">
        <f>VLOOKUP(qwdata!M1158,lookup!$A$2:$D$18,2,FALSE)</f>
        <v>Copper, water, filtered, micrograms per liter</v>
      </c>
    </row>
    <row r="1010" spans="1:8" x14ac:dyDescent="0.3">
      <c r="A1010">
        <f>qwdata!B1159</f>
        <v>1651800</v>
      </c>
      <c r="B1010" s="1">
        <f>qwdata!C1159</f>
        <v>42886</v>
      </c>
      <c r="C1010" t="str">
        <f>VLOOKUP(qwdata!M1159,lookup!$A$2:$D$18,3,FALSE)</f>
        <v>Lead</v>
      </c>
      <c r="D1010">
        <f>qwdata!O1159</f>
        <v>0.10199999999999999</v>
      </c>
      <c r="F1010" t="str">
        <f>IF(qwdata!N1159="&lt;","nd","d")</f>
        <v>d</v>
      </c>
      <c r="H1010" t="str">
        <f>VLOOKUP(qwdata!M1159,lookup!$A$2:$D$18,2,FALSE)</f>
        <v>Lead, water, filtered, micrograms per liter</v>
      </c>
    </row>
    <row r="1011" spans="1:8" x14ac:dyDescent="0.3">
      <c r="A1011">
        <f>qwdata!B1160</f>
        <v>1651800</v>
      </c>
      <c r="B1011" s="1">
        <f>qwdata!C1160</f>
        <v>42886</v>
      </c>
      <c r="C1011" t="str">
        <f>VLOOKUP(qwdata!M1160,lookup!$A$2:$D$18,3,FALSE)</f>
        <v>Zinc</v>
      </c>
      <c r="D1011">
        <f>qwdata!O1160</f>
        <v>4.3</v>
      </c>
      <c r="F1011" t="str">
        <f>IF(qwdata!N1160="&lt;","nd","d")</f>
        <v>d</v>
      </c>
      <c r="H1011" t="str">
        <f>VLOOKUP(qwdata!M1160,lookup!$A$2:$D$18,2,FALSE)</f>
        <v>Zinc, water, filtered, micrograms per liter</v>
      </c>
    </row>
    <row r="1012" spans="1:8" x14ac:dyDescent="0.3">
      <c r="A1012">
        <f>qwdata!B1161</f>
        <v>1651800</v>
      </c>
      <c r="B1012" s="1">
        <f>qwdata!C1161</f>
        <v>42886</v>
      </c>
      <c r="C1012" t="str">
        <f>VLOOKUP(qwdata!M1161,lookup!$A$2:$D$18,3,FALSE)</f>
        <v>Mercury</v>
      </c>
      <c r="D1012">
        <f>qwdata!O1161</f>
        <v>2.63</v>
      </c>
      <c r="F1012" t="str">
        <f>IF(qwdata!N1161="&lt;","nd","d")</f>
        <v>d</v>
      </c>
      <c r="H1012" t="str">
        <f>VLOOKUP(qwdata!M1161,lookup!$A$2:$D$18,2,FALSE)</f>
        <v>Mercury, water, unfiltered, nanograms per liter</v>
      </c>
    </row>
    <row r="1013" spans="1:8" x14ac:dyDescent="0.3">
      <c r="A1013">
        <f>qwdata!B1162</f>
        <v>1651800</v>
      </c>
      <c r="B1013" s="1">
        <f>qwdata!C1162</f>
        <v>42912</v>
      </c>
      <c r="C1013" t="str">
        <f>VLOOKUP(qwdata!M1162,lookup!$A$2:$D$18,3,FALSE)</f>
        <v>Copper</v>
      </c>
      <c r="D1013">
        <f>qwdata!O1162</f>
        <v>1.2</v>
      </c>
      <c r="F1013" t="str">
        <f>IF(qwdata!N1162="&lt;","nd","d")</f>
        <v>d</v>
      </c>
      <c r="H1013" t="str">
        <f>VLOOKUP(qwdata!M1162,lookup!$A$2:$D$18,2,FALSE)</f>
        <v>Copper, water, filtered, micrograms per liter</v>
      </c>
    </row>
    <row r="1014" spans="1:8" x14ac:dyDescent="0.3">
      <c r="A1014">
        <f>qwdata!B1163</f>
        <v>1651800</v>
      </c>
      <c r="B1014" s="1">
        <f>qwdata!C1163</f>
        <v>42912</v>
      </c>
      <c r="C1014" t="str">
        <f>VLOOKUP(qwdata!M1163,lookup!$A$2:$D$18,3,FALSE)</f>
        <v>Lead</v>
      </c>
      <c r="D1014">
        <f>qwdata!O1163</f>
        <v>3.7999999999999999E-2</v>
      </c>
      <c r="F1014" t="str">
        <f>IF(qwdata!N1163="&lt;","nd","d")</f>
        <v>d</v>
      </c>
      <c r="H1014" t="str">
        <f>VLOOKUP(qwdata!M1163,lookup!$A$2:$D$18,2,FALSE)</f>
        <v>Lead, water, filtered, micrograms per liter</v>
      </c>
    </row>
    <row r="1015" spans="1:8" x14ac:dyDescent="0.3">
      <c r="A1015">
        <f>qwdata!B1164</f>
        <v>1651800</v>
      </c>
      <c r="B1015" s="1">
        <f>qwdata!C1164</f>
        <v>42912</v>
      </c>
      <c r="C1015" t="str">
        <f>VLOOKUP(qwdata!M1164,lookup!$A$2:$D$18,3,FALSE)</f>
        <v>Zinc</v>
      </c>
      <c r="D1015">
        <f>qwdata!O1164</f>
        <v>2</v>
      </c>
      <c r="F1015" t="str">
        <f>IF(qwdata!N1164="&lt;","nd","d")</f>
        <v>nd</v>
      </c>
      <c r="H1015" t="str">
        <f>VLOOKUP(qwdata!M1164,lookup!$A$2:$D$18,2,FALSE)</f>
        <v>Zinc, water, filtered, micrograms per liter</v>
      </c>
    </row>
    <row r="1016" spans="1:8" x14ac:dyDescent="0.3">
      <c r="A1016">
        <f>qwdata!B1165</f>
        <v>1651800</v>
      </c>
      <c r="B1016" s="1">
        <f>qwdata!C1165</f>
        <v>42912</v>
      </c>
      <c r="C1016" t="str">
        <f>VLOOKUP(qwdata!M1165,lookup!$A$2:$D$18,3,FALSE)</f>
        <v>Mercury</v>
      </c>
      <c r="D1016">
        <f>qwdata!O1165</f>
        <v>1.03</v>
      </c>
      <c r="F1016" t="str">
        <f>IF(qwdata!N1165="&lt;","nd","d")</f>
        <v>d</v>
      </c>
      <c r="H1016" t="str">
        <f>VLOOKUP(qwdata!M1165,lookup!$A$2:$D$18,2,FALSE)</f>
        <v>Mercury, water, unfiltered, nanograms per liter</v>
      </c>
    </row>
    <row r="1017" spans="1:8" x14ac:dyDescent="0.3">
      <c r="A1017">
        <f>qwdata!B1166</f>
        <v>1651800</v>
      </c>
      <c r="B1017" s="1">
        <f>qwdata!C1166</f>
        <v>42922</v>
      </c>
      <c r="C1017" t="str">
        <f>VLOOKUP(qwdata!M1166,lookup!$A$2:$D$18,3,FALSE)</f>
        <v>Copper</v>
      </c>
      <c r="D1017">
        <f>qwdata!O1166</f>
        <v>3.8</v>
      </c>
      <c r="F1017" t="str">
        <f>IF(qwdata!N1166="&lt;","nd","d")</f>
        <v>d</v>
      </c>
      <c r="H1017" t="str">
        <f>VLOOKUP(qwdata!M1166,lookup!$A$2:$D$18,2,FALSE)</f>
        <v>Copper, water, filtered, micrograms per liter</v>
      </c>
    </row>
    <row r="1018" spans="1:8" x14ac:dyDescent="0.3">
      <c r="A1018">
        <f>qwdata!B1167</f>
        <v>1651800</v>
      </c>
      <c r="B1018" s="1">
        <f>qwdata!C1167</f>
        <v>42922</v>
      </c>
      <c r="C1018" t="str">
        <f>VLOOKUP(qwdata!M1167,lookup!$A$2:$D$18,3,FALSE)</f>
        <v>Lead</v>
      </c>
      <c r="D1018">
        <f>qwdata!O1167</f>
        <v>0.32500000000000001</v>
      </c>
      <c r="F1018" t="str">
        <f>IF(qwdata!N1167="&lt;","nd","d")</f>
        <v>d</v>
      </c>
      <c r="H1018" t="str">
        <f>VLOOKUP(qwdata!M1167,lookup!$A$2:$D$18,2,FALSE)</f>
        <v>Lead, water, filtered, micrograms per liter</v>
      </c>
    </row>
    <row r="1019" spans="1:8" x14ac:dyDescent="0.3">
      <c r="A1019">
        <f>qwdata!B1168</f>
        <v>1651800</v>
      </c>
      <c r="B1019" s="1">
        <f>qwdata!C1168</f>
        <v>42922</v>
      </c>
      <c r="C1019" t="str">
        <f>VLOOKUP(qwdata!M1168,lookup!$A$2:$D$18,3,FALSE)</f>
        <v>Zinc</v>
      </c>
      <c r="D1019">
        <f>qwdata!O1168</f>
        <v>3.7</v>
      </c>
      <c r="F1019" t="str">
        <f>IF(qwdata!N1168="&lt;","nd","d")</f>
        <v>d</v>
      </c>
      <c r="H1019" t="str">
        <f>VLOOKUP(qwdata!M1168,lookup!$A$2:$D$18,2,FALSE)</f>
        <v>Zinc, water, filtered, micrograms per liter</v>
      </c>
    </row>
    <row r="1020" spans="1:8" x14ac:dyDescent="0.3">
      <c r="A1020">
        <f>qwdata!B1169</f>
        <v>1651800</v>
      </c>
      <c r="B1020" s="1">
        <f>qwdata!C1169</f>
        <v>42922</v>
      </c>
      <c r="C1020" t="str">
        <f>VLOOKUP(qwdata!M1169,lookup!$A$2:$D$18,3,FALSE)</f>
        <v>Mercury</v>
      </c>
      <c r="D1020">
        <f>qwdata!O1169</f>
        <v>7.08</v>
      </c>
      <c r="F1020" t="str">
        <f>IF(qwdata!N1169="&lt;","nd","d")</f>
        <v>d</v>
      </c>
      <c r="H1020" t="str">
        <f>VLOOKUP(qwdata!M1169,lookup!$A$2:$D$18,2,FALSE)</f>
        <v>Mercury, water, unfiltered, nanograms per liter</v>
      </c>
    </row>
    <row r="1021" spans="1:8" x14ac:dyDescent="0.3">
      <c r="A1021">
        <f>qwdata!B1170</f>
        <v>1651800</v>
      </c>
      <c r="B1021" s="1">
        <f>qwdata!C1170</f>
        <v>42943</v>
      </c>
      <c r="C1021" t="str">
        <f>VLOOKUP(qwdata!M1170,lookup!$A$2:$D$18,3,FALSE)</f>
        <v>Copper</v>
      </c>
      <c r="D1021">
        <f>qwdata!O1170</f>
        <v>1.7</v>
      </c>
      <c r="F1021" t="str">
        <f>IF(qwdata!N1170="&lt;","nd","d")</f>
        <v>d</v>
      </c>
      <c r="H1021" t="str">
        <f>VLOOKUP(qwdata!M1170,lookup!$A$2:$D$18,2,FALSE)</f>
        <v>Copper, water, filtered, micrograms per liter</v>
      </c>
    </row>
    <row r="1022" spans="1:8" x14ac:dyDescent="0.3">
      <c r="A1022">
        <f>qwdata!B1171</f>
        <v>1651800</v>
      </c>
      <c r="B1022" s="1">
        <f>qwdata!C1171</f>
        <v>42943</v>
      </c>
      <c r="C1022" t="str">
        <f>VLOOKUP(qwdata!M1171,lookup!$A$2:$D$18,3,FALSE)</f>
        <v>Lead</v>
      </c>
      <c r="D1022">
        <f>qwdata!O1171</f>
        <v>3.1E-2</v>
      </c>
      <c r="F1022" t="str">
        <f>IF(qwdata!N1171="&lt;","nd","d")</f>
        <v>d</v>
      </c>
      <c r="H1022" t="str">
        <f>VLOOKUP(qwdata!M1171,lookup!$A$2:$D$18,2,FALSE)</f>
        <v>Lead, water, filtered, micrograms per liter</v>
      </c>
    </row>
    <row r="1023" spans="1:8" x14ac:dyDescent="0.3">
      <c r="A1023">
        <f>qwdata!B1172</f>
        <v>1651800</v>
      </c>
      <c r="B1023" s="1">
        <f>qwdata!C1172</f>
        <v>42943</v>
      </c>
      <c r="C1023" t="str">
        <f>VLOOKUP(qwdata!M1172,lookup!$A$2:$D$18,3,FALSE)</f>
        <v>Zinc</v>
      </c>
      <c r="D1023">
        <f>qwdata!O1172</f>
        <v>2</v>
      </c>
      <c r="F1023" t="str">
        <f>IF(qwdata!N1172="&lt;","nd","d")</f>
        <v>nd</v>
      </c>
      <c r="H1023" t="str">
        <f>VLOOKUP(qwdata!M1172,lookup!$A$2:$D$18,2,FALSE)</f>
        <v>Zinc, water, filtered, micrograms per liter</v>
      </c>
    </row>
    <row r="1024" spans="1:8" x14ac:dyDescent="0.3">
      <c r="A1024">
        <f>qwdata!B1173</f>
        <v>1651800</v>
      </c>
      <c r="B1024" s="1">
        <f>qwdata!C1173</f>
        <v>42943</v>
      </c>
      <c r="C1024" t="str">
        <f>VLOOKUP(qwdata!M1173,lookup!$A$2:$D$18,3,FALSE)</f>
        <v>Mercury</v>
      </c>
      <c r="D1024">
        <f>qwdata!O1173</f>
        <v>0.9</v>
      </c>
      <c r="F1024" t="str">
        <f>IF(qwdata!N1173="&lt;","nd","d")</f>
        <v>d</v>
      </c>
      <c r="H1024" t="str">
        <f>VLOOKUP(qwdata!M1173,lookup!$A$2:$D$18,2,FALSE)</f>
        <v>Mercury, water, unfiltered, nanograms per liter</v>
      </c>
    </row>
    <row r="1025" spans="1:8" x14ac:dyDescent="0.3">
      <c r="A1025">
        <f>qwdata!B1174</f>
        <v>1651800</v>
      </c>
      <c r="B1025" s="1">
        <f>qwdata!C1174</f>
        <v>42944</v>
      </c>
      <c r="C1025" t="str">
        <f>VLOOKUP(qwdata!M1174,lookup!$A$2:$D$18,3,FALSE)</f>
        <v>Copper</v>
      </c>
      <c r="D1025">
        <f>qwdata!O1174</f>
        <v>2.7</v>
      </c>
      <c r="F1025" t="str">
        <f>IF(qwdata!N1174="&lt;","nd","d")</f>
        <v>d</v>
      </c>
      <c r="H1025" t="str">
        <f>VLOOKUP(qwdata!M1174,lookup!$A$2:$D$18,2,FALSE)</f>
        <v>Copper, water, filtered, micrograms per liter</v>
      </c>
    </row>
    <row r="1026" spans="1:8" x14ac:dyDescent="0.3">
      <c r="A1026">
        <f>qwdata!B1175</f>
        <v>1651800</v>
      </c>
      <c r="B1026" s="1">
        <f>qwdata!C1175</f>
        <v>42944</v>
      </c>
      <c r="C1026" t="str">
        <f>VLOOKUP(qwdata!M1175,lookup!$A$2:$D$18,3,FALSE)</f>
        <v>Lead</v>
      </c>
      <c r="D1026">
        <f>qwdata!O1175</f>
        <v>0.91400000000000003</v>
      </c>
      <c r="F1026" t="str">
        <f>IF(qwdata!N1175="&lt;","nd","d")</f>
        <v>d</v>
      </c>
      <c r="H1026" t="str">
        <f>VLOOKUP(qwdata!M1175,lookup!$A$2:$D$18,2,FALSE)</f>
        <v>Lead, water, filtered, micrograms per liter</v>
      </c>
    </row>
    <row r="1027" spans="1:8" x14ac:dyDescent="0.3">
      <c r="A1027">
        <f>qwdata!B1176</f>
        <v>1651800</v>
      </c>
      <c r="B1027" s="1">
        <f>qwdata!C1176</f>
        <v>42944</v>
      </c>
      <c r="C1027" t="str">
        <f>VLOOKUP(qwdata!M1176,lookup!$A$2:$D$18,3,FALSE)</f>
        <v>Zinc</v>
      </c>
      <c r="D1027">
        <f>qwdata!O1176</f>
        <v>4.2</v>
      </c>
      <c r="F1027" t="str">
        <f>IF(qwdata!N1176="&lt;","nd","d")</f>
        <v>d</v>
      </c>
      <c r="H1027" t="str">
        <f>VLOOKUP(qwdata!M1176,lookup!$A$2:$D$18,2,FALSE)</f>
        <v>Zinc, water, filtered, micrograms per liter</v>
      </c>
    </row>
    <row r="1028" spans="1:8" x14ac:dyDescent="0.3">
      <c r="A1028">
        <f>qwdata!B1177</f>
        <v>1651800</v>
      </c>
      <c r="B1028" s="1">
        <f>qwdata!C1177</f>
        <v>42944</v>
      </c>
      <c r="C1028" t="str">
        <f>VLOOKUP(qwdata!M1177,lookup!$A$2:$D$18,3,FALSE)</f>
        <v>Mercury</v>
      </c>
      <c r="D1028">
        <f>qwdata!O1177</f>
        <v>71.400000000000006</v>
      </c>
      <c r="F1028" t="str">
        <f>IF(qwdata!N1177="&lt;","nd","d")</f>
        <v>d</v>
      </c>
      <c r="H1028" t="str">
        <f>VLOOKUP(qwdata!M1177,lookup!$A$2:$D$18,2,FALSE)</f>
        <v>Mercury, water, unfiltered, nanograms per liter</v>
      </c>
    </row>
    <row r="1029" spans="1:8" x14ac:dyDescent="0.3">
      <c r="A1029">
        <f>qwdata!B1178</f>
        <v>1651800</v>
      </c>
      <c r="B1029" s="1">
        <f>qwdata!C1178</f>
        <v>42970</v>
      </c>
      <c r="C1029" t="str">
        <f>VLOOKUP(qwdata!M1178,lookup!$A$2:$D$18,3,FALSE)</f>
        <v>Copper</v>
      </c>
      <c r="D1029">
        <f>qwdata!O1178</f>
        <v>1.9</v>
      </c>
      <c r="F1029" t="str">
        <f>IF(qwdata!N1178="&lt;","nd","d")</f>
        <v>d</v>
      </c>
      <c r="H1029" t="str">
        <f>VLOOKUP(qwdata!M1178,lookup!$A$2:$D$18,2,FALSE)</f>
        <v>Copper, water, filtered, micrograms per liter</v>
      </c>
    </row>
    <row r="1030" spans="1:8" x14ac:dyDescent="0.3">
      <c r="A1030">
        <f>qwdata!B1179</f>
        <v>1651800</v>
      </c>
      <c r="B1030" s="1">
        <f>qwdata!C1179</f>
        <v>42970</v>
      </c>
      <c r="C1030" t="str">
        <f>VLOOKUP(qwdata!M1179,lookup!$A$2:$D$18,3,FALSE)</f>
        <v>Lead</v>
      </c>
      <c r="D1030">
        <f>qwdata!O1179</f>
        <v>2.4E-2</v>
      </c>
      <c r="F1030" t="str">
        <f>IF(qwdata!N1179="&lt;","nd","d")</f>
        <v>d</v>
      </c>
      <c r="H1030" t="str">
        <f>VLOOKUP(qwdata!M1179,lookup!$A$2:$D$18,2,FALSE)</f>
        <v>Lead, water, filtered, micrograms per liter</v>
      </c>
    </row>
    <row r="1031" spans="1:8" x14ac:dyDescent="0.3">
      <c r="A1031">
        <f>qwdata!B1180</f>
        <v>1651800</v>
      </c>
      <c r="B1031" s="1">
        <f>qwdata!C1180</f>
        <v>42970</v>
      </c>
      <c r="C1031" t="str">
        <f>VLOOKUP(qwdata!M1180,lookup!$A$2:$D$18,3,FALSE)</f>
        <v>Zinc</v>
      </c>
      <c r="D1031">
        <f>qwdata!O1180</f>
        <v>2.2000000000000002</v>
      </c>
      <c r="F1031" t="str">
        <f>IF(qwdata!N1180="&lt;","nd","d")</f>
        <v>d</v>
      </c>
      <c r="H1031" t="str">
        <f>VLOOKUP(qwdata!M1180,lookup!$A$2:$D$18,2,FALSE)</f>
        <v>Zinc, water, filtered, micrograms per liter</v>
      </c>
    </row>
    <row r="1032" spans="1:8" x14ac:dyDescent="0.3">
      <c r="A1032">
        <f>qwdata!B1181</f>
        <v>1651800</v>
      </c>
      <c r="B1032" s="1">
        <f>qwdata!C1181</f>
        <v>42970</v>
      </c>
      <c r="C1032" t="str">
        <f>VLOOKUP(qwdata!M1181,lookup!$A$2:$D$18,3,FALSE)</f>
        <v>Mercury</v>
      </c>
      <c r="D1032">
        <f>qwdata!O1181</f>
        <v>1.36</v>
      </c>
      <c r="F1032" t="str">
        <f>IF(qwdata!N1181="&lt;","nd","d")</f>
        <v>d</v>
      </c>
      <c r="H1032" t="str">
        <f>VLOOKUP(qwdata!M1181,lookup!$A$2:$D$18,2,FALSE)</f>
        <v>Mercury, water, unfiltered, nanograms per liter</v>
      </c>
    </row>
    <row r="1033" spans="1:8" x14ac:dyDescent="0.3">
      <c r="A1033">
        <f>qwdata!B1182</f>
        <v>1651800</v>
      </c>
      <c r="B1033" s="1">
        <f>qwdata!C1182</f>
        <v>43004</v>
      </c>
      <c r="C1033" t="str">
        <f>VLOOKUP(qwdata!M1182,lookup!$A$2:$D$18,3,FALSE)</f>
        <v>Copper</v>
      </c>
      <c r="D1033">
        <f>qwdata!O1182</f>
        <v>1.6</v>
      </c>
      <c r="F1033" t="str">
        <f>IF(qwdata!N1182="&lt;","nd","d")</f>
        <v>d</v>
      </c>
      <c r="H1033" t="str">
        <f>VLOOKUP(qwdata!M1182,lookup!$A$2:$D$18,2,FALSE)</f>
        <v>Copper, water, filtered, micrograms per liter</v>
      </c>
    </row>
    <row r="1034" spans="1:8" x14ac:dyDescent="0.3">
      <c r="A1034">
        <f>qwdata!B1183</f>
        <v>1651800</v>
      </c>
      <c r="B1034" s="1">
        <f>qwdata!C1183</f>
        <v>43004</v>
      </c>
      <c r="C1034" t="str">
        <f>VLOOKUP(qwdata!M1183,lookup!$A$2:$D$18,3,FALSE)</f>
        <v>Lead</v>
      </c>
      <c r="D1034">
        <f>qwdata!O1183</f>
        <v>3.6999999999999998E-2</v>
      </c>
      <c r="F1034" t="str">
        <f>IF(qwdata!N1183="&lt;","nd","d")</f>
        <v>d</v>
      </c>
      <c r="H1034" t="str">
        <f>VLOOKUP(qwdata!M1183,lookup!$A$2:$D$18,2,FALSE)</f>
        <v>Lead, water, filtered, micrograms per liter</v>
      </c>
    </row>
    <row r="1035" spans="1:8" x14ac:dyDescent="0.3">
      <c r="A1035">
        <f>qwdata!B1184</f>
        <v>1651800</v>
      </c>
      <c r="B1035" s="1">
        <f>qwdata!C1184</f>
        <v>43004</v>
      </c>
      <c r="C1035" t="str">
        <f>VLOOKUP(qwdata!M1184,lookup!$A$2:$D$18,3,FALSE)</f>
        <v>Zinc</v>
      </c>
      <c r="D1035">
        <f>qwdata!O1184</f>
        <v>2.9</v>
      </c>
      <c r="F1035" t="str">
        <f>IF(qwdata!N1184="&lt;","nd","d")</f>
        <v>d</v>
      </c>
      <c r="H1035" t="str">
        <f>VLOOKUP(qwdata!M1184,lookup!$A$2:$D$18,2,FALSE)</f>
        <v>Zinc, water, filtered, micrograms per liter</v>
      </c>
    </row>
    <row r="1036" spans="1:8" x14ac:dyDescent="0.3">
      <c r="A1036">
        <f>qwdata!B1185</f>
        <v>1651800</v>
      </c>
      <c r="B1036" s="1">
        <f>qwdata!C1185</f>
        <v>43004</v>
      </c>
      <c r="C1036" t="str">
        <f>VLOOKUP(qwdata!M1185,lookup!$A$2:$D$18,3,FALSE)</f>
        <v>Mercury</v>
      </c>
      <c r="D1036">
        <f>qwdata!O1185</f>
        <v>0.63</v>
      </c>
      <c r="F1036" t="str">
        <f>IF(qwdata!N1185="&lt;","nd","d")</f>
        <v>d</v>
      </c>
      <c r="H1036" t="str">
        <f>VLOOKUP(qwdata!M1185,lookup!$A$2:$D$18,2,FALSE)</f>
        <v>Mercury, water, unfiltered, nanograms per liter</v>
      </c>
    </row>
    <row r="1037" spans="1:8" x14ac:dyDescent="0.3">
      <c r="A1037">
        <f>qwdata!B1186</f>
        <v>1651800</v>
      </c>
      <c r="B1037" s="1">
        <f>qwdata!C1186</f>
        <v>43040</v>
      </c>
      <c r="C1037" t="str">
        <f>VLOOKUP(qwdata!M1186,lookup!$A$2:$D$18,3,FALSE)</f>
        <v>Copper</v>
      </c>
      <c r="D1037">
        <f>qwdata!O1186</f>
        <v>1.8</v>
      </c>
      <c r="F1037" t="str">
        <f>IF(qwdata!N1186="&lt;","nd","d")</f>
        <v>d</v>
      </c>
      <c r="H1037" t="str">
        <f>VLOOKUP(qwdata!M1186,lookup!$A$2:$D$18,2,FALSE)</f>
        <v>Copper, water, filtered, micrograms per liter</v>
      </c>
    </row>
    <row r="1038" spans="1:8" x14ac:dyDescent="0.3">
      <c r="A1038">
        <f>qwdata!B1187</f>
        <v>1651800</v>
      </c>
      <c r="B1038" s="1">
        <f>qwdata!C1187</f>
        <v>43040</v>
      </c>
      <c r="C1038" t="str">
        <f>VLOOKUP(qwdata!M1187,lookup!$A$2:$D$18,3,FALSE)</f>
        <v>Lead</v>
      </c>
      <c r="D1038">
        <f>qwdata!O1187</f>
        <v>6.7000000000000004E-2</v>
      </c>
      <c r="F1038" t="str">
        <f>IF(qwdata!N1187="&lt;","nd","d")</f>
        <v>d</v>
      </c>
      <c r="H1038" t="str">
        <f>VLOOKUP(qwdata!M1187,lookup!$A$2:$D$18,2,FALSE)</f>
        <v>Lead, water, filtered, micrograms per liter</v>
      </c>
    </row>
    <row r="1039" spans="1:8" x14ac:dyDescent="0.3">
      <c r="A1039">
        <f>qwdata!B1188</f>
        <v>1651800</v>
      </c>
      <c r="B1039" s="1">
        <f>qwdata!C1188</f>
        <v>43040</v>
      </c>
      <c r="C1039" t="str">
        <f>VLOOKUP(qwdata!M1188,lookup!$A$2:$D$18,3,FALSE)</f>
        <v>Zinc</v>
      </c>
      <c r="D1039">
        <f>qwdata!O1188</f>
        <v>4.4000000000000004</v>
      </c>
      <c r="F1039" t="str">
        <f>IF(qwdata!N1188="&lt;","nd","d")</f>
        <v>d</v>
      </c>
      <c r="H1039" t="str">
        <f>VLOOKUP(qwdata!M1188,lookup!$A$2:$D$18,2,FALSE)</f>
        <v>Zinc, water, filtered, micrograms per liter</v>
      </c>
    </row>
    <row r="1040" spans="1:8" x14ac:dyDescent="0.3">
      <c r="A1040">
        <f>qwdata!B1189</f>
        <v>1651800</v>
      </c>
      <c r="B1040" s="1">
        <f>qwdata!C1189</f>
        <v>43040</v>
      </c>
      <c r="C1040" t="str">
        <f>VLOOKUP(qwdata!M1189,lookup!$A$2:$D$18,3,FALSE)</f>
        <v>Mercury</v>
      </c>
      <c r="D1040">
        <f>qwdata!O1189</f>
        <v>0.51</v>
      </c>
      <c r="F1040" t="str">
        <f>IF(qwdata!N1189="&lt;","nd","d")</f>
        <v>d</v>
      </c>
      <c r="H1040" t="str">
        <f>VLOOKUP(qwdata!M1189,lookup!$A$2:$D$18,2,FALSE)</f>
        <v>Mercury, water, unfiltered, nanograms per liter</v>
      </c>
    </row>
    <row r="1041" spans="1:8" x14ac:dyDescent="0.3">
      <c r="A1041">
        <f>qwdata!B1190</f>
        <v>1651800</v>
      </c>
      <c r="B1041" s="1">
        <f>qwdata!C1190</f>
        <v>43046</v>
      </c>
      <c r="C1041" t="str">
        <f>VLOOKUP(qwdata!M1190,lookup!$A$2:$D$18,3,FALSE)</f>
        <v>Copper</v>
      </c>
      <c r="D1041">
        <f>qwdata!O1190</f>
        <v>3</v>
      </c>
      <c r="F1041" t="str">
        <f>IF(qwdata!N1190="&lt;","nd","d")</f>
        <v>d</v>
      </c>
      <c r="H1041" t="str">
        <f>VLOOKUP(qwdata!M1190,lookup!$A$2:$D$18,2,FALSE)</f>
        <v>Copper, water, filtered, micrograms per liter</v>
      </c>
    </row>
    <row r="1042" spans="1:8" x14ac:dyDescent="0.3">
      <c r="A1042">
        <f>qwdata!B1191</f>
        <v>1651800</v>
      </c>
      <c r="B1042" s="1">
        <f>qwdata!C1191</f>
        <v>43046</v>
      </c>
      <c r="C1042" t="str">
        <f>VLOOKUP(qwdata!M1191,lookup!$A$2:$D$18,3,FALSE)</f>
        <v>Lead</v>
      </c>
      <c r="D1042">
        <f>qwdata!O1191</f>
        <v>0.31</v>
      </c>
      <c r="F1042" t="str">
        <f>IF(qwdata!N1191="&lt;","nd","d")</f>
        <v>d</v>
      </c>
      <c r="H1042" t="str">
        <f>VLOOKUP(qwdata!M1191,lookup!$A$2:$D$18,2,FALSE)</f>
        <v>Lead, water, filtered, micrograms per liter</v>
      </c>
    </row>
    <row r="1043" spans="1:8" x14ac:dyDescent="0.3">
      <c r="A1043">
        <f>qwdata!B1192</f>
        <v>1651800</v>
      </c>
      <c r="B1043" s="1">
        <f>qwdata!C1192</f>
        <v>43046</v>
      </c>
      <c r="C1043" t="str">
        <f>VLOOKUP(qwdata!M1192,lookup!$A$2:$D$18,3,FALSE)</f>
        <v>Zinc</v>
      </c>
      <c r="D1043">
        <f>qwdata!O1192</f>
        <v>8.5</v>
      </c>
      <c r="F1043" t="str">
        <f>IF(qwdata!N1192="&lt;","nd","d")</f>
        <v>d</v>
      </c>
      <c r="H1043" t="str">
        <f>VLOOKUP(qwdata!M1192,lookup!$A$2:$D$18,2,FALSE)</f>
        <v>Zinc, water, filtered, micrograms per liter</v>
      </c>
    </row>
    <row r="1044" spans="1:8" x14ac:dyDescent="0.3">
      <c r="A1044">
        <f>qwdata!B1193</f>
        <v>1651800</v>
      </c>
      <c r="B1044" s="1">
        <f>qwdata!C1193</f>
        <v>43046</v>
      </c>
      <c r="C1044" t="str">
        <f>VLOOKUP(qwdata!M1193,lookup!$A$2:$D$18,3,FALSE)</f>
        <v>Mercury</v>
      </c>
      <c r="D1044">
        <f>qwdata!O1193</f>
        <v>6.61</v>
      </c>
      <c r="F1044" t="str">
        <f>IF(qwdata!N1193="&lt;","nd","d")</f>
        <v>d</v>
      </c>
      <c r="H1044" t="str">
        <f>VLOOKUP(qwdata!M1193,lookup!$A$2:$D$18,2,FALSE)</f>
        <v>Mercury, water, unfiltered, nanograms per liter</v>
      </c>
    </row>
    <row r="1045" spans="1:8" x14ac:dyDescent="0.3">
      <c r="A1045">
        <f>qwdata!B1194</f>
        <v>1651800</v>
      </c>
      <c r="B1045" s="1">
        <f>qwdata!C1194</f>
        <v>43068</v>
      </c>
      <c r="C1045" t="str">
        <f>VLOOKUP(qwdata!M1194,lookup!$A$2:$D$18,3,FALSE)</f>
        <v>Copper</v>
      </c>
      <c r="D1045">
        <f>qwdata!O1194</f>
        <v>1.3</v>
      </c>
      <c r="F1045" t="str">
        <f>IF(qwdata!N1194="&lt;","nd","d")</f>
        <v>d</v>
      </c>
      <c r="H1045" t="str">
        <f>VLOOKUP(qwdata!M1194,lookup!$A$2:$D$18,2,FALSE)</f>
        <v>Copper, water, filtered, micrograms per liter</v>
      </c>
    </row>
    <row r="1046" spans="1:8" x14ac:dyDescent="0.3">
      <c r="A1046">
        <f>qwdata!B1195</f>
        <v>1651800</v>
      </c>
      <c r="B1046" s="1">
        <f>qwdata!C1195</f>
        <v>43068</v>
      </c>
      <c r="C1046" t="str">
        <f>VLOOKUP(qwdata!M1195,lookup!$A$2:$D$18,3,FALSE)</f>
        <v>Lead</v>
      </c>
      <c r="D1046">
        <f>qwdata!O1195</f>
        <v>7.3999999999999996E-2</v>
      </c>
      <c r="F1046" t="str">
        <f>IF(qwdata!N1195="&lt;","nd","d")</f>
        <v>d</v>
      </c>
      <c r="H1046" t="str">
        <f>VLOOKUP(qwdata!M1195,lookup!$A$2:$D$18,2,FALSE)</f>
        <v>Lead, water, filtered, micrograms per liter</v>
      </c>
    </row>
    <row r="1047" spans="1:8" x14ac:dyDescent="0.3">
      <c r="A1047">
        <f>qwdata!B1196</f>
        <v>1651800</v>
      </c>
      <c r="B1047" s="1">
        <f>qwdata!C1196</f>
        <v>43068</v>
      </c>
      <c r="C1047" t="str">
        <f>VLOOKUP(qwdata!M1196,lookup!$A$2:$D$18,3,FALSE)</f>
        <v>Zinc</v>
      </c>
      <c r="D1047">
        <f>qwdata!O1196</f>
        <v>7.7</v>
      </c>
      <c r="F1047" t="str">
        <f>IF(qwdata!N1196="&lt;","nd","d")</f>
        <v>d</v>
      </c>
      <c r="H1047" t="str">
        <f>VLOOKUP(qwdata!M1196,lookup!$A$2:$D$18,2,FALSE)</f>
        <v>Zinc, water, filtered, micrograms per liter</v>
      </c>
    </row>
    <row r="1048" spans="1:8" x14ac:dyDescent="0.3">
      <c r="A1048">
        <f>qwdata!B1197</f>
        <v>1651800</v>
      </c>
      <c r="B1048" s="1">
        <f>qwdata!C1197</f>
        <v>43068</v>
      </c>
      <c r="C1048" t="str">
        <f>VLOOKUP(qwdata!M1197,lookup!$A$2:$D$18,3,FALSE)</f>
        <v>Mercury</v>
      </c>
      <c r="D1048">
        <f>qwdata!O1197</f>
        <v>0.66</v>
      </c>
      <c r="F1048" t="str">
        <f>IF(qwdata!N1197="&lt;","nd","d")</f>
        <v>d</v>
      </c>
      <c r="H1048" t="str">
        <f>VLOOKUP(qwdata!M1197,lookup!$A$2:$D$18,2,FALSE)</f>
        <v>Mercury, water, unfiltered, nanograms per liter</v>
      </c>
    </row>
    <row r="1049" spans="1:8" x14ac:dyDescent="0.3">
      <c r="A1049">
        <f>qwdata!B1198</f>
        <v>1651800</v>
      </c>
      <c r="B1049" s="1">
        <f>qwdata!C1198</f>
        <v>43090</v>
      </c>
      <c r="C1049" t="str">
        <f>VLOOKUP(qwdata!M1198,lookup!$A$2:$D$18,3,FALSE)</f>
        <v>Copper</v>
      </c>
      <c r="D1049">
        <f>qwdata!O1198</f>
        <v>1.2</v>
      </c>
      <c r="F1049" t="str">
        <f>IF(qwdata!N1198="&lt;","nd","d")</f>
        <v>d</v>
      </c>
      <c r="H1049" t="str">
        <f>VLOOKUP(qwdata!M1198,lookup!$A$2:$D$18,2,FALSE)</f>
        <v>Copper, water, filtered, micrograms per liter</v>
      </c>
    </row>
    <row r="1050" spans="1:8" x14ac:dyDescent="0.3">
      <c r="A1050">
        <f>qwdata!B1199</f>
        <v>1651800</v>
      </c>
      <c r="B1050" s="1">
        <f>qwdata!C1199</f>
        <v>43090</v>
      </c>
      <c r="C1050" t="str">
        <f>VLOOKUP(qwdata!M1199,lookup!$A$2:$D$18,3,FALSE)</f>
        <v>Lead</v>
      </c>
      <c r="D1050">
        <f>qwdata!O1199</f>
        <v>2.9000000000000001E-2</v>
      </c>
      <c r="F1050" t="str">
        <f>IF(qwdata!N1199="&lt;","nd","d")</f>
        <v>d</v>
      </c>
      <c r="H1050" t="str">
        <f>VLOOKUP(qwdata!M1199,lookup!$A$2:$D$18,2,FALSE)</f>
        <v>Lead, water, filtered, micrograms per liter</v>
      </c>
    </row>
    <row r="1051" spans="1:8" x14ac:dyDescent="0.3">
      <c r="A1051">
        <f>qwdata!B1200</f>
        <v>1651800</v>
      </c>
      <c r="B1051" s="1">
        <f>qwdata!C1200</f>
        <v>43090</v>
      </c>
      <c r="C1051" t="str">
        <f>VLOOKUP(qwdata!M1200,lookup!$A$2:$D$18,3,FALSE)</f>
        <v>Zinc</v>
      </c>
      <c r="D1051">
        <f>qwdata!O1200</f>
        <v>8.3000000000000007</v>
      </c>
      <c r="F1051" t="str">
        <f>IF(qwdata!N1200="&lt;","nd","d")</f>
        <v>d</v>
      </c>
      <c r="H1051" t="str">
        <f>VLOOKUP(qwdata!M1200,lookup!$A$2:$D$18,2,FALSE)</f>
        <v>Zinc, water, filtered, micrograms per liter</v>
      </c>
    </row>
    <row r="1052" spans="1:8" x14ac:dyDescent="0.3">
      <c r="A1052">
        <f>qwdata!B1201</f>
        <v>1651800</v>
      </c>
      <c r="B1052" s="1">
        <f>qwdata!C1201</f>
        <v>43090</v>
      </c>
      <c r="C1052" t="str">
        <f>VLOOKUP(qwdata!M1201,lookup!$A$2:$D$18,3,FALSE)</f>
        <v>Mercury</v>
      </c>
      <c r="D1052">
        <f>qwdata!O1201</f>
        <v>0.86</v>
      </c>
      <c r="F1052" t="str">
        <f>IF(qwdata!N1201="&lt;","nd","d")</f>
        <v>d</v>
      </c>
      <c r="H1052" t="str">
        <f>VLOOKUP(qwdata!M1201,lookup!$A$2:$D$18,2,FALSE)</f>
        <v>Mercury, water, unfiltered, nanograms per liter</v>
      </c>
    </row>
    <row r="1053" spans="1:8" x14ac:dyDescent="0.3">
      <c r="A1053">
        <f>qwdata!B1202</f>
        <v>1651800</v>
      </c>
      <c r="B1053" s="1">
        <f>qwdata!C1202</f>
        <v>43112</v>
      </c>
      <c r="C1053" t="str">
        <f>VLOOKUP(qwdata!M1202,lookup!$A$2:$D$18,3,FALSE)</f>
        <v>Copper</v>
      </c>
      <c r="D1053">
        <f>qwdata!O1202</f>
        <v>11.3</v>
      </c>
      <c r="F1053" t="str">
        <f>IF(qwdata!N1202="&lt;","nd","d")</f>
        <v>d</v>
      </c>
      <c r="H1053" t="str">
        <f>VLOOKUP(qwdata!M1202,lookup!$A$2:$D$18,2,FALSE)</f>
        <v>Copper, water, filtered, micrograms per liter</v>
      </c>
    </row>
    <row r="1054" spans="1:8" x14ac:dyDescent="0.3">
      <c r="A1054">
        <f>qwdata!B1203</f>
        <v>1651800</v>
      </c>
      <c r="B1054" s="1">
        <f>qwdata!C1203</f>
        <v>43112</v>
      </c>
      <c r="C1054" t="str">
        <f>VLOOKUP(qwdata!M1203,lookup!$A$2:$D$18,3,FALSE)</f>
        <v>Lead</v>
      </c>
      <c r="D1054">
        <f>qwdata!O1203</f>
        <v>0.996</v>
      </c>
      <c r="F1054" t="str">
        <f>IF(qwdata!N1203="&lt;","nd","d")</f>
        <v>d</v>
      </c>
      <c r="H1054" t="str">
        <f>VLOOKUP(qwdata!M1203,lookup!$A$2:$D$18,2,FALSE)</f>
        <v>Lead, water, filtered, micrograms per liter</v>
      </c>
    </row>
    <row r="1055" spans="1:8" x14ac:dyDescent="0.3">
      <c r="A1055">
        <f>qwdata!B1204</f>
        <v>1651800</v>
      </c>
      <c r="B1055" s="1">
        <f>qwdata!C1204</f>
        <v>43112</v>
      </c>
      <c r="C1055" t="str">
        <f>VLOOKUP(qwdata!M1204,lookup!$A$2:$D$18,3,FALSE)</f>
        <v>Zinc</v>
      </c>
      <c r="D1055">
        <f>qwdata!O1204</f>
        <v>23</v>
      </c>
      <c r="F1055" t="str">
        <f>IF(qwdata!N1204="&lt;","nd","d")</f>
        <v>d</v>
      </c>
      <c r="H1055" t="str">
        <f>VLOOKUP(qwdata!M1204,lookup!$A$2:$D$18,2,FALSE)</f>
        <v>Zinc, water, filtered, micrograms per liter</v>
      </c>
    </row>
    <row r="1056" spans="1:8" x14ac:dyDescent="0.3">
      <c r="A1056">
        <f>qwdata!B1205</f>
        <v>1651800</v>
      </c>
      <c r="B1056" s="1">
        <f>qwdata!C1205</f>
        <v>43112</v>
      </c>
      <c r="C1056" t="str">
        <f>VLOOKUP(qwdata!M1205,lookup!$A$2:$D$18,3,FALSE)</f>
        <v>Mercury</v>
      </c>
      <c r="D1056">
        <f>qwdata!O1205</f>
        <v>7.73</v>
      </c>
      <c r="F1056" t="str">
        <f>IF(qwdata!N1205="&lt;","nd","d")</f>
        <v>d</v>
      </c>
      <c r="H1056" t="str">
        <f>VLOOKUP(qwdata!M1205,lookup!$A$2:$D$18,2,FALSE)</f>
        <v>Mercury, water, unfiltered, nanograms per liter</v>
      </c>
    </row>
    <row r="1057" spans="1:8" x14ac:dyDescent="0.3">
      <c r="A1057">
        <f>qwdata!B1206</f>
        <v>1651800</v>
      </c>
      <c r="B1057" s="1">
        <f>qwdata!C1206</f>
        <v>43125</v>
      </c>
      <c r="C1057" t="str">
        <f>VLOOKUP(qwdata!M1206,lookup!$A$2:$D$18,3,FALSE)</f>
        <v>Copper</v>
      </c>
      <c r="D1057">
        <f>qwdata!O1206</f>
        <v>2.7</v>
      </c>
      <c r="F1057" t="str">
        <f>IF(qwdata!N1206="&lt;","nd","d")</f>
        <v>d</v>
      </c>
      <c r="H1057" t="str">
        <f>VLOOKUP(qwdata!M1206,lookup!$A$2:$D$18,2,FALSE)</f>
        <v>Copper, water, filtered, micrograms per liter</v>
      </c>
    </row>
    <row r="1058" spans="1:8" x14ac:dyDescent="0.3">
      <c r="A1058">
        <f>qwdata!B1207</f>
        <v>1651800</v>
      </c>
      <c r="B1058" s="1">
        <f>qwdata!C1207</f>
        <v>43125</v>
      </c>
      <c r="C1058" t="str">
        <f>VLOOKUP(qwdata!M1207,lookup!$A$2:$D$18,3,FALSE)</f>
        <v>Lead</v>
      </c>
      <c r="D1058">
        <f>qwdata!O1207</f>
        <v>0.06</v>
      </c>
      <c r="F1058" t="str">
        <f>IF(qwdata!N1207="&lt;","nd","d")</f>
        <v>nd</v>
      </c>
      <c r="H1058" t="str">
        <f>VLOOKUP(qwdata!M1207,lookup!$A$2:$D$18,2,FALSE)</f>
        <v>Lead, water, filtered, micrograms per liter</v>
      </c>
    </row>
    <row r="1059" spans="1:8" x14ac:dyDescent="0.3">
      <c r="A1059">
        <f>qwdata!B1208</f>
        <v>1651800</v>
      </c>
      <c r="B1059" s="1">
        <f>qwdata!C1208</f>
        <v>43125</v>
      </c>
      <c r="C1059" t="str">
        <f>VLOOKUP(qwdata!M1208,lookup!$A$2:$D$18,3,FALSE)</f>
        <v>Zinc</v>
      </c>
      <c r="D1059">
        <f>qwdata!O1208</f>
        <v>4.5999999999999996</v>
      </c>
      <c r="F1059" t="str">
        <f>IF(qwdata!N1208="&lt;","nd","d")</f>
        <v>d</v>
      </c>
      <c r="H1059" t="str">
        <f>VLOOKUP(qwdata!M1208,lookup!$A$2:$D$18,2,FALSE)</f>
        <v>Zinc, water, filtered, micrograms per liter</v>
      </c>
    </row>
    <row r="1060" spans="1:8" x14ac:dyDescent="0.3">
      <c r="A1060">
        <f>qwdata!B1209</f>
        <v>1651800</v>
      </c>
      <c r="B1060" s="1">
        <f>qwdata!C1209</f>
        <v>43125</v>
      </c>
      <c r="C1060" t="str">
        <f>VLOOKUP(qwdata!M1209,lookup!$A$2:$D$18,3,FALSE)</f>
        <v>Mercury</v>
      </c>
      <c r="D1060">
        <f>qwdata!O1209</f>
        <v>5.21</v>
      </c>
      <c r="F1060" t="str">
        <f>IF(qwdata!N1209="&lt;","nd","d")</f>
        <v>d</v>
      </c>
      <c r="H1060" t="str">
        <f>VLOOKUP(qwdata!M1209,lookup!$A$2:$D$18,2,FALSE)</f>
        <v>Mercury, water, unfiltered, nanograms per liter</v>
      </c>
    </row>
    <row r="1061" spans="1:8" x14ac:dyDescent="0.3">
      <c r="A1061">
        <f>qwdata!B1210</f>
        <v>1651800</v>
      </c>
      <c r="B1061" s="1">
        <f>qwdata!C1210</f>
        <v>43141</v>
      </c>
      <c r="C1061" t="str">
        <f>VLOOKUP(qwdata!M1210,lookup!$A$2:$D$18,3,FALSE)</f>
        <v>Copper</v>
      </c>
      <c r="D1061">
        <f>qwdata!O1210</f>
        <v>3.5</v>
      </c>
      <c r="F1061" t="str">
        <f>IF(qwdata!N1210="&lt;","nd","d")</f>
        <v>d</v>
      </c>
      <c r="H1061" t="str">
        <f>VLOOKUP(qwdata!M1210,lookup!$A$2:$D$18,2,FALSE)</f>
        <v>Copper, water, filtered, micrograms per liter</v>
      </c>
    </row>
    <row r="1062" spans="1:8" x14ac:dyDescent="0.3">
      <c r="A1062">
        <f>qwdata!B1211</f>
        <v>1651800</v>
      </c>
      <c r="B1062" s="1">
        <f>qwdata!C1211</f>
        <v>43141</v>
      </c>
      <c r="C1062" t="str">
        <f>VLOOKUP(qwdata!M1211,lookup!$A$2:$D$18,3,FALSE)</f>
        <v>Lead</v>
      </c>
      <c r="D1062">
        <f>qwdata!O1211</f>
        <v>0.39</v>
      </c>
      <c r="F1062" t="str">
        <f>IF(qwdata!N1211="&lt;","nd","d")</f>
        <v>d</v>
      </c>
      <c r="H1062" t="str">
        <f>VLOOKUP(qwdata!M1211,lookup!$A$2:$D$18,2,FALSE)</f>
        <v>Lead, water, filtered, micrograms per liter</v>
      </c>
    </row>
    <row r="1063" spans="1:8" x14ac:dyDescent="0.3">
      <c r="A1063">
        <f>qwdata!B1212</f>
        <v>1651800</v>
      </c>
      <c r="B1063" s="1">
        <f>qwdata!C1212</f>
        <v>43141</v>
      </c>
      <c r="C1063" t="str">
        <f>VLOOKUP(qwdata!M1212,lookup!$A$2:$D$18,3,FALSE)</f>
        <v>Zinc</v>
      </c>
      <c r="D1063">
        <f>qwdata!O1212</f>
        <v>11.6</v>
      </c>
      <c r="F1063" t="str">
        <f>IF(qwdata!N1212="&lt;","nd","d")</f>
        <v>d</v>
      </c>
      <c r="H1063" t="str">
        <f>VLOOKUP(qwdata!M1212,lookup!$A$2:$D$18,2,FALSE)</f>
        <v>Zinc, water, filtered, micrograms per liter</v>
      </c>
    </row>
    <row r="1064" spans="1:8" x14ac:dyDescent="0.3">
      <c r="A1064">
        <f>qwdata!B1213</f>
        <v>1651800</v>
      </c>
      <c r="B1064" s="1">
        <f>qwdata!C1213</f>
        <v>43141</v>
      </c>
      <c r="C1064" t="str">
        <f>VLOOKUP(qwdata!M1213,lookup!$A$2:$D$18,3,FALSE)</f>
        <v>Mercury</v>
      </c>
      <c r="D1064">
        <f>qwdata!O1213</f>
        <v>35.299999999999997</v>
      </c>
      <c r="F1064" t="str">
        <f>IF(qwdata!N1213="&lt;","nd","d")</f>
        <v>d</v>
      </c>
      <c r="H1064" t="str">
        <f>VLOOKUP(qwdata!M1213,lookup!$A$2:$D$18,2,FALSE)</f>
        <v>Mercury, water, unfiltered, nanograms per liter</v>
      </c>
    </row>
    <row r="1065" spans="1:8" x14ac:dyDescent="0.3">
      <c r="A1065">
        <f>qwdata!B1214</f>
        <v>1651800</v>
      </c>
      <c r="B1065" s="1">
        <f>qwdata!C1214</f>
        <v>43152</v>
      </c>
      <c r="C1065" t="str">
        <f>VLOOKUP(qwdata!M1214,lookup!$A$2:$D$18,3,FALSE)</f>
        <v>Copper</v>
      </c>
      <c r="D1065">
        <f>qwdata!O1214</f>
        <v>1.7</v>
      </c>
      <c r="F1065" t="str">
        <f>IF(qwdata!N1214="&lt;","nd","d")</f>
        <v>d</v>
      </c>
      <c r="H1065" t="str">
        <f>VLOOKUP(qwdata!M1214,lookup!$A$2:$D$18,2,FALSE)</f>
        <v>Copper, water, filtered, micrograms per liter</v>
      </c>
    </row>
    <row r="1066" spans="1:8" x14ac:dyDescent="0.3">
      <c r="A1066">
        <f>qwdata!B1215</f>
        <v>1651800</v>
      </c>
      <c r="B1066" s="1">
        <f>qwdata!C1215</f>
        <v>43152</v>
      </c>
      <c r="C1066" t="str">
        <f>VLOOKUP(qwdata!M1215,lookup!$A$2:$D$18,3,FALSE)</f>
        <v>Lead</v>
      </c>
      <c r="D1066">
        <f>qwdata!O1215</f>
        <v>2.7E-2</v>
      </c>
      <c r="F1066" t="str">
        <f>IF(qwdata!N1215="&lt;","nd","d")</f>
        <v>d</v>
      </c>
      <c r="H1066" t="str">
        <f>VLOOKUP(qwdata!M1215,lookup!$A$2:$D$18,2,FALSE)</f>
        <v>Lead, water, filtered, micrograms per liter</v>
      </c>
    </row>
    <row r="1067" spans="1:8" x14ac:dyDescent="0.3">
      <c r="A1067">
        <f>qwdata!B1216</f>
        <v>1651800</v>
      </c>
      <c r="B1067" s="1">
        <f>qwdata!C1216</f>
        <v>43152</v>
      </c>
      <c r="C1067" t="str">
        <f>VLOOKUP(qwdata!M1216,lookup!$A$2:$D$18,3,FALSE)</f>
        <v>Zinc</v>
      </c>
      <c r="D1067">
        <f>qwdata!O1216</f>
        <v>6.6</v>
      </c>
      <c r="F1067" t="str">
        <f>IF(qwdata!N1216="&lt;","nd","d")</f>
        <v>d</v>
      </c>
      <c r="H1067" t="str">
        <f>VLOOKUP(qwdata!M1216,lookup!$A$2:$D$18,2,FALSE)</f>
        <v>Zinc, water, filtered, micrograms per liter</v>
      </c>
    </row>
    <row r="1068" spans="1:8" x14ac:dyDescent="0.3">
      <c r="A1068">
        <f>qwdata!B1217</f>
        <v>1651800</v>
      </c>
      <c r="B1068" s="1">
        <f>qwdata!C1217</f>
        <v>43152</v>
      </c>
      <c r="C1068" t="str">
        <f>VLOOKUP(qwdata!M1217,lookup!$A$2:$D$18,3,FALSE)</f>
        <v>Mercury</v>
      </c>
      <c r="D1068">
        <f>qwdata!O1217</f>
        <v>1.46</v>
      </c>
      <c r="F1068" t="str">
        <f>IF(qwdata!N1217="&lt;","nd","d")</f>
        <v>d</v>
      </c>
      <c r="H1068" t="str">
        <f>VLOOKUP(qwdata!M1217,lookup!$A$2:$D$18,2,FALSE)</f>
        <v>Mercury, water, unfiltered, nanograms per liter</v>
      </c>
    </row>
    <row r="1069" spans="1:8" x14ac:dyDescent="0.3">
      <c r="A1069">
        <f>qwdata!B1218</f>
        <v>1651800</v>
      </c>
      <c r="B1069" s="1">
        <f>qwdata!C1218</f>
        <v>43179</v>
      </c>
      <c r="C1069" t="str">
        <f>VLOOKUP(qwdata!M1218,lookup!$A$2:$D$18,3,FALSE)</f>
        <v>Copper</v>
      </c>
      <c r="D1069">
        <f>qwdata!O1218</f>
        <v>7.9</v>
      </c>
      <c r="F1069" t="str">
        <f>IF(qwdata!N1218="&lt;","nd","d")</f>
        <v>d</v>
      </c>
      <c r="H1069" t="str">
        <f>VLOOKUP(qwdata!M1218,lookup!$A$2:$D$18,2,FALSE)</f>
        <v>Copper, water, filtered, micrograms per liter</v>
      </c>
    </row>
    <row r="1070" spans="1:8" x14ac:dyDescent="0.3">
      <c r="A1070">
        <f>qwdata!B1219</f>
        <v>1651800</v>
      </c>
      <c r="B1070" s="1">
        <f>qwdata!C1219</f>
        <v>43179</v>
      </c>
      <c r="C1070" t="str">
        <f>VLOOKUP(qwdata!M1219,lookup!$A$2:$D$18,3,FALSE)</f>
        <v>Lead</v>
      </c>
      <c r="D1070">
        <f>qwdata!O1219</f>
        <v>0.40100000000000002</v>
      </c>
      <c r="F1070" t="str">
        <f>IF(qwdata!N1219="&lt;","nd","d")</f>
        <v>d</v>
      </c>
      <c r="H1070" t="str">
        <f>VLOOKUP(qwdata!M1219,lookup!$A$2:$D$18,2,FALSE)</f>
        <v>Lead, water, filtered, micrograms per liter</v>
      </c>
    </row>
    <row r="1071" spans="1:8" x14ac:dyDescent="0.3">
      <c r="A1071">
        <f>qwdata!B1220</f>
        <v>1651800</v>
      </c>
      <c r="B1071" s="1">
        <f>qwdata!C1220</f>
        <v>43179</v>
      </c>
      <c r="C1071" t="str">
        <f>VLOOKUP(qwdata!M1220,lookup!$A$2:$D$18,3,FALSE)</f>
        <v>Zinc</v>
      </c>
      <c r="D1071">
        <f>qwdata!O1220</f>
        <v>17.8</v>
      </c>
      <c r="F1071" t="str">
        <f>IF(qwdata!N1220="&lt;","nd","d")</f>
        <v>d</v>
      </c>
      <c r="H1071" t="str">
        <f>VLOOKUP(qwdata!M1220,lookup!$A$2:$D$18,2,FALSE)</f>
        <v>Zinc, water, filtered, micrograms per liter</v>
      </c>
    </row>
    <row r="1072" spans="1:8" x14ac:dyDescent="0.3">
      <c r="A1072">
        <f>qwdata!B1221</f>
        <v>1651800</v>
      </c>
      <c r="B1072" s="1">
        <f>qwdata!C1221</f>
        <v>43179</v>
      </c>
      <c r="C1072" t="str">
        <f>VLOOKUP(qwdata!M1221,lookup!$A$2:$D$18,3,FALSE)</f>
        <v>Mercury</v>
      </c>
      <c r="D1072">
        <f>qwdata!O1221</f>
        <v>7.19</v>
      </c>
      <c r="F1072" t="str">
        <f>IF(qwdata!N1221="&lt;","nd","d")</f>
        <v>d</v>
      </c>
      <c r="H1072" t="str">
        <f>VLOOKUP(qwdata!M1221,lookup!$A$2:$D$18,2,FALSE)</f>
        <v>Mercury, water, unfiltered, nanograms per liter</v>
      </c>
    </row>
    <row r="1073" spans="1:8" x14ac:dyDescent="0.3">
      <c r="A1073">
        <f>qwdata!B1222</f>
        <v>1651800</v>
      </c>
      <c r="B1073" s="1">
        <f>qwdata!C1222</f>
        <v>43206</v>
      </c>
      <c r="C1073" t="str">
        <f>VLOOKUP(qwdata!M1222,lookup!$A$2:$D$18,3,FALSE)</f>
        <v>Copper</v>
      </c>
      <c r="D1073">
        <f>qwdata!O1222</f>
        <v>6</v>
      </c>
      <c r="F1073" t="str">
        <f>IF(qwdata!N1222="&lt;","nd","d")</f>
        <v>d</v>
      </c>
      <c r="H1073" t="str">
        <f>VLOOKUP(qwdata!M1222,lookup!$A$2:$D$18,2,FALSE)</f>
        <v>Copper, water, filtered, micrograms per liter</v>
      </c>
    </row>
    <row r="1074" spans="1:8" x14ac:dyDescent="0.3">
      <c r="A1074">
        <f>qwdata!B1223</f>
        <v>1651800</v>
      </c>
      <c r="B1074" s="1">
        <f>qwdata!C1223</f>
        <v>43206</v>
      </c>
      <c r="C1074" t="str">
        <f>VLOOKUP(qwdata!M1223,lookup!$A$2:$D$18,3,FALSE)</f>
        <v>Lead</v>
      </c>
      <c r="D1074">
        <f>qwdata!O1223</f>
        <v>0.86799999999999999</v>
      </c>
      <c r="F1074" t="str">
        <f>IF(qwdata!N1223="&lt;","nd","d")</f>
        <v>d</v>
      </c>
      <c r="H1074" t="str">
        <f>VLOOKUP(qwdata!M1223,lookup!$A$2:$D$18,2,FALSE)</f>
        <v>Lead, water, filtered, micrograms per liter</v>
      </c>
    </row>
    <row r="1075" spans="1:8" x14ac:dyDescent="0.3">
      <c r="A1075">
        <f>qwdata!B1224</f>
        <v>1651800</v>
      </c>
      <c r="B1075" s="1">
        <f>qwdata!C1224</f>
        <v>43206</v>
      </c>
      <c r="C1075" t="str">
        <f>VLOOKUP(qwdata!M1224,lookup!$A$2:$D$18,3,FALSE)</f>
        <v>Zinc</v>
      </c>
      <c r="D1075">
        <f>qwdata!O1224</f>
        <v>10.199999999999999</v>
      </c>
      <c r="F1075" t="str">
        <f>IF(qwdata!N1224="&lt;","nd","d")</f>
        <v>d</v>
      </c>
      <c r="H1075" t="str">
        <f>VLOOKUP(qwdata!M1224,lookup!$A$2:$D$18,2,FALSE)</f>
        <v>Zinc, water, filtered, micrograms per liter</v>
      </c>
    </row>
    <row r="1076" spans="1:8" x14ac:dyDescent="0.3">
      <c r="A1076">
        <f>qwdata!B1225</f>
        <v>1651800</v>
      </c>
      <c r="B1076" s="1">
        <f>qwdata!C1225</f>
        <v>43206</v>
      </c>
      <c r="C1076" t="str">
        <f>VLOOKUP(qwdata!M1225,lookup!$A$2:$D$18,3,FALSE)</f>
        <v>Mercury</v>
      </c>
      <c r="D1076">
        <f>qwdata!O1225</f>
        <v>2.27</v>
      </c>
      <c r="F1076" t="str">
        <f>IF(qwdata!N1225="&lt;","nd","d")</f>
        <v>d</v>
      </c>
      <c r="H1076" t="str">
        <f>VLOOKUP(qwdata!M1225,lookup!$A$2:$D$18,2,FALSE)</f>
        <v>Mercury, water, unfiltered, nanograms per liter</v>
      </c>
    </row>
    <row r="1077" spans="1:8" x14ac:dyDescent="0.3">
      <c r="A1077">
        <f>qwdata!B1226</f>
        <v>1651800</v>
      </c>
      <c r="B1077" s="1">
        <f>qwdata!C1226</f>
        <v>43208</v>
      </c>
      <c r="C1077" t="str">
        <f>VLOOKUP(qwdata!M1226,lookup!$A$2:$D$18,3,FALSE)</f>
        <v>Copper</v>
      </c>
      <c r="D1077">
        <f>qwdata!O1226</f>
        <v>1.5</v>
      </c>
      <c r="F1077" t="str">
        <f>IF(qwdata!N1226="&lt;","nd","d")</f>
        <v>d</v>
      </c>
      <c r="H1077" t="str">
        <f>VLOOKUP(qwdata!M1226,lookup!$A$2:$D$18,2,FALSE)</f>
        <v>Copper, water, filtered, micrograms per liter</v>
      </c>
    </row>
    <row r="1078" spans="1:8" x14ac:dyDescent="0.3">
      <c r="A1078">
        <f>qwdata!B1227</f>
        <v>1651800</v>
      </c>
      <c r="B1078" s="1">
        <f>qwdata!C1227</f>
        <v>43208</v>
      </c>
      <c r="C1078" t="str">
        <f>VLOOKUP(qwdata!M1227,lookup!$A$2:$D$18,3,FALSE)</f>
        <v>Lead</v>
      </c>
      <c r="D1078">
        <f>qwdata!O1227</f>
        <v>4.7E-2</v>
      </c>
      <c r="F1078" t="str">
        <f>IF(qwdata!N1227="&lt;","nd","d")</f>
        <v>d</v>
      </c>
      <c r="H1078" t="str">
        <f>VLOOKUP(qwdata!M1227,lookup!$A$2:$D$18,2,FALSE)</f>
        <v>Lead, water, filtered, micrograms per liter</v>
      </c>
    </row>
    <row r="1079" spans="1:8" x14ac:dyDescent="0.3">
      <c r="A1079">
        <f>qwdata!B1228</f>
        <v>1651800</v>
      </c>
      <c r="B1079" s="1">
        <f>qwdata!C1228</f>
        <v>43208</v>
      </c>
      <c r="C1079" t="str">
        <f>VLOOKUP(qwdata!M1228,lookup!$A$2:$D$18,3,FALSE)</f>
        <v>Zinc</v>
      </c>
      <c r="D1079">
        <f>qwdata!O1228</f>
        <v>6.7</v>
      </c>
      <c r="F1079" t="str">
        <f>IF(qwdata!N1228="&lt;","nd","d")</f>
        <v>d</v>
      </c>
      <c r="H1079" t="str">
        <f>VLOOKUP(qwdata!M1228,lookup!$A$2:$D$18,2,FALSE)</f>
        <v>Zinc, water, filtered, micrograms per liter</v>
      </c>
    </row>
    <row r="1080" spans="1:8" x14ac:dyDescent="0.3">
      <c r="A1080">
        <f>qwdata!B1229</f>
        <v>1651800</v>
      </c>
      <c r="B1080" s="1">
        <f>qwdata!C1229</f>
        <v>43208</v>
      </c>
      <c r="C1080" t="str">
        <f>VLOOKUP(qwdata!M1229,lookup!$A$2:$D$18,3,FALSE)</f>
        <v>Mercury</v>
      </c>
      <c r="D1080">
        <f>qwdata!O1229</f>
        <v>0.17</v>
      </c>
      <c r="F1080" t="str">
        <f>IF(qwdata!N1229="&lt;","nd","d")</f>
        <v>nd</v>
      </c>
      <c r="H1080" t="str">
        <f>VLOOKUP(qwdata!M1229,lookup!$A$2:$D$18,2,FALSE)</f>
        <v>Mercury, water, unfiltered, nanograms per liter</v>
      </c>
    </row>
    <row r="1081" spans="1:8" x14ac:dyDescent="0.3">
      <c r="A1081">
        <f>qwdata!B1230</f>
        <v>1651800</v>
      </c>
      <c r="B1081" s="1">
        <f>qwdata!C1230</f>
        <v>43238</v>
      </c>
      <c r="C1081" t="str">
        <f>VLOOKUP(qwdata!M1230,lookup!$A$2:$D$18,3,FALSE)</f>
        <v>Copper</v>
      </c>
      <c r="D1081">
        <f>qwdata!O1230</f>
        <v>5</v>
      </c>
      <c r="F1081" t="str">
        <f>IF(qwdata!N1230="&lt;","nd","d")</f>
        <v>d</v>
      </c>
      <c r="H1081" t="str">
        <f>VLOOKUP(qwdata!M1230,lookup!$A$2:$D$18,2,FALSE)</f>
        <v>Copper, water, filtered, micrograms per liter</v>
      </c>
    </row>
    <row r="1082" spans="1:8" x14ac:dyDescent="0.3">
      <c r="A1082">
        <f>qwdata!B1231</f>
        <v>1651800</v>
      </c>
      <c r="B1082" s="1">
        <f>qwdata!C1231</f>
        <v>43238</v>
      </c>
      <c r="C1082" t="str">
        <f>VLOOKUP(qwdata!M1231,lookup!$A$2:$D$18,3,FALSE)</f>
        <v>Lead</v>
      </c>
      <c r="D1082">
        <f>qwdata!O1231</f>
        <v>0.77600000000000002</v>
      </c>
      <c r="F1082" t="str">
        <f>IF(qwdata!N1231="&lt;","nd","d")</f>
        <v>d</v>
      </c>
      <c r="H1082" t="str">
        <f>VLOOKUP(qwdata!M1231,lookup!$A$2:$D$18,2,FALSE)</f>
        <v>Lead, water, filtered, micrograms per liter</v>
      </c>
    </row>
    <row r="1083" spans="1:8" x14ac:dyDescent="0.3">
      <c r="A1083">
        <f>qwdata!B1232</f>
        <v>1651800</v>
      </c>
      <c r="B1083" s="1">
        <f>qwdata!C1232</f>
        <v>43238</v>
      </c>
      <c r="C1083" t="str">
        <f>VLOOKUP(qwdata!M1232,lookup!$A$2:$D$18,3,FALSE)</f>
        <v>Zinc</v>
      </c>
      <c r="D1083">
        <f>qwdata!O1232</f>
        <v>7.5</v>
      </c>
      <c r="F1083" t="str">
        <f>IF(qwdata!N1232="&lt;","nd","d")</f>
        <v>d</v>
      </c>
      <c r="H1083" t="str">
        <f>VLOOKUP(qwdata!M1232,lookup!$A$2:$D$18,2,FALSE)</f>
        <v>Zinc, water, filtered, micrograms per liter</v>
      </c>
    </row>
    <row r="1084" spans="1:8" x14ac:dyDescent="0.3">
      <c r="A1084">
        <f>qwdata!B1233</f>
        <v>1651800</v>
      </c>
      <c r="B1084" s="1">
        <f>qwdata!C1233</f>
        <v>43238</v>
      </c>
      <c r="C1084" t="str">
        <f>VLOOKUP(qwdata!M1233,lookup!$A$2:$D$18,3,FALSE)</f>
        <v>Mercury</v>
      </c>
      <c r="D1084">
        <f>qwdata!O1233</f>
        <v>15.9</v>
      </c>
      <c r="F1084" t="str">
        <f>IF(qwdata!N1233="&lt;","nd","d")</f>
        <v>d</v>
      </c>
      <c r="H1084" t="str">
        <f>VLOOKUP(qwdata!M1233,lookup!$A$2:$D$18,2,FALSE)</f>
        <v>Mercury, water, unfiltered, nanograms per liter</v>
      </c>
    </row>
    <row r="1085" spans="1:8" x14ac:dyDescent="0.3">
      <c r="A1085">
        <f>qwdata!B1234</f>
        <v>1651800</v>
      </c>
      <c r="B1085" s="1">
        <f>qwdata!C1234</f>
        <v>43243</v>
      </c>
      <c r="C1085" t="str">
        <f>VLOOKUP(qwdata!M1234,lookup!$A$2:$D$18,3,FALSE)</f>
        <v>Copper</v>
      </c>
      <c r="D1085">
        <f>qwdata!O1234</f>
        <v>3.8</v>
      </c>
      <c r="F1085" t="str">
        <f>IF(qwdata!N1234="&lt;","nd","d")</f>
        <v>d</v>
      </c>
      <c r="H1085" t="str">
        <f>VLOOKUP(qwdata!M1234,lookup!$A$2:$D$18,2,FALSE)</f>
        <v>Copper, water, filtered, micrograms per liter</v>
      </c>
    </row>
    <row r="1086" spans="1:8" x14ac:dyDescent="0.3">
      <c r="A1086">
        <f>qwdata!B1235</f>
        <v>1651800</v>
      </c>
      <c r="B1086" s="1">
        <f>qwdata!C1235</f>
        <v>43243</v>
      </c>
      <c r="C1086" t="str">
        <f>VLOOKUP(qwdata!M1235,lookup!$A$2:$D$18,3,FALSE)</f>
        <v>Lead</v>
      </c>
      <c r="D1086">
        <f>qwdata!O1235</f>
        <v>0.32200000000000001</v>
      </c>
      <c r="F1086" t="str">
        <f>IF(qwdata!N1235="&lt;","nd","d")</f>
        <v>d</v>
      </c>
      <c r="H1086" t="str">
        <f>VLOOKUP(qwdata!M1235,lookup!$A$2:$D$18,2,FALSE)</f>
        <v>Lead, water, filtered, micrograms per liter</v>
      </c>
    </row>
    <row r="1087" spans="1:8" x14ac:dyDescent="0.3">
      <c r="A1087">
        <f>qwdata!B1236</f>
        <v>1651800</v>
      </c>
      <c r="B1087" s="1">
        <f>qwdata!C1236</f>
        <v>43243</v>
      </c>
      <c r="C1087" t="str">
        <f>VLOOKUP(qwdata!M1236,lookup!$A$2:$D$18,3,FALSE)</f>
        <v>Zinc</v>
      </c>
      <c r="D1087">
        <f>qwdata!O1236</f>
        <v>7.8</v>
      </c>
      <c r="F1087" t="str">
        <f>IF(qwdata!N1236="&lt;","nd","d")</f>
        <v>d</v>
      </c>
      <c r="H1087" t="str">
        <f>VLOOKUP(qwdata!M1236,lookup!$A$2:$D$18,2,FALSE)</f>
        <v>Zinc, water, filtered, micrograms per liter</v>
      </c>
    </row>
    <row r="1088" spans="1:8" x14ac:dyDescent="0.3">
      <c r="A1088">
        <f>qwdata!B1237</f>
        <v>1651800</v>
      </c>
      <c r="B1088" s="1">
        <f>qwdata!C1237</f>
        <v>43243</v>
      </c>
      <c r="C1088" t="str">
        <f>VLOOKUP(qwdata!M1237,lookup!$A$2:$D$18,3,FALSE)</f>
        <v>Mercury</v>
      </c>
      <c r="D1088">
        <f>qwdata!O1237</f>
        <v>3.96</v>
      </c>
      <c r="F1088" t="str">
        <f>IF(qwdata!N1237="&lt;","nd","d")</f>
        <v>d</v>
      </c>
      <c r="H1088" t="str">
        <f>VLOOKUP(qwdata!M1237,lookup!$A$2:$D$18,2,FALSE)</f>
        <v>Mercury, water, unfiltered, nanograms per liter</v>
      </c>
    </row>
    <row r="1089" spans="1:8" x14ac:dyDescent="0.3">
      <c r="A1089">
        <f>qwdata!B1238</f>
        <v>1651800</v>
      </c>
      <c r="B1089" s="1">
        <f>qwdata!C1238</f>
        <v>43270</v>
      </c>
      <c r="C1089" t="str">
        <f>VLOOKUP(qwdata!M1238,lookup!$A$2:$D$18,3,FALSE)</f>
        <v>Copper</v>
      </c>
      <c r="D1089">
        <f>qwdata!O1238</f>
        <v>1.4</v>
      </c>
      <c r="F1089" t="str">
        <f>IF(qwdata!N1238="&lt;","nd","d")</f>
        <v>d</v>
      </c>
      <c r="H1089" t="str">
        <f>VLOOKUP(qwdata!M1238,lookup!$A$2:$D$18,2,FALSE)</f>
        <v>Copper, water, filtered, micrograms per liter</v>
      </c>
    </row>
    <row r="1090" spans="1:8" x14ac:dyDescent="0.3">
      <c r="A1090">
        <f>qwdata!B1239</f>
        <v>1651800</v>
      </c>
      <c r="B1090" s="1">
        <f>qwdata!C1239</f>
        <v>43270</v>
      </c>
      <c r="C1090" t="str">
        <f>VLOOKUP(qwdata!M1239,lookup!$A$2:$D$18,3,FALSE)</f>
        <v>Lead</v>
      </c>
      <c r="D1090">
        <f>qwdata!O1239</f>
        <v>0.02</v>
      </c>
      <c r="F1090" t="str">
        <f>IF(qwdata!N1239="&lt;","nd","d")</f>
        <v>nd</v>
      </c>
      <c r="H1090" t="str">
        <f>VLOOKUP(qwdata!M1239,lookup!$A$2:$D$18,2,FALSE)</f>
        <v>Lead, water, filtered, micrograms per liter</v>
      </c>
    </row>
    <row r="1091" spans="1:8" x14ac:dyDescent="0.3">
      <c r="A1091">
        <f>qwdata!B1240</f>
        <v>1651800</v>
      </c>
      <c r="B1091" s="1">
        <f>qwdata!C1240</f>
        <v>43270</v>
      </c>
      <c r="C1091" t="str">
        <f>VLOOKUP(qwdata!M1240,lookup!$A$2:$D$18,3,FALSE)</f>
        <v>Zinc</v>
      </c>
      <c r="D1091">
        <f>qwdata!O1240</f>
        <v>2</v>
      </c>
      <c r="F1091" t="str">
        <f>IF(qwdata!N1240="&lt;","nd","d")</f>
        <v>nd</v>
      </c>
      <c r="H1091" t="str">
        <f>VLOOKUP(qwdata!M1240,lookup!$A$2:$D$18,2,FALSE)</f>
        <v>Zinc, water, filtered, micrograms per liter</v>
      </c>
    </row>
    <row r="1092" spans="1:8" x14ac:dyDescent="0.3">
      <c r="A1092">
        <f>qwdata!B1241</f>
        <v>1651800</v>
      </c>
      <c r="B1092" s="1">
        <f>qwdata!C1241</f>
        <v>43270</v>
      </c>
      <c r="C1092" t="str">
        <f>VLOOKUP(qwdata!M1241,lookup!$A$2:$D$18,3,FALSE)</f>
        <v>Mercury</v>
      </c>
      <c r="D1092">
        <f>qwdata!O1241</f>
        <v>0.76</v>
      </c>
      <c r="F1092" t="str">
        <f>IF(qwdata!N1241="&lt;","nd","d")</f>
        <v>d</v>
      </c>
      <c r="H1092" t="str">
        <f>VLOOKUP(qwdata!M1241,lookup!$A$2:$D$18,2,FALSE)</f>
        <v>Mercury, water, unfiltered, nanograms per liter</v>
      </c>
    </row>
    <row r="1093" spans="1:8" x14ac:dyDescent="0.3">
      <c r="A1093">
        <f>qwdata!B1242</f>
        <v>1651800</v>
      </c>
      <c r="B1093" s="1">
        <f>qwdata!C1242</f>
        <v>43292</v>
      </c>
      <c r="C1093" t="str">
        <f>VLOOKUP(qwdata!M1242,lookup!$A$2:$D$18,3,FALSE)</f>
        <v>Copper</v>
      </c>
      <c r="D1093">
        <f>qwdata!O1242</f>
        <v>1.5</v>
      </c>
      <c r="F1093" t="str">
        <f>IF(qwdata!N1242="&lt;","nd","d")</f>
        <v>d</v>
      </c>
      <c r="H1093" t="str">
        <f>VLOOKUP(qwdata!M1242,lookup!$A$2:$D$18,2,FALSE)</f>
        <v>Copper, water, filtered, micrograms per liter</v>
      </c>
    </row>
    <row r="1094" spans="1:8" x14ac:dyDescent="0.3">
      <c r="A1094">
        <f>qwdata!B1243</f>
        <v>1651800</v>
      </c>
      <c r="B1094" s="1">
        <f>qwdata!C1243</f>
        <v>43292</v>
      </c>
      <c r="C1094" t="str">
        <f>VLOOKUP(qwdata!M1243,lookup!$A$2:$D$18,3,FALSE)</f>
        <v>Lead</v>
      </c>
      <c r="D1094">
        <f>qwdata!O1243</f>
        <v>4.1000000000000002E-2</v>
      </c>
      <c r="F1094" t="str">
        <f>IF(qwdata!N1243="&lt;","nd","d")</f>
        <v>d</v>
      </c>
      <c r="H1094" t="str">
        <f>VLOOKUP(qwdata!M1243,lookup!$A$2:$D$18,2,FALSE)</f>
        <v>Lead, water, filtered, micrograms per liter</v>
      </c>
    </row>
    <row r="1095" spans="1:8" x14ac:dyDescent="0.3">
      <c r="A1095">
        <f>qwdata!B1244</f>
        <v>1651800</v>
      </c>
      <c r="B1095" s="1">
        <f>qwdata!C1244</f>
        <v>43292</v>
      </c>
      <c r="C1095" t="str">
        <f>VLOOKUP(qwdata!M1244,lookup!$A$2:$D$18,3,FALSE)</f>
        <v>Zinc</v>
      </c>
      <c r="D1095">
        <f>qwdata!O1244</f>
        <v>2</v>
      </c>
      <c r="F1095" t="str">
        <f>IF(qwdata!N1244="&lt;","nd","d")</f>
        <v>nd</v>
      </c>
      <c r="H1095" t="str">
        <f>VLOOKUP(qwdata!M1244,lookup!$A$2:$D$18,2,FALSE)</f>
        <v>Zinc, water, filtered, micrograms per liter</v>
      </c>
    </row>
    <row r="1096" spans="1:8" x14ac:dyDescent="0.3">
      <c r="A1096">
        <f>qwdata!B1245</f>
        <v>1651800</v>
      </c>
      <c r="B1096" s="1">
        <f>qwdata!C1245</f>
        <v>43292</v>
      </c>
      <c r="C1096" t="str">
        <f>VLOOKUP(qwdata!M1245,lookup!$A$2:$D$18,3,FALSE)</f>
        <v>Mercury</v>
      </c>
      <c r="D1096">
        <f>qwdata!O1245</f>
        <v>0.78</v>
      </c>
      <c r="F1096" t="str">
        <f>IF(qwdata!N1245="&lt;","nd","d")</f>
        <v>d</v>
      </c>
      <c r="H1096" t="str">
        <f>VLOOKUP(qwdata!M1245,lookup!$A$2:$D$18,2,FALSE)</f>
        <v>Mercury, water, unfiltered, nanograms per liter</v>
      </c>
    </row>
    <row r="1097" spans="1:8" x14ac:dyDescent="0.3">
      <c r="A1097">
        <f>qwdata!B1246</f>
        <v>1651800</v>
      </c>
      <c r="B1097" s="1">
        <f>qwdata!C1246</f>
        <v>43305</v>
      </c>
      <c r="C1097" t="str">
        <f>VLOOKUP(qwdata!M1246,lookup!$A$2:$D$18,3,FALSE)</f>
        <v>Copper</v>
      </c>
      <c r="D1097">
        <f>qwdata!O1246</f>
        <v>5.5</v>
      </c>
      <c r="F1097" t="str">
        <f>IF(qwdata!N1246="&lt;","nd","d")</f>
        <v>d</v>
      </c>
      <c r="H1097" t="str">
        <f>VLOOKUP(qwdata!M1246,lookup!$A$2:$D$18,2,FALSE)</f>
        <v>Copper, water, filtered, micrograms per liter</v>
      </c>
    </row>
    <row r="1098" spans="1:8" x14ac:dyDescent="0.3">
      <c r="A1098">
        <f>qwdata!B1247</f>
        <v>1651800</v>
      </c>
      <c r="B1098" s="1">
        <f>qwdata!C1247</f>
        <v>43305</v>
      </c>
      <c r="C1098" t="str">
        <f>VLOOKUP(qwdata!M1247,lookup!$A$2:$D$18,3,FALSE)</f>
        <v>Lead</v>
      </c>
      <c r="D1098">
        <f>qwdata!O1247</f>
        <v>0.44400000000000001</v>
      </c>
      <c r="F1098" t="str">
        <f>IF(qwdata!N1247="&lt;","nd","d")</f>
        <v>d</v>
      </c>
      <c r="H1098" t="str">
        <f>VLOOKUP(qwdata!M1247,lookup!$A$2:$D$18,2,FALSE)</f>
        <v>Lead, water, filtered, micrograms per liter</v>
      </c>
    </row>
    <row r="1099" spans="1:8" x14ac:dyDescent="0.3">
      <c r="A1099">
        <f>qwdata!B1248</f>
        <v>1651800</v>
      </c>
      <c r="B1099" s="1">
        <f>qwdata!C1248</f>
        <v>43305</v>
      </c>
      <c r="C1099" t="str">
        <f>VLOOKUP(qwdata!M1248,lookup!$A$2:$D$18,3,FALSE)</f>
        <v>Zinc</v>
      </c>
      <c r="D1099">
        <f>qwdata!O1248</f>
        <v>5.9</v>
      </c>
      <c r="F1099" t="str">
        <f>IF(qwdata!N1248="&lt;","nd","d")</f>
        <v>d</v>
      </c>
      <c r="H1099" t="str">
        <f>VLOOKUP(qwdata!M1248,lookup!$A$2:$D$18,2,FALSE)</f>
        <v>Zinc, water, filtered, micrograms per liter</v>
      </c>
    </row>
    <row r="1100" spans="1:8" x14ac:dyDescent="0.3">
      <c r="A1100">
        <f>qwdata!B1249</f>
        <v>1651800</v>
      </c>
      <c r="B1100" s="1">
        <f>qwdata!C1249</f>
        <v>43305</v>
      </c>
      <c r="C1100" t="str">
        <f>VLOOKUP(qwdata!M1249,lookup!$A$2:$D$18,3,FALSE)</f>
        <v>Mercury</v>
      </c>
      <c r="D1100">
        <f>qwdata!O1249</f>
        <v>12.1</v>
      </c>
      <c r="F1100" t="str">
        <f>IF(qwdata!N1249="&lt;","nd","d")</f>
        <v>d</v>
      </c>
      <c r="H1100" t="str">
        <f>VLOOKUP(qwdata!M1249,lookup!$A$2:$D$18,2,FALSE)</f>
        <v>Mercury, water, unfiltered, nanograms per liter</v>
      </c>
    </row>
    <row r="1101" spans="1:8" x14ac:dyDescent="0.3">
      <c r="A1101">
        <f>qwdata!B1250</f>
        <v>1651800</v>
      </c>
      <c r="B1101" s="1">
        <f>qwdata!C1250</f>
        <v>43333</v>
      </c>
      <c r="C1101" t="str">
        <f>VLOOKUP(qwdata!M1250,lookup!$A$2:$D$18,3,FALSE)</f>
        <v>Copper</v>
      </c>
      <c r="D1101">
        <f>qwdata!O1250</f>
        <v>1.5</v>
      </c>
      <c r="F1101" t="str">
        <f>IF(qwdata!N1250="&lt;","nd","d")</f>
        <v>d</v>
      </c>
      <c r="H1101" t="str">
        <f>VLOOKUP(qwdata!M1250,lookup!$A$2:$D$18,2,FALSE)</f>
        <v>Copper, water, filtered, micrograms per liter</v>
      </c>
    </row>
    <row r="1102" spans="1:8" x14ac:dyDescent="0.3">
      <c r="A1102">
        <f>qwdata!B1251</f>
        <v>1651800</v>
      </c>
      <c r="B1102" s="1">
        <f>qwdata!C1251</f>
        <v>43333</v>
      </c>
      <c r="C1102" t="str">
        <f>VLOOKUP(qwdata!M1251,lookup!$A$2:$D$18,3,FALSE)</f>
        <v>Lead</v>
      </c>
      <c r="D1102">
        <f>qwdata!O1251</f>
        <v>0.06</v>
      </c>
      <c r="F1102" t="str">
        <f>IF(qwdata!N1251="&lt;","nd","d")</f>
        <v>nd</v>
      </c>
      <c r="H1102" t="str">
        <f>VLOOKUP(qwdata!M1251,lookup!$A$2:$D$18,2,FALSE)</f>
        <v>Lead, water, filtered, micrograms per liter</v>
      </c>
    </row>
    <row r="1103" spans="1:8" x14ac:dyDescent="0.3">
      <c r="A1103">
        <f>qwdata!B1252</f>
        <v>1651800</v>
      </c>
      <c r="B1103" s="1">
        <f>qwdata!C1252</f>
        <v>43333</v>
      </c>
      <c r="C1103" t="str">
        <f>VLOOKUP(qwdata!M1252,lookup!$A$2:$D$18,3,FALSE)</f>
        <v>Zinc</v>
      </c>
      <c r="D1103">
        <f>qwdata!O1252</f>
        <v>6</v>
      </c>
      <c r="F1103" t="str">
        <f>IF(qwdata!N1252="&lt;","nd","d")</f>
        <v>nd</v>
      </c>
      <c r="H1103" t="str">
        <f>VLOOKUP(qwdata!M1252,lookup!$A$2:$D$18,2,FALSE)</f>
        <v>Zinc, water, filtered, micrograms per liter</v>
      </c>
    </row>
    <row r="1104" spans="1:8" x14ac:dyDescent="0.3">
      <c r="A1104">
        <f>qwdata!B1253</f>
        <v>1651800</v>
      </c>
      <c r="B1104" s="1">
        <f>qwdata!C1253</f>
        <v>43333</v>
      </c>
      <c r="C1104" t="str">
        <f>VLOOKUP(qwdata!M1253,lookup!$A$2:$D$18,3,FALSE)</f>
        <v>Mercury</v>
      </c>
      <c r="D1104">
        <f>qwdata!O1253</f>
        <v>0.56999999999999995</v>
      </c>
      <c r="F1104" t="str">
        <f>IF(qwdata!N1253="&lt;","nd","d")</f>
        <v>d</v>
      </c>
      <c r="H1104" t="str">
        <f>VLOOKUP(qwdata!M1253,lookup!$A$2:$D$18,2,FALSE)</f>
        <v>Mercury, water, unfiltered, nanograms per liter</v>
      </c>
    </row>
    <row r="1105" spans="1:8" x14ac:dyDescent="0.3">
      <c r="A1105">
        <f>qwdata!B1254</f>
        <v>1651800</v>
      </c>
      <c r="B1105" s="1">
        <f>qwdata!C1254</f>
        <v>43367</v>
      </c>
      <c r="C1105" t="str">
        <f>VLOOKUP(qwdata!M1254,lookup!$A$2:$D$18,3,FALSE)</f>
        <v>Copper</v>
      </c>
      <c r="D1105">
        <f>qwdata!O1254</f>
        <v>4.3</v>
      </c>
      <c r="F1105" t="str">
        <f>IF(qwdata!N1254="&lt;","nd","d")</f>
        <v>d</v>
      </c>
      <c r="H1105" t="str">
        <f>VLOOKUP(qwdata!M1254,lookup!$A$2:$D$18,2,FALSE)</f>
        <v>Copper, water, filtered, micrograms per liter</v>
      </c>
    </row>
    <row r="1106" spans="1:8" x14ac:dyDescent="0.3">
      <c r="A1106">
        <f>qwdata!B1255</f>
        <v>1651800</v>
      </c>
      <c r="B1106" s="1">
        <f>qwdata!C1255</f>
        <v>43367</v>
      </c>
      <c r="C1106" t="str">
        <f>VLOOKUP(qwdata!M1255,lookup!$A$2:$D$18,3,FALSE)</f>
        <v>Lead</v>
      </c>
      <c r="D1106">
        <f>qwdata!O1255</f>
        <v>0.318</v>
      </c>
      <c r="F1106" t="str">
        <f>IF(qwdata!N1255="&lt;","nd","d")</f>
        <v>d</v>
      </c>
      <c r="H1106" t="str">
        <f>VLOOKUP(qwdata!M1255,lookup!$A$2:$D$18,2,FALSE)</f>
        <v>Lead, water, filtered, micrograms per liter</v>
      </c>
    </row>
    <row r="1107" spans="1:8" x14ac:dyDescent="0.3">
      <c r="A1107">
        <f>qwdata!B1256</f>
        <v>1651800</v>
      </c>
      <c r="B1107" s="1">
        <f>qwdata!C1256</f>
        <v>43367</v>
      </c>
      <c r="C1107" t="str">
        <f>VLOOKUP(qwdata!M1256,lookup!$A$2:$D$18,3,FALSE)</f>
        <v>Zinc</v>
      </c>
      <c r="D1107">
        <f>qwdata!O1256</f>
        <v>7.8</v>
      </c>
      <c r="F1107" t="str">
        <f>IF(qwdata!N1256="&lt;","nd","d")</f>
        <v>d</v>
      </c>
      <c r="H1107" t="str">
        <f>VLOOKUP(qwdata!M1256,lookup!$A$2:$D$18,2,FALSE)</f>
        <v>Zinc, water, filtered, micrograms per liter</v>
      </c>
    </row>
    <row r="1108" spans="1:8" x14ac:dyDescent="0.3">
      <c r="A1108">
        <f>qwdata!B1257</f>
        <v>1651800</v>
      </c>
      <c r="B1108" s="1">
        <f>qwdata!C1257</f>
        <v>43367</v>
      </c>
      <c r="C1108" t="str">
        <f>VLOOKUP(qwdata!M1257,lookup!$A$2:$D$18,3,FALSE)</f>
        <v>Mercury</v>
      </c>
      <c r="D1108">
        <f>qwdata!O1257</f>
        <v>3.94</v>
      </c>
      <c r="F1108" t="str">
        <f>IF(qwdata!N1257="&lt;","nd","d")</f>
        <v>d</v>
      </c>
      <c r="H1108" t="str">
        <f>VLOOKUP(qwdata!M1257,lookup!$A$2:$D$18,2,FALSE)</f>
        <v>Mercury, water, unfiltered, nanograms per liter</v>
      </c>
    </row>
    <row r="1109" spans="1:8" x14ac:dyDescent="0.3">
      <c r="A1109">
        <f>qwdata!B1258</f>
        <v>1651800</v>
      </c>
      <c r="B1109" s="1">
        <f>qwdata!C1258</f>
        <v>43371</v>
      </c>
      <c r="C1109" t="str">
        <f>VLOOKUP(qwdata!M1258,lookup!$A$2:$D$18,3,FALSE)</f>
        <v>Copper</v>
      </c>
      <c r="D1109">
        <f>qwdata!O1258</f>
        <v>4.9000000000000004</v>
      </c>
      <c r="F1109" t="str">
        <f>IF(qwdata!N1258="&lt;","nd","d")</f>
        <v>d</v>
      </c>
      <c r="H1109" t="str">
        <f>VLOOKUP(qwdata!M1258,lookup!$A$2:$D$18,2,FALSE)</f>
        <v>Copper, water, filtered, micrograms per liter</v>
      </c>
    </row>
    <row r="1110" spans="1:8" x14ac:dyDescent="0.3">
      <c r="A1110">
        <f>qwdata!B1259</f>
        <v>1651800</v>
      </c>
      <c r="B1110" s="1">
        <f>qwdata!C1259</f>
        <v>43371</v>
      </c>
      <c r="C1110" t="str">
        <f>VLOOKUP(qwdata!M1259,lookup!$A$2:$D$18,3,FALSE)</f>
        <v>Lead</v>
      </c>
      <c r="D1110">
        <f>qwdata!O1259</f>
        <v>0.54500000000000004</v>
      </c>
      <c r="F1110" t="str">
        <f>IF(qwdata!N1259="&lt;","nd","d")</f>
        <v>d</v>
      </c>
      <c r="H1110" t="str">
        <f>VLOOKUP(qwdata!M1259,lookup!$A$2:$D$18,2,FALSE)</f>
        <v>Lead, water, filtered, micrograms per liter</v>
      </c>
    </row>
    <row r="1111" spans="1:8" x14ac:dyDescent="0.3">
      <c r="A1111">
        <f>qwdata!B1260</f>
        <v>1651800</v>
      </c>
      <c r="B1111" s="1">
        <f>qwdata!C1260</f>
        <v>43371</v>
      </c>
      <c r="C1111" t="str">
        <f>VLOOKUP(qwdata!M1260,lookup!$A$2:$D$18,3,FALSE)</f>
        <v>Zinc</v>
      </c>
      <c r="D1111">
        <f>qwdata!O1260</f>
        <v>7.7</v>
      </c>
      <c r="F1111" t="str">
        <f>IF(qwdata!N1260="&lt;","nd","d")</f>
        <v>d</v>
      </c>
      <c r="H1111" t="str">
        <f>VLOOKUP(qwdata!M1260,lookup!$A$2:$D$18,2,FALSE)</f>
        <v>Zinc, water, filtered, micrograms per liter</v>
      </c>
    </row>
    <row r="1112" spans="1:8" x14ac:dyDescent="0.3">
      <c r="A1112">
        <f>qwdata!B1261</f>
        <v>1651800</v>
      </c>
      <c r="B1112" s="1">
        <f>qwdata!C1261</f>
        <v>43371</v>
      </c>
      <c r="C1112" t="str">
        <f>VLOOKUP(qwdata!M1261,lookup!$A$2:$D$18,3,FALSE)</f>
        <v>Mercury</v>
      </c>
      <c r="D1112">
        <f>qwdata!O1261</f>
        <v>7.24</v>
      </c>
      <c r="F1112" t="str">
        <f>IF(qwdata!N1261="&lt;","nd","d")</f>
        <v>d</v>
      </c>
      <c r="H1112" t="str">
        <f>VLOOKUP(qwdata!M1261,lookup!$A$2:$D$18,2,FALSE)</f>
        <v>Mercury, water, unfiltered, nanograms per liter</v>
      </c>
    </row>
    <row r="1113" spans="1:8" x14ac:dyDescent="0.3">
      <c r="A1113">
        <f>qwdata!B1262</f>
        <v>1651800</v>
      </c>
      <c r="B1113" s="1">
        <f>qwdata!C1262</f>
        <v>43384</v>
      </c>
      <c r="C1113" t="str">
        <f>VLOOKUP(qwdata!M1262,lookup!$A$2:$D$18,3,FALSE)</f>
        <v>Copper</v>
      </c>
      <c r="D1113">
        <f>qwdata!O1262</f>
        <v>8.6999999999999993</v>
      </c>
      <c r="F1113" t="str">
        <f>IF(qwdata!N1262="&lt;","nd","d")</f>
        <v>d</v>
      </c>
      <c r="H1113" t="str">
        <f>VLOOKUP(qwdata!M1262,lookup!$A$2:$D$18,2,FALSE)</f>
        <v>Copper, water, filtered, micrograms per liter</v>
      </c>
    </row>
    <row r="1114" spans="1:8" x14ac:dyDescent="0.3">
      <c r="A1114">
        <f>qwdata!B1263</f>
        <v>1651800</v>
      </c>
      <c r="B1114" s="1">
        <f>qwdata!C1263</f>
        <v>43384</v>
      </c>
      <c r="C1114" t="str">
        <f>VLOOKUP(qwdata!M1263,lookup!$A$2:$D$18,3,FALSE)</f>
        <v>Lead</v>
      </c>
      <c r="D1114">
        <f>qwdata!O1263</f>
        <v>0.98099999999999998</v>
      </c>
      <c r="F1114" t="str">
        <f>IF(qwdata!N1263="&lt;","nd","d")</f>
        <v>d</v>
      </c>
      <c r="H1114" t="str">
        <f>VLOOKUP(qwdata!M1263,lookup!$A$2:$D$18,2,FALSE)</f>
        <v>Lead, water, filtered, micrograms per liter</v>
      </c>
    </row>
    <row r="1115" spans="1:8" x14ac:dyDescent="0.3">
      <c r="A1115">
        <f>qwdata!B1264</f>
        <v>1651800</v>
      </c>
      <c r="B1115" s="1">
        <f>qwdata!C1264</f>
        <v>43384</v>
      </c>
      <c r="C1115" t="str">
        <f>VLOOKUP(qwdata!M1264,lookup!$A$2:$D$18,3,FALSE)</f>
        <v>Zinc</v>
      </c>
      <c r="D1115">
        <f>qwdata!O1264</f>
        <v>15.6</v>
      </c>
      <c r="F1115" t="str">
        <f>IF(qwdata!N1264="&lt;","nd","d")</f>
        <v>d</v>
      </c>
      <c r="H1115" t="str">
        <f>VLOOKUP(qwdata!M1264,lookup!$A$2:$D$18,2,FALSE)</f>
        <v>Zinc, water, filtered, micrograms per liter</v>
      </c>
    </row>
    <row r="1116" spans="1:8" x14ac:dyDescent="0.3">
      <c r="A1116">
        <f>qwdata!B1265</f>
        <v>1651800</v>
      </c>
      <c r="B1116" s="1">
        <f>qwdata!C1265</f>
        <v>43384</v>
      </c>
      <c r="C1116" t="str">
        <f>VLOOKUP(qwdata!M1265,lookup!$A$2:$D$18,3,FALSE)</f>
        <v>Mercury</v>
      </c>
      <c r="D1116">
        <f>qwdata!O1265</f>
        <v>6.77</v>
      </c>
      <c r="F1116" t="str">
        <f>IF(qwdata!N1265="&lt;","nd","d")</f>
        <v>d</v>
      </c>
      <c r="H1116" t="str">
        <f>VLOOKUP(qwdata!M1265,lookup!$A$2:$D$18,2,FALSE)</f>
        <v>Mercury, water, unfiltered, nanograms per liter</v>
      </c>
    </row>
    <row r="1117" spans="1:8" x14ac:dyDescent="0.3">
      <c r="A1117">
        <f>qwdata!B1266</f>
        <v>1651800</v>
      </c>
      <c r="B1117" s="1">
        <f>qwdata!C1266</f>
        <v>43391</v>
      </c>
      <c r="C1117" t="str">
        <f>VLOOKUP(qwdata!M1266,lookup!$A$2:$D$18,3,FALSE)</f>
        <v>Copper</v>
      </c>
      <c r="D1117">
        <f>qwdata!O1266</f>
        <v>1.7</v>
      </c>
      <c r="F1117" t="str">
        <f>IF(qwdata!N1266="&lt;","nd","d")</f>
        <v>d</v>
      </c>
      <c r="H1117" t="str">
        <f>VLOOKUP(qwdata!M1266,lookup!$A$2:$D$18,2,FALSE)</f>
        <v>Copper, water, filtered, micrograms per liter</v>
      </c>
    </row>
    <row r="1118" spans="1:8" x14ac:dyDescent="0.3">
      <c r="A1118">
        <f>qwdata!B1267</f>
        <v>1651800</v>
      </c>
      <c r="B1118" s="1">
        <f>qwdata!C1267</f>
        <v>43391</v>
      </c>
      <c r="C1118" t="str">
        <f>VLOOKUP(qwdata!M1267,lookup!$A$2:$D$18,3,FALSE)</f>
        <v>Lead</v>
      </c>
      <c r="D1118">
        <f>qwdata!O1267</f>
        <v>0.02</v>
      </c>
      <c r="F1118" t="str">
        <f>IF(qwdata!N1267="&lt;","nd","d")</f>
        <v>nd</v>
      </c>
      <c r="H1118" t="str">
        <f>VLOOKUP(qwdata!M1267,lookup!$A$2:$D$18,2,FALSE)</f>
        <v>Lead, water, filtered, micrograms per liter</v>
      </c>
    </row>
    <row r="1119" spans="1:8" x14ac:dyDescent="0.3">
      <c r="A1119">
        <f>qwdata!B1268</f>
        <v>1651800</v>
      </c>
      <c r="B1119" s="1">
        <f>qwdata!C1268</f>
        <v>43391</v>
      </c>
      <c r="C1119" t="str">
        <f>VLOOKUP(qwdata!M1268,lookup!$A$2:$D$18,3,FALSE)</f>
        <v>Zinc</v>
      </c>
      <c r="D1119">
        <f>qwdata!O1268</f>
        <v>3.8</v>
      </c>
      <c r="F1119" t="str">
        <f>IF(qwdata!N1268="&lt;","nd","d")</f>
        <v>d</v>
      </c>
      <c r="H1119" t="str">
        <f>VLOOKUP(qwdata!M1268,lookup!$A$2:$D$18,2,FALSE)</f>
        <v>Zinc, water, filtered, micrograms per liter</v>
      </c>
    </row>
    <row r="1120" spans="1:8" x14ac:dyDescent="0.3">
      <c r="A1120">
        <f>qwdata!B1269</f>
        <v>1651800</v>
      </c>
      <c r="B1120" s="1">
        <f>qwdata!C1269</f>
        <v>43391</v>
      </c>
      <c r="C1120" t="str">
        <f>VLOOKUP(qwdata!M1269,lookup!$A$2:$D$18,3,FALSE)</f>
        <v>Mercury</v>
      </c>
      <c r="D1120">
        <f>qwdata!O1269</f>
        <v>0.7</v>
      </c>
      <c r="F1120" t="str">
        <f>IF(qwdata!N1269="&lt;","nd","d")</f>
        <v>d</v>
      </c>
      <c r="H1120" t="str">
        <f>VLOOKUP(qwdata!M1269,lookup!$A$2:$D$18,2,FALSE)</f>
        <v>Mercury, water, unfiltered, nanograms per liter</v>
      </c>
    </row>
    <row r="1121" spans="1:8" x14ac:dyDescent="0.3">
      <c r="A1121">
        <f>qwdata!B1270</f>
        <v>1651800</v>
      </c>
      <c r="B1121" s="1">
        <f>qwdata!C1270</f>
        <v>43410</v>
      </c>
      <c r="C1121" t="str">
        <f>VLOOKUP(qwdata!M1270,lookup!$A$2:$D$18,3,FALSE)</f>
        <v>Copper</v>
      </c>
      <c r="D1121">
        <f>qwdata!O1270</f>
        <v>6.4</v>
      </c>
      <c r="F1121" t="str">
        <f>IF(qwdata!N1270="&lt;","nd","d")</f>
        <v>d</v>
      </c>
      <c r="H1121" t="str">
        <f>VLOOKUP(qwdata!M1270,lookup!$A$2:$D$18,2,FALSE)</f>
        <v>Copper, water, filtered, micrograms per liter</v>
      </c>
    </row>
    <row r="1122" spans="1:8" x14ac:dyDescent="0.3">
      <c r="A1122">
        <f>qwdata!B1271</f>
        <v>1651800</v>
      </c>
      <c r="B1122" s="1">
        <f>qwdata!C1271</f>
        <v>43410</v>
      </c>
      <c r="C1122" t="str">
        <f>VLOOKUP(qwdata!M1271,lookup!$A$2:$D$18,3,FALSE)</f>
        <v>Lead</v>
      </c>
      <c r="D1122">
        <f>qwdata!O1271</f>
        <v>1.18</v>
      </c>
      <c r="F1122" t="str">
        <f>IF(qwdata!N1271="&lt;","nd","d")</f>
        <v>d</v>
      </c>
      <c r="H1122" t="str">
        <f>VLOOKUP(qwdata!M1271,lookup!$A$2:$D$18,2,FALSE)</f>
        <v>Lead, water, filtered, micrograms per liter</v>
      </c>
    </row>
    <row r="1123" spans="1:8" x14ac:dyDescent="0.3">
      <c r="A1123">
        <f>qwdata!B1272</f>
        <v>1651800</v>
      </c>
      <c r="B1123" s="1">
        <f>qwdata!C1272</f>
        <v>43410</v>
      </c>
      <c r="C1123" t="str">
        <f>VLOOKUP(qwdata!M1272,lookup!$A$2:$D$18,3,FALSE)</f>
        <v>Zinc</v>
      </c>
      <c r="D1123">
        <f>qwdata!O1272</f>
        <v>10.199999999999999</v>
      </c>
      <c r="F1123" t="str">
        <f>IF(qwdata!N1272="&lt;","nd","d")</f>
        <v>d</v>
      </c>
      <c r="H1123" t="str">
        <f>VLOOKUP(qwdata!M1272,lookup!$A$2:$D$18,2,FALSE)</f>
        <v>Zinc, water, filtered, micrograms per liter</v>
      </c>
    </row>
    <row r="1124" spans="1:8" x14ac:dyDescent="0.3">
      <c r="A1124">
        <f>qwdata!B1273</f>
        <v>1651800</v>
      </c>
      <c r="B1124" s="1">
        <f>qwdata!C1273</f>
        <v>43410</v>
      </c>
      <c r="C1124" t="str">
        <f>VLOOKUP(qwdata!M1273,lookup!$A$2:$D$18,3,FALSE)</f>
        <v>Mercury</v>
      </c>
      <c r="D1124">
        <f>qwdata!O1273</f>
        <v>19</v>
      </c>
      <c r="F1124" t="str">
        <f>IF(qwdata!N1273="&lt;","nd","d")</f>
        <v>d</v>
      </c>
      <c r="H1124" t="str">
        <f>VLOOKUP(qwdata!M1273,lookup!$A$2:$D$18,2,FALSE)</f>
        <v>Mercury, water, unfiltered, nanograms per liter</v>
      </c>
    </row>
    <row r="1125" spans="1:8" x14ac:dyDescent="0.3">
      <c r="A1125">
        <f>qwdata!B1274</f>
        <v>1651800</v>
      </c>
      <c r="B1125" s="1">
        <f>qwdata!C1274</f>
        <v>43423</v>
      </c>
      <c r="C1125" t="str">
        <f>VLOOKUP(qwdata!M1274,lookup!$A$2:$D$18,3,FALSE)</f>
        <v>Copper</v>
      </c>
      <c r="D1125">
        <f>qwdata!O1274</f>
        <v>1.4</v>
      </c>
      <c r="F1125" t="str">
        <f>IF(qwdata!N1274="&lt;","nd","d")</f>
        <v>d</v>
      </c>
      <c r="H1125" t="str">
        <f>VLOOKUP(qwdata!M1274,lookup!$A$2:$D$18,2,FALSE)</f>
        <v>Copper, water, filtered, micrograms per liter</v>
      </c>
    </row>
    <row r="1126" spans="1:8" x14ac:dyDescent="0.3">
      <c r="A1126">
        <f>qwdata!B1275</f>
        <v>1651800</v>
      </c>
      <c r="B1126" s="1">
        <f>qwdata!C1275</f>
        <v>43423</v>
      </c>
      <c r="C1126" t="str">
        <f>VLOOKUP(qwdata!M1275,lookup!$A$2:$D$18,3,FALSE)</f>
        <v>Lead</v>
      </c>
      <c r="D1126">
        <f>qwdata!O1275</f>
        <v>2.3E-2</v>
      </c>
      <c r="F1126" t="str">
        <f>IF(qwdata!N1275="&lt;","nd","d")</f>
        <v>d</v>
      </c>
      <c r="H1126" t="str">
        <f>VLOOKUP(qwdata!M1275,lookup!$A$2:$D$18,2,FALSE)</f>
        <v>Lead, water, filtered, micrograms per liter</v>
      </c>
    </row>
    <row r="1127" spans="1:8" x14ac:dyDescent="0.3">
      <c r="A1127">
        <f>qwdata!B1276</f>
        <v>1651800</v>
      </c>
      <c r="B1127" s="1">
        <f>qwdata!C1276</f>
        <v>43423</v>
      </c>
      <c r="C1127" t="str">
        <f>VLOOKUP(qwdata!M1276,lookup!$A$2:$D$18,3,FALSE)</f>
        <v>Zinc</v>
      </c>
      <c r="D1127">
        <f>qwdata!O1276</f>
        <v>10.1</v>
      </c>
      <c r="F1127" t="str">
        <f>IF(qwdata!N1276="&lt;","nd","d")</f>
        <v>d</v>
      </c>
      <c r="H1127" t="str">
        <f>VLOOKUP(qwdata!M1276,lookup!$A$2:$D$18,2,FALSE)</f>
        <v>Zinc, water, filtered, micrograms per liter</v>
      </c>
    </row>
    <row r="1128" spans="1:8" x14ac:dyDescent="0.3">
      <c r="A1128">
        <f>qwdata!B1277</f>
        <v>1651800</v>
      </c>
      <c r="B1128" s="1">
        <f>qwdata!C1277</f>
        <v>43423</v>
      </c>
      <c r="C1128" t="str">
        <f>VLOOKUP(qwdata!M1277,lookup!$A$2:$D$18,3,FALSE)</f>
        <v>Mercury</v>
      </c>
      <c r="D1128">
        <f>qwdata!O1277</f>
        <v>0.9</v>
      </c>
      <c r="F1128" t="str">
        <f>IF(qwdata!N1277="&lt;","nd","d")</f>
        <v>d</v>
      </c>
      <c r="H1128" t="str">
        <f>VLOOKUP(qwdata!M1277,lookup!$A$2:$D$18,2,FALSE)</f>
        <v>Mercury, water, unfiltered, nanograms per liter</v>
      </c>
    </row>
    <row r="1129" spans="1:8" x14ac:dyDescent="0.3">
      <c r="A1129">
        <f>qwdata!B1278</f>
        <v>1651800</v>
      </c>
      <c r="B1129" s="1">
        <f>qwdata!C1278</f>
        <v>43452</v>
      </c>
      <c r="C1129" t="str">
        <f>VLOOKUP(qwdata!M1278,lookup!$A$2:$D$18,3,FALSE)</f>
        <v>Copper</v>
      </c>
      <c r="D1129">
        <f>qwdata!O1278</f>
        <v>1.5</v>
      </c>
      <c r="F1129" t="str">
        <f>IF(qwdata!N1278="&lt;","nd","d")</f>
        <v>d</v>
      </c>
      <c r="H1129" t="str">
        <f>VLOOKUP(qwdata!M1278,lookup!$A$2:$D$18,2,FALSE)</f>
        <v>Copper, water, filtered, micrograms per liter</v>
      </c>
    </row>
    <row r="1130" spans="1:8" x14ac:dyDescent="0.3">
      <c r="A1130">
        <f>qwdata!B1279</f>
        <v>1651800</v>
      </c>
      <c r="B1130" s="1">
        <f>qwdata!C1279</f>
        <v>43452</v>
      </c>
      <c r="C1130" t="str">
        <f>VLOOKUP(qwdata!M1279,lookup!$A$2:$D$18,3,FALSE)</f>
        <v>Lead</v>
      </c>
      <c r="D1130">
        <f>qwdata!O1279</f>
        <v>0.05</v>
      </c>
      <c r="F1130" t="str">
        <f>IF(qwdata!N1279="&lt;","nd","d")</f>
        <v>d</v>
      </c>
      <c r="H1130" t="str">
        <f>VLOOKUP(qwdata!M1279,lookup!$A$2:$D$18,2,FALSE)</f>
        <v>Lead, water, filtered, micrograms per liter</v>
      </c>
    </row>
    <row r="1131" spans="1:8" x14ac:dyDescent="0.3">
      <c r="A1131">
        <f>qwdata!B1280</f>
        <v>1651800</v>
      </c>
      <c r="B1131" s="1">
        <f>qwdata!C1280</f>
        <v>43452</v>
      </c>
      <c r="C1131" t="str">
        <f>VLOOKUP(qwdata!M1280,lookup!$A$2:$D$18,3,FALSE)</f>
        <v>Zinc</v>
      </c>
      <c r="D1131">
        <f>qwdata!O1280</f>
        <v>16.399999999999999</v>
      </c>
      <c r="F1131" t="str">
        <f>IF(qwdata!N1280="&lt;","nd","d")</f>
        <v>d</v>
      </c>
      <c r="H1131" t="str">
        <f>VLOOKUP(qwdata!M1280,lookup!$A$2:$D$18,2,FALSE)</f>
        <v>Zinc, water, filtered, micrograms per liter</v>
      </c>
    </row>
    <row r="1132" spans="1:8" x14ac:dyDescent="0.3">
      <c r="A1132">
        <f>qwdata!B1281</f>
        <v>1651800</v>
      </c>
      <c r="B1132" s="1">
        <f>qwdata!C1281</f>
        <v>43452</v>
      </c>
      <c r="C1132" t="str">
        <f>VLOOKUP(qwdata!M1281,lookup!$A$2:$D$18,3,FALSE)</f>
        <v>Mercury</v>
      </c>
      <c r="D1132">
        <f>qwdata!O1281</f>
        <v>1.67</v>
      </c>
      <c r="F1132" t="str">
        <f>IF(qwdata!N1281="&lt;","nd","d")</f>
        <v>d</v>
      </c>
      <c r="H1132" t="str">
        <f>VLOOKUP(qwdata!M1281,lookup!$A$2:$D$18,2,FALSE)</f>
        <v>Mercury, water, unfiltered, nanograms per liter</v>
      </c>
    </row>
    <row r="1133" spans="1:8" x14ac:dyDescent="0.3">
      <c r="A1133">
        <f>qwdata!B1282</f>
        <v>1651800</v>
      </c>
      <c r="B1133" s="1">
        <f>qwdata!C1282</f>
        <v>43501</v>
      </c>
      <c r="C1133" t="str">
        <f>VLOOKUP(qwdata!M1282,lookup!$A$2:$D$18,3,FALSE)</f>
        <v>Copper</v>
      </c>
      <c r="D1133">
        <f>qwdata!O1282</f>
        <v>1.1000000000000001</v>
      </c>
      <c r="F1133" t="str">
        <f>IF(qwdata!N1282="&lt;","nd","d")</f>
        <v>d</v>
      </c>
      <c r="H1133" t="str">
        <f>VLOOKUP(qwdata!M1282,lookup!$A$2:$D$18,2,FALSE)</f>
        <v>Copper, water, filtered, micrograms per liter</v>
      </c>
    </row>
    <row r="1134" spans="1:8" x14ac:dyDescent="0.3">
      <c r="A1134">
        <f>qwdata!B1283</f>
        <v>1651800</v>
      </c>
      <c r="B1134" s="1">
        <f>qwdata!C1283</f>
        <v>43501</v>
      </c>
      <c r="C1134" t="str">
        <f>VLOOKUP(qwdata!M1283,lookup!$A$2:$D$18,3,FALSE)</f>
        <v>Lead</v>
      </c>
      <c r="D1134">
        <f>qwdata!O1283</f>
        <v>5.3999999999999999E-2</v>
      </c>
      <c r="F1134" t="str">
        <f>IF(qwdata!N1283="&lt;","nd","d")</f>
        <v>d</v>
      </c>
      <c r="H1134" t="str">
        <f>VLOOKUP(qwdata!M1283,lookup!$A$2:$D$18,2,FALSE)</f>
        <v>Lead, water, filtered, micrograms per liter</v>
      </c>
    </row>
    <row r="1135" spans="1:8" x14ac:dyDescent="0.3">
      <c r="A1135">
        <f>qwdata!B1284</f>
        <v>1651800</v>
      </c>
      <c r="B1135" s="1">
        <f>qwdata!C1284</f>
        <v>43501</v>
      </c>
      <c r="C1135" t="str">
        <f>VLOOKUP(qwdata!M1284,lookup!$A$2:$D$18,3,FALSE)</f>
        <v>Zinc</v>
      </c>
      <c r="D1135">
        <f>qwdata!O1284</f>
        <v>5.5</v>
      </c>
      <c r="F1135" t="str">
        <f>IF(qwdata!N1284="&lt;","nd","d")</f>
        <v>d</v>
      </c>
      <c r="H1135" t="str">
        <f>VLOOKUP(qwdata!M1284,lookup!$A$2:$D$18,2,FALSE)</f>
        <v>Zinc, water, filtered, micrograms per liter</v>
      </c>
    </row>
    <row r="1136" spans="1:8" x14ac:dyDescent="0.3">
      <c r="A1136">
        <f>qwdata!B1285</f>
        <v>1651800</v>
      </c>
      <c r="B1136" s="1">
        <f>qwdata!C1285</f>
        <v>43501</v>
      </c>
      <c r="C1136" t="str">
        <f>VLOOKUP(qwdata!M1285,lookup!$A$2:$D$18,3,FALSE)</f>
        <v>Mercury</v>
      </c>
      <c r="D1136">
        <f>qwdata!O1285</f>
        <v>13.8</v>
      </c>
      <c r="F1136" t="str">
        <f>IF(qwdata!N1285="&lt;","nd","d")</f>
        <v>d</v>
      </c>
      <c r="H1136" t="str">
        <f>VLOOKUP(qwdata!M1285,lookup!$A$2:$D$18,2,FALSE)</f>
        <v>Mercury, water, unfiltered, nanograms per liter</v>
      </c>
    </row>
    <row r="1137" spans="1:8" x14ac:dyDescent="0.3">
      <c r="A1137">
        <f>qwdata!B1286</f>
        <v>1651800</v>
      </c>
      <c r="B1137" s="1">
        <f>qwdata!C1286</f>
        <v>43535</v>
      </c>
      <c r="C1137" t="str">
        <f>VLOOKUP(qwdata!M1286,lookup!$A$2:$D$18,3,FALSE)</f>
        <v>Copper</v>
      </c>
      <c r="D1137">
        <f>qwdata!O1286</f>
        <v>1.8</v>
      </c>
      <c r="F1137" t="str">
        <f>IF(qwdata!N1286="&lt;","nd","d")</f>
        <v>d</v>
      </c>
      <c r="H1137" t="str">
        <f>VLOOKUP(qwdata!M1286,lookup!$A$2:$D$18,2,FALSE)</f>
        <v>Copper, water, filtered, micrograms per liter</v>
      </c>
    </row>
    <row r="1138" spans="1:8" x14ac:dyDescent="0.3">
      <c r="A1138">
        <f>qwdata!B1287</f>
        <v>1651800</v>
      </c>
      <c r="B1138" s="1">
        <f>qwdata!C1287</f>
        <v>43535</v>
      </c>
      <c r="C1138" t="str">
        <f>VLOOKUP(qwdata!M1287,lookup!$A$2:$D$18,3,FALSE)</f>
        <v>Lead</v>
      </c>
      <c r="D1138">
        <f>qwdata!O1287</f>
        <v>2.3E-2</v>
      </c>
      <c r="F1138" t="str">
        <f>IF(qwdata!N1287="&lt;","nd","d")</f>
        <v>d</v>
      </c>
      <c r="H1138" t="str">
        <f>VLOOKUP(qwdata!M1287,lookup!$A$2:$D$18,2,FALSE)</f>
        <v>Lead, water, filtered, micrograms per liter</v>
      </c>
    </row>
    <row r="1139" spans="1:8" x14ac:dyDescent="0.3">
      <c r="A1139">
        <f>qwdata!B1288</f>
        <v>1651800</v>
      </c>
      <c r="B1139" s="1">
        <f>qwdata!C1288</f>
        <v>43535</v>
      </c>
      <c r="C1139" t="str">
        <f>VLOOKUP(qwdata!M1288,lookup!$A$2:$D$18,3,FALSE)</f>
        <v>Zinc</v>
      </c>
      <c r="D1139">
        <f>qwdata!O1288</f>
        <v>12.4</v>
      </c>
      <c r="F1139" t="str">
        <f>IF(qwdata!N1288="&lt;","nd","d")</f>
        <v>d</v>
      </c>
      <c r="H1139" t="str">
        <f>VLOOKUP(qwdata!M1288,lookup!$A$2:$D$18,2,FALSE)</f>
        <v>Zinc, water, filtered, micrograms per liter</v>
      </c>
    </row>
    <row r="1140" spans="1:8" x14ac:dyDescent="0.3">
      <c r="A1140">
        <f>qwdata!B1289</f>
        <v>1651800</v>
      </c>
      <c r="B1140" s="1">
        <f>qwdata!C1289</f>
        <v>43535</v>
      </c>
      <c r="C1140" t="str">
        <f>VLOOKUP(qwdata!M1289,lookup!$A$2:$D$18,3,FALSE)</f>
        <v>Mercury</v>
      </c>
      <c r="D1140">
        <f>qwdata!O1289</f>
        <v>3.05</v>
      </c>
      <c r="F1140" t="str">
        <f>IF(qwdata!N1289="&lt;","nd","d")</f>
        <v>d</v>
      </c>
      <c r="H1140" t="str">
        <f>VLOOKUP(qwdata!M1289,lookup!$A$2:$D$18,2,FALSE)</f>
        <v>Mercury, water, unfiltered, nanograms per liter</v>
      </c>
    </row>
    <row r="1141" spans="1:8" x14ac:dyDescent="0.3">
      <c r="A1141">
        <f>qwdata!B1290</f>
        <v>1651800</v>
      </c>
      <c r="B1141" s="1">
        <f>qwdata!C1290</f>
        <v>43545</v>
      </c>
      <c r="C1141" t="str">
        <f>VLOOKUP(qwdata!M1290,lookup!$A$2:$D$18,3,FALSE)</f>
        <v>Copper</v>
      </c>
      <c r="D1141">
        <f>qwdata!O1290</f>
        <v>5.3</v>
      </c>
      <c r="F1141" t="str">
        <f>IF(qwdata!N1290="&lt;","nd","d")</f>
        <v>d</v>
      </c>
      <c r="H1141" t="str">
        <f>VLOOKUP(qwdata!M1290,lookup!$A$2:$D$18,2,FALSE)</f>
        <v>Copper, water, filtered, micrograms per liter</v>
      </c>
    </row>
    <row r="1142" spans="1:8" x14ac:dyDescent="0.3">
      <c r="A1142">
        <f>qwdata!B1291</f>
        <v>1651800</v>
      </c>
      <c r="B1142" s="1">
        <f>qwdata!C1291</f>
        <v>43545</v>
      </c>
      <c r="C1142" t="str">
        <f>VLOOKUP(qwdata!M1291,lookup!$A$2:$D$18,3,FALSE)</f>
        <v>Lead</v>
      </c>
      <c r="D1142">
        <f>qwdata!O1291</f>
        <v>0.252</v>
      </c>
      <c r="F1142" t="str">
        <f>IF(qwdata!N1291="&lt;","nd","d")</f>
        <v>d</v>
      </c>
      <c r="H1142" t="str">
        <f>VLOOKUP(qwdata!M1291,lookup!$A$2:$D$18,2,FALSE)</f>
        <v>Lead, water, filtered, micrograms per liter</v>
      </c>
    </row>
    <row r="1143" spans="1:8" x14ac:dyDescent="0.3">
      <c r="A1143">
        <f>qwdata!B1292</f>
        <v>1651800</v>
      </c>
      <c r="B1143" s="1">
        <f>qwdata!C1292</f>
        <v>43545</v>
      </c>
      <c r="C1143" t="str">
        <f>VLOOKUP(qwdata!M1292,lookup!$A$2:$D$18,3,FALSE)</f>
        <v>Zinc</v>
      </c>
      <c r="D1143">
        <f>qwdata!O1292</f>
        <v>14.4</v>
      </c>
      <c r="F1143" t="str">
        <f>IF(qwdata!N1292="&lt;","nd","d")</f>
        <v>d</v>
      </c>
      <c r="H1143" t="str">
        <f>VLOOKUP(qwdata!M1292,lookup!$A$2:$D$18,2,FALSE)</f>
        <v>Zinc, water, filtered, micrograms per liter</v>
      </c>
    </row>
    <row r="1144" spans="1:8" x14ac:dyDescent="0.3">
      <c r="A1144">
        <f>qwdata!B1293</f>
        <v>1651800</v>
      </c>
      <c r="B1144" s="1">
        <f>qwdata!C1293</f>
        <v>43545</v>
      </c>
      <c r="C1144" t="str">
        <f>VLOOKUP(qwdata!M1293,lookup!$A$2:$D$18,3,FALSE)</f>
        <v>Mercury</v>
      </c>
      <c r="D1144">
        <f>qwdata!O1293</f>
        <v>10.199999999999999</v>
      </c>
      <c r="F1144" t="str">
        <f>IF(qwdata!N1293="&lt;","nd","d")</f>
        <v>d</v>
      </c>
      <c r="H1144" t="str">
        <f>VLOOKUP(qwdata!M1293,lookup!$A$2:$D$18,2,FALSE)</f>
        <v>Mercury, water, unfiltered, nanograms per liter</v>
      </c>
    </row>
    <row r="1145" spans="1:8" x14ac:dyDescent="0.3">
      <c r="A1145">
        <f>qwdata!B1294</f>
        <v>1651800</v>
      </c>
      <c r="B1145" s="1">
        <f>qwdata!C1294</f>
        <v>43559</v>
      </c>
      <c r="C1145" t="str">
        <f>VLOOKUP(qwdata!M1294,lookup!$A$2:$D$18,3,FALSE)</f>
        <v>Copper</v>
      </c>
      <c r="D1145">
        <f>qwdata!O1294</f>
        <v>1.2</v>
      </c>
      <c r="F1145" t="str">
        <f>IF(qwdata!N1294="&lt;","nd","d")</f>
        <v>d</v>
      </c>
      <c r="H1145" t="str">
        <f>VLOOKUP(qwdata!M1294,lookup!$A$2:$D$18,2,FALSE)</f>
        <v>Copper, water, filtered, micrograms per liter</v>
      </c>
    </row>
    <row r="1146" spans="1:8" x14ac:dyDescent="0.3">
      <c r="A1146">
        <f>qwdata!B1295</f>
        <v>1651800</v>
      </c>
      <c r="B1146" s="1">
        <f>qwdata!C1295</f>
        <v>43559</v>
      </c>
      <c r="C1146" t="str">
        <f>VLOOKUP(qwdata!M1295,lookup!$A$2:$D$18,3,FALSE)</f>
        <v>Lead</v>
      </c>
      <c r="D1146">
        <f>qwdata!O1295</f>
        <v>0.02</v>
      </c>
      <c r="F1146" t="str">
        <f>IF(qwdata!N1295="&lt;","nd","d")</f>
        <v>nd</v>
      </c>
      <c r="H1146" t="str">
        <f>VLOOKUP(qwdata!M1295,lookup!$A$2:$D$18,2,FALSE)</f>
        <v>Lead, water, filtered, micrograms per liter</v>
      </c>
    </row>
    <row r="1147" spans="1:8" x14ac:dyDescent="0.3">
      <c r="A1147">
        <f>qwdata!B1296</f>
        <v>1651800</v>
      </c>
      <c r="B1147" s="1">
        <f>qwdata!C1296</f>
        <v>43559</v>
      </c>
      <c r="C1147" t="str">
        <f>VLOOKUP(qwdata!M1296,lookup!$A$2:$D$18,3,FALSE)</f>
        <v>Zinc</v>
      </c>
      <c r="D1147">
        <f>qwdata!O1296</f>
        <v>3.6</v>
      </c>
      <c r="F1147" t="str">
        <f>IF(qwdata!N1296="&lt;","nd","d")</f>
        <v>d</v>
      </c>
      <c r="H1147" t="str">
        <f>VLOOKUP(qwdata!M1296,lookup!$A$2:$D$18,2,FALSE)</f>
        <v>Zinc, water, filtered, micrograms per liter</v>
      </c>
    </row>
    <row r="1148" spans="1:8" x14ac:dyDescent="0.3">
      <c r="A1148">
        <f>qwdata!B1297</f>
        <v>1651800</v>
      </c>
      <c r="B1148" s="1">
        <f>qwdata!C1297</f>
        <v>43559</v>
      </c>
      <c r="C1148" t="str">
        <f>VLOOKUP(qwdata!M1297,lookup!$A$2:$D$18,3,FALSE)</f>
        <v>Mercury</v>
      </c>
      <c r="D1148">
        <f>qwdata!O1297</f>
        <v>1.35</v>
      </c>
      <c r="F1148" t="str">
        <f>IF(qwdata!N1297="&lt;","nd","d")</f>
        <v>d</v>
      </c>
      <c r="H1148" t="str">
        <f>VLOOKUP(qwdata!M1297,lookup!$A$2:$D$18,2,FALSE)</f>
        <v>Mercury, water, unfiltered, nanograms per liter</v>
      </c>
    </row>
    <row r="1149" spans="1:8" x14ac:dyDescent="0.3">
      <c r="A1149">
        <f>qwdata!B1298</f>
        <v>1651800</v>
      </c>
      <c r="B1149" s="1">
        <f>qwdata!C1298</f>
        <v>43574</v>
      </c>
      <c r="C1149" t="str">
        <f>VLOOKUP(qwdata!M1298,lookup!$A$2:$D$18,3,FALSE)</f>
        <v>Copper</v>
      </c>
      <c r="D1149">
        <f>qwdata!O1298</f>
        <v>9.9</v>
      </c>
      <c r="F1149" t="str">
        <f>IF(qwdata!N1298="&lt;","nd","d")</f>
        <v>d</v>
      </c>
      <c r="H1149" t="str">
        <f>VLOOKUP(qwdata!M1298,lookup!$A$2:$D$18,2,FALSE)</f>
        <v>Copper, water, filtered, micrograms per liter</v>
      </c>
    </row>
    <row r="1150" spans="1:8" x14ac:dyDescent="0.3">
      <c r="A1150">
        <f>qwdata!B1299</f>
        <v>1651800</v>
      </c>
      <c r="B1150" s="1">
        <f>qwdata!C1299</f>
        <v>43574</v>
      </c>
      <c r="C1150" t="str">
        <f>VLOOKUP(qwdata!M1299,lookup!$A$2:$D$18,3,FALSE)</f>
        <v>Lead</v>
      </c>
      <c r="D1150">
        <f>qwdata!O1299</f>
        <v>0.68300000000000005</v>
      </c>
      <c r="F1150" t="str">
        <f>IF(qwdata!N1299="&lt;","nd","d")</f>
        <v>d</v>
      </c>
      <c r="H1150" t="str">
        <f>VLOOKUP(qwdata!M1299,lookup!$A$2:$D$18,2,FALSE)</f>
        <v>Lead, water, filtered, micrograms per liter</v>
      </c>
    </row>
    <row r="1151" spans="1:8" x14ac:dyDescent="0.3">
      <c r="A1151">
        <f>qwdata!B1300</f>
        <v>1651800</v>
      </c>
      <c r="B1151" s="1">
        <f>qwdata!C1300</f>
        <v>43574</v>
      </c>
      <c r="C1151" t="str">
        <f>VLOOKUP(qwdata!M1300,lookup!$A$2:$D$18,3,FALSE)</f>
        <v>Zinc</v>
      </c>
      <c r="D1151">
        <f>qwdata!O1300</f>
        <v>24.9</v>
      </c>
      <c r="F1151" t="str">
        <f>IF(qwdata!N1300="&lt;","nd","d")</f>
        <v>d</v>
      </c>
      <c r="H1151" t="str">
        <f>VLOOKUP(qwdata!M1300,lookup!$A$2:$D$18,2,FALSE)</f>
        <v>Zinc, water, filtered, micrograms per liter</v>
      </c>
    </row>
    <row r="1152" spans="1:8" x14ac:dyDescent="0.3">
      <c r="A1152">
        <f>qwdata!B1301</f>
        <v>1651800</v>
      </c>
      <c r="B1152" s="1">
        <f>qwdata!C1301</f>
        <v>43574</v>
      </c>
      <c r="C1152" t="str">
        <f>VLOOKUP(qwdata!M1301,lookup!$A$2:$D$18,3,FALSE)</f>
        <v>Mercury</v>
      </c>
      <c r="D1152">
        <f>qwdata!O1301</f>
        <v>16.899999999999999</v>
      </c>
      <c r="F1152" t="str">
        <f>IF(qwdata!N1301="&lt;","nd","d")</f>
        <v>d</v>
      </c>
      <c r="H1152" t="str">
        <f>VLOOKUP(qwdata!M1301,lookup!$A$2:$D$18,2,FALSE)</f>
        <v>Mercury, water, unfiltered, nanograms per liter</v>
      </c>
    </row>
    <row r="1153" spans="1:8" x14ac:dyDescent="0.3">
      <c r="A1153">
        <f>qwdata!B1302</f>
        <v>1651800</v>
      </c>
      <c r="B1153" s="1">
        <f>qwdata!C1302</f>
        <v>43593</v>
      </c>
      <c r="C1153" t="str">
        <f>VLOOKUP(qwdata!M1302,lookup!$A$2:$D$18,3,FALSE)</f>
        <v>Copper</v>
      </c>
      <c r="D1153">
        <f>qwdata!O1302</f>
        <v>1.6</v>
      </c>
      <c r="F1153" t="str">
        <f>IF(qwdata!N1302="&lt;","nd","d")</f>
        <v>d</v>
      </c>
      <c r="H1153" t="str">
        <f>VLOOKUP(qwdata!M1302,lookup!$A$2:$D$18,2,FALSE)</f>
        <v>Copper, water, filtered, micrograms per liter</v>
      </c>
    </row>
    <row r="1154" spans="1:8" x14ac:dyDescent="0.3">
      <c r="A1154">
        <f>qwdata!B1303</f>
        <v>1651800</v>
      </c>
      <c r="B1154" s="1">
        <f>qwdata!C1303</f>
        <v>43593</v>
      </c>
      <c r="C1154" t="str">
        <f>VLOOKUP(qwdata!M1303,lookup!$A$2:$D$18,3,FALSE)</f>
        <v>Lead</v>
      </c>
      <c r="D1154">
        <f>qwdata!O1303</f>
        <v>2.5999999999999999E-2</v>
      </c>
      <c r="F1154" t="str">
        <f>IF(qwdata!N1303="&lt;","nd","d")</f>
        <v>d</v>
      </c>
      <c r="H1154" t="str">
        <f>VLOOKUP(qwdata!M1303,lookup!$A$2:$D$18,2,FALSE)</f>
        <v>Lead, water, filtered, micrograms per liter</v>
      </c>
    </row>
    <row r="1155" spans="1:8" x14ac:dyDescent="0.3">
      <c r="A1155">
        <f>qwdata!B1304</f>
        <v>1651800</v>
      </c>
      <c r="B1155" s="1">
        <f>qwdata!C1304</f>
        <v>43593</v>
      </c>
      <c r="C1155" t="str">
        <f>VLOOKUP(qwdata!M1304,lookup!$A$2:$D$18,3,FALSE)</f>
        <v>Zinc</v>
      </c>
      <c r="D1155">
        <f>qwdata!O1304</f>
        <v>3.3</v>
      </c>
      <c r="F1155" t="str">
        <f>IF(qwdata!N1304="&lt;","nd","d")</f>
        <v>d</v>
      </c>
      <c r="H1155" t="str">
        <f>VLOOKUP(qwdata!M1304,lookup!$A$2:$D$18,2,FALSE)</f>
        <v>Zinc, water, filtered, micrograms per liter</v>
      </c>
    </row>
    <row r="1156" spans="1:8" x14ac:dyDescent="0.3">
      <c r="A1156">
        <f>qwdata!B1305</f>
        <v>1651800</v>
      </c>
      <c r="B1156" s="1">
        <f>qwdata!C1305</f>
        <v>43593</v>
      </c>
      <c r="C1156" t="str">
        <f>VLOOKUP(qwdata!M1305,lookup!$A$2:$D$18,3,FALSE)</f>
        <v>Mercury</v>
      </c>
      <c r="D1156">
        <f>qwdata!O1305</f>
        <v>1.02</v>
      </c>
      <c r="F1156" t="str">
        <f>IF(qwdata!N1305="&lt;","nd","d")</f>
        <v>d</v>
      </c>
      <c r="H1156" t="str">
        <f>VLOOKUP(qwdata!M1305,lookup!$A$2:$D$18,2,FALSE)</f>
        <v>Mercury, water, unfiltered, nanograms per liter</v>
      </c>
    </row>
    <row r="1157" spans="1:8" x14ac:dyDescent="0.3">
      <c r="A1157">
        <f>qwdata!B1306</f>
        <v>1651800</v>
      </c>
      <c r="B1157" s="1">
        <f>qwdata!C1306</f>
        <v>43620</v>
      </c>
      <c r="C1157" t="str">
        <f>VLOOKUP(qwdata!M1306,lookup!$A$2:$D$18,3,FALSE)</f>
        <v>Copper</v>
      </c>
      <c r="D1157">
        <f>qwdata!O1306</f>
        <v>1.5</v>
      </c>
      <c r="F1157" t="str">
        <f>IF(qwdata!N1306="&lt;","nd","d")</f>
        <v>d</v>
      </c>
      <c r="H1157" t="str">
        <f>VLOOKUP(qwdata!M1306,lookup!$A$2:$D$18,2,FALSE)</f>
        <v>Copper, water, filtered, micrograms per liter</v>
      </c>
    </row>
    <row r="1158" spans="1:8" x14ac:dyDescent="0.3">
      <c r="A1158">
        <f>qwdata!B1307</f>
        <v>1651800</v>
      </c>
      <c r="B1158" s="1">
        <f>qwdata!C1307</f>
        <v>43620</v>
      </c>
      <c r="C1158" t="str">
        <f>VLOOKUP(qwdata!M1307,lookup!$A$2:$D$18,3,FALSE)</f>
        <v>Lead</v>
      </c>
      <c r="D1158">
        <f>qwdata!O1307</f>
        <v>0.02</v>
      </c>
      <c r="F1158" t="str">
        <f>IF(qwdata!N1307="&lt;","nd","d")</f>
        <v>nd</v>
      </c>
      <c r="H1158" t="str">
        <f>VLOOKUP(qwdata!M1307,lookup!$A$2:$D$18,2,FALSE)</f>
        <v>Lead, water, filtered, micrograms per liter</v>
      </c>
    </row>
    <row r="1159" spans="1:8" x14ac:dyDescent="0.3">
      <c r="A1159">
        <f>qwdata!B1308</f>
        <v>1651800</v>
      </c>
      <c r="B1159" s="1">
        <f>qwdata!C1308</f>
        <v>43620</v>
      </c>
      <c r="C1159" t="str">
        <f>VLOOKUP(qwdata!M1308,lookup!$A$2:$D$18,3,FALSE)</f>
        <v>Zinc</v>
      </c>
      <c r="D1159">
        <f>qwdata!O1308</f>
        <v>2.8</v>
      </c>
      <c r="F1159" t="str">
        <f>IF(qwdata!N1308="&lt;","nd","d")</f>
        <v>d</v>
      </c>
      <c r="H1159" t="str">
        <f>VLOOKUP(qwdata!M1308,lookup!$A$2:$D$18,2,FALSE)</f>
        <v>Zinc, water, filtered, micrograms per liter</v>
      </c>
    </row>
    <row r="1160" spans="1:8" x14ac:dyDescent="0.3">
      <c r="A1160">
        <f>qwdata!B1309</f>
        <v>1651800</v>
      </c>
      <c r="B1160" s="1">
        <f>qwdata!C1309</f>
        <v>43620</v>
      </c>
      <c r="C1160" t="str">
        <f>VLOOKUP(qwdata!M1309,lookup!$A$2:$D$18,3,FALSE)</f>
        <v>Mercury</v>
      </c>
      <c r="D1160">
        <f>qwdata!O1309</f>
        <v>0.72</v>
      </c>
      <c r="F1160" t="str">
        <f>IF(qwdata!N1309="&lt;","nd","d")</f>
        <v>d</v>
      </c>
      <c r="H1160" t="str">
        <f>VLOOKUP(qwdata!M1309,lookup!$A$2:$D$18,2,FALSE)</f>
        <v>Mercury, water, unfiltered, nanograms per liter</v>
      </c>
    </row>
    <row r="1161" spans="1:8" x14ac:dyDescent="0.3">
      <c r="A1161">
        <f>qwdata!B1310</f>
        <v>1651800</v>
      </c>
      <c r="B1161" s="1">
        <f>qwdata!C1310</f>
        <v>43648</v>
      </c>
      <c r="C1161" t="str">
        <f>VLOOKUP(qwdata!M1310,lookup!$A$2:$D$18,3,FALSE)</f>
        <v>Copper</v>
      </c>
      <c r="D1161">
        <f>qwdata!O1310</f>
        <v>1.2</v>
      </c>
      <c r="F1161" t="str">
        <f>IF(qwdata!N1310="&lt;","nd","d")</f>
        <v>d</v>
      </c>
      <c r="H1161" t="str">
        <f>VLOOKUP(qwdata!M1310,lookup!$A$2:$D$18,2,FALSE)</f>
        <v>Copper, water, filtered, micrograms per liter</v>
      </c>
    </row>
    <row r="1162" spans="1:8" x14ac:dyDescent="0.3">
      <c r="A1162">
        <f>qwdata!B1311</f>
        <v>1651800</v>
      </c>
      <c r="B1162" s="1">
        <f>qwdata!C1311</f>
        <v>43648</v>
      </c>
      <c r="C1162" t="str">
        <f>VLOOKUP(qwdata!M1311,lookup!$A$2:$D$18,3,FALSE)</f>
        <v>Lead</v>
      </c>
      <c r="D1162">
        <f>qwdata!O1311</f>
        <v>2.9000000000000001E-2</v>
      </c>
      <c r="F1162" t="str">
        <f>IF(qwdata!N1311="&lt;","nd","d")</f>
        <v>d</v>
      </c>
      <c r="H1162" t="str">
        <f>VLOOKUP(qwdata!M1311,lookup!$A$2:$D$18,2,FALSE)</f>
        <v>Lead, water, filtered, micrograms per liter</v>
      </c>
    </row>
    <row r="1163" spans="1:8" x14ac:dyDescent="0.3">
      <c r="A1163">
        <f>qwdata!B1312</f>
        <v>1651800</v>
      </c>
      <c r="B1163" s="1">
        <f>qwdata!C1312</f>
        <v>43648</v>
      </c>
      <c r="C1163" t="str">
        <f>VLOOKUP(qwdata!M1312,lookup!$A$2:$D$18,3,FALSE)</f>
        <v>Zinc</v>
      </c>
      <c r="D1163">
        <f>qwdata!O1312</f>
        <v>2.4</v>
      </c>
      <c r="F1163" t="str">
        <f>IF(qwdata!N1312="&lt;","nd","d")</f>
        <v>d</v>
      </c>
      <c r="H1163" t="str">
        <f>VLOOKUP(qwdata!M1312,lookup!$A$2:$D$18,2,FALSE)</f>
        <v>Zinc, water, filtered, micrograms per liter</v>
      </c>
    </row>
    <row r="1164" spans="1:8" x14ac:dyDescent="0.3">
      <c r="A1164">
        <f>qwdata!B1313</f>
        <v>1651800</v>
      </c>
      <c r="B1164" s="1">
        <f>qwdata!C1313</f>
        <v>43648</v>
      </c>
      <c r="C1164" t="str">
        <f>VLOOKUP(qwdata!M1313,lookup!$A$2:$D$18,3,FALSE)</f>
        <v>Mercury</v>
      </c>
      <c r="D1164">
        <f>qwdata!O1313</f>
        <v>1.55</v>
      </c>
      <c r="F1164" t="str">
        <f>IF(qwdata!N1313="&lt;","nd","d")</f>
        <v>d</v>
      </c>
      <c r="H1164" t="str">
        <f>VLOOKUP(qwdata!M1313,lookup!$A$2:$D$18,2,FALSE)</f>
        <v>Mercury, water, unfiltered, nanograms per liter</v>
      </c>
    </row>
    <row r="1165" spans="1:8" x14ac:dyDescent="0.3">
      <c r="A1165">
        <f>qwdata!B1314</f>
        <v>1651800</v>
      </c>
      <c r="B1165" s="1">
        <f>qwdata!C1314</f>
        <v>43654</v>
      </c>
      <c r="C1165" t="str">
        <f>VLOOKUP(qwdata!M1314,lookup!$A$2:$D$18,3,FALSE)</f>
        <v>Copper</v>
      </c>
      <c r="D1165">
        <f>qwdata!O1314</f>
        <v>3.6</v>
      </c>
      <c r="F1165" t="str">
        <f>IF(qwdata!N1314="&lt;","nd","d")</f>
        <v>d</v>
      </c>
      <c r="H1165" t="str">
        <f>VLOOKUP(qwdata!M1314,lookup!$A$2:$D$18,2,FALSE)</f>
        <v>Copper, water, filtered, micrograms per liter</v>
      </c>
    </row>
    <row r="1166" spans="1:8" x14ac:dyDescent="0.3">
      <c r="A1166">
        <f>qwdata!B1315</f>
        <v>1651800</v>
      </c>
      <c r="B1166" s="1">
        <f>qwdata!C1315</f>
        <v>43654</v>
      </c>
      <c r="C1166" t="str">
        <f>VLOOKUP(qwdata!M1315,lookup!$A$2:$D$18,3,FALSE)</f>
        <v>Lead</v>
      </c>
      <c r="D1166">
        <f>qwdata!O1315</f>
        <v>1.35</v>
      </c>
      <c r="F1166" t="str">
        <f>IF(qwdata!N1315="&lt;","nd","d")</f>
        <v>d</v>
      </c>
      <c r="H1166" t="str">
        <f>VLOOKUP(qwdata!M1315,lookup!$A$2:$D$18,2,FALSE)</f>
        <v>Lead, water, filtered, micrograms per liter</v>
      </c>
    </row>
    <row r="1167" spans="1:8" x14ac:dyDescent="0.3">
      <c r="A1167">
        <f>qwdata!B1316</f>
        <v>1651800</v>
      </c>
      <c r="B1167" s="1">
        <f>qwdata!C1316</f>
        <v>43654</v>
      </c>
      <c r="C1167" t="str">
        <f>VLOOKUP(qwdata!M1316,lookup!$A$2:$D$18,3,FALSE)</f>
        <v>Zinc</v>
      </c>
      <c r="D1167">
        <f>qwdata!O1316</f>
        <v>2.6</v>
      </c>
      <c r="F1167" t="str">
        <f>IF(qwdata!N1316="&lt;","nd","d")</f>
        <v>d</v>
      </c>
      <c r="H1167" t="str">
        <f>VLOOKUP(qwdata!M1316,lookup!$A$2:$D$18,2,FALSE)</f>
        <v>Zinc, water, filtered, micrograms per liter</v>
      </c>
    </row>
    <row r="1168" spans="1:8" x14ac:dyDescent="0.3">
      <c r="A1168">
        <f>qwdata!B1317</f>
        <v>1651800</v>
      </c>
      <c r="B1168" s="1">
        <f>qwdata!C1317</f>
        <v>43654</v>
      </c>
      <c r="C1168" t="str">
        <f>VLOOKUP(qwdata!M1317,lookup!$A$2:$D$18,3,FALSE)</f>
        <v>Mercury</v>
      </c>
      <c r="D1168">
        <f>qwdata!O1317</f>
        <v>72.5</v>
      </c>
      <c r="F1168" t="str">
        <f>IF(qwdata!N1317="&lt;","nd","d")</f>
        <v>d</v>
      </c>
      <c r="H1168" t="str">
        <f>VLOOKUP(qwdata!M1317,lookup!$A$2:$D$18,2,FALSE)</f>
        <v>Mercury, water, unfiltered, nanograms per liter</v>
      </c>
    </row>
    <row r="1169" spans="1:8" x14ac:dyDescent="0.3">
      <c r="A1169">
        <f>qwdata!B1318</f>
        <v>1651800</v>
      </c>
      <c r="B1169" s="1">
        <f>qwdata!C1318</f>
        <v>43682</v>
      </c>
      <c r="C1169" t="str">
        <f>VLOOKUP(qwdata!M1318,lookup!$A$2:$D$18,3,FALSE)</f>
        <v>Copper</v>
      </c>
      <c r="D1169">
        <f>qwdata!O1318</f>
        <v>1.8</v>
      </c>
      <c r="F1169" t="str">
        <f>IF(qwdata!N1318="&lt;","nd","d")</f>
        <v>d</v>
      </c>
      <c r="H1169" t="str">
        <f>VLOOKUP(qwdata!M1318,lookup!$A$2:$D$18,2,FALSE)</f>
        <v>Copper, water, filtered, micrograms per liter</v>
      </c>
    </row>
    <row r="1170" spans="1:8" x14ac:dyDescent="0.3">
      <c r="A1170">
        <f>qwdata!B1319</f>
        <v>1651800</v>
      </c>
      <c r="B1170" s="1">
        <f>qwdata!C1319</f>
        <v>43682</v>
      </c>
      <c r="C1170" t="str">
        <f>VLOOKUP(qwdata!M1319,lookup!$A$2:$D$18,3,FALSE)</f>
        <v>Lead</v>
      </c>
      <c r="D1170">
        <f>qwdata!O1319</f>
        <v>2.7E-2</v>
      </c>
      <c r="F1170" t="str">
        <f>IF(qwdata!N1319="&lt;","nd","d")</f>
        <v>d</v>
      </c>
      <c r="H1170" t="str">
        <f>VLOOKUP(qwdata!M1319,lookup!$A$2:$D$18,2,FALSE)</f>
        <v>Lead, water, filtered, micrograms per liter</v>
      </c>
    </row>
    <row r="1171" spans="1:8" x14ac:dyDescent="0.3">
      <c r="A1171">
        <f>qwdata!B1320</f>
        <v>1651800</v>
      </c>
      <c r="B1171" s="1">
        <f>qwdata!C1320</f>
        <v>43682</v>
      </c>
      <c r="C1171" t="str">
        <f>VLOOKUP(qwdata!M1320,lookup!$A$2:$D$18,3,FALSE)</f>
        <v>Zinc</v>
      </c>
      <c r="D1171">
        <f>qwdata!O1320</f>
        <v>2</v>
      </c>
      <c r="F1171" t="str">
        <f>IF(qwdata!N1320="&lt;","nd","d")</f>
        <v>nd</v>
      </c>
      <c r="H1171" t="str">
        <f>VLOOKUP(qwdata!M1320,lookup!$A$2:$D$18,2,FALSE)</f>
        <v>Zinc, water, filtered, micrograms per liter</v>
      </c>
    </row>
    <row r="1172" spans="1:8" x14ac:dyDescent="0.3">
      <c r="A1172">
        <f>qwdata!B1321</f>
        <v>1651800</v>
      </c>
      <c r="B1172" s="1">
        <f>qwdata!C1321</f>
        <v>43682</v>
      </c>
      <c r="C1172" t="str">
        <f>VLOOKUP(qwdata!M1321,lookup!$A$2:$D$18,3,FALSE)</f>
        <v>Mercury</v>
      </c>
      <c r="D1172">
        <f>qwdata!O1321</f>
        <v>1.1200000000000001</v>
      </c>
      <c r="F1172" t="str">
        <f>IF(qwdata!N1321="&lt;","nd","d")</f>
        <v>d</v>
      </c>
      <c r="H1172" t="str">
        <f>VLOOKUP(qwdata!M1321,lookup!$A$2:$D$18,2,FALSE)</f>
        <v>Mercury, water, unfiltered, nanograms per liter</v>
      </c>
    </row>
    <row r="1173" spans="1:8" x14ac:dyDescent="0.3">
      <c r="A1173">
        <f>qwdata!B1322</f>
        <v>1651800</v>
      </c>
      <c r="B1173" s="1">
        <f>qwdata!C1322</f>
        <v>43700</v>
      </c>
      <c r="C1173" t="str">
        <f>VLOOKUP(qwdata!M1322,lookup!$A$2:$D$18,3,FALSE)</f>
        <v>Copper</v>
      </c>
      <c r="D1173">
        <f>qwdata!O1322</f>
        <v>3.1</v>
      </c>
      <c r="F1173" t="str">
        <f>IF(qwdata!N1322="&lt;","nd","d")</f>
        <v>d</v>
      </c>
      <c r="H1173" t="str">
        <f>VLOOKUP(qwdata!M1322,lookup!$A$2:$D$18,2,FALSE)</f>
        <v>Copper, water, filtered, micrograms per liter</v>
      </c>
    </row>
    <row r="1174" spans="1:8" x14ac:dyDescent="0.3">
      <c r="A1174">
        <f>qwdata!B1323</f>
        <v>1651800</v>
      </c>
      <c r="B1174" s="1">
        <f>qwdata!C1323</f>
        <v>43700</v>
      </c>
      <c r="C1174" t="str">
        <f>VLOOKUP(qwdata!M1323,lookup!$A$2:$D$18,3,FALSE)</f>
        <v>Lead</v>
      </c>
      <c r="D1174">
        <f>qwdata!O1323</f>
        <v>0.41299999999999998</v>
      </c>
      <c r="F1174" t="str">
        <f>IF(qwdata!N1323="&lt;","nd","d")</f>
        <v>d</v>
      </c>
      <c r="H1174" t="str">
        <f>VLOOKUP(qwdata!M1323,lookup!$A$2:$D$18,2,FALSE)</f>
        <v>Lead, water, filtered, micrograms per liter</v>
      </c>
    </row>
    <row r="1175" spans="1:8" x14ac:dyDescent="0.3">
      <c r="A1175">
        <f>qwdata!B1324</f>
        <v>1651800</v>
      </c>
      <c r="B1175" s="1">
        <f>qwdata!C1324</f>
        <v>43700</v>
      </c>
      <c r="C1175" t="str">
        <f>VLOOKUP(qwdata!M1324,lookup!$A$2:$D$18,3,FALSE)</f>
        <v>Zinc</v>
      </c>
      <c r="D1175">
        <f>qwdata!O1324</f>
        <v>4.5999999999999996</v>
      </c>
      <c r="F1175" t="str">
        <f>IF(qwdata!N1324="&lt;","nd","d")</f>
        <v>d</v>
      </c>
      <c r="H1175" t="str">
        <f>VLOOKUP(qwdata!M1324,lookup!$A$2:$D$18,2,FALSE)</f>
        <v>Zinc, water, filtered, micrograms per liter</v>
      </c>
    </row>
    <row r="1176" spans="1:8" x14ac:dyDescent="0.3">
      <c r="A1176">
        <f>qwdata!B1325</f>
        <v>1651800</v>
      </c>
      <c r="B1176" s="1">
        <f>qwdata!C1325</f>
        <v>43700</v>
      </c>
      <c r="C1176" t="str">
        <f>VLOOKUP(qwdata!M1325,lookup!$A$2:$D$18,3,FALSE)</f>
        <v>Mercury</v>
      </c>
      <c r="D1176">
        <f>qwdata!O1325</f>
        <v>29.3</v>
      </c>
      <c r="F1176" t="str">
        <f>IF(qwdata!N1325="&lt;","nd","d")</f>
        <v>d</v>
      </c>
      <c r="H1176" t="str">
        <f>VLOOKUP(qwdata!M1325,lookup!$A$2:$D$18,2,FALSE)</f>
        <v>Mercury, water, unfiltered, nanograms per liter</v>
      </c>
    </row>
    <row r="1177" spans="1:8" x14ac:dyDescent="0.3">
      <c r="A1177">
        <f>qwdata!B1326</f>
        <v>1651800</v>
      </c>
      <c r="B1177" s="1">
        <f>qwdata!C1326</f>
        <v>43711</v>
      </c>
      <c r="C1177" t="str">
        <f>VLOOKUP(qwdata!M1326,lookup!$A$2:$D$18,3,FALSE)</f>
        <v>Copper</v>
      </c>
      <c r="D1177">
        <f>qwdata!O1326</f>
        <v>2.7</v>
      </c>
      <c r="F1177" t="str">
        <f>IF(qwdata!N1326="&lt;","nd","d")</f>
        <v>d</v>
      </c>
      <c r="H1177" t="str">
        <f>VLOOKUP(qwdata!M1326,lookup!$A$2:$D$18,2,FALSE)</f>
        <v>Copper, water, filtered, micrograms per liter</v>
      </c>
    </row>
    <row r="1178" spans="1:8" x14ac:dyDescent="0.3">
      <c r="A1178">
        <f>qwdata!B1327</f>
        <v>1651800</v>
      </c>
      <c r="B1178" s="1">
        <f>qwdata!C1327</f>
        <v>43711</v>
      </c>
      <c r="C1178" t="str">
        <f>VLOOKUP(qwdata!M1327,lookup!$A$2:$D$18,3,FALSE)</f>
        <v>Lead</v>
      </c>
      <c r="D1178">
        <f>qwdata!O1327</f>
        <v>0.02</v>
      </c>
      <c r="F1178" t="str">
        <f>IF(qwdata!N1327="&lt;","nd","d")</f>
        <v>d</v>
      </c>
      <c r="H1178" t="str">
        <f>VLOOKUP(qwdata!M1327,lookup!$A$2:$D$18,2,FALSE)</f>
        <v>Lead, water, filtered, micrograms per liter</v>
      </c>
    </row>
    <row r="1179" spans="1:8" x14ac:dyDescent="0.3">
      <c r="A1179">
        <f>qwdata!B1328</f>
        <v>1651800</v>
      </c>
      <c r="B1179" s="1">
        <f>qwdata!C1328</f>
        <v>43711</v>
      </c>
      <c r="C1179" t="str">
        <f>VLOOKUP(qwdata!M1328,lookup!$A$2:$D$18,3,FALSE)</f>
        <v>Zinc</v>
      </c>
      <c r="D1179">
        <f>qwdata!O1328</f>
        <v>2</v>
      </c>
      <c r="F1179" t="str">
        <f>IF(qwdata!N1328="&lt;","nd","d")</f>
        <v>nd</v>
      </c>
      <c r="H1179" t="str">
        <f>VLOOKUP(qwdata!M1328,lookup!$A$2:$D$18,2,FALSE)</f>
        <v>Zinc, water, filtered, micrograms per liter</v>
      </c>
    </row>
    <row r="1180" spans="1:8" x14ac:dyDescent="0.3">
      <c r="A1180">
        <f>qwdata!B1329</f>
        <v>1651800</v>
      </c>
      <c r="B1180" s="1">
        <f>qwdata!C1329</f>
        <v>43711</v>
      </c>
      <c r="C1180" t="str">
        <f>VLOOKUP(qwdata!M1329,lookup!$A$2:$D$18,3,FALSE)</f>
        <v>Mercury</v>
      </c>
      <c r="D1180">
        <f>qwdata!O1329</f>
        <v>1.26</v>
      </c>
      <c r="F1180" t="str">
        <f>IF(qwdata!N1329="&lt;","nd","d")</f>
        <v>d</v>
      </c>
      <c r="H1180" t="str">
        <f>VLOOKUP(qwdata!M1329,lookup!$A$2:$D$18,2,FALSE)</f>
        <v>Mercury, water, unfiltered, nanograms per liter</v>
      </c>
    </row>
    <row r="1181" spans="1:8" x14ac:dyDescent="0.3">
      <c r="A1181">
        <f>qwdata!B1330</f>
        <v>1651800</v>
      </c>
      <c r="B1181" s="1">
        <f>qwdata!C1330</f>
        <v>43740</v>
      </c>
      <c r="C1181" t="str">
        <f>VLOOKUP(qwdata!M1330,lookup!$A$2:$D$18,3,FALSE)</f>
        <v>Copper</v>
      </c>
      <c r="D1181">
        <f>qwdata!O1330</f>
        <v>4.8</v>
      </c>
      <c r="F1181" t="str">
        <f>IF(qwdata!N1330="&lt;","nd","d")</f>
        <v>d</v>
      </c>
      <c r="H1181" t="str">
        <f>VLOOKUP(qwdata!M1330,lookup!$A$2:$D$18,2,FALSE)</f>
        <v>Copper, water, filtered, micrograms per liter</v>
      </c>
    </row>
    <row r="1182" spans="1:8" x14ac:dyDescent="0.3">
      <c r="A1182">
        <f>qwdata!B1331</f>
        <v>1651800</v>
      </c>
      <c r="B1182" s="1">
        <f>qwdata!C1331</f>
        <v>43740</v>
      </c>
      <c r="C1182" t="str">
        <f>VLOOKUP(qwdata!M1331,lookup!$A$2:$D$18,3,FALSE)</f>
        <v>Lead</v>
      </c>
      <c r="D1182">
        <f>qwdata!O1331</f>
        <v>7.4999999999999997E-2</v>
      </c>
      <c r="F1182" t="str">
        <f>IF(qwdata!N1331="&lt;","nd","d")</f>
        <v>d</v>
      </c>
      <c r="H1182" t="str">
        <f>VLOOKUP(qwdata!M1331,lookup!$A$2:$D$18,2,FALSE)</f>
        <v>Lead, water, filtered, micrograms per liter</v>
      </c>
    </row>
    <row r="1183" spans="1:8" x14ac:dyDescent="0.3">
      <c r="A1183">
        <f>qwdata!B1332</f>
        <v>1651800</v>
      </c>
      <c r="B1183" s="1">
        <f>qwdata!C1332</f>
        <v>43740</v>
      </c>
      <c r="C1183" t="str">
        <f>VLOOKUP(qwdata!M1332,lookup!$A$2:$D$18,3,FALSE)</f>
        <v>Zinc</v>
      </c>
      <c r="D1183">
        <f>qwdata!O1332</f>
        <v>4</v>
      </c>
      <c r="F1183" t="str">
        <f>IF(qwdata!N1332="&lt;","nd","d")</f>
        <v>d</v>
      </c>
      <c r="H1183" t="str">
        <f>VLOOKUP(qwdata!M1332,lookup!$A$2:$D$18,2,FALSE)</f>
        <v>Zinc, water, filtered, micrograms per liter</v>
      </c>
    </row>
    <row r="1184" spans="1:8" x14ac:dyDescent="0.3">
      <c r="A1184">
        <f>qwdata!B1333</f>
        <v>1651800</v>
      </c>
      <c r="B1184" s="1">
        <f>qwdata!C1333</f>
        <v>43740</v>
      </c>
      <c r="C1184" t="str">
        <f>VLOOKUP(qwdata!M1333,lookup!$A$2:$D$18,3,FALSE)</f>
        <v>Mercury</v>
      </c>
      <c r="D1184">
        <f>qwdata!O1333</f>
        <v>1.31</v>
      </c>
      <c r="F1184" t="str">
        <f>IF(qwdata!N1333="&lt;","nd","d")</f>
        <v>d</v>
      </c>
      <c r="H1184" t="str">
        <f>VLOOKUP(qwdata!M1333,lookup!$A$2:$D$18,2,FALSE)</f>
        <v>Mercury, water, unfiltered, nanograms per liter</v>
      </c>
    </row>
    <row r="1185" spans="1:8" x14ac:dyDescent="0.3">
      <c r="A1185">
        <f>qwdata!B1334</f>
        <v>1651800</v>
      </c>
      <c r="B1185" s="1">
        <f>qwdata!C1334</f>
        <v>43754</v>
      </c>
      <c r="C1185" t="str">
        <f>VLOOKUP(qwdata!M1334,lookup!$A$2:$D$18,3,FALSE)</f>
        <v>Copper</v>
      </c>
      <c r="D1185">
        <f>qwdata!O1334</f>
        <v>3.8</v>
      </c>
      <c r="F1185" t="str">
        <f>IF(qwdata!N1334="&lt;","nd","d")</f>
        <v>d</v>
      </c>
      <c r="H1185" t="str">
        <f>VLOOKUP(qwdata!M1334,lookup!$A$2:$D$18,2,FALSE)</f>
        <v>Copper, water, filtered, micrograms per liter</v>
      </c>
    </row>
    <row r="1186" spans="1:8" x14ac:dyDescent="0.3">
      <c r="A1186">
        <f>qwdata!B1335</f>
        <v>1651800</v>
      </c>
      <c r="B1186" s="1">
        <f>qwdata!C1335</f>
        <v>43754</v>
      </c>
      <c r="C1186" t="str">
        <f>VLOOKUP(qwdata!M1335,lookup!$A$2:$D$18,3,FALSE)</f>
        <v>Lead</v>
      </c>
      <c r="D1186">
        <f>qwdata!O1335</f>
        <v>0.57799999999999996</v>
      </c>
      <c r="F1186" t="str">
        <f>IF(qwdata!N1335="&lt;","nd","d")</f>
        <v>d</v>
      </c>
      <c r="H1186" t="str">
        <f>VLOOKUP(qwdata!M1335,lookup!$A$2:$D$18,2,FALSE)</f>
        <v>Lead, water, filtered, micrograms per liter</v>
      </c>
    </row>
    <row r="1187" spans="1:8" x14ac:dyDescent="0.3">
      <c r="A1187">
        <f>qwdata!B1336</f>
        <v>1651800</v>
      </c>
      <c r="B1187" s="1">
        <f>qwdata!C1336</f>
        <v>43754</v>
      </c>
      <c r="C1187" t="str">
        <f>VLOOKUP(qwdata!M1336,lookup!$A$2:$D$18,3,FALSE)</f>
        <v>Zinc</v>
      </c>
      <c r="D1187">
        <f>qwdata!O1336</f>
        <v>4.5</v>
      </c>
      <c r="F1187" t="str">
        <f>IF(qwdata!N1336="&lt;","nd","d")</f>
        <v>d</v>
      </c>
      <c r="H1187" t="str">
        <f>VLOOKUP(qwdata!M1336,lookup!$A$2:$D$18,2,FALSE)</f>
        <v>Zinc, water, filtered, micrograms per liter</v>
      </c>
    </row>
    <row r="1188" spans="1:8" x14ac:dyDescent="0.3">
      <c r="A1188">
        <f>qwdata!B1337</f>
        <v>1651800</v>
      </c>
      <c r="B1188" s="1">
        <f>qwdata!C1337</f>
        <v>43754</v>
      </c>
      <c r="C1188" t="str">
        <f>VLOOKUP(qwdata!M1337,lookup!$A$2:$D$18,3,FALSE)</f>
        <v>Mercury</v>
      </c>
      <c r="D1188">
        <f>qwdata!O1337</f>
        <v>19.5</v>
      </c>
      <c r="F1188" t="str">
        <f>IF(qwdata!N1337="&lt;","nd","d")</f>
        <v>d</v>
      </c>
      <c r="H1188" t="str">
        <f>VLOOKUP(qwdata!M1337,lookup!$A$2:$D$18,2,FALSE)</f>
        <v>Mercury, water, unfiltered, nanograms per liter</v>
      </c>
    </row>
    <row r="1189" spans="1:8" x14ac:dyDescent="0.3">
      <c r="A1189">
        <f>qwdata!B1338</f>
        <v>1651800</v>
      </c>
      <c r="B1189" s="1">
        <f>qwdata!C1338</f>
        <v>43760</v>
      </c>
      <c r="C1189" t="str">
        <f>VLOOKUP(qwdata!M1338,lookup!$A$2:$D$18,3,FALSE)</f>
        <v>Copper</v>
      </c>
      <c r="D1189">
        <f>qwdata!O1338</f>
        <v>4.5999999999999996</v>
      </c>
      <c r="F1189" t="str">
        <f>IF(qwdata!N1338="&lt;","nd","d")</f>
        <v>d</v>
      </c>
      <c r="H1189" t="str">
        <f>VLOOKUP(qwdata!M1338,lookup!$A$2:$D$18,2,FALSE)</f>
        <v>Copper, water, filtered, micrograms per liter</v>
      </c>
    </row>
    <row r="1190" spans="1:8" x14ac:dyDescent="0.3">
      <c r="A1190">
        <f>qwdata!B1339</f>
        <v>1651800</v>
      </c>
      <c r="B1190" s="1">
        <f>qwdata!C1339</f>
        <v>43760</v>
      </c>
      <c r="C1190" t="str">
        <f>VLOOKUP(qwdata!M1339,lookup!$A$2:$D$18,3,FALSE)</f>
        <v>Lead</v>
      </c>
      <c r="D1190">
        <f>qwdata!O1339</f>
        <v>0.63200000000000001</v>
      </c>
      <c r="F1190" t="str">
        <f>IF(qwdata!N1339="&lt;","nd","d")</f>
        <v>d</v>
      </c>
      <c r="H1190" t="str">
        <f>VLOOKUP(qwdata!M1339,lookup!$A$2:$D$18,2,FALSE)</f>
        <v>Lead, water, filtered, micrograms per liter</v>
      </c>
    </row>
    <row r="1191" spans="1:8" x14ac:dyDescent="0.3">
      <c r="A1191">
        <f>qwdata!B1340</f>
        <v>1651800</v>
      </c>
      <c r="B1191" s="1">
        <f>qwdata!C1340</f>
        <v>43760</v>
      </c>
      <c r="C1191" t="str">
        <f>VLOOKUP(qwdata!M1340,lookup!$A$2:$D$18,3,FALSE)</f>
        <v>Zinc</v>
      </c>
      <c r="D1191">
        <f>qwdata!O1340</f>
        <v>11.1</v>
      </c>
      <c r="F1191" t="str">
        <f>IF(qwdata!N1340="&lt;","nd","d")</f>
        <v>d</v>
      </c>
      <c r="H1191" t="str">
        <f>VLOOKUP(qwdata!M1340,lookup!$A$2:$D$18,2,FALSE)</f>
        <v>Zinc, water, filtered, micrograms per liter</v>
      </c>
    </row>
    <row r="1192" spans="1:8" x14ac:dyDescent="0.3">
      <c r="A1192">
        <f>qwdata!B1341</f>
        <v>1651800</v>
      </c>
      <c r="B1192" s="1">
        <f>qwdata!C1341</f>
        <v>43760</v>
      </c>
      <c r="C1192" t="str">
        <f>VLOOKUP(qwdata!M1341,lookup!$A$2:$D$18,3,FALSE)</f>
        <v>Mercury</v>
      </c>
      <c r="D1192">
        <f>qwdata!O1341</f>
        <v>7.53</v>
      </c>
      <c r="F1192" t="str">
        <f>IF(qwdata!N1341="&lt;","nd","d")</f>
        <v>d</v>
      </c>
      <c r="H1192" t="str">
        <f>VLOOKUP(qwdata!M1341,lookup!$A$2:$D$18,2,FALSE)</f>
        <v>Mercury, water, unfiltered, nanograms per liter</v>
      </c>
    </row>
    <row r="1193" spans="1:8" x14ac:dyDescent="0.3">
      <c r="A1193">
        <f>qwdata!B1342</f>
        <v>1651800</v>
      </c>
      <c r="B1193" s="1">
        <f>qwdata!C1342</f>
        <v>43775</v>
      </c>
      <c r="C1193" t="str">
        <f>VLOOKUP(qwdata!M1342,lookup!$A$2:$D$18,3,FALSE)</f>
        <v>Copper</v>
      </c>
      <c r="D1193">
        <f>qwdata!O1342</f>
        <v>2.9</v>
      </c>
      <c r="F1193" t="str">
        <f>IF(qwdata!N1342="&lt;","nd","d")</f>
        <v>d</v>
      </c>
      <c r="H1193" t="str">
        <f>VLOOKUP(qwdata!M1342,lookup!$A$2:$D$18,2,FALSE)</f>
        <v>Copper, water, filtered, micrograms per liter</v>
      </c>
    </row>
    <row r="1194" spans="1:8" x14ac:dyDescent="0.3">
      <c r="A1194">
        <f>qwdata!B1343</f>
        <v>1651800</v>
      </c>
      <c r="B1194" s="1">
        <f>qwdata!C1343</f>
        <v>43775</v>
      </c>
      <c r="C1194" t="str">
        <f>VLOOKUP(qwdata!M1343,lookup!$A$2:$D$18,3,FALSE)</f>
        <v>Lead</v>
      </c>
      <c r="D1194">
        <f>qwdata!O1343</f>
        <v>2.5999999999999999E-2</v>
      </c>
      <c r="F1194" t="str">
        <f>IF(qwdata!N1343="&lt;","nd","d")</f>
        <v>d</v>
      </c>
      <c r="H1194" t="str">
        <f>VLOOKUP(qwdata!M1343,lookup!$A$2:$D$18,2,FALSE)</f>
        <v>Lead, water, filtered, micrograms per liter</v>
      </c>
    </row>
    <row r="1195" spans="1:8" x14ac:dyDescent="0.3">
      <c r="A1195">
        <f>qwdata!B1344</f>
        <v>1651800</v>
      </c>
      <c r="B1195" s="1">
        <f>qwdata!C1344</f>
        <v>43775</v>
      </c>
      <c r="C1195" t="str">
        <f>VLOOKUP(qwdata!M1344,lookup!$A$2:$D$18,3,FALSE)</f>
        <v>Zinc</v>
      </c>
      <c r="D1195">
        <f>qwdata!O1344</f>
        <v>9.3000000000000007</v>
      </c>
      <c r="F1195" t="str">
        <f>IF(qwdata!N1344="&lt;","nd","d")</f>
        <v>d</v>
      </c>
      <c r="H1195" t="str">
        <f>VLOOKUP(qwdata!M1344,lookup!$A$2:$D$18,2,FALSE)</f>
        <v>Zinc, water, filtered, micrograms per liter</v>
      </c>
    </row>
    <row r="1196" spans="1:8" x14ac:dyDescent="0.3">
      <c r="A1196">
        <f>qwdata!B1345</f>
        <v>1651800</v>
      </c>
      <c r="B1196" s="1">
        <f>qwdata!C1345</f>
        <v>43775</v>
      </c>
      <c r="C1196" t="str">
        <f>VLOOKUP(qwdata!M1345,lookup!$A$2:$D$18,3,FALSE)</f>
        <v>Mercury</v>
      </c>
      <c r="D1196">
        <f>qwdata!O1345</f>
        <v>1.32</v>
      </c>
      <c r="F1196" t="str">
        <f>IF(qwdata!N1345="&lt;","nd","d")</f>
        <v>d</v>
      </c>
      <c r="H1196" t="str">
        <f>VLOOKUP(qwdata!M1345,lookup!$A$2:$D$18,2,FALSE)</f>
        <v>Mercury, water, unfiltered, nanograms per liter</v>
      </c>
    </row>
    <row r="1197" spans="1:8" x14ac:dyDescent="0.3">
      <c r="A1197">
        <f>qwdata!B1346</f>
        <v>1651800</v>
      </c>
      <c r="B1197" s="1">
        <f>qwdata!C1346</f>
        <v>43800</v>
      </c>
      <c r="C1197" t="str">
        <f>VLOOKUP(qwdata!M1346,lookup!$A$2:$D$18,3,FALSE)</f>
        <v>Copper</v>
      </c>
      <c r="D1197">
        <f>qwdata!O1346</f>
        <v>3.1</v>
      </c>
      <c r="F1197" t="str">
        <f>IF(qwdata!N1346="&lt;","nd","d")</f>
        <v>d</v>
      </c>
      <c r="H1197" t="str">
        <f>VLOOKUP(qwdata!M1346,lookup!$A$2:$D$18,2,FALSE)</f>
        <v>Copper, water, filtered, micrograms per liter</v>
      </c>
    </row>
    <row r="1198" spans="1:8" x14ac:dyDescent="0.3">
      <c r="A1198">
        <f>qwdata!B1347</f>
        <v>1651800</v>
      </c>
      <c r="B1198" s="1">
        <f>qwdata!C1347</f>
        <v>43800</v>
      </c>
      <c r="C1198" t="str">
        <f>VLOOKUP(qwdata!M1347,lookup!$A$2:$D$18,3,FALSE)</f>
        <v>Lead</v>
      </c>
      <c r="D1198">
        <f>qwdata!O1347</f>
        <v>0.13</v>
      </c>
      <c r="F1198" t="str">
        <f>IF(qwdata!N1347="&lt;","nd","d")</f>
        <v>d</v>
      </c>
      <c r="H1198" t="str">
        <f>VLOOKUP(qwdata!M1347,lookup!$A$2:$D$18,2,FALSE)</f>
        <v>Lead, water, filtered, micrograms per liter</v>
      </c>
    </row>
    <row r="1199" spans="1:8" x14ac:dyDescent="0.3">
      <c r="A1199">
        <f>qwdata!B1348</f>
        <v>1651800</v>
      </c>
      <c r="B1199" s="1">
        <f>qwdata!C1348</f>
        <v>43800</v>
      </c>
      <c r="C1199" t="str">
        <f>VLOOKUP(qwdata!M1348,lookup!$A$2:$D$18,3,FALSE)</f>
        <v>Zinc</v>
      </c>
      <c r="D1199">
        <f>qwdata!O1348</f>
        <v>16.5</v>
      </c>
      <c r="F1199" t="str">
        <f>IF(qwdata!N1348="&lt;","nd","d")</f>
        <v>d</v>
      </c>
      <c r="H1199" t="str">
        <f>VLOOKUP(qwdata!M1348,lookup!$A$2:$D$18,2,FALSE)</f>
        <v>Zinc, water, filtered, micrograms per liter</v>
      </c>
    </row>
    <row r="1200" spans="1:8" x14ac:dyDescent="0.3">
      <c r="A1200">
        <f>qwdata!B1349</f>
        <v>1651800</v>
      </c>
      <c r="B1200" s="1">
        <f>qwdata!C1349</f>
        <v>43800</v>
      </c>
      <c r="C1200" t="str">
        <f>VLOOKUP(qwdata!M1349,lookup!$A$2:$D$18,3,FALSE)</f>
        <v>Mercury</v>
      </c>
      <c r="D1200">
        <f>qwdata!O1349</f>
        <v>1.39</v>
      </c>
      <c r="F1200" t="str">
        <f>IF(qwdata!N1349="&lt;","nd","d")</f>
        <v>d</v>
      </c>
      <c r="H1200" t="str">
        <f>VLOOKUP(qwdata!M1349,lookup!$A$2:$D$18,2,FALSE)</f>
        <v>Mercury, water, unfiltered, nanograms per liter</v>
      </c>
    </row>
    <row r="1201" spans="1:8" x14ac:dyDescent="0.3">
      <c r="A1201">
        <f>qwdata!B1350</f>
        <v>1651800</v>
      </c>
      <c r="B1201" s="1">
        <f>qwdata!C1350</f>
        <v>43802</v>
      </c>
      <c r="C1201" t="str">
        <f>VLOOKUP(qwdata!M1350,lookup!$A$2:$D$18,3,FALSE)</f>
        <v>Copper</v>
      </c>
      <c r="D1201">
        <f>qwdata!O1350</f>
        <v>2.9</v>
      </c>
      <c r="F1201" t="str">
        <f>IF(qwdata!N1350="&lt;","nd","d")</f>
        <v>d</v>
      </c>
      <c r="H1201" t="str">
        <f>VLOOKUP(qwdata!M1350,lookup!$A$2:$D$18,2,FALSE)</f>
        <v>Copper, water, filtered, micrograms per liter</v>
      </c>
    </row>
    <row r="1202" spans="1:8" x14ac:dyDescent="0.3">
      <c r="A1202">
        <f>qwdata!B1351</f>
        <v>1651800</v>
      </c>
      <c r="B1202" s="1">
        <f>qwdata!C1351</f>
        <v>43802</v>
      </c>
      <c r="C1202" t="str">
        <f>VLOOKUP(qwdata!M1351,lookup!$A$2:$D$18,3,FALSE)</f>
        <v>Lead</v>
      </c>
      <c r="D1202">
        <f>qwdata!O1351</f>
        <v>0.26700000000000002</v>
      </c>
      <c r="F1202" t="str">
        <f>IF(qwdata!N1351="&lt;","nd","d")</f>
        <v>d</v>
      </c>
      <c r="H1202" t="str">
        <f>VLOOKUP(qwdata!M1351,lookup!$A$2:$D$18,2,FALSE)</f>
        <v>Lead, water, filtered, micrograms per liter</v>
      </c>
    </row>
    <row r="1203" spans="1:8" x14ac:dyDescent="0.3">
      <c r="A1203">
        <f>qwdata!B1352</f>
        <v>1651800</v>
      </c>
      <c r="B1203" s="1">
        <f>qwdata!C1352</f>
        <v>43802</v>
      </c>
      <c r="C1203" t="str">
        <f>VLOOKUP(qwdata!M1352,lookup!$A$2:$D$18,3,FALSE)</f>
        <v>Zinc</v>
      </c>
      <c r="D1203">
        <f>qwdata!O1352</f>
        <v>12.4</v>
      </c>
      <c r="F1203" t="str">
        <f>IF(qwdata!N1352="&lt;","nd","d")</f>
        <v>d</v>
      </c>
      <c r="H1203" t="str">
        <f>VLOOKUP(qwdata!M1352,lookup!$A$2:$D$18,2,FALSE)</f>
        <v>Zinc, water, filtered, micrograms per liter</v>
      </c>
    </row>
    <row r="1204" spans="1:8" x14ac:dyDescent="0.3">
      <c r="A1204">
        <f>qwdata!B1353</f>
        <v>1651800</v>
      </c>
      <c r="B1204" s="1">
        <f>qwdata!C1353</f>
        <v>43802</v>
      </c>
      <c r="C1204" t="str">
        <f>VLOOKUP(qwdata!M1353,lookup!$A$2:$D$18,3,FALSE)</f>
        <v>Mercury</v>
      </c>
      <c r="D1204">
        <f>qwdata!O1353</f>
        <v>1.73</v>
      </c>
      <c r="F1204" t="str">
        <f>IF(qwdata!N1353="&lt;","nd","d")</f>
        <v>d</v>
      </c>
      <c r="H1204" t="str">
        <f>VLOOKUP(qwdata!M1353,lookup!$A$2:$D$18,2,FALSE)</f>
        <v>Mercury, water, unfiltered, nanograms per liter</v>
      </c>
    </row>
    <row r="1205" spans="1:8" x14ac:dyDescent="0.3">
      <c r="A1205">
        <f>qwdata!B1354</f>
        <v>1651800</v>
      </c>
      <c r="B1205" s="1">
        <f>qwdata!C1354</f>
        <v>43808</v>
      </c>
      <c r="C1205" t="str">
        <f>VLOOKUP(qwdata!M1354,lookup!$A$2:$D$18,3,FALSE)</f>
        <v>Copper</v>
      </c>
      <c r="D1205">
        <f>qwdata!O1354</f>
        <v>3.2</v>
      </c>
      <c r="F1205" t="str">
        <f>IF(qwdata!N1354="&lt;","nd","d")</f>
        <v>d</v>
      </c>
      <c r="H1205" t="str">
        <f>VLOOKUP(qwdata!M1354,lookup!$A$2:$D$18,2,FALSE)</f>
        <v>Copper, water, filtered, micrograms per liter</v>
      </c>
    </row>
    <row r="1206" spans="1:8" x14ac:dyDescent="0.3">
      <c r="A1206">
        <f>qwdata!B1355</f>
        <v>1651800</v>
      </c>
      <c r="B1206" s="1">
        <f>qwdata!C1355</f>
        <v>43808</v>
      </c>
      <c r="C1206" t="str">
        <f>VLOOKUP(qwdata!M1355,lookup!$A$2:$D$18,3,FALSE)</f>
        <v>Lead</v>
      </c>
      <c r="D1206">
        <f>qwdata!O1355</f>
        <v>0.27700000000000002</v>
      </c>
      <c r="F1206" t="str">
        <f>IF(qwdata!N1355="&lt;","nd","d")</f>
        <v>d</v>
      </c>
      <c r="H1206" t="str">
        <f>VLOOKUP(qwdata!M1355,lookup!$A$2:$D$18,2,FALSE)</f>
        <v>Lead, water, filtered, micrograms per liter</v>
      </c>
    </row>
    <row r="1207" spans="1:8" x14ac:dyDescent="0.3">
      <c r="A1207">
        <f>qwdata!B1356</f>
        <v>1651800</v>
      </c>
      <c r="B1207" s="1">
        <f>qwdata!C1356</f>
        <v>43808</v>
      </c>
      <c r="C1207" t="str">
        <f>VLOOKUP(qwdata!M1356,lookup!$A$2:$D$18,3,FALSE)</f>
        <v>Zinc</v>
      </c>
      <c r="D1207">
        <f>qwdata!O1356</f>
        <v>15.9</v>
      </c>
      <c r="F1207" t="str">
        <f>IF(qwdata!N1356="&lt;","nd","d")</f>
        <v>d</v>
      </c>
      <c r="H1207" t="str">
        <f>VLOOKUP(qwdata!M1356,lookup!$A$2:$D$18,2,FALSE)</f>
        <v>Zinc, water, filtered, micrograms per liter</v>
      </c>
    </row>
    <row r="1208" spans="1:8" x14ac:dyDescent="0.3">
      <c r="A1208">
        <f>qwdata!B1357</f>
        <v>1651800</v>
      </c>
      <c r="B1208" s="1">
        <f>qwdata!C1357</f>
        <v>43808</v>
      </c>
      <c r="C1208" t="str">
        <f>VLOOKUP(qwdata!M1357,lookup!$A$2:$D$18,3,FALSE)</f>
        <v>Mercury</v>
      </c>
      <c r="D1208">
        <f>qwdata!O1357</f>
        <v>4.38</v>
      </c>
      <c r="F1208" t="str">
        <f>IF(qwdata!N1357="&lt;","nd","d")</f>
        <v>d</v>
      </c>
      <c r="H1208" t="str">
        <f>VLOOKUP(qwdata!M1357,lookup!$A$2:$D$18,2,FALSE)</f>
        <v>Mercury, water, unfiltered, nanograms per liter</v>
      </c>
    </row>
    <row r="1209" spans="1:8" x14ac:dyDescent="0.3">
      <c r="A1209">
        <f>qwdata!B1358</f>
        <v>1651800</v>
      </c>
      <c r="B1209" s="1">
        <f>qwdata!C1358</f>
        <v>43815</v>
      </c>
      <c r="C1209" t="str">
        <f>VLOOKUP(qwdata!M1358,lookup!$A$2:$D$18,3,FALSE)</f>
        <v>Copper</v>
      </c>
      <c r="D1209">
        <f>qwdata!O1358</f>
        <v>3.1</v>
      </c>
      <c r="F1209" t="str">
        <f>IF(qwdata!N1358="&lt;","nd","d")</f>
        <v>d</v>
      </c>
      <c r="H1209" t="str">
        <f>VLOOKUP(qwdata!M1358,lookup!$A$2:$D$18,2,FALSE)</f>
        <v>Copper, water, filtered, micrograms per liter</v>
      </c>
    </row>
    <row r="1210" spans="1:8" x14ac:dyDescent="0.3">
      <c r="A1210">
        <f>qwdata!B1359</f>
        <v>1651800</v>
      </c>
      <c r="B1210" s="1">
        <f>qwdata!C1359</f>
        <v>43815</v>
      </c>
      <c r="C1210" t="str">
        <f>VLOOKUP(qwdata!M1359,lookup!$A$2:$D$18,3,FALSE)</f>
        <v>Lead</v>
      </c>
      <c r="D1210">
        <f>qwdata!O1359</f>
        <v>0.498</v>
      </c>
      <c r="F1210" t="str">
        <f>IF(qwdata!N1359="&lt;","nd","d")</f>
        <v>d</v>
      </c>
      <c r="H1210" t="str">
        <f>VLOOKUP(qwdata!M1359,lookup!$A$2:$D$18,2,FALSE)</f>
        <v>Lead, water, filtered, micrograms per liter</v>
      </c>
    </row>
    <row r="1211" spans="1:8" x14ac:dyDescent="0.3">
      <c r="A1211">
        <f>qwdata!B1360</f>
        <v>1651800</v>
      </c>
      <c r="B1211" s="1">
        <f>qwdata!C1360</f>
        <v>43815</v>
      </c>
      <c r="C1211" t="str">
        <f>VLOOKUP(qwdata!M1360,lookup!$A$2:$D$18,3,FALSE)</f>
        <v>Zinc</v>
      </c>
      <c r="D1211">
        <f>qwdata!O1360</f>
        <v>12.3</v>
      </c>
      <c r="F1211" t="str">
        <f>IF(qwdata!N1360="&lt;","nd","d")</f>
        <v>d</v>
      </c>
      <c r="H1211" t="str">
        <f>VLOOKUP(qwdata!M1360,lookup!$A$2:$D$18,2,FALSE)</f>
        <v>Zinc, water, filtered, micrograms per liter</v>
      </c>
    </row>
    <row r="1212" spans="1:8" x14ac:dyDescent="0.3">
      <c r="A1212">
        <f>qwdata!B1361</f>
        <v>1651800</v>
      </c>
      <c r="B1212" s="1">
        <f>qwdata!C1361</f>
        <v>43815</v>
      </c>
      <c r="C1212" t="str">
        <f>VLOOKUP(qwdata!M1361,lookup!$A$2:$D$18,3,FALSE)</f>
        <v>Mercury</v>
      </c>
      <c r="D1212">
        <f>qwdata!O1361</f>
        <v>5.05</v>
      </c>
      <c r="F1212" t="str">
        <f>IF(qwdata!N1361="&lt;","nd","d")</f>
        <v>d</v>
      </c>
      <c r="H1212" t="str">
        <f>VLOOKUP(qwdata!M1361,lookup!$A$2:$D$18,2,FALSE)</f>
        <v>Mercury, water, unfiltered, nanograms per liter</v>
      </c>
    </row>
    <row r="1213" spans="1:8" x14ac:dyDescent="0.3">
      <c r="A1213">
        <f>qwdata!B1362</f>
        <v>1651800</v>
      </c>
      <c r="B1213" s="1">
        <f>qwdata!C1362</f>
        <v>43832</v>
      </c>
      <c r="C1213" t="str">
        <f>VLOOKUP(qwdata!M1362,lookup!$A$2:$D$18,3,FALSE)</f>
        <v>Copper</v>
      </c>
      <c r="D1213">
        <f>qwdata!O1362</f>
        <v>3.3</v>
      </c>
      <c r="F1213" t="str">
        <f>IF(qwdata!N1362="&lt;","nd","d")</f>
        <v>d</v>
      </c>
      <c r="H1213" t="str">
        <f>VLOOKUP(qwdata!M1362,lookup!$A$2:$D$18,2,FALSE)</f>
        <v>Copper, water, filtered, micrograms per liter</v>
      </c>
    </row>
    <row r="1214" spans="1:8" x14ac:dyDescent="0.3">
      <c r="A1214">
        <f>qwdata!B1363</f>
        <v>1651800</v>
      </c>
      <c r="B1214" s="1">
        <f>qwdata!C1363</f>
        <v>43832</v>
      </c>
      <c r="C1214" t="str">
        <f>VLOOKUP(qwdata!M1363,lookup!$A$2:$D$18,3,FALSE)</f>
        <v>Lead</v>
      </c>
      <c r="D1214">
        <f>qwdata!O1363</f>
        <v>2.9000000000000001E-2</v>
      </c>
      <c r="F1214" t="str">
        <f>IF(qwdata!N1363="&lt;","nd","d")</f>
        <v>d</v>
      </c>
      <c r="H1214" t="str">
        <f>VLOOKUP(qwdata!M1363,lookup!$A$2:$D$18,2,FALSE)</f>
        <v>Lead, water, filtered, micrograms per liter</v>
      </c>
    </row>
    <row r="1215" spans="1:8" x14ac:dyDescent="0.3">
      <c r="A1215">
        <f>qwdata!B1364</f>
        <v>1651800</v>
      </c>
      <c r="B1215" s="1">
        <f>qwdata!C1364</f>
        <v>43832</v>
      </c>
      <c r="C1215" t="str">
        <f>VLOOKUP(qwdata!M1364,lookup!$A$2:$D$18,3,FALSE)</f>
        <v>Zinc</v>
      </c>
      <c r="D1215">
        <f>qwdata!O1364</f>
        <v>12.4</v>
      </c>
      <c r="F1215" t="str">
        <f>IF(qwdata!N1364="&lt;","nd","d")</f>
        <v>d</v>
      </c>
      <c r="H1215" t="str">
        <f>VLOOKUP(qwdata!M1364,lookup!$A$2:$D$18,2,FALSE)</f>
        <v>Zinc, water, filtered, micrograms per liter</v>
      </c>
    </row>
    <row r="1216" spans="1:8" x14ac:dyDescent="0.3">
      <c r="A1216">
        <f>qwdata!B1365</f>
        <v>1651800</v>
      </c>
      <c r="B1216" s="1">
        <f>qwdata!C1365</f>
        <v>43832</v>
      </c>
      <c r="C1216" t="str">
        <f>VLOOKUP(qwdata!M1365,lookup!$A$2:$D$18,3,FALSE)</f>
        <v>Mercury</v>
      </c>
      <c r="D1216">
        <f>qwdata!O1365</f>
        <v>0.86</v>
      </c>
      <c r="F1216" t="str">
        <f>IF(qwdata!N1365="&lt;","nd","d")</f>
        <v>d</v>
      </c>
      <c r="H1216" t="str">
        <f>VLOOKUP(qwdata!M1365,lookup!$A$2:$D$18,2,FALSE)</f>
        <v>Mercury, water, unfiltered, nanograms per liter</v>
      </c>
    </row>
    <row r="1217" spans="1:8" x14ac:dyDescent="0.3">
      <c r="A1217">
        <f>qwdata!B1366</f>
        <v>1651800</v>
      </c>
      <c r="B1217" s="1">
        <f>qwdata!C1366</f>
        <v>43855</v>
      </c>
      <c r="C1217" t="str">
        <f>VLOOKUP(qwdata!M1366,lookup!$A$2:$D$18,3,FALSE)</f>
        <v>Copper</v>
      </c>
      <c r="D1217">
        <f>qwdata!O1366</f>
        <v>4.9000000000000004</v>
      </c>
      <c r="F1217" t="str">
        <f>IF(qwdata!N1366="&lt;","nd","d")</f>
        <v>d</v>
      </c>
      <c r="H1217" t="str">
        <f>VLOOKUP(qwdata!M1366,lookup!$A$2:$D$18,2,FALSE)</f>
        <v>Copper, water, filtered, micrograms per liter</v>
      </c>
    </row>
    <row r="1218" spans="1:8" x14ac:dyDescent="0.3">
      <c r="A1218">
        <f>qwdata!B1367</f>
        <v>1651800</v>
      </c>
      <c r="B1218" s="1">
        <f>qwdata!C1367</f>
        <v>43855</v>
      </c>
      <c r="C1218" t="str">
        <f>VLOOKUP(qwdata!M1367,lookup!$A$2:$D$18,3,FALSE)</f>
        <v>Lead</v>
      </c>
      <c r="D1218">
        <f>qwdata!O1367</f>
        <v>0.83399999999999996</v>
      </c>
      <c r="F1218" t="str">
        <f>IF(qwdata!N1367="&lt;","nd","d")</f>
        <v>d</v>
      </c>
      <c r="H1218" t="str">
        <f>VLOOKUP(qwdata!M1367,lookup!$A$2:$D$18,2,FALSE)</f>
        <v>Lead, water, filtered, micrograms per liter</v>
      </c>
    </row>
    <row r="1219" spans="1:8" x14ac:dyDescent="0.3">
      <c r="A1219">
        <f>qwdata!B1368</f>
        <v>1651800</v>
      </c>
      <c r="B1219" s="1">
        <f>qwdata!C1368</f>
        <v>43855</v>
      </c>
      <c r="C1219" t="str">
        <f>VLOOKUP(qwdata!M1368,lookup!$A$2:$D$18,3,FALSE)</f>
        <v>Zinc</v>
      </c>
      <c r="D1219">
        <f>qwdata!O1368</f>
        <v>9.1999999999999993</v>
      </c>
      <c r="F1219" t="str">
        <f>IF(qwdata!N1368="&lt;","nd","d")</f>
        <v>d</v>
      </c>
      <c r="H1219" t="str">
        <f>VLOOKUP(qwdata!M1368,lookup!$A$2:$D$18,2,FALSE)</f>
        <v>Zinc, water, filtered, micrograms per liter</v>
      </c>
    </row>
    <row r="1220" spans="1:8" x14ac:dyDescent="0.3">
      <c r="A1220">
        <f>qwdata!B1369</f>
        <v>1651800</v>
      </c>
      <c r="B1220" s="1">
        <f>qwdata!C1369</f>
        <v>43855</v>
      </c>
      <c r="C1220" t="str">
        <f>VLOOKUP(qwdata!M1369,lookup!$A$2:$D$18,3,FALSE)</f>
        <v>Mercury</v>
      </c>
      <c r="D1220">
        <f>qwdata!O1369</f>
        <v>12.1</v>
      </c>
      <c r="F1220" t="str">
        <f>IF(qwdata!N1369="&lt;","nd","d")</f>
        <v>d</v>
      </c>
      <c r="H1220" t="str">
        <f>VLOOKUP(qwdata!M1369,lookup!$A$2:$D$18,2,FALSE)</f>
        <v>Mercury, water, unfiltered, nanograms per liter</v>
      </c>
    </row>
    <row r="1221" spans="1:8" x14ac:dyDescent="0.3">
      <c r="A1221">
        <f>qwdata!B1370</f>
        <v>1651800</v>
      </c>
      <c r="B1221" s="1">
        <f>qwdata!C1370</f>
        <v>43864</v>
      </c>
      <c r="C1221" t="str">
        <f>VLOOKUP(qwdata!M1370,lookup!$A$2:$D$18,3,FALSE)</f>
        <v>Copper</v>
      </c>
      <c r="D1221">
        <f>qwdata!O1370</f>
        <v>1.4</v>
      </c>
      <c r="F1221" t="str">
        <f>IF(qwdata!N1370="&lt;","nd","d")</f>
        <v>d</v>
      </c>
      <c r="H1221" t="str">
        <f>VLOOKUP(qwdata!M1370,lookup!$A$2:$D$18,2,FALSE)</f>
        <v>Copper, water, filtered, micrograms per liter</v>
      </c>
    </row>
    <row r="1222" spans="1:8" x14ac:dyDescent="0.3">
      <c r="A1222">
        <f>qwdata!B1371</f>
        <v>1651800</v>
      </c>
      <c r="B1222" s="1">
        <f>qwdata!C1371</f>
        <v>43864</v>
      </c>
      <c r="C1222" t="str">
        <f>VLOOKUP(qwdata!M1371,lookup!$A$2:$D$18,3,FALSE)</f>
        <v>Lead</v>
      </c>
      <c r="D1222">
        <f>qwdata!O1371</f>
        <v>2.1000000000000001E-2</v>
      </c>
      <c r="F1222" t="str">
        <f>IF(qwdata!N1371="&lt;","nd","d")</f>
        <v>d</v>
      </c>
      <c r="H1222" t="str">
        <f>VLOOKUP(qwdata!M1371,lookup!$A$2:$D$18,2,FALSE)</f>
        <v>Lead, water, filtered, micrograms per liter</v>
      </c>
    </row>
    <row r="1223" spans="1:8" x14ac:dyDescent="0.3">
      <c r="A1223">
        <f>qwdata!B1372</f>
        <v>1651800</v>
      </c>
      <c r="B1223" s="1">
        <f>qwdata!C1372</f>
        <v>43864</v>
      </c>
      <c r="C1223" t="str">
        <f>VLOOKUP(qwdata!M1372,lookup!$A$2:$D$18,3,FALSE)</f>
        <v>Zinc</v>
      </c>
      <c r="D1223">
        <f>qwdata!O1372</f>
        <v>12.9</v>
      </c>
      <c r="F1223" t="str">
        <f>IF(qwdata!N1372="&lt;","nd","d")</f>
        <v>d</v>
      </c>
      <c r="H1223" t="str">
        <f>VLOOKUP(qwdata!M1372,lookup!$A$2:$D$18,2,FALSE)</f>
        <v>Zinc, water, filtered, micrograms per liter</v>
      </c>
    </row>
    <row r="1224" spans="1:8" x14ac:dyDescent="0.3">
      <c r="A1224">
        <f>qwdata!B1373</f>
        <v>1651800</v>
      </c>
      <c r="B1224" s="1">
        <f>qwdata!C1373</f>
        <v>43864</v>
      </c>
      <c r="C1224" t="str">
        <f>VLOOKUP(qwdata!M1373,lookup!$A$2:$D$18,3,FALSE)</f>
        <v>Mercury</v>
      </c>
      <c r="D1224">
        <f>qwdata!O1373</f>
        <v>0.71</v>
      </c>
      <c r="F1224" t="str">
        <f>IF(qwdata!N1373="&lt;","nd","d")</f>
        <v>d</v>
      </c>
      <c r="H1224" t="str">
        <f>VLOOKUP(qwdata!M1373,lookup!$A$2:$D$18,2,FALSE)</f>
        <v>Mercury, water, unfiltered, nanograms per liter</v>
      </c>
    </row>
    <row r="1225" spans="1:8" x14ac:dyDescent="0.3">
      <c r="A1225">
        <f>qwdata!B1374</f>
        <v>1651800</v>
      </c>
      <c r="B1225" s="1">
        <f>qwdata!C1374</f>
        <v>43867</v>
      </c>
      <c r="C1225" t="str">
        <f>VLOOKUP(qwdata!M1374,lookup!$A$2:$D$18,3,FALSE)</f>
        <v>Copper</v>
      </c>
      <c r="D1225">
        <f>qwdata!O1374</f>
        <v>4.4000000000000004</v>
      </c>
      <c r="F1225" t="str">
        <f>IF(qwdata!N1374="&lt;","nd","d")</f>
        <v>d</v>
      </c>
      <c r="H1225" t="str">
        <f>VLOOKUP(qwdata!M1374,lookup!$A$2:$D$18,2,FALSE)</f>
        <v>Copper, water, filtered, micrograms per liter</v>
      </c>
    </row>
    <row r="1226" spans="1:8" x14ac:dyDescent="0.3">
      <c r="A1226">
        <f>qwdata!B1375</f>
        <v>1651800</v>
      </c>
      <c r="B1226" s="1">
        <f>qwdata!C1375</f>
        <v>43867</v>
      </c>
      <c r="C1226" t="str">
        <f>VLOOKUP(qwdata!M1375,lookup!$A$2:$D$18,3,FALSE)</f>
        <v>Lead</v>
      </c>
      <c r="D1226">
        <f>qwdata!O1375</f>
        <v>1.59</v>
      </c>
      <c r="F1226" t="str">
        <f>IF(qwdata!N1375="&lt;","nd","d")</f>
        <v>d</v>
      </c>
      <c r="H1226" t="str">
        <f>VLOOKUP(qwdata!M1375,lookup!$A$2:$D$18,2,FALSE)</f>
        <v>Lead, water, filtered, micrograms per liter</v>
      </c>
    </row>
    <row r="1227" spans="1:8" x14ac:dyDescent="0.3">
      <c r="A1227">
        <f>qwdata!B1376</f>
        <v>1651800</v>
      </c>
      <c r="B1227" s="1">
        <f>qwdata!C1376</f>
        <v>43867</v>
      </c>
      <c r="C1227" t="str">
        <f>VLOOKUP(qwdata!M1376,lookup!$A$2:$D$18,3,FALSE)</f>
        <v>Zinc</v>
      </c>
      <c r="D1227">
        <f>qwdata!O1376</f>
        <v>19.3</v>
      </c>
      <c r="F1227" t="str">
        <f>IF(qwdata!N1376="&lt;","nd","d")</f>
        <v>d</v>
      </c>
      <c r="H1227" t="str">
        <f>VLOOKUP(qwdata!M1376,lookup!$A$2:$D$18,2,FALSE)</f>
        <v>Zinc, water, filtered, micrograms per liter</v>
      </c>
    </row>
    <row r="1228" spans="1:8" x14ac:dyDescent="0.3">
      <c r="A1228">
        <f>qwdata!B1377</f>
        <v>1651800</v>
      </c>
      <c r="B1228" s="1">
        <f>qwdata!C1377</f>
        <v>43867</v>
      </c>
      <c r="C1228" t="str">
        <f>VLOOKUP(qwdata!M1377,lookup!$A$2:$D$18,3,FALSE)</f>
        <v>Mercury</v>
      </c>
      <c r="D1228">
        <f>qwdata!O1377</f>
        <v>10.1</v>
      </c>
      <c r="F1228" t="str">
        <f>IF(qwdata!N1377="&lt;","nd","d")</f>
        <v>d</v>
      </c>
      <c r="H1228" t="str">
        <f>VLOOKUP(qwdata!M1377,lookup!$A$2:$D$18,2,FALSE)</f>
        <v>Mercury, water, unfiltered, nanograms per liter</v>
      </c>
    </row>
    <row r="1229" spans="1:8" x14ac:dyDescent="0.3">
      <c r="A1229">
        <f>qwdata!B1378</f>
        <v>1651800</v>
      </c>
      <c r="B1229" s="1">
        <f>qwdata!C1378</f>
        <v>43893</v>
      </c>
      <c r="C1229" t="str">
        <f>VLOOKUP(qwdata!M1378,lookup!$A$2:$D$18,3,FALSE)</f>
        <v>Copper</v>
      </c>
      <c r="D1229">
        <f>qwdata!O1378</f>
        <v>2.7</v>
      </c>
      <c r="F1229" t="str">
        <f>IF(qwdata!N1378="&lt;","nd","d")</f>
        <v>d</v>
      </c>
      <c r="H1229" t="str">
        <f>VLOOKUP(qwdata!M1378,lookup!$A$2:$D$18,2,FALSE)</f>
        <v>Copper, water, filtered, micrograms per liter</v>
      </c>
    </row>
    <row r="1230" spans="1:8" x14ac:dyDescent="0.3">
      <c r="A1230">
        <f>qwdata!B1379</f>
        <v>1651800</v>
      </c>
      <c r="B1230" s="1">
        <f>qwdata!C1379</f>
        <v>43893</v>
      </c>
      <c r="C1230" t="str">
        <f>VLOOKUP(qwdata!M1379,lookup!$A$2:$D$18,3,FALSE)</f>
        <v>Lead</v>
      </c>
      <c r="D1230">
        <f>qwdata!O1379</f>
        <v>0.104</v>
      </c>
      <c r="F1230" t="str">
        <f>IF(qwdata!N1379="&lt;","nd","d")</f>
        <v>d</v>
      </c>
      <c r="H1230" t="str">
        <f>VLOOKUP(qwdata!M1379,lookup!$A$2:$D$18,2,FALSE)</f>
        <v>Lead, water, filtered, micrograms per liter</v>
      </c>
    </row>
    <row r="1231" spans="1:8" x14ac:dyDescent="0.3">
      <c r="A1231">
        <f>qwdata!B1380</f>
        <v>1651800</v>
      </c>
      <c r="B1231" s="1">
        <f>qwdata!C1380</f>
        <v>43893</v>
      </c>
      <c r="C1231" t="str">
        <f>VLOOKUP(qwdata!M1380,lookup!$A$2:$D$18,3,FALSE)</f>
        <v>Zinc</v>
      </c>
      <c r="D1231">
        <f>qwdata!O1380</f>
        <v>12.2</v>
      </c>
      <c r="F1231" t="str">
        <f>IF(qwdata!N1380="&lt;","nd","d")</f>
        <v>d</v>
      </c>
      <c r="H1231" t="str">
        <f>VLOOKUP(qwdata!M1380,lookup!$A$2:$D$18,2,FALSE)</f>
        <v>Zinc, water, filtered, micrograms per liter</v>
      </c>
    </row>
    <row r="1232" spans="1:8" x14ac:dyDescent="0.3">
      <c r="A1232">
        <f>qwdata!B1381</f>
        <v>1651800</v>
      </c>
      <c r="B1232" s="1">
        <f>qwdata!C1381</f>
        <v>43895</v>
      </c>
      <c r="C1232" t="str">
        <f>VLOOKUP(qwdata!M1381,lookup!$A$2:$D$18,3,FALSE)</f>
        <v>Mercury</v>
      </c>
      <c r="D1232">
        <f>qwdata!O1381</f>
        <v>1.03</v>
      </c>
      <c r="F1232" t="str">
        <f>IF(qwdata!N1381="&lt;","nd","d")</f>
        <v>d</v>
      </c>
      <c r="H1232" t="str">
        <f>VLOOKUP(qwdata!M1381,lookup!$A$2:$D$18,2,FALSE)</f>
        <v>Mercury, water, unfiltered, nanograms per liter</v>
      </c>
    </row>
    <row r="1233" spans="1:8" x14ac:dyDescent="0.3">
      <c r="A1233">
        <f>qwdata!B1382</f>
        <v>1651800</v>
      </c>
      <c r="B1233" s="1">
        <f>qwdata!C1382</f>
        <v>43923</v>
      </c>
      <c r="C1233" t="str">
        <f>VLOOKUP(qwdata!M1382,lookup!$A$2:$D$18,3,FALSE)</f>
        <v>Copper</v>
      </c>
      <c r="D1233">
        <f>qwdata!O1382</f>
        <v>2.2999999999999998</v>
      </c>
      <c r="F1233" t="str">
        <f>IF(qwdata!N1382="&lt;","nd","d")</f>
        <v>d</v>
      </c>
      <c r="H1233" t="str">
        <f>VLOOKUP(qwdata!M1382,lookup!$A$2:$D$18,2,FALSE)</f>
        <v>Copper, water, filtered, micrograms per liter</v>
      </c>
    </row>
    <row r="1234" spans="1:8" x14ac:dyDescent="0.3">
      <c r="A1234">
        <f>qwdata!B1383</f>
        <v>1651800</v>
      </c>
      <c r="B1234" s="1">
        <f>qwdata!C1383</f>
        <v>43923</v>
      </c>
      <c r="C1234" t="str">
        <f>VLOOKUP(qwdata!M1383,lookup!$A$2:$D$18,3,FALSE)</f>
        <v>Lead</v>
      </c>
      <c r="D1234">
        <f>qwdata!O1383</f>
        <v>8.5000000000000006E-2</v>
      </c>
      <c r="F1234" t="str">
        <f>IF(qwdata!N1383="&lt;","nd","d")</f>
        <v>d</v>
      </c>
      <c r="H1234" t="str">
        <f>VLOOKUP(qwdata!M1383,lookup!$A$2:$D$18,2,FALSE)</f>
        <v>Lead, water, filtered, micrograms per liter</v>
      </c>
    </row>
    <row r="1235" spans="1:8" x14ac:dyDescent="0.3">
      <c r="A1235">
        <f>qwdata!B1384</f>
        <v>1651800</v>
      </c>
      <c r="B1235" s="1">
        <f>qwdata!C1384</f>
        <v>43923</v>
      </c>
      <c r="C1235" t="str">
        <f>VLOOKUP(qwdata!M1384,lookup!$A$2:$D$18,3,FALSE)</f>
        <v>Zinc</v>
      </c>
      <c r="D1235">
        <f>qwdata!O1384</f>
        <v>2.7</v>
      </c>
      <c r="F1235" t="str">
        <f>IF(qwdata!N1384="&lt;","nd","d")</f>
        <v>d</v>
      </c>
      <c r="H1235" t="str">
        <f>VLOOKUP(qwdata!M1384,lookup!$A$2:$D$18,2,FALSE)</f>
        <v>Zinc, water, filtered, micrograms per liter</v>
      </c>
    </row>
    <row r="1236" spans="1:8" x14ac:dyDescent="0.3">
      <c r="A1236">
        <f>qwdata!B1385</f>
        <v>1651800</v>
      </c>
      <c r="B1236" s="1">
        <f>qwdata!C1385</f>
        <v>43923</v>
      </c>
      <c r="C1236" t="str">
        <f>VLOOKUP(qwdata!M1385,lookup!$A$2:$D$18,3,FALSE)</f>
        <v>Mercury</v>
      </c>
      <c r="D1236">
        <f>qwdata!O1385</f>
        <v>27.6</v>
      </c>
      <c r="F1236" t="str">
        <f>IF(qwdata!N1385="&lt;","nd","d")</f>
        <v>d</v>
      </c>
      <c r="H1236" t="str">
        <f>VLOOKUP(qwdata!M1385,lookup!$A$2:$D$18,2,FALSE)</f>
        <v>Mercury, water, unfiltered, nanograms per liter</v>
      </c>
    </row>
    <row r="1237" spans="1:8" x14ac:dyDescent="0.3">
      <c r="A1237">
        <f>qwdata!B1386</f>
        <v>1651800</v>
      </c>
      <c r="B1237" s="1">
        <f>qwdata!C1386</f>
        <v>43963</v>
      </c>
      <c r="C1237" t="str">
        <f>VLOOKUP(qwdata!M1386,lookup!$A$2:$D$18,3,FALSE)</f>
        <v>Mercury</v>
      </c>
      <c r="D1237">
        <f>qwdata!O1386</f>
        <v>0.81</v>
      </c>
      <c r="F1237" t="str">
        <f>IF(qwdata!N1386="&lt;","nd","d")</f>
        <v>d</v>
      </c>
      <c r="H1237" t="str">
        <f>VLOOKUP(qwdata!M1386,lookup!$A$2:$D$18,2,FALSE)</f>
        <v>Mercury, water, unfiltered, nanograms per liter</v>
      </c>
    </row>
    <row r="1238" spans="1:8" x14ac:dyDescent="0.3">
      <c r="A1238">
        <f>qwdata!B1387</f>
        <v>1651800</v>
      </c>
      <c r="B1238" s="1">
        <f>qwdata!C1387</f>
        <v>43984</v>
      </c>
      <c r="C1238" t="str">
        <f>VLOOKUP(qwdata!M1387,lookup!$A$2:$D$18,3,FALSE)</f>
        <v>Copper</v>
      </c>
      <c r="D1238">
        <f>qwdata!O1387</f>
        <v>0.91</v>
      </c>
      <c r="F1238" t="str">
        <f>IF(qwdata!N1387="&lt;","nd","d")</f>
        <v>d</v>
      </c>
      <c r="H1238" t="str">
        <f>VLOOKUP(qwdata!M1387,lookup!$A$2:$D$18,2,FALSE)</f>
        <v>Copper, water, filtered, micrograms per liter</v>
      </c>
    </row>
    <row r="1239" spans="1:8" x14ac:dyDescent="0.3">
      <c r="A1239">
        <f>qwdata!B1388</f>
        <v>1651800</v>
      </c>
      <c r="B1239" s="1">
        <f>qwdata!C1388</f>
        <v>43984</v>
      </c>
      <c r="C1239" t="str">
        <f>VLOOKUP(qwdata!M1388,lookup!$A$2:$D$18,3,FALSE)</f>
        <v>Lead</v>
      </c>
      <c r="D1239">
        <f>qwdata!O1388</f>
        <v>0.02</v>
      </c>
      <c r="F1239" t="str">
        <f>IF(qwdata!N1388="&lt;","nd","d")</f>
        <v>d</v>
      </c>
      <c r="H1239" t="str">
        <f>VLOOKUP(qwdata!M1388,lookup!$A$2:$D$18,2,FALSE)</f>
        <v>Lead, water, filtered, micrograms per liter</v>
      </c>
    </row>
    <row r="1240" spans="1:8" x14ac:dyDescent="0.3">
      <c r="A1240">
        <f>qwdata!B1389</f>
        <v>1651800</v>
      </c>
      <c r="B1240" s="1">
        <f>qwdata!C1389</f>
        <v>43984</v>
      </c>
      <c r="C1240" t="str">
        <f>VLOOKUP(qwdata!M1389,lookup!$A$2:$D$18,3,FALSE)</f>
        <v>Zinc</v>
      </c>
      <c r="D1240">
        <f>qwdata!O1389</f>
        <v>3.6</v>
      </c>
      <c r="F1240" t="str">
        <f>IF(qwdata!N1389="&lt;","nd","d")</f>
        <v>d</v>
      </c>
      <c r="H1240" t="str">
        <f>VLOOKUP(qwdata!M1389,lookup!$A$2:$D$18,2,FALSE)</f>
        <v>Zinc, water, filtered, micrograms per liter</v>
      </c>
    </row>
    <row r="1241" spans="1:8" x14ac:dyDescent="0.3">
      <c r="A1241">
        <f>qwdata!B1390</f>
        <v>1651800</v>
      </c>
      <c r="B1241" s="1">
        <f>qwdata!C1390</f>
        <v>43984</v>
      </c>
      <c r="C1241" t="str">
        <f>VLOOKUP(qwdata!M1390,lookup!$A$2:$D$18,3,FALSE)</f>
        <v>Mercury</v>
      </c>
      <c r="D1241">
        <f>qwdata!O1390</f>
        <v>0.68</v>
      </c>
      <c r="F1241" t="str">
        <f>IF(qwdata!N1390="&lt;","nd","d")</f>
        <v>d</v>
      </c>
      <c r="H1241" t="str">
        <f>VLOOKUP(qwdata!M1390,lookup!$A$2:$D$18,2,FALSE)</f>
        <v>Mercury, water, unfiltered, nanograms per liter</v>
      </c>
    </row>
    <row r="1242" spans="1:8" x14ac:dyDescent="0.3">
      <c r="A1242">
        <f>qwdata!B1391</f>
        <v>1651800</v>
      </c>
      <c r="B1242" s="1">
        <f>qwdata!C1391</f>
        <v>44019</v>
      </c>
      <c r="C1242" t="str">
        <f>VLOOKUP(qwdata!M1391,lookup!$A$2:$D$18,3,FALSE)</f>
        <v>Copper</v>
      </c>
      <c r="D1242">
        <f>qwdata!O1391</f>
        <v>4.0999999999999996</v>
      </c>
      <c r="F1242" t="str">
        <f>IF(qwdata!N1391="&lt;","nd","d")</f>
        <v>d</v>
      </c>
      <c r="H1242" t="str">
        <f>VLOOKUP(qwdata!M1391,lookup!$A$2:$D$18,2,FALSE)</f>
        <v>Copper, water, filtered, micrograms per liter</v>
      </c>
    </row>
    <row r="1243" spans="1:8" x14ac:dyDescent="0.3">
      <c r="A1243">
        <f>qwdata!B1392</f>
        <v>1651800</v>
      </c>
      <c r="B1243" s="1">
        <f>qwdata!C1392</f>
        <v>44019</v>
      </c>
      <c r="C1243" t="str">
        <f>VLOOKUP(qwdata!M1392,lookup!$A$2:$D$18,3,FALSE)</f>
        <v>Lead</v>
      </c>
      <c r="D1243">
        <f>qwdata!O1392</f>
        <v>0.66200000000000003</v>
      </c>
      <c r="F1243" t="str">
        <f>IF(qwdata!N1392="&lt;","nd","d")</f>
        <v>d</v>
      </c>
      <c r="H1243" t="str">
        <f>VLOOKUP(qwdata!M1392,lookup!$A$2:$D$18,2,FALSE)</f>
        <v>Lead, water, filtered, micrograms per liter</v>
      </c>
    </row>
    <row r="1244" spans="1:8" x14ac:dyDescent="0.3">
      <c r="A1244">
        <f>qwdata!B1393</f>
        <v>1651800</v>
      </c>
      <c r="B1244" s="1">
        <f>qwdata!C1393</f>
        <v>44019</v>
      </c>
      <c r="C1244" t="str">
        <f>VLOOKUP(qwdata!M1393,lookup!$A$2:$D$18,3,FALSE)</f>
        <v>Zinc</v>
      </c>
      <c r="D1244">
        <f>qwdata!O1393</f>
        <v>5.6</v>
      </c>
      <c r="F1244" t="str">
        <f>IF(qwdata!N1393="&lt;","nd","d")</f>
        <v>d</v>
      </c>
      <c r="H1244" t="str">
        <f>VLOOKUP(qwdata!M1393,lookup!$A$2:$D$18,2,FALSE)</f>
        <v>Zinc, water, filtered, micrograms per liter</v>
      </c>
    </row>
    <row r="1245" spans="1:8" x14ac:dyDescent="0.3">
      <c r="A1245">
        <f>qwdata!B1394</f>
        <v>1651800</v>
      </c>
      <c r="B1245" s="1">
        <f>qwdata!C1394</f>
        <v>44019</v>
      </c>
      <c r="C1245" t="str">
        <f>VLOOKUP(qwdata!M1394,lookup!$A$2:$D$18,3,FALSE)</f>
        <v>Mercury</v>
      </c>
      <c r="D1245">
        <f>qwdata!O1394</f>
        <v>12.5</v>
      </c>
      <c r="F1245" t="str">
        <f>IF(qwdata!N1394="&lt;","nd","d")</f>
        <v>d</v>
      </c>
      <c r="H1245" t="str">
        <f>VLOOKUP(qwdata!M1394,lookup!$A$2:$D$18,2,FALSE)</f>
        <v>Mercury, water, unfiltered, nanograms per liter</v>
      </c>
    </row>
    <row r="1246" spans="1:8" x14ac:dyDescent="0.3">
      <c r="A1246">
        <f>qwdata!B1395</f>
        <v>1651800</v>
      </c>
      <c r="B1246" s="1">
        <f>qwdata!C1395</f>
        <v>44021</v>
      </c>
      <c r="C1246" t="str">
        <f>VLOOKUP(qwdata!M1395,lookup!$A$2:$D$18,3,FALSE)</f>
        <v>Copper</v>
      </c>
      <c r="D1246">
        <f>qwdata!O1395</f>
        <v>2.8</v>
      </c>
      <c r="F1246" t="str">
        <f>IF(qwdata!N1395="&lt;","nd","d")</f>
        <v>d</v>
      </c>
      <c r="H1246" t="str">
        <f>VLOOKUP(qwdata!M1395,lookup!$A$2:$D$18,2,FALSE)</f>
        <v>Copper, water, filtered, micrograms per liter</v>
      </c>
    </row>
    <row r="1247" spans="1:8" x14ac:dyDescent="0.3">
      <c r="A1247">
        <f>qwdata!B1396</f>
        <v>1651800</v>
      </c>
      <c r="B1247" s="1">
        <f>qwdata!C1396</f>
        <v>44021</v>
      </c>
      <c r="C1247" t="str">
        <f>VLOOKUP(qwdata!M1396,lookup!$A$2:$D$18,3,FALSE)</f>
        <v>Lead</v>
      </c>
      <c r="D1247">
        <f>qwdata!O1396</f>
        <v>2.1000000000000001E-2</v>
      </c>
      <c r="F1247" t="str">
        <f>IF(qwdata!N1396="&lt;","nd","d")</f>
        <v>d</v>
      </c>
      <c r="H1247" t="str">
        <f>VLOOKUP(qwdata!M1396,lookup!$A$2:$D$18,2,FALSE)</f>
        <v>Lead, water, filtered, micrograms per liter</v>
      </c>
    </row>
    <row r="1248" spans="1:8" x14ac:dyDescent="0.3">
      <c r="A1248">
        <f>qwdata!B1397</f>
        <v>1651800</v>
      </c>
      <c r="B1248" s="1">
        <f>qwdata!C1397</f>
        <v>44021</v>
      </c>
      <c r="C1248" t="str">
        <f>VLOOKUP(qwdata!M1397,lookup!$A$2:$D$18,3,FALSE)</f>
        <v>Zinc</v>
      </c>
      <c r="D1248">
        <f>qwdata!O1397</f>
        <v>2.5</v>
      </c>
      <c r="F1248" t="str">
        <f>IF(qwdata!N1397="&lt;","nd","d")</f>
        <v>d</v>
      </c>
      <c r="H1248" t="str">
        <f>VLOOKUP(qwdata!M1397,lookup!$A$2:$D$18,2,FALSE)</f>
        <v>Zinc, water, filtered, micrograms per liter</v>
      </c>
    </row>
    <row r="1249" spans="1:8" x14ac:dyDescent="0.3">
      <c r="A1249">
        <f>qwdata!B1398</f>
        <v>1651800</v>
      </c>
      <c r="B1249" s="1">
        <f>qwdata!C1398</f>
        <v>44021</v>
      </c>
      <c r="C1249" t="str">
        <f>VLOOKUP(qwdata!M1398,lookup!$A$2:$D$18,3,FALSE)</f>
        <v>Mercury</v>
      </c>
      <c r="D1249">
        <f>qwdata!O1398</f>
        <v>1.06</v>
      </c>
      <c r="F1249" t="str">
        <f>IF(qwdata!N1398="&lt;","nd","d")</f>
        <v>d</v>
      </c>
      <c r="H1249" t="str">
        <f>VLOOKUP(qwdata!M1398,lookup!$A$2:$D$18,2,FALSE)</f>
        <v>Mercury, water, unfiltered, nanograms per liter</v>
      </c>
    </row>
    <row r="1250" spans="1:8" x14ac:dyDescent="0.3">
      <c r="A1250">
        <f>qwdata!B1399</f>
        <v>1651800</v>
      </c>
      <c r="B1250" s="1">
        <f>qwdata!C1399</f>
        <v>44036</v>
      </c>
      <c r="C1250" t="str">
        <f>VLOOKUP(qwdata!M1399,lookup!$A$2:$D$18,3,FALSE)</f>
        <v>Copper</v>
      </c>
      <c r="D1250">
        <f>qwdata!O1399</f>
        <v>4.4000000000000004</v>
      </c>
      <c r="F1250" t="str">
        <f>IF(qwdata!N1399="&lt;","nd","d")</f>
        <v>d</v>
      </c>
      <c r="H1250" t="str">
        <f>VLOOKUP(qwdata!M1399,lookup!$A$2:$D$18,2,FALSE)</f>
        <v>Copper, water, filtered, micrograms per liter</v>
      </c>
    </row>
    <row r="1251" spans="1:8" x14ac:dyDescent="0.3">
      <c r="A1251">
        <f>qwdata!B1400</f>
        <v>1651800</v>
      </c>
      <c r="B1251" s="1">
        <f>qwdata!C1400</f>
        <v>44036</v>
      </c>
      <c r="C1251" t="str">
        <f>VLOOKUP(qwdata!M1400,lookup!$A$2:$D$18,3,FALSE)</f>
        <v>Lead</v>
      </c>
      <c r="D1251">
        <f>qwdata!O1400</f>
        <v>0.45600000000000002</v>
      </c>
      <c r="F1251" t="str">
        <f>IF(qwdata!N1400="&lt;","nd","d")</f>
        <v>d</v>
      </c>
      <c r="H1251" t="str">
        <f>VLOOKUP(qwdata!M1400,lookup!$A$2:$D$18,2,FALSE)</f>
        <v>Lead, water, filtered, micrograms per liter</v>
      </c>
    </row>
    <row r="1252" spans="1:8" x14ac:dyDescent="0.3">
      <c r="A1252">
        <f>qwdata!B1401</f>
        <v>1651800</v>
      </c>
      <c r="B1252" s="1">
        <f>qwdata!C1401</f>
        <v>44036</v>
      </c>
      <c r="C1252" t="str">
        <f>VLOOKUP(qwdata!M1401,lookup!$A$2:$D$18,3,FALSE)</f>
        <v>Zinc</v>
      </c>
      <c r="D1252">
        <f>qwdata!O1401</f>
        <v>4.8</v>
      </c>
      <c r="F1252" t="str">
        <f>IF(qwdata!N1401="&lt;","nd","d")</f>
        <v>d</v>
      </c>
      <c r="H1252" t="str">
        <f>VLOOKUP(qwdata!M1401,lookup!$A$2:$D$18,2,FALSE)</f>
        <v>Zinc, water, filtered, micrograms per liter</v>
      </c>
    </row>
    <row r="1253" spans="1:8" x14ac:dyDescent="0.3">
      <c r="A1253">
        <f>qwdata!B1402</f>
        <v>1651800</v>
      </c>
      <c r="B1253" s="1">
        <f>qwdata!C1402</f>
        <v>44036</v>
      </c>
      <c r="C1253" t="str">
        <f>VLOOKUP(qwdata!M1402,lookup!$A$2:$D$18,3,FALSE)</f>
        <v>Mercury</v>
      </c>
      <c r="D1253">
        <f>qwdata!O1402</f>
        <v>7.22</v>
      </c>
      <c r="F1253" t="str">
        <f>IF(qwdata!N1402="&lt;","nd","d")</f>
        <v>d</v>
      </c>
      <c r="H1253" t="str">
        <f>VLOOKUP(qwdata!M1402,lookup!$A$2:$D$18,2,FALSE)</f>
        <v>Mercury, water, unfiltered, nanograms per liter</v>
      </c>
    </row>
    <row r="1254" spans="1:8" x14ac:dyDescent="0.3">
      <c r="A1254">
        <f>qwdata!B1403</f>
        <v>1651800</v>
      </c>
      <c r="B1254" s="1">
        <f>qwdata!C1403</f>
        <v>44047</v>
      </c>
      <c r="C1254" t="str">
        <f>VLOOKUP(qwdata!M1403,lookup!$A$2:$D$18,3,FALSE)</f>
        <v>Copper</v>
      </c>
      <c r="D1254">
        <f>qwdata!O1403</f>
        <v>4.9000000000000004</v>
      </c>
      <c r="F1254" t="str">
        <f>IF(qwdata!N1403="&lt;","nd","d")</f>
        <v>d</v>
      </c>
      <c r="H1254" t="str">
        <f>VLOOKUP(qwdata!M1403,lookup!$A$2:$D$18,2,FALSE)</f>
        <v>Copper, water, filtered, micrograms per liter</v>
      </c>
    </row>
    <row r="1255" spans="1:8" x14ac:dyDescent="0.3">
      <c r="A1255">
        <f>qwdata!B1404</f>
        <v>1651800</v>
      </c>
      <c r="B1255" s="1">
        <f>qwdata!C1404</f>
        <v>44047</v>
      </c>
      <c r="C1255" t="str">
        <f>VLOOKUP(qwdata!M1404,lookup!$A$2:$D$18,3,FALSE)</f>
        <v>Lead</v>
      </c>
      <c r="D1255">
        <f>qwdata!O1404</f>
        <v>0.65900000000000003</v>
      </c>
      <c r="F1255" t="str">
        <f>IF(qwdata!N1404="&lt;","nd","d")</f>
        <v>d</v>
      </c>
      <c r="H1255" t="str">
        <f>VLOOKUP(qwdata!M1404,lookup!$A$2:$D$18,2,FALSE)</f>
        <v>Lead, water, filtered, micrograms per liter</v>
      </c>
    </row>
    <row r="1256" spans="1:8" x14ac:dyDescent="0.3">
      <c r="A1256">
        <f>qwdata!B1405</f>
        <v>1651800</v>
      </c>
      <c r="B1256" s="1">
        <f>qwdata!C1405</f>
        <v>44047</v>
      </c>
      <c r="C1256" t="str">
        <f>VLOOKUP(qwdata!M1405,lookup!$A$2:$D$18,3,FALSE)</f>
        <v>Zinc</v>
      </c>
      <c r="D1256">
        <f>qwdata!O1405</f>
        <v>3.6</v>
      </c>
      <c r="F1256" t="str">
        <f>IF(qwdata!N1405="&lt;","nd","d")</f>
        <v>d</v>
      </c>
      <c r="H1256" t="str">
        <f>VLOOKUP(qwdata!M1405,lookup!$A$2:$D$18,2,FALSE)</f>
        <v>Zinc, water, filtered, micrograms per liter</v>
      </c>
    </row>
    <row r="1257" spans="1:8" x14ac:dyDescent="0.3">
      <c r="A1257">
        <f>qwdata!B1406</f>
        <v>1651800</v>
      </c>
      <c r="B1257" s="1">
        <f>qwdata!C1406</f>
        <v>44047</v>
      </c>
      <c r="C1257" t="str">
        <f>VLOOKUP(qwdata!M1406,lookup!$A$2:$D$18,3,FALSE)</f>
        <v>Mercury</v>
      </c>
      <c r="D1257">
        <f>qwdata!O1406</f>
        <v>25</v>
      </c>
      <c r="F1257" t="str">
        <f>IF(qwdata!N1406="&lt;","nd","d")</f>
        <v>d</v>
      </c>
      <c r="H1257" t="str">
        <f>VLOOKUP(qwdata!M1406,lookup!$A$2:$D$18,2,FALSE)</f>
        <v>Mercury, water, unfiltered, nanograms per liter</v>
      </c>
    </row>
    <row r="1258" spans="1:8" x14ac:dyDescent="0.3">
      <c r="A1258">
        <f>qwdata!B1407</f>
        <v>1651800</v>
      </c>
      <c r="B1258" s="1">
        <f>qwdata!C1407</f>
        <v>44049</v>
      </c>
      <c r="C1258" t="str">
        <f>VLOOKUP(qwdata!M1407,lookup!$A$2:$D$18,3,FALSE)</f>
        <v>Copper</v>
      </c>
      <c r="D1258">
        <f>qwdata!O1407</f>
        <v>5.2</v>
      </c>
      <c r="F1258" t="str">
        <f>IF(qwdata!N1407="&lt;","nd","d")</f>
        <v>d</v>
      </c>
      <c r="H1258" t="str">
        <f>VLOOKUP(qwdata!M1407,lookup!$A$2:$D$18,2,FALSE)</f>
        <v>Copper, water, filtered, micrograms per liter</v>
      </c>
    </row>
    <row r="1259" spans="1:8" x14ac:dyDescent="0.3">
      <c r="A1259">
        <f>qwdata!B1408</f>
        <v>1651800</v>
      </c>
      <c r="B1259" s="1">
        <f>qwdata!C1408</f>
        <v>44049</v>
      </c>
      <c r="C1259" t="str">
        <f>VLOOKUP(qwdata!M1408,lookup!$A$2:$D$18,3,FALSE)</f>
        <v>Lead</v>
      </c>
      <c r="D1259">
        <f>qwdata!O1408</f>
        <v>0.23</v>
      </c>
      <c r="F1259" t="str">
        <f>IF(qwdata!N1408="&lt;","nd","d")</f>
        <v>d</v>
      </c>
      <c r="H1259" t="str">
        <f>VLOOKUP(qwdata!M1408,lookup!$A$2:$D$18,2,FALSE)</f>
        <v>Lead, water, filtered, micrograms per liter</v>
      </c>
    </row>
    <row r="1260" spans="1:8" x14ac:dyDescent="0.3">
      <c r="A1260">
        <f>qwdata!B1409</f>
        <v>1651800</v>
      </c>
      <c r="B1260" s="1">
        <f>qwdata!C1409</f>
        <v>44049</v>
      </c>
      <c r="C1260" t="str">
        <f>VLOOKUP(qwdata!M1409,lookup!$A$2:$D$18,3,FALSE)</f>
        <v>Zinc</v>
      </c>
      <c r="D1260">
        <f>qwdata!O1409</f>
        <v>5</v>
      </c>
      <c r="F1260" t="str">
        <f>IF(qwdata!N1409="&lt;","nd","d")</f>
        <v>d</v>
      </c>
      <c r="H1260" t="str">
        <f>VLOOKUP(qwdata!M1409,lookup!$A$2:$D$18,2,FALSE)</f>
        <v>Zinc, water, filtered, micrograms per liter</v>
      </c>
    </row>
    <row r="1261" spans="1:8" x14ac:dyDescent="0.3">
      <c r="A1261">
        <f>qwdata!B1410</f>
        <v>1651800</v>
      </c>
      <c r="B1261" s="1">
        <f>qwdata!C1410</f>
        <v>44049</v>
      </c>
      <c r="C1261" t="str">
        <f>VLOOKUP(qwdata!M1410,lookup!$A$2:$D$18,3,FALSE)</f>
        <v>Mercury</v>
      </c>
      <c r="D1261">
        <f>qwdata!O1410</f>
        <v>4.71</v>
      </c>
      <c r="F1261" t="str">
        <f>IF(qwdata!N1410="&lt;","nd","d")</f>
        <v>d</v>
      </c>
      <c r="H1261" t="str">
        <f>VLOOKUP(qwdata!M1410,lookup!$A$2:$D$18,2,FALSE)</f>
        <v>Mercury, water, unfiltered, nanograms per liter</v>
      </c>
    </row>
    <row r="1262" spans="1:8" x14ac:dyDescent="0.3">
      <c r="A1262">
        <f>qwdata!B1411</f>
        <v>1651800</v>
      </c>
      <c r="B1262" s="1">
        <f>qwdata!C1411</f>
        <v>44083</v>
      </c>
      <c r="C1262" t="str">
        <f>VLOOKUP(qwdata!M1411,lookup!$A$2:$D$18,3,FALSE)</f>
        <v>Copper</v>
      </c>
      <c r="D1262">
        <f>qwdata!O1411</f>
        <v>0.76</v>
      </c>
      <c r="F1262" t="str">
        <f>IF(qwdata!N1411="&lt;","nd","d")</f>
        <v>d</v>
      </c>
      <c r="H1262" t="str">
        <f>VLOOKUP(qwdata!M1411,lookup!$A$2:$D$18,2,FALSE)</f>
        <v>Copper, water, filtered, micrograms per liter</v>
      </c>
    </row>
    <row r="1263" spans="1:8" x14ac:dyDescent="0.3">
      <c r="A1263">
        <f>qwdata!B1412</f>
        <v>1651800</v>
      </c>
      <c r="B1263" s="1">
        <f>qwdata!C1412</f>
        <v>44083</v>
      </c>
      <c r="C1263" t="str">
        <f>VLOOKUP(qwdata!M1412,lookup!$A$2:$D$18,3,FALSE)</f>
        <v>Lead</v>
      </c>
      <c r="D1263">
        <f>qwdata!O1412</f>
        <v>0.02</v>
      </c>
      <c r="F1263" t="str">
        <f>IF(qwdata!N1412="&lt;","nd","d")</f>
        <v>nd</v>
      </c>
      <c r="H1263" t="str">
        <f>VLOOKUP(qwdata!M1412,lookup!$A$2:$D$18,2,FALSE)</f>
        <v>Lead, water, filtered, micrograms per liter</v>
      </c>
    </row>
    <row r="1264" spans="1:8" x14ac:dyDescent="0.3">
      <c r="A1264">
        <f>qwdata!B1413</f>
        <v>1651800</v>
      </c>
      <c r="B1264" s="1">
        <f>qwdata!C1413</f>
        <v>44083</v>
      </c>
      <c r="C1264" t="str">
        <f>VLOOKUP(qwdata!M1413,lookup!$A$2:$D$18,3,FALSE)</f>
        <v>Zinc</v>
      </c>
      <c r="D1264">
        <f>qwdata!O1413</f>
        <v>2.2999999999999998</v>
      </c>
      <c r="F1264" t="str">
        <f>IF(qwdata!N1413="&lt;","nd","d")</f>
        <v>d</v>
      </c>
      <c r="H1264" t="str">
        <f>VLOOKUP(qwdata!M1413,lookup!$A$2:$D$18,2,FALSE)</f>
        <v>Zinc, water, filtered, micrograms per liter</v>
      </c>
    </row>
    <row r="1265" spans="1:8" x14ac:dyDescent="0.3">
      <c r="A1265">
        <f>qwdata!B1414</f>
        <v>1651800</v>
      </c>
      <c r="B1265" s="1">
        <f>qwdata!C1414</f>
        <v>44083</v>
      </c>
      <c r="C1265" t="str">
        <f>VLOOKUP(qwdata!M1414,lookup!$A$2:$D$18,3,FALSE)</f>
        <v>Mercury</v>
      </c>
      <c r="D1265">
        <f>qwdata!O1414</f>
        <v>0.85</v>
      </c>
      <c r="F1265" t="str">
        <f>IF(qwdata!N1414="&lt;","nd","d")</f>
        <v>d</v>
      </c>
      <c r="H1265" t="str">
        <f>VLOOKUP(qwdata!M1414,lookup!$A$2:$D$18,2,FALSE)</f>
        <v>Mercury, water, unfiltered, nanograms per liter</v>
      </c>
    </row>
    <row r="1266" spans="1:8" x14ac:dyDescent="0.3">
      <c r="A1266">
        <f>qwdata!B1415</f>
        <v>1651800</v>
      </c>
      <c r="B1266" s="1">
        <f>qwdata!C1415</f>
        <v>44084</v>
      </c>
      <c r="C1266" t="str">
        <f>VLOOKUP(qwdata!M1415,lookup!$A$2:$D$18,3,FALSE)</f>
        <v>Copper</v>
      </c>
      <c r="D1266">
        <f>qwdata!O1415</f>
        <v>1.8</v>
      </c>
      <c r="F1266" t="str">
        <f>IF(qwdata!N1415="&lt;","nd","d")</f>
        <v>d</v>
      </c>
      <c r="H1266" t="str">
        <f>VLOOKUP(qwdata!M1415,lookup!$A$2:$D$18,2,FALSE)</f>
        <v>Copper, water, filtered, micrograms per liter</v>
      </c>
    </row>
    <row r="1267" spans="1:8" x14ac:dyDescent="0.3">
      <c r="A1267">
        <f>qwdata!B1416</f>
        <v>1651800</v>
      </c>
      <c r="B1267" s="1">
        <f>qwdata!C1416</f>
        <v>44084</v>
      </c>
      <c r="C1267" t="str">
        <f>VLOOKUP(qwdata!M1416,lookup!$A$2:$D$18,3,FALSE)</f>
        <v>Lead</v>
      </c>
      <c r="D1267">
        <f>qwdata!O1416</f>
        <v>0.59399999999999997</v>
      </c>
      <c r="F1267" t="str">
        <f>IF(qwdata!N1416="&lt;","nd","d")</f>
        <v>d</v>
      </c>
      <c r="H1267" t="str">
        <f>VLOOKUP(qwdata!M1416,lookup!$A$2:$D$18,2,FALSE)</f>
        <v>Lead, water, filtered, micrograms per liter</v>
      </c>
    </row>
    <row r="1268" spans="1:8" x14ac:dyDescent="0.3">
      <c r="A1268">
        <f>qwdata!B1417</f>
        <v>1651800</v>
      </c>
      <c r="B1268" s="1">
        <f>qwdata!C1417</f>
        <v>44084</v>
      </c>
      <c r="C1268" t="str">
        <f>VLOOKUP(qwdata!M1417,lookup!$A$2:$D$18,3,FALSE)</f>
        <v>Zinc</v>
      </c>
      <c r="D1268">
        <f>qwdata!O1417</f>
        <v>2.9</v>
      </c>
      <c r="F1268" t="str">
        <f>IF(qwdata!N1417="&lt;","nd","d")</f>
        <v>d</v>
      </c>
      <c r="H1268" t="str">
        <f>VLOOKUP(qwdata!M1417,lookup!$A$2:$D$18,2,FALSE)</f>
        <v>Zinc, water, filtered, micrograms per liter</v>
      </c>
    </row>
    <row r="1269" spans="1:8" x14ac:dyDescent="0.3">
      <c r="A1269">
        <f>qwdata!B1418</f>
        <v>1651800</v>
      </c>
      <c r="B1269" s="1">
        <f>qwdata!C1418</f>
        <v>44084</v>
      </c>
      <c r="C1269" t="str">
        <f>VLOOKUP(qwdata!M1418,lookup!$A$2:$D$18,3,FALSE)</f>
        <v>Mercury</v>
      </c>
      <c r="D1269">
        <f>qwdata!O1418</f>
        <v>14.4</v>
      </c>
      <c r="F1269" t="str">
        <f>IF(qwdata!N1418="&lt;","nd","d")</f>
        <v>d</v>
      </c>
      <c r="H1269" t="str">
        <f>VLOOKUP(qwdata!M1418,lookup!$A$2:$D$18,2,FALSE)</f>
        <v>Mercury, water, unfiltered, nanograms per liter</v>
      </c>
    </row>
    <row r="1270" spans="1:8" x14ac:dyDescent="0.3">
      <c r="A1270">
        <f>qwdata!B1419</f>
        <v>1651800</v>
      </c>
      <c r="B1270" s="1">
        <f>qwdata!C1419</f>
        <v>44092</v>
      </c>
      <c r="C1270" t="str">
        <f>VLOOKUP(qwdata!M1419,lookup!$A$2:$D$18,3,FALSE)</f>
        <v>Copper</v>
      </c>
      <c r="D1270">
        <f>qwdata!O1419</f>
        <v>2.8</v>
      </c>
      <c r="F1270" t="str">
        <f>IF(qwdata!N1419="&lt;","nd","d")</f>
        <v>d</v>
      </c>
      <c r="H1270" t="str">
        <f>VLOOKUP(qwdata!M1419,lookup!$A$2:$D$18,2,FALSE)</f>
        <v>Copper, water, filtered, micrograms per liter</v>
      </c>
    </row>
    <row r="1271" spans="1:8" x14ac:dyDescent="0.3">
      <c r="A1271">
        <f>qwdata!B1420</f>
        <v>1651800</v>
      </c>
      <c r="B1271" s="1">
        <f>qwdata!C1420</f>
        <v>44092</v>
      </c>
      <c r="C1271" t="str">
        <f>VLOOKUP(qwdata!M1420,lookup!$A$2:$D$18,3,FALSE)</f>
        <v>Lead</v>
      </c>
      <c r="D1271">
        <f>qwdata!O1420</f>
        <v>0.19900000000000001</v>
      </c>
      <c r="F1271" t="str">
        <f>IF(qwdata!N1420="&lt;","nd","d")</f>
        <v>d</v>
      </c>
      <c r="H1271" t="str">
        <f>VLOOKUP(qwdata!M1420,lookup!$A$2:$D$18,2,FALSE)</f>
        <v>Lead, water, filtered, micrograms per liter</v>
      </c>
    </row>
    <row r="1272" spans="1:8" x14ac:dyDescent="0.3">
      <c r="A1272">
        <f>qwdata!B1421</f>
        <v>1651800</v>
      </c>
      <c r="B1272" s="1">
        <f>qwdata!C1421</f>
        <v>44092</v>
      </c>
      <c r="C1272" t="str">
        <f>VLOOKUP(qwdata!M1421,lookup!$A$2:$D$18,3,FALSE)</f>
        <v>Zinc</v>
      </c>
      <c r="D1272">
        <f>qwdata!O1421</f>
        <v>3.5</v>
      </c>
      <c r="F1272" t="str">
        <f>IF(qwdata!N1421="&lt;","nd","d")</f>
        <v>d</v>
      </c>
      <c r="H1272" t="str">
        <f>VLOOKUP(qwdata!M1421,lookup!$A$2:$D$18,2,FALSE)</f>
        <v>Zinc, water, filtered, micrograms per liter</v>
      </c>
    </row>
    <row r="1273" spans="1:8" x14ac:dyDescent="0.3">
      <c r="A1273">
        <f>qwdata!B1422</f>
        <v>1651800</v>
      </c>
      <c r="B1273" s="1">
        <f>qwdata!C1422</f>
        <v>44092</v>
      </c>
      <c r="C1273" t="str">
        <f>VLOOKUP(qwdata!M1422,lookup!$A$2:$D$18,3,FALSE)</f>
        <v>Mercury</v>
      </c>
      <c r="D1273">
        <f>qwdata!O1422</f>
        <v>2.5299999999999998</v>
      </c>
      <c r="F1273" t="str">
        <f>IF(qwdata!N1422="&lt;","nd","d")</f>
        <v>d</v>
      </c>
      <c r="H1273" t="str">
        <f>VLOOKUP(qwdata!M1422,lookup!$A$2:$D$18,2,FALSE)</f>
        <v>Mercury, water, unfiltered, nanograms per liter</v>
      </c>
    </row>
    <row r="1274" spans="1:8" x14ac:dyDescent="0.3">
      <c r="A1274">
        <f>qwdata!B1423</f>
        <v>1651800</v>
      </c>
      <c r="B1274" s="1">
        <f>qwdata!C1423</f>
        <v>44109</v>
      </c>
      <c r="C1274" t="str">
        <f>VLOOKUP(qwdata!M1423,lookup!$A$2:$D$18,3,FALSE)</f>
        <v>Copper</v>
      </c>
      <c r="D1274">
        <f>qwdata!O1423</f>
        <v>0.98</v>
      </c>
      <c r="F1274" t="str">
        <f>IF(qwdata!N1423="&lt;","nd","d")</f>
        <v>d</v>
      </c>
      <c r="H1274" t="str">
        <f>VLOOKUP(qwdata!M1423,lookup!$A$2:$D$18,2,FALSE)</f>
        <v>Copper, water, filtered, micrograms per liter</v>
      </c>
    </row>
    <row r="1275" spans="1:8" x14ac:dyDescent="0.3">
      <c r="A1275">
        <f>qwdata!B1424</f>
        <v>1651800</v>
      </c>
      <c r="B1275" s="1">
        <f>qwdata!C1424</f>
        <v>44109</v>
      </c>
      <c r="C1275" t="str">
        <f>VLOOKUP(qwdata!M1424,lookup!$A$2:$D$18,3,FALSE)</f>
        <v>Lead</v>
      </c>
      <c r="D1275">
        <f>qwdata!O1424</f>
        <v>0.02</v>
      </c>
      <c r="F1275" t="str">
        <f>IF(qwdata!N1424="&lt;","nd","d")</f>
        <v>nd</v>
      </c>
      <c r="H1275" t="str">
        <f>VLOOKUP(qwdata!M1424,lookup!$A$2:$D$18,2,FALSE)</f>
        <v>Lead, water, filtered, micrograms per liter</v>
      </c>
    </row>
    <row r="1276" spans="1:8" x14ac:dyDescent="0.3">
      <c r="A1276">
        <f>qwdata!B1425</f>
        <v>1651800</v>
      </c>
      <c r="B1276" s="1">
        <f>qwdata!C1425</f>
        <v>44109</v>
      </c>
      <c r="C1276" t="str">
        <f>VLOOKUP(qwdata!M1425,lookup!$A$2:$D$18,3,FALSE)</f>
        <v>Zinc</v>
      </c>
      <c r="D1276">
        <f>qwdata!O1425</f>
        <v>2</v>
      </c>
      <c r="F1276" t="str">
        <f>IF(qwdata!N1425="&lt;","nd","d")</f>
        <v>nd</v>
      </c>
      <c r="H1276" t="str">
        <f>VLOOKUP(qwdata!M1425,lookup!$A$2:$D$18,2,FALSE)</f>
        <v>Zinc, water, filtered, micrograms per liter</v>
      </c>
    </row>
    <row r="1277" spans="1:8" x14ac:dyDescent="0.3">
      <c r="A1277">
        <f>qwdata!B1426</f>
        <v>1651800</v>
      </c>
      <c r="B1277" s="1">
        <f>qwdata!C1426</f>
        <v>44109</v>
      </c>
      <c r="C1277" t="str">
        <f>VLOOKUP(qwdata!M1426,lookup!$A$2:$D$18,3,FALSE)</f>
        <v>Mercury</v>
      </c>
      <c r="D1277">
        <f>qwdata!O1426</f>
        <v>0.83</v>
      </c>
      <c r="F1277" t="str">
        <f>IF(qwdata!N1426="&lt;","nd","d")</f>
        <v>d</v>
      </c>
      <c r="H1277" t="str">
        <f>VLOOKUP(qwdata!M1426,lookup!$A$2:$D$18,2,FALSE)</f>
        <v>Mercury, water, unfiltered, nanograms per liter</v>
      </c>
    </row>
    <row r="1278" spans="1:8" x14ac:dyDescent="0.3">
      <c r="A1278">
        <f>qwdata!B1427</f>
        <v>1651800</v>
      </c>
      <c r="B1278" s="1">
        <f>qwdata!C1427</f>
        <v>44116</v>
      </c>
      <c r="C1278" t="str">
        <f>VLOOKUP(qwdata!M1427,lookup!$A$2:$D$18,3,FALSE)</f>
        <v>Copper</v>
      </c>
      <c r="D1278">
        <f>qwdata!O1427</f>
        <v>4.0999999999999996</v>
      </c>
      <c r="F1278" t="str">
        <f>IF(qwdata!N1427="&lt;","nd","d")</f>
        <v>d</v>
      </c>
      <c r="H1278" t="str">
        <f>VLOOKUP(qwdata!M1427,lookup!$A$2:$D$18,2,FALSE)</f>
        <v>Copper, water, filtered, micrograms per liter</v>
      </c>
    </row>
    <row r="1279" spans="1:8" x14ac:dyDescent="0.3">
      <c r="A1279">
        <f>qwdata!B1428</f>
        <v>1651800</v>
      </c>
      <c r="B1279" s="1">
        <f>qwdata!C1428</f>
        <v>44116</v>
      </c>
      <c r="C1279" t="str">
        <f>VLOOKUP(qwdata!M1428,lookup!$A$2:$D$18,3,FALSE)</f>
        <v>Lead</v>
      </c>
      <c r="D1279">
        <f>qwdata!O1428</f>
        <v>0.45200000000000001</v>
      </c>
      <c r="F1279" t="str">
        <f>IF(qwdata!N1428="&lt;","nd","d")</f>
        <v>d</v>
      </c>
      <c r="H1279" t="str">
        <f>VLOOKUP(qwdata!M1428,lookup!$A$2:$D$18,2,FALSE)</f>
        <v>Lead, water, filtered, micrograms per liter</v>
      </c>
    </row>
    <row r="1280" spans="1:8" x14ac:dyDescent="0.3">
      <c r="A1280">
        <f>qwdata!B1429</f>
        <v>1651800</v>
      </c>
      <c r="B1280" s="1">
        <f>qwdata!C1429</f>
        <v>44116</v>
      </c>
      <c r="C1280" t="str">
        <f>VLOOKUP(qwdata!M1429,lookup!$A$2:$D$18,3,FALSE)</f>
        <v>Zinc</v>
      </c>
      <c r="D1280">
        <f>qwdata!O1429</f>
        <v>4.4000000000000004</v>
      </c>
      <c r="F1280" t="str">
        <f>IF(qwdata!N1429="&lt;","nd","d")</f>
        <v>d</v>
      </c>
      <c r="H1280" t="str">
        <f>VLOOKUP(qwdata!M1429,lookup!$A$2:$D$18,2,FALSE)</f>
        <v>Zinc, water, filtered, micrograms per liter</v>
      </c>
    </row>
    <row r="1281" spans="1:8" x14ac:dyDescent="0.3">
      <c r="A1281">
        <f>qwdata!B1430</f>
        <v>1651800</v>
      </c>
      <c r="B1281" s="1">
        <f>qwdata!C1430</f>
        <v>44116</v>
      </c>
      <c r="C1281" t="str">
        <f>VLOOKUP(qwdata!M1430,lookup!$A$2:$D$18,3,FALSE)</f>
        <v>Mercury</v>
      </c>
      <c r="D1281">
        <f>qwdata!O1430</f>
        <v>9.17</v>
      </c>
      <c r="F1281" t="str">
        <f>IF(qwdata!N1430="&lt;","nd","d")</f>
        <v>d</v>
      </c>
      <c r="H1281" t="str">
        <f>VLOOKUP(qwdata!M1430,lookup!$A$2:$D$18,2,FALSE)</f>
        <v>Mercury, water, unfiltered, nanograms per liter</v>
      </c>
    </row>
    <row r="1282" spans="1:8" x14ac:dyDescent="0.3">
      <c r="A1282">
        <f>qwdata!B1431</f>
        <v>1651800</v>
      </c>
      <c r="B1282" s="1">
        <f>qwdata!C1431</f>
        <v>44144</v>
      </c>
      <c r="C1282" t="str">
        <f>VLOOKUP(qwdata!M1431,lookup!$A$2:$D$18,3,FALSE)</f>
        <v>Copper</v>
      </c>
      <c r="D1282">
        <f>qwdata!O1431</f>
        <v>1.1000000000000001</v>
      </c>
      <c r="F1282" t="str">
        <f>IF(qwdata!N1431="&lt;","nd","d")</f>
        <v>d</v>
      </c>
      <c r="H1282" t="str">
        <f>VLOOKUP(qwdata!M1431,lookup!$A$2:$D$18,2,FALSE)</f>
        <v>Copper, water, filtered, micrograms per liter</v>
      </c>
    </row>
    <row r="1283" spans="1:8" x14ac:dyDescent="0.3">
      <c r="A1283">
        <f>qwdata!B1432</f>
        <v>1651800</v>
      </c>
      <c r="B1283" s="1">
        <f>qwdata!C1432</f>
        <v>44144</v>
      </c>
      <c r="C1283" t="str">
        <f>VLOOKUP(qwdata!M1432,lookup!$A$2:$D$18,3,FALSE)</f>
        <v>Lead</v>
      </c>
      <c r="D1283">
        <f>qwdata!O1432</f>
        <v>0.02</v>
      </c>
      <c r="F1283" t="str">
        <f>IF(qwdata!N1432="&lt;","nd","d")</f>
        <v>nd</v>
      </c>
      <c r="H1283" t="str">
        <f>VLOOKUP(qwdata!M1432,lookup!$A$2:$D$18,2,FALSE)</f>
        <v>Lead, water, filtered, micrograms per liter</v>
      </c>
    </row>
    <row r="1284" spans="1:8" x14ac:dyDescent="0.3">
      <c r="A1284">
        <f>qwdata!B1433</f>
        <v>1651800</v>
      </c>
      <c r="B1284" s="1">
        <f>qwdata!C1433</f>
        <v>44144</v>
      </c>
      <c r="C1284" t="str">
        <f>VLOOKUP(qwdata!M1433,lookup!$A$2:$D$18,3,FALSE)</f>
        <v>Zinc</v>
      </c>
      <c r="D1284">
        <f>qwdata!O1433</f>
        <v>4.3</v>
      </c>
      <c r="F1284" t="str">
        <f>IF(qwdata!N1433="&lt;","nd","d")</f>
        <v>d</v>
      </c>
      <c r="H1284" t="str">
        <f>VLOOKUP(qwdata!M1433,lookup!$A$2:$D$18,2,FALSE)</f>
        <v>Zinc, water, filtered, micrograms per liter</v>
      </c>
    </row>
    <row r="1285" spans="1:8" x14ac:dyDescent="0.3">
      <c r="A1285">
        <f>qwdata!B1434</f>
        <v>1651800</v>
      </c>
      <c r="B1285" s="1">
        <f>qwdata!C1434</f>
        <v>44144</v>
      </c>
      <c r="C1285" t="str">
        <f>VLOOKUP(qwdata!M1434,lookup!$A$2:$D$18,3,FALSE)</f>
        <v>Mercury</v>
      </c>
      <c r="D1285">
        <f>qwdata!O1434</f>
        <v>1.18</v>
      </c>
      <c r="F1285" t="str">
        <f>IF(qwdata!N1434="&lt;","nd","d")</f>
        <v>d</v>
      </c>
      <c r="H1285" t="str">
        <f>VLOOKUP(qwdata!M1434,lookup!$A$2:$D$18,2,FALSE)</f>
        <v>Mercury, water, unfiltered, nanograms per liter</v>
      </c>
    </row>
    <row r="1286" spans="1:8" x14ac:dyDescent="0.3">
      <c r="A1286">
        <f>qwdata!B1435</f>
        <v>1651800</v>
      </c>
      <c r="B1286" s="1">
        <f>qwdata!C1435</f>
        <v>44147</v>
      </c>
      <c r="C1286" t="str">
        <f>VLOOKUP(qwdata!M1435,lookup!$A$2:$D$18,3,FALSE)</f>
        <v>Copper</v>
      </c>
      <c r="D1286">
        <f>qwdata!O1435</f>
        <v>5.4</v>
      </c>
      <c r="F1286" t="str">
        <f>IF(qwdata!N1435="&lt;","nd","d")</f>
        <v>d</v>
      </c>
      <c r="H1286" t="str">
        <f>VLOOKUP(qwdata!M1435,lookup!$A$2:$D$18,2,FALSE)</f>
        <v>Copper, water, filtered, micrograms per liter</v>
      </c>
    </row>
    <row r="1287" spans="1:8" x14ac:dyDescent="0.3">
      <c r="A1287">
        <f>qwdata!B1436</f>
        <v>1651800</v>
      </c>
      <c r="B1287" s="1">
        <f>qwdata!C1436</f>
        <v>44147</v>
      </c>
      <c r="C1287" t="str">
        <f>VLOOKUP(qwdata!M1436,lookup!$A$2:$D$18,3,FALSE)</f>
        <v>Lead</v>
      </c>
      <c r="D1287">
        <f>qwdata!O1436</f>
        <v>1.19</v>
      </c>
      <c r="F1287" t="str">
        <f>IF(qwdata!N1436="&lt;","nd","d")</f>
        <v>d</v>
      </c>
      <c r="H1287" t="str">
        <f>VLOOKUP(qwdata!M1436,lookup!$A$2:$D$18,2,FALSE)</f>
        <v>Lead, water, filtered, micrograms per liter</v>
      </c>
    </row>
    <row r="1288" spans="1:8" x14ac:dyDescent="0.3">
      <c r="A1288">
        <f>qwdata!B1437</f>
        <v>1651800</v>
      </c>
      <c r="B1288" s="1">
        <f>qwdata!C1437</f>
        <v>44147</v>
      </c>
      <c r="C1288" t="str">
        <f>VLOOKUP(qwdata!M1437,lookup!$A$2:$D$18,3,FALSE)</f>
        <v>Zinc</v>
      </c>
      <c r="D1288">
        <f>qwdata!O1437</f>
        <v>10.8</v>
      </c>
      <c r="F1288" t="str">
        <f>IF(qwdata!N1437="&lt;","nd","d")</f>
        <v>d</v>
      </c>
      <c r="H1288" t="str">
        <f>VLOOKUP(qwdata!M1437,lookup!$A$2:$D$18,2,FALSE)</f>
        <v>Zinc, water, filtered, micrograms per liter</v>
      </c>
    </row>
    <row r="1289" spans="1:8" x14ac:dyDescent="0.3">
      <c r="A1289">
        <f>qwdata!B1438</f>
        <v>1651800</v>
      </c>
      <c r="B1289" s="1">
        <f>qwdata!C1438</f>
        <v>44147</v>
      </c>
      <c r="C1289" t="str">
        <f>VLOOKUP(qwdata!M1438,lookup!$A$2:$D$18,3,FALSE)</f>
        <v>Mercury</v>
      </c>
      <c r="D1289">
        <f>qwdata!O1438</f>
        <v>14.4</v>
      </c>
      <c r="F1289" t="str">
        <f>IF(qwdata!N1438="&lt;","nd","d")</f>
        <v>d</v>
      </c>
      <c r="H1289" t="str">
        <f>VLOOKUP(qwdata!M1438,lookup!$A$2:$D$18,2,FALSE)</f>
        <v>Mercury, water, unfiltered, nanograms per liter</v>
      </c>
    </row>
    <row r="1290" spans="1:8" x14ac:dyDescent="0.3">
      <c r="A1290">
        <f>qwdata!B1439</f>
        <v>1651800</v>
      </c>
      <c r="B1290" s="1">
        <f>qwdata!C1439</f>
        <v>44175</v>
      </c>
      <c r="C1290" t="str">
        <f>VLOOKUP(qwdata!M1439,lookup!$A$2:$D$18,3,FALSE)</f>
        <v>Copper</v>
      </c>
      <c r="D1290">
        <f>qwdata!O1439</f>
        <v>1.3</v>
      </c>
      <c r="F1290" t="str">
        <f>IF(qwdata!N1439="&lt;","nd","d")</f>
        <v>d</v>
      </c>
      <c r="H1290" t="str">
        <f>VLOOKUP(qwdata!M1439,lookup!$A$2:$D$18,2,FALSE)</f>
        <v>Copper, water, filtered, micrograms per liter</v>
      </c>
    </row>
    <row r="1291" spans="1:8" x14ac:dyDescent="0.3">
      <c r="A1291">
        <f>qwdata!B1440</f>
        <v>1651800</v>
      </c>
      <c r="B1291" s="1">
        <f>qwdata!C1440</f>
        <v>44175</v>
      </c>
      <c r="C1291" t="str">
        <f>VLOOKUP(qwdata!M1440,lookup!$A$2:$D$18,3,FALSE)</f>
        <v>Lead</v>
      </c>
      <c r="D1291">
        <f>qwdata!O1440</f>
        <v>0.02</v>
      </c>
      <c r="F1291" t="str">
        <f>IF(qwdata!N1440="&lt;","nd","d")</f>
        <v>nd</v>
      </c>
      <c r="H1291" t="str">
        <f>VLOOKUP(qwdata!M1440,lookup!$A$2:$D$18,2,FALSE)</f>
        <v>Lead, water, filtered, micrograms per liter</v>
      </c>
    </row>
    <row r="1292" spans="1:8" x14ac:dyDescent="0.3">
      <c r="A1292">
        <f>qwdata!B1441</f>
        <v>1651800</v>
      </c>
      <c r="B1292" s="1">
        <f>qwdata!C1441</f>
        <v>44175</v>
      </c>
      <c r="C1292" t="str">
        <f>VLOOKUP(qwdata!M1441,lookup!$A$2:$D$18,3,FALSE)</f>
        <v>Zinc</v>
      </c>
      <c r="D1292">
        <f>qwdata!O1441</f>
        <v>7.9</v>
      </c>
      <c r="F1292" t="str">
        <f>IF(qwdata!N1441="&lt;","nd","d")</f>
        <v>d</v>
      </c>
      <c r="H1292" t="str">
        <f>VLOOKUP(qwdata!M1441,lookup!$A$2:$D$18,2,FALSE)</f>
        <v>Zinc, water, filtered, micrograms per liter</v>
      </c>
    </row>
    <row r="1293" spans="1:8" x14ac:dyDescent="0.3">
      <c r="A1293">
        <f>qwdata!B1442</f>
        <v>1651800</v>
      </c>
      <c r="B1293" s="1">
        <f>qwdata!C1442</f>
        <v>44175</v>
      </c>
      <c r="C1293" t="str">
        <f>VLOOKUP(qwdata!M1442,lookup!$A$2:$D$18,3,FALSE)</f>
        <v>Mercury</v>
      </c>
      <c r="D1293">
        <f>qwdata!O1442</f>
        <v>1.05</v>
      </c>
      <c r="F1293" t="str">
        <f>IF(qwdata!N1442="&lt;","nd","d")</f>
        <v>d</v>
      </c>
      <c r="H1293" t="str">
        <f>VLOOKUP(qwdata!M1442,lookup!$A$2:$D$18,2,FALSE)</f>
        <v>Mercury, water, unfiltered, nanograms per liter</v>
      </c>
    </row>
    <row r="1294" spans="1:8" x14ac:dyDescent="0.3">
      <c r="A1294">
        <f>qwdata!B1443</f>
        <v>1651800</v>
      </c>
      <c r="B1294" s="1">
        <f>qwdata!C1443</f>
        <v>44179</v>
      </c>
      <c r="C1294" t="str">
        <f>VLOOKUP(qwdata!M1443,lookup!$A$2:$D$18,3,FALSE)</f>
        <v>Copper</v>
      </c>
      <c r="D1294">
        <f>qwdata!O1443</f>
        <v>2.6</v>
      </c>
      <c r="F1294" t="str">
        <f>IF(qwdata!N1443="&lt;","nd","d")</f>
        <v>d</v>
      </c>
      <c r="H1294" t="str">
        <f>VLOOKUP(qwdata!M1443,lookup!$A$2:$D$18,2,FALSE)</f>
        <v>Copper, water, filtered, micrograms per liter</v>
      </c>
    </row>
    <row r="1295" spans="1:8" x14ac:dyDescent="0.3">
      <c r="A1295">
        <f>qwdata!B1444</f>
        <v>1651800</v>
      </c>
      <c r="B1295" s="1">
        <f>qwdata!C1444</f>
        <v>44179</v>
      </c>
      <c r="C1295" t="str">
        <f>VLOOKUP(qwdata!M1444,lookup!$A$2:$D$18,3,FALSE)</f>
        <v>Lead</v>
      </c>
      <c r="D1295">
        <f>qwdata!O1444</f>
        <v>0.39600000000000002</v>
      </c>
      <c r="F1295" t="str">
        <f>IF(qwdata!N1444="&lt;","nd","d")</f>
        <v>d</v>
      </c>
      <c r="H1295" t="str">
        <f>VLOOKUP(qwdata!M1444,lookup!$A$2:$D$18,2,FALSE)</f>
        <v>Lead, water, filtered, micrograms per liter</v>
      </c>
    </row>
    <row r="1296" spans="1:8" x14ac:dyDescent="0.3">
      <c r="A1296">
        <f>qwdata!B1445</f>
        <v>1651800</v>
      </c>
      <c r="B1296" s="1">
        <f>qwdata!C1445</f>
        <v>44179</v>
      </c>
      <c r="C1296" t="str">
        <f>VLOOKUP(qwdata!M1445,lookup!$A$2:$D$18,3,FALSE)</f>
        <v>Zinc</v>
      </c>
      <c r="D1296">
        <f>qwdata!O1445</f>
        <v>7.6</v>
      </c>
      <c r="F1296" t="str">
        <f>IF(qwdata!N1445="&lt;","nd","d")</f>
        <v>d</v>
      </c>
      <c r="H1296" t="str">
        <f>VLOOKUP(qwdata!M1445,lookup!$A$2:$D$18,2,FALSE)</f>
        <v>Zinc, water, filtered, micrograms per liter</v>
      </c>
    </row>
    <row r="1297" spans="1:8" x14ac:dyDescent="0.3">
      <c r="A1297">
        <f>qwdata!B1446</f>
        <v>1651800</v>
      </c>
      <c r="B1297" s="1">
        <f>qwdata!C1446</f>
        <v>44179</v>
      </c>
      <c r="C1297" t="str">
        <f>VLOOKUP(qwdata!M1446,lookup!$A$2:$D$18,3,FALSE)</f>
        <v>Mercury</v>
      </c>
      <c r="D1297">
        <f>qwdata!O1446</f>
        <v>13.3</v>
      </c>
      <c r="F1297" t="str">
        <f>IF(qwdata!N1446="&lt;","nd","d")</f>
        <v>d</v>
      </c>
      <c r="H1297" t="str">
        <f>VLOOKUP(qwdata!M1446,lookup!$A$2:$D$18,2,FALSE)</f>
        <v>Mercury, water, unfiltered, nanograms per liter</v>
      </c>
    </row>
    <row r="1298" spans="1:8" x14ac:dyDescent="0.3">
      <c r="A1298">
        <f>qwdata!B1447</f>
        <v>1651800</v>
      </c>
      <c r="B1298" s="1">
        <f>qwdata!C1447</f>
        <v>44221</v>
      </c>
      <c r="C1298" t="str">
        <f>VLOOKUP(qwdata!M1447,lookup!$A$2:$D$18,3,FALSE)</f>
        <v>Copper</v>
      </c>
      <c r="D1298">
        <f>qwdata!O1447</f>
        <v>0.8</v>
      </c>
      <c r="F1298" t="str">
        <f>IF(qwdata!N1447="&lt;","nd","d")</f>
        <v>d</v>
      </c>
      <c r="H1298" t="str">
        <f>VLOOKUP(qwdata!M1447,lookup!$A$2:$D$18,2,FALSE)</f>
        <v>Copper, water, filtered, micrograms per liter</v>
      </c>
    </row>
    <row r="1299" spans="1:8" x14ac:dyDescent="0.3">
      <c r="A1299">
        <f>qwdata!B1448</f>
        <v>1651800</v>
      </c>
      <c r="B1299" s="1">
        <f>qwdata!C1448</f>
        <v>44221</v>
      </c>
      <c r="C1299" t="str">
        <f>VLOOKUP(qwdata!M1448,lookup!$A$2:$D$18,3,FALSE)</f>
        <v>Lead</v>
      </c>
      <c r="D1299">
        <f>qwdata!O1448</f>
        <v>0.02</v>
      </c>
      <c r="F1299" t="str">
        <f>IF(qwdata!N1448="&lt;","nd","d")</f>
        <v>nd</v>
      </c>
      <c r="H1299" t="str">
        <f>VLOOKUP(qwdata!M1448,lookup!$A$2:$D$18,2,FALSE)</f>
        <v>Lead, water, filtered, micrograms per liter</v>
      </c>
    </row>
    <row r="1300" spans="1:8" x14ac:dyDescent="0.3">
      <c r="A1300">
        <f>qwdata!B1449</f>
        <v>1651800</v>
      </c>
      <c r="B1300" s="1">
        <f>qwdata!C1449</f>
        <v>44221</v>
      </c>
      <c r="C1300" t="str">
        <f>VLOOKUP(qwdata!M1449,lookup!$A$2:$D$18,3,FALSE)</f>
        <v>Zinc</v>
      </c>
      <c r="D1300">
        <f>qwdata!O1449</f>
        <v>6.9</v>
      </c>
      <c r="F1300" t="str">
        <f>IF(qwdata!N1449="&lt;","nd","d")</f>
        <v>d</v>
      </c>
      <c r="H1300" t="str">
        <f>VLOOKUP(qwdata!M1449,lookup!$A$2:$D$18,2,FALSE)</f>
        <v>Zinc, water, filtered, micrograms per liter</v>
      </c>
    </row>
    <row r="1301" spans="1:8" x14ac:dyDescent="0.3">
      <c r="A1301">
        <f>qwdata!B1450</f>
        <v>1651800</v>
      </c>
      <c r="B1301" s="1">
        <f>qwdata!C1450</f>
        <v>44221</v>
      </c>
      <c r="C1301" t="str">
        <f>VLOOKUP(qwdata!M1450,lookup!$A$2:$D$18,3,FALSE)</f>
        <v>Mercury</v>
      </c>
      <c r="D1301">
        <f>qwdata!O1450</f>
        <v>0.96</v>
      </c>
      <c r="F1301" t="str">
        <f>IF(qwdata!N1450="&lt;","nd","d")</f>
        <v>d</v>
      </c>
      <c r="H1301" t="str">
        <f>VLOOKUP(qwdata!M1450,lookup!$A$2:$D$18,2,FALSE)</f>
        <v>Mercury, water, unfiltered, nanograms per liter</v>
      </c>
    </row>
    <row r="1302" spans="1:8" x14ac:dyDescent="0.3">
      <c r="A1302">
        <f>qwdata!B1451</f>
        <v>1651800</v>
      </c>
      <c r="B1302" s="1">
        <f>qwdata!C1451</f>
        <v>44236</v>
      </c>
      <c r="C1302" t="str">
        <f>VLOOKUP(qwdata!M1451,lookup!$A$2:$D$18,3,FALSE)</f>
        <v>Copper</v>
      </c>
      <c r="D1302">
        <f>qwdata!O1451</f>
        <v>1.1000000000000001</v>
      </c>
      <c r="F1302" t="str">
        <f>IF(qwdata!N1451="&lt;","nd","d")</f>
        <v>d</v>
      </c>
      <c r="H1302" t="str">
        <f>VLOOKUP(qwdata!M1451,lookup!$A$2:$D$18,2,FALSE)</f>
        <v>Copper, water, filtered, micrograms per liter</v>
      </c>
    </row>
    <row r="1303" spans="1:8" x14ac:dyDescent="0.3">
      <c r="A1303">
        <f>qwdata!B1452</f>
        <v>1651800</v>
      </c>
      <c r="B1303" s="1">
        <f>qwdata!C1452</f>
        <v>44236</v>
      </c>
      <c r="C1303" t="str">
        <f>VLOOKUP(qwdata!M1452,lookup!$A$2:$D$18,3,FALSE)</f>
        <v>Lead</v>
      </c>
      <c r="D1303">
        <f>qwdata!O1452</f>
        <v>0.02</v>
      </c>
      <c r="F1303" t="str">
        <f>IF(qwdata!N1452="&lt;","nd","d")</f>
        <v>nd</v>
      </c>
      <c r="H1303" t="str">
        <f>VLOOKUP(qwdata!M1452,lookup!$A$2:$D$18,2,FALSE)</f>
        <v>Lead, water, filtered, micrograms per liter</v>
      </c>
    </row>
    <row r="1304" spans="1:8" x14ac:dyDescent="0.3">
      <c r="A1304">
        <f>qwdata!B1453</f>
        <v>1651800</v>
      </c>
      <c r="B1304" s="1">
        <f>qwdata!C1453</f>
        <v>44236</v>
      </c>
      <c r="C1304" t="str">
        <f>VLOOKUP(qwdata!M1453,lookup!$A$2:$D$18,3,FALSE)</f>
        <v>Zinc</v>
      </c>
      <c r="D1304">
        <f>qwdata!O1453</f>
        <v>8.1999999999999993</v>
      </c>
      <c r="F1304" t="str">
        <f>IF(qwdata!N1453="&lt;","nd","d")</f>
        <v>d</v>
      </c>
      <c r="H1304" t="str">
        <f>VLOOKUP(qwdata!M1453,lookup!$A$2:$D$18,2,FALSE)</f>
        <v>Zinc, water, filtered, micrograms per liter</v>
      </c>
    </row>
    <row r="1305" spans="1:8" x14ac:dyDescent="0.3">
      <c r="A1305">
        <f>qwdata!B1454</f>
        <v>1651800</v>
      </c>
      <c r="B1305" s="1">
        <f>qwdata!C1454</f>
        <v>44236</v>
      </c>
      <c r="C1305" t="str">
        <f>VLOOKUP(qwdata!M1454,lookup!$A$2:$D$18,3,FALSE)</f>
        <v>Mercury</v>
      </c>
      <c r="D1305">
        <f>qwdata!O1454</f>
        <v>1.42</v>
      </c>
      <c r="F1305" t="str">
        <f>IF(qwdata!N1454="&lt;","nd","d")</f>
        <v>d</v>
      </c>
      <c r="H1305" t="str">
        <f>VLOOKUP(qwdata!M1454,lookup!$A$2:$D$18,2,FALSE)</f>
        <v>Mercury, water, unfiltered, nanograms per liter</v>
      </c>
    </row>
    <row r="1306" spans="1:8" x14ac:dyDescent="0.3">
      <c r="A1306">
        <f>qwdata!B1455</f>
        <v>1651800</v>
      </c>
      <c r="B1306" s="1">
        <f>qwdata!C1455</f>
        <v>44263</v>
      </c>
      <c r="C1306" t="str">
        <f>VLOOKUP(qwdata!M1455,lookup!$A$2:$D$18,3,FALSE)</f>
        <v>Copper</v>
      </c>
      <c r="D1306">
        <f>qwdata!O1455</f>
        <v>1.4</v>
      </c>
      <c r="F1306" t="str">
        <f>IF(qwdata!N1455="&lt;","nd","d")</f>
        <v>d</v>
      </c>
      <c r="H1306" t="str">
        <f>VLOOKUP(qwdata!M1455,lookup!$A$2:$D$18,2,FALSE)</f>
        <v>Copper, water, filtered, micrograms per liter</v>
      </c>
    </row>
    <row r="1307" spans="1:8" x14ac:dyDescent="0.3">
      <c r="A1307">
        <f>qwdata!B1456</f>
        <v>1651800</v>
      </c>
      <c r="B1307" s="1">
        <f>qwdata!C1456</f>
        <v>44263</v>
      </c>
      <c r="C1307" t="str">
        <f>VLOOKUP(qwdata!M1456,lookup!$A$2:$D$18,3,FALSE)</f>
        <v>Lead</v>
      </c>
      <c r="D1307">
        <f>qwdata!O1456</f>
        <v>0.02</v>
      </c>
      <c r="F1307" t="str">
        <f>IF(qwdata!N1456="&lt;","nd","d")</f>
        <v>nd</v>
      </c>
      <c r="H1307" t="str">
        <f>VLOOKUP(qwdata!M1456,lookup!$A$2:$D$18,2,FALSE)</f>
        <v>Lead, water, filtered, micrograms per liter</v>
      </c>
    </row>
    <row r="1308" spans="1:8" x14ac:dyDescent="0.3">
      <c r="A1308">
        <f>qwdata!B1457</f>
        <v>1651800</v>
      </c>
      <c r="B1308" s="1">
        <f>qwdata!C1457</f>
        <v>44263</v>
      </c>
      <c r="C1308" t="str">
        <f>VLOOKUP(qwdata!M1457,lookup!$A$2:$D$18,3,FALSE)</f>
        <v>Zinc</v>
      </c>
      <c r="D1308">
        <f>qwdata!O1457</f>
        <v>16</v>
      </c>
      <c r="F1308" t="str">
        <f>IF(qwdata!N1457="&lt;","nd","d")</f>
        <v>d</v>
      </c>
      <c r="H1308" t="str">
        <f>VLOOKUP(qwdata!M1457,lookup!$A$2:$D$18,2,FALSE)</f>
        <v>Zinc, water, filtered, micrograms per liter</v>
      </c>
    </row>
    <row r="1309" spans="1:8" x14ac:dyDescent="0.3">
      <c r="A1309">
        <f>qwdata!B1458</f>
        <v>1651800</v>
      </c>
      <c r="B1309" s="1">
        <f>qwdata!C1458</f>
        <v>44263</v>
      </c>
      <c r="C1309" t="str">
        <f>VLOOKUP(qwdata!M1458,lookup!$A$2:$D$18,3,FALSE)</f>
        <v>Mercury</v>
      </c>
      <c r="D1309">
        <f>qwdata!O1458</f>
        <v>1.66</v>
      </c>
      <c r="F1309" t="str">
        <f>IF(qwdata!N1458="&lt;","nd","d")</f>
        <v>d</v>
      </c>
      <c r="H1309" t="str">
        <f>VLOOKUP(qwdata!M1458,lookup!$A$2:$D$18,2,FALSE)</f>
        <v>Mercury, water, unfiltered, nanograms per liter</v>
      </c>
    </row>
    <row r="1310" spans="1:8" x14ac:dyDescent="0.3">
      <c r="A1310">
        <f>qwdata!B1459</f>
        <v>1651800</v>
      </c>
      <c r="B1310" s="1">
        <f>qwdata!C1459</f>
        <v>44273</v>
      </c>
      <c r="C1310" t="str">
        <f>VLOOKUP(qwdata!M1459,lookup!$A$2:$D$18,3,FALSE)</f>
        <v>Copper</v>
      </c>
      <c r="D1310">
        <f>qwdata!O1459</f>
        <v>7.8</v>
      </c>
      <c r="F1310" t="str">
        <f>IF(qwdata!N1459="&lt;","nd","d")</f>
        <v>d</v>
      </c>
      <c r="H1310" t="str">
        <f>VLOOKUP(qwdata!M1459,lookup!$A$2:$D$18,2,FALSE)</f>
        <v>Copper, water, filtered, micrograms per liter</v>
      </c>
    </row>
    <row r="1311" spans="1:8" x14ac:dyDescent="0.3">
      <c r="A1311">
        <f>qwdata!B1460</f>
        <v>1651800</v>
      </c>
      <c r="B1311" s="1">
        <f>qwdata!C1460</f>
        <v>44273</v>
      </c>
      <c r="C1311" t="str">
        <f>VLOOKUP(qwdata!M1460,lookup!$A$2:$D$18,3,FALSE)</f>
        <v>Lead</v>
      </c>
      <c r="D1311">
        <f>qwdata!O1460</f>
        <v>0.315</v>
      </c>
      <c r="F1311" t="str">
        <f>IF(qwdata!N1460="&lt;","nd","d")</f>
        <v>d</v>
      </c>
      <c r="H1311" t="str">
        <f>VLOOKUP(qwdata!M1460,lookup!$A$2:$D$18,2,FALSE)</f>
        <v>Lead, water, filtered, micrograms per liter</v>
      </c>
    </row>
    <row r="1312" spans="1:8" x14ac:dyDescent="0.3">
      <c r="A1312">
        <f>qwdata!B1461</f>
        <v>1651800</v>
      </c>
      <c r="B1312" s="1">
        <f>qwdata!C1461</f>
        <v>44273</v>
      </c>
      <c r="C1312" t="str">
        <f>VLOOKUP(qwdata!M1461,lookup!$A$2:$D$18,3,FALSE)</f>
        <v>Zinc</v>
      </c>
      <c r="D1312">
        <f>qwdata!O1461</f>
        <v>19.600000000000001</v>
      </c>
      <c r="F1312" t="str">
        <f>IF(qwdata!N1461="&lt;","nd","d")</f>
        <v>d</v>
      </c>
      <c r="H1312" t="str">
        <f>VLOOKUP(qwdata!M1461,lookup!$A$2:$D$18,2,FALSE)</f>
        <v>Zinc, water, filtered, micrograms per liter</v>
      </c>
    </row>
    <row r="1313" spans="1:8" x14ac:dyDescent="0.3">
      <c r="A1313">
        <f>qwdata!B1462</f>
        <v>1651800</v>
      </c>
      <c r="B1313" s="1">
        <f>qwdata!C1462</f>
        <v>44273</v>
      </c>
      <c r="C1313" t="str">
        <f>VLOOKUP(qwdata!M1462,lookup!$A$2:$D$18,3,FALSE)</f>
        <v>Mercury</v>
      </c>
      <c r="D1313">
        <f>qwdata!O1462</f>
        <v>8.4600000000000009</v>
      </c>
      <c r="F1313" t="str">
        <f>IF(qwdata!N1462="&lt;","nd","d")</f>
        <v>d</v>
      </c>
      <c r="H1313" t="str">
        <f>VLOOKUP(qwdata!M1462,lookup!$A$2:$D$18,2,FALSE)</f>
        <v>Mercury, water, unfiltered, nanograms per liter</v>
      </c>
    </row>
    <row r="1314" spans="1:8" x14ac:dyDescent="0.3">
      <c r="A1314">
        <f>qwdata!B1463</f>
        <v>1651800</v>
      </c>
      <c r="B1314" s="1">
        <f>qwdata!C1463</f>
        <v>44286</v>
      </c>
      <c r="C1314" t="str">
        <f>VLOOKUP(qwdata!M1463,lookup!$A$2:$D$18,3,FALSE)</f>
        <v>Copper</v>
      </c>
      <c r="D1314">
        <f>qwdata!O1463</f>
        <v>3.4</v>
      </c>
      <c r="F1314" t="str">
        <f>IF(qwdata!N1463="&lt;","nd","d")</f>
        <v>d</v>
      </c>
      <c r="H1314" t="str">
        <f>VLOOKUP(qwdata!M1463,lookup!$A$2:$D$18,2,FALSE)</f>
        <v>Copper, water, filtered, micrograms per liter</v>
      </c>
    </row>
    <row r="1315" spans="1:8" x14ac:dyDescent="0.3">
      <c r="A1315">
        <f>qwdata!B1464</f>
        <v>1651800</v>
      </c>
      <c r="B1315" s="1">
        <f>qwdata!C1464</f>
        <v>44286</v>
      </c>
      <c r="C1315" t="str">
        <f>VLOOKUP(qwdata!M1464,lookup!$A$2:$D$18,3,FALSE)</f>
        <v>Lead</v>
      </c>
      <c r="D1315">
        <f>qwdata!O1464</f>
        <v>0.58699999999999997</v>
      </c>
      <c r="F1315" t="str">
        <f>IF(qwdata!N1464="&lt;","nd","d")</f>
        <v>d</v>
      </c>
      <c r="H1315" t="str">
        <f>VLOOKUP(qwdata!M1464,lookup!$A$2:$D$18,2,FALSE)</f>
        <v>Lead, water, filtered, micrograms per liter</v>
      </c>
    </row>
    <row r="1316" spans="1:8" x14ac:dyDescent="0.3">
      <c r="A1316">
        <f>qwdata!B1465</f>
        <v>1651800</v>
      </c>
      <c r="B1316" s="1">
        <f>qwdata!C1465</f>
        <v>44286</v>
      </c>
      <c r="C1316" t="str">
        <f>VLOOKUP(qwdata!M1465,lookup!$A$2:$D$18,3,FALSE)</f>
        <v>Zinc</v>
      </c>
      <c r="D1316">
        <f>qwdata!O1465</f>
        <v>6.3</v>
      </c>
      <c r="F1316" t="str">
        <f>IF(qwdata!N1465="&lt;","nd","d")</f>
        <v>d</v>
      </c>
      <c r="H1316" t="str">
        <f>VLOOKUP(qwdata!M1465,lookup!$A$2:$D$18,2,FALSE)</f>
        <v>Zinc, water, filtered, micrograms per liter</v>
      </c>
    </row>
    <row r="1317" spans="1:8" x14ac:dyDescent="0.3">
      <c r="A1317">
        <f>qwdata!B1466</f>
        <v>1651800</v>
      </c>
      <c r="B1317" s="1">
        <f>qwdata!C1466</f>
        <v>44286</v>
      </c>
      <c r="C1317" t="str">
        <f>VLOOKUP(qwdata!M1466,lookup!$A$2:$D$18,3,FALSE)</f>
        <v>Mercury</v>
      </c>
      <c r="D1317">
        <f>qwdata!O1466</f>
        <v>41.2</v>
      </c>
      <c r="F1317" t="str">
        <f>IF(qwdata!N1466="&lt;","nd","d")</f>
        <v>d</v>
      </c>
      <c r="H1317" t="str">
        <f>VLOOKUP(qwdata!M1466,lookup!$A$2:$D$18,2,FALSE)</f>
        <v>Mercury, water, unfiltered, nanograms per liter</v>
      </c>
    </row>
    <row r="1318" spans="1:8" x14ac:dyDescent="0.3">
      <c r="A1318">
        <f>qwdata!B1467</f>
        <v>1651800</v>
      </c>
      <c r="B1318" s="1">
        <f>qwdata!C1467</f>
        <v>44292</v>
      </c>
      <c r="C1318" t="str">
        <f>VLOOKUP(qwdata!M1467,lookup!$A$2:$D$18,3,FALSE)</f>
        <v>Copper</v>
      </c>
      <c r="D1318">
        <f>qwdata!O1467</f>
        <v>2.1</v>
      </c>
      <c r="F1318" t="str">
        <f>IF(qwdata!N1467="&lt;","nd","d")</f>
        <v>d</v>
      </c>
      <c r="H1318" t="str">
        <f>VLOOKUP(qwdata!M1467,lookup!$A$2:$D$18,2,FALSE)</f>
        <v>Copper, water, filtered, micrograms per liter</v>
      </c>
    </row>
    <row r="1319" spans="1:8" x14ac:dyDescent="0.3">
      <c r="A1319">
        <f>qwdata!B1468</f>
        <v>1651800</v>
      </c>
      <c r="B1319" s="1">
        <f>qwdata!C1468</f>
        <v>44292</v>
      </c>
      <c r="C1319" t="str">
        <f>VLOOKUP(qwdata!M1468,lookup!$A$2:$D$18,3,FALSE)</f>
        <v>Lead</v>
      </c>
      <c r="D1319">
        <f>qwdata!O1468</f>
        <v>0.46100000000000002</v>
      </c>
      <c r="F1319" t="str">
        <f>IF(qwdata!N1468="&lt;","nd","d")</f>
        <v>d</v>
      </c>
      <c r="H1319" t="str">
        <f>VLOOKUP(qwdata!M1468,lookup!$A$2:$D$18,2,FALSE)</f>
        <v>Lead, water, filtered, micrograms per liter</v>
      </c>
    </row>
    <row r="1320" spans="1:8" x14ac:dyDescent="0.3">
      <c r="A1320">
        <f>qwdata!B1469</f>
        <v>1651800</v>
      </c>
      <c r="B1320" s="1">
        <f>qwdata!C1469</f>
        <v>44292</v>
      </c>
      <c r="C1320" t="str">
        <f>VLOOKUP(qwdata!M1469,lookup!$A$2:$D$18,3,FALSE)</f>
        <v>Zinc</v>
      </c>
      <c r="D1320">
        <f>qwdata!O1469</f>
        <v>16.2</v>
      </c>
      <c r="F1320" t="str">
        <f>IF(qwdata!N1469="&lt;","nd","d")</f>
        <v>d</v>
      </c>
      <c r="H1320" t="str">
        <f>VLOOKUP(qwdata!M1469,lookup!$A$2:$D$18,2,FALSE)</f>
        <v>Zinc, water, filtered, micrograms per liter</v>
      </c>
    </row>
    <row r="1321" spans="1:8" x14ac:dyDescent="0.3">
      <c r="A1321">
        <f>qwdata!B1470</f>
        <v>1651800</v>
      </c>
      <c r="B1321" s="1">
        <f>qwdata!C1470</f>
        <v>44292</v>
      </c>
      <c r="C1321" t="str">
        <f>VLOOKUP(qwdata!M1470,lookup!$A$2:$D$18,3,FALSE)</f>
        <v>Mercury</v>
      </c>
      <c r="D1321">
        <f>qwdata!O1470</f>
        <v>1.58</v>
      </c>
      <c r="F1321" t="str">
        <f>IF(qwdata!N1470="&lt;","nd","d")</f>
        <v>d</v>
      </c>
      <c r="H1321" t="str">
        <f>VLOOKUP(qwdata!M1470,lookup!$A$2:$D$18,2,FALSE)</f>
        <v>Mercury, water, unfiltered, nanograms per liter</v>
      </c>
    </row>
    <row r="1322" spans="1:8" x14ac:dyDescent="0.3">
      <c r="A1322">
        <f>qwdata!B1471</f>
        <v>1651800</v>
      </c>
      <c r="B1322" s="1">
        <f>qwdata!C1471</f>
        <v>44321</v>
      </c>
      <c r="C1322" t="str">
        <f>VLOOKUP(qwdata!M1471,lookup!$A$2:$D$18,3,FALSE)</f>
        <v>Copper</v>
      </c>
      <c r="D1322">
        <f>qwdata!O1471</f>
        <v>5</v>
      </c>
      <c r="F1322" t="str">
        <f>IF(qwdata!N1471="&lt;","nd","d")</f>
        <v>d</v>
      </c>
      <c r="H1322" t="str">
        <f>VLOOKUP(qwdata!M1471,lookup!$A$2:$D$18,2,FALSE)</f>
        <v>Copper, water, filtered, micrograms per liter</v>
      </c>
    </row>
    <row r="1323" spans="1:8" x14ac:dyDescent="0.3">
      <c r="A1323">
        <f>qwdata!B1472</f>
        <v>1651800</v>
      </c>
      <c r="B1323" s="1">
        <f>qwdata!C1472</f>
        <v>44321</v>
      </c>
      <c r="C1323" t="str">
        <f>VLOOKUP(qwdata!M1472,lookup!$A$2:$D$18,3,FALSE)</f>
        <v>Lead</v>
      </c>
      <c r="D1323">
        <f>qwdata!O1472</f>
        <v>0.34100000000000003</v>
      </c>
      <c r="F1323" t="str">
        <f>IF(qwdata!N1472="&lt;","nd","d")</f>
        <v>d</v>
      </c>
      <c r="H1323" t="str">
        <f>VLOOKUP(qwdata!M1472,lookup!$A$2:$D$18,2,FALSE)</f>
        <v>Lead, water, filtered, micrograms per liter</v>
      </c>
    </row>
    <row r="1324" spans="1:8" x14ac:dyDescent="0.3">
      <c r="A1324">
        <f>qwdata!B1473</f>
        <v>1651800</v>
      </c>
      <c r="B1324" s="1">
        <f>qwdata!C1473</f>
        <v>44321</v>
      </c>
      <c r="C1324" t="str">
        <f>VLOOKUP(qwdata!M1473,lookup!$A$2:$D$18,3,FALSE)</f>
        <v>Zinc</v>
      </c>
      <c r="D1324">
        <f>qwdata!O1473</f>
        <v>8.1999999999999993</v>
      </c>
      <c r="F1324" t="str">
        <f>IF(qwdata!N1473="&lt;","nd","d")</f>
        <v>d</v>
      </c>
      <c r="H1324" t="str">
        <f>VLOOKUP(qwdata!M1473,lookup!$A$2:$D$18,2,FALSE)</f>
        <v>Zinc, water, filtered, micrograms per liter</v>
      </c>
    </row>
    <row r="1325" spans="1:8" x14ac:dyDescent="0.3">
      <c r="A1325">
        <f>qwdata!B1474</f>
        <v>1651800</v>
      </c>
      <c r="B1325" s="1">
        <f>qwdata!C1474</f>
        <v>44321</v>
      </c>
      <c r="C1325" t="str">
        <f>VLOOKUP(qwdata!M1474,lookup!$A$2:$D$18,3,FALSE)</f>
        <v>Mercury</v>
      </c>
      <c r="D1325">
        <f>qwdata!O1474</f>
        <v>4.2300000000000004</v>
      </c>
      <c r="F1325" t="str">
        <f>IF(qwdata!N1474="&lt;","nd","d")</f>
        <v>d</v>
      </c>
      <c r="H1325" t="str">
        <f>VLOOKUP(qwdata!M1474,lookup!$A$2:$D$18,2,FALSE)</f>
        <v>Mercury, water, unfiltered, nanograms per liter</v>
      </c>
    </row>
    <row r="1326" spans="1:8" x14ac:dyDescent="0.3">
      <c r="A1326">
        <f>qwdata!B1475</f>
        <v>1651800</v>
      </c>
      <c r="B1326" s="1">
        <f>qwdata!C1475</f>
        <v>44349</v>
      </c>
      <c r="C1326" t="str">
        <f>VLOOKUP(qwdata!M1475,lookup!$A$2:$D$18,3,FALSE)</f>
        <v>Copper</v>
      </c>
      <c r="D1326">
        <f>qwdata!O1475</f>
        <v>1.7</v>
      </c>
      <c r="F1326" t="str">
        <f>IF(qwdata!N1475="&lt;","nd","d")</f>
        <v>d</v>
      </c>
      <c r="H1326" t="str">
        <f>VLOOKUP(qwdata!M1475,lookup!$A$2:$D$18,2,FALSE)</f>
        <v>Copper, water, filtered, micrograms per liter</v>
      </c>
    </row>
    <row r="1327" spans="1:8" x14ac:dyDescent="0.3">
      <c r="A1327">
        <f>qwdata!B1476</f>
        <v>1651800</v>
      </c>
      <c r="B1327" s="1">
        <f>qwdata!C1476</f>
        <v>44349</v>
      </c>
      <c r="C1327" t="str">
        <f>VLOOKUP(qwdata!M1476,lookup!$A$2:$D$18,3,FALSE)</f>
        <v>Lead</v>
      </c>
      <c r="D1327">
        <f>qwdata!O1476</f>
        <v>0.02</v>
      </c>
      <c r="F1327" t="str">
        <f>IF(qwdata!N1476="&lt;","nd","d")</f>
        <v>d</v>
      </c>
      <c r="H1327" t="str">
        <f>VLOOKUP(qwdata!M1476,lookup!$A$2:$D$18,2,FALSE)</f>
        <v>Lead, water, filtered, micrograms per liter</v>
      </c>
    </row>
    <row r="1328" spans="1:8" x14ac:dyDescent="0.3">
      <c r="A1328">
        <f>qwdata!B1477</f>
        <v>1651800</v>
      </c>
      <c r="B1328" s="1">
        <f>qwdata!C1477</f>
        <v>44349</v>
      </c>
      <c r="C1328" t="str">
        <f>VLOOKUP(qwdata!M1477,lookup!$A$2:$D$18,3,FALSE)</f>
        <v>Zinc</v>
      </c>
      <c r="D1328">
        <f>qwdata!O1477</f>
        <v>3.6</v>
      </c>
      <c r="F1328" t="str">
        <f>IF(qwdata!N1477="&lt;","nd","d")</f>
        <v>d</v>
      </c>
      <c r="H1328" t="str">
        <f>VLOOKUP(qwdata!M1477,lookup!$A$2:$D$18,2,FALSE)</f>
        <v>Zinc, water, filtered, micrograms per liter</v>
      </c>
    </row>
    <row r="1329" spans="1:8" x14ac:dyDescent="0.3">
      <c r="A1329">
        <f>qwdata!B1478</f>
        <v>1651800</v>
      </c>
      <c r="B1329" s="1">
        <f>qwdata!C1478</f>
        <v>44349</v>
      </c>
      <c r="C1329" t="str">
        <f>VLOOKUP(qwdata!M1478,lookup!$A$2:$D$18,3,FALSE)</f>
        <v>Mercury</v>
      </c>
      <c r="D1329">
        <f>qwdata!O1478</f>
        <v>0.97</v>
      </c>
      <c r="F1329" t="str">
        <f>IF(qwdata!N1478="&lt;","nd","d")</f>
        <v>d</v>
      </c>
      <c r="H1329" t="str">
        <f>VLOOKUP(qwdata!M1478,lookup!$A$2:$D$18,2,FALSE)</f>
        <v>Mercury, water, unfiltered, nanograms per liter</v>
      </c>
    </row>
    <row r="1330" spans="1:8" x14ac:dyDescent="0.3">
      <c r="A1330">
        <f>qwdata!B1479</f>
        <v>1651800</v>
      </c>
      <c r="B1330" s="1">
        <f>qwdata!C1479</f>
        <v>44358</v>
      </c>
      <c r="C1330" t="str">
        <f>VLOOKUP(qwdata!M1479,lookup!$A$2:$D$18,3,FALSE)</f>
        <v>Copper</v>
      </c>
      <c r="D1330">
        <f>qwdata!O1479</f>
        <v>5.2</v>
      </c>
      <c r="F1330" t="str">
        <f>IF(qwdata!N1479="&lt;","nd","d")</f>
        <v>d</v>
      </c>
      <c r="H1330" t="str">
        <f>VLOOKUP(qwdata!M1479,lookup!$A$2:$D$18,2,FALSE)</f>
        <v>Copper, water, filtered, micrograms per liter</v>
      </c>
    </row>
    <row r="1331" spans="1:8" x14ac:dyDescent="0.3">
      <c r="A1331">
        <f>qwdata!B1480</f>
        <v>1651800</v>
      </c>
      <c r="B1331" s="1">
        <f>qwdata!C1480</f>
        <v>44358</v>
      </c>
      <c r="C1331" t="str">
        <f>VLOOKUP(qwdata!M1480,lookup!$A$2:$D$18,3,FALSE)</f>
        <v>Lead</v>
      </c>
      <c r="D1331">
        <f>qwdata!O1480</f>
        <v>0.60799999999999998</v>
      </c>
      <c r="F1331" t="str">
        <f>IF(qwdata!N1480="&lt;","nd","d")</f>
        <v>d</v>
      </c>
      <c r="H1331" t="str">
        <f>VLOOKUP(qwdata!M1480,lookup!$A$2:$D$18,2,FALSE)</f>
        <v>Lead, water, filtered, micrograms per liter</v>
      </c>
    </row>
    <row r="1332" spans="1:8" x14ac:dyDescent="0.3">
      <c r="A1332">
        <f>qwdata!B1481</f>
        <v>1651800</v>
      </c>
      <c r="B1332" s="1">
        <f>qwdata!C1481</f>
        <v>44358</v>
      </c>
      <c r="C1332" t="str">
        <f>VLOOKUP(qwdata!M1481,lookup!$A$2:$D$18,3,FALSE)</f>
        <v>Zinc</v>
      </c>
      <c r="D1332">
        <f>qwdata!O1481</f>
        <v>5.4</v>
      </c>
      <c r="F1332" t="str">
        <f>IF(qwdata!N1481="&lt;","nd","d")</f>
        <v>d</v>
      </c>
      <c r="H1332" t="str">
        <f>VLOOKUP(qwdata!M1481,lookup!$A$2:$D$18,2,FALSE)</f>
        <v>Zinc, water, filtered, micrograms per liter</v>
      </c>
    </row>
    <row r="1333" spans="1:8" x14ac:dyDescent="0.3">
      <c r="A1333">
        <f>qwdata!B1482</f>
        <v>1651800</v>
      </c>
      <c r="B1333" s="1">
        <f>qwdata!C1482</f>
        <v>44358</v>
      </c>
      <c r="C1333" t="str">
        <f>VLOOKUP(qwdata!M1482,lookup!$A$2:$D$18,3,FALSE)</f>
        <v>Mercury</v>
      </c>
      <c r="D1333">
        <f>qwdata!O1482</f>
        <v>24.7</v>
      </c>
      <c r="F1333" t="str">
        <f>IF(qwdata!N1482="&lt;","nd","d")</f>
        <v>d</v>
      </c>
      <c r="H1333" t="str">
        <f>VLOOKUP(qwdata!M1482,lookup!$A$2:$D$18,2,FALSE)</f>
        <v>Mercury, water, unfiltered, nanograms per liter</v>
      </c>
    </row>
    <row r="1334" spans="1:8" x14ac:dyDescent="0.3">
      <c r="A1334">
        <f>qwdata!B1483</f>
        <v>1651800</v>
      </c>
      <c r="B1334" s="1">
        <f>qwdata!C1483</f>
        <v>44369</v>
      </c>
      <c r="C1334" t="str">
        <f>VLOOKUP(qwdata!M1483,lookup!$A$2:$D$18,3,FALSE)</f>
        <v>Copper</v>
      </c>
      <c r="D1334">
        <f>qwdata!O1483</f>
        <v>4.0999999999999996</v>
      </c>
      <c r="F1334" t="str">
        <f>IF(qwdata!N1483="&lt;","nd","d")</f>
        <v>d</v>
      </c>
      <c r="H1334" t="str">
        <f>VLOOKUP(qwdata!M1483,lookup!$A$2:$D$18,2,FALSE)</f>
        <v>Copper, water, filtered, micrograms per liter</v>
      </c>
    </row>
    <row r="1335" spans="1:8" x14ac:dyDescent="0.3">
      <c r="A1335">
        <f>qwdata!B1484</f>
        <v>1651800</v>
      </c>
      <c r="B1335" s="1">
        <f>qwdata!C1484</f>
        <v>44369</v>
      </c>
      <c r="C1335" t="str">
        <f>VLOOKUP(qwdata!M1484,lookup!$A$2:$D$18,3,FALSE)</f>
        <v>Lead</v>
      </c>
      <c r="D1335">
        <f>qwdata!O1484</f>
        <v>0.39</v>
      </c>
      <c r="F1335" t="str">
        <f>IF(qwdata!N1484="&lt;","nd","d")</f>
        <v>d</v>
      </c>
      <c r="H1335" t="str">
        <f>VLOOKUP(qwdata!M1484,lookup!$A$2:$D$18,2,FALSE)</f>
        <v>Lead, water, filtered, micrograms per liter</v>
      </c>
    </row>
    <row r="1336" spans="1:8" x14ac:dyDescent="0.3">
      <c r="A1336">
        <f>qwdata!B1485</f>
        <v>1651800</v>
      </c>
      <c r="B1336" s="1">
        <f>qwdata!C1485</f>
        <v>44369</v>
      </c>
      <c r="C1336" t="str">
        <f>VLOOKUP(qwdata!M1485,lookup!$A$2:$D$18,3,FALSE)</f>
        <v>Zinc</v>
      </c>
      <c r="D1336">
        <f>qwdata!O1485</f>
        <v>6.8</v>
      </c>
      <c r="F1336" t="str">
        <f>IF(qwdata!N1485="&lt;","nd","d")</f>
        <v>d</v>
      </c>
      <c r="H1336" t="str">
        <f>VLOOKUP(qwdata!M1485,lookup!$A$2:$D$18,2,FALSE)</f>
        <v>Zinc, water, filtered, micrograms per liter</v>
      </c>
    </row>
    <row r="1337" spans="1:8" x14ac:dyDescent="0.3">
      <c r="A1337">
        <f>qwdata!B1486</f>
        <v>1651800</v>
      </c>
      <c r="B1337" s="1">
        <f>qwdata!C1486</f>
        <v>44369</v>
      </c>
      <c r="C1337" t="str">
        <f>VLOOKUP(qwdata!M1486,lookup!$A$2:$D$18,3,FALSE)</f>
        <v>Mercury</v>
      </c>
      <c r="D1337">
        <f>qwdata!O1486</f>
        <v>13.9</v>
      </c>
      <c r="F1337" t="str">
        <f>IF(qwdata!N1486="&lt;","nd","d")</f>
        <v>d</v>
      </c>
      <c r="H1337" t="str">
        <f>VLOOKUP(qwdata!M1486,lookup!$A$2:$D$18,2,FALSE)</f>
        <v>Mercury, water, unfiltered, nanograms per liter</v>
      </c>
    </row>
    <row r="1338" spans="1:8" x14ac:dyDescent="0.3">
      <c r="A1338">
        <f>qwdata!B1487</f>
        <v>1651800</v>
      </c>
      <c r="B1338" s="1">
        <f>qwdata!C1487</f>
        <v>44378</v>
      </c>
      <c r="C1338" t="str">
        <f>VLOOKUP(qwdata!M1487,lookup!$A$2:$D$18,3,FALSE)</f>
        <v>Copper</v>
      </c>
      <c r="D1338">
        <f>qwdata!O1487</f>
        <v>5.3</v>
      </c>
      <c r="F1338" t="str">
        <f>IF(qwdata!N1487="&lt;","nd","d")</f>
        <v>d</v>
      </c>
      <c r="H1338" t="str">
        <f>VLOOKUP(qwdata!M1487,lookup!$A$2:$D$18,2,FALSE)</f>
        <v>Copper, water, filtered, micrograms per liter</v>
      </c>
    </row>
    <row r="1339" spans="1:8" x14ac:dyDescent="0.3">
      <c r="A1339">
        <f>qwdata!B1488</f>
        <v>1651800</v>
      </c>
      <c r="B1339" s="1">
        <f>qwdata!C1488</f>
        <v>44378</v>
      </c>
      <c r="C1339" t="str">
        <f>VLOOKUP(qwdata!M1488,lookup!$A$2:$D$18,3,FALSE)</f>
        <v>Lead</v>
      </c>
      <c r="D1339">
        <f>qwdata!O1488</f>
        <v>0.24199999999999999</v>
      </c>
      <c r="F1339" t="str">
        <f>IF(qwdata!N1488="&lt;","nd","d")</f>
        <v>d</v>
      </c>
      <c r="H1339" t="str">
        <f>VLOOKUP(qwdata!M1488,lookup!$A$2:$D$18,2,FALSE)</f>
        <v>Lead, water, filtered, micrograms per liter</v>
      </c>
    </row>
    <row r="1340" spans="1:8" x14ac:dyDescent="0.3">
      <c r="A1340">
        <f>qwdata!B1489</f>
        <v>1651800</v>
      </c>
      <c r="B1340" s="1">
        <f>qwdata!C1489</f>
        <v>44378</v>
      </c>
      <c r="C1340" t="str">
        <f>VLOOKUP(qwdata!M1489,lookup!$A$2:$D$18,3,FALSE)</f>
        <v>Zinc</v>
      </c>
      <c r="D1340">
        <f>qwdata!O1489</f>
        <v>11</v>
      </c>
      <c r="F1340" t="str">
        <f>IF(qwdata!N1489="&lt;","nd","d")</f>
        <v>d</v>
      </c>
      <c r="H1340" t="str">
        <f>VLOOKUP(qwdata!M1489,lookup!$A$2:$D$18,2,FALSE)</f>
        <v>Zinc, water, filtered, micrograms per liter</v>
      </c>
    </row>
    <row r="1341" spans="1:8" x14ac:dyDescent="0.3">
      <c r="A1341">
        <f>qwdata!B1490</f>
        <v>1651800</v>
      </c>
      <c r="B1341" s="1">
        <f>qwdata!C1490</f>
        <v>44378</v>
      </c>
      <c r="C1341" t="str">
        <f>VLOOKUP(qwdata!M1490,lookup!$A$2:$D$18,3,FALSE)</f>
        <v>Mercury</v>
      </c>
      <c r="D1341">
        <f>qwdata!O1490</f>
        <v>6.13</v>
      </c>
      <c r="F1341" t="str">
        <f>IF(qwdata!N1490="&lt;","nd","d")</f>
        <v>d</v>
      </c>
      <c r="H1341" t="str">
        <f>VLOOKUP(qwdata!M1490,lookup!$A$2:$D$18,2,FALSE)</f>
        <v>Mercury, water, unfiltered, nanograms per liter</v>
      </c>
    </row>
    <row r="1342" spans="1:8" x14ac:dyDescent="0.3">
      <c r="A1342">
        <f>qwdata!B1491</f>
        <v>1651800</v>
      </c>
      <c r="B1342" s="1">
        <f>qwdata!C1491</f>
        <v>44410</v>
      </c>
      <c r="C1342" t="str">
        <f>VLOOKUP(qwdata!M1491,lookup!$A$2:$D$18,3,FALSE)</f>
        <v>Copper</v>
      </c>
      <c r="D1342">
        <f>qwdata!O1491</f>
        <v>3</v>
      </c>
      <c r="F1342" t="str">
        <f>IF(qwdata!N1491="&lt;","nd","d")</f>
        <v>d</v>
      </c>
      <c r="H1342" t="str">
        <f>VLOOKUP(qwdata!M1491,lookup!$A$2:$D$18,2,FALSE)</f>
        <v>Copper, water, filtered, micrograms per liter</v>
      </c>
    </row>
    <row r="1343" spans="1:8" x14ac:dyDescent="0.3">
      <c r="A1343">
        <f>qwdata!B1492</f>
        <v>1651800</v>
      </c>
      <c r="B1343" s="1">
        <f>qwdata!C1492</f>
        <v>44410</v>
      </c>
      <c r="C1343" t="str">
        <f>VLOOKUP(qwdata!M1492,lookup!$A$2:$D$18,3,FALSE)</f>
        <v>Lead</v>
      </c>
      <c r="D1343">
        <f>qwdata!O1492</f>
        <v>0.158</v>
      </c>
      <c r="F1343" t="str">
        <f>IF(qwdata!N1492="&lt;","nd","d")</f>
        <v>d</v>
      </c>
      <c r="H1343" t="str">
        <f>VLOOKUP(qwdata!M1492,lookup!$A$2:$D$18,2,FALSE)</f>
        <v>Lead, water, filtered, micrograms per liter</v>
      </c>
    </row>
    <row r="1344" spans="1:8" x14ac:dyDescent="0.3">
      <c r="A1344">
        <f>qwdata!B1493</f>
        <v>1651800</v>
      </c>
      <c r="B1344" s="1">
        <f>qwdata!C1493</f>
        <v>44410</v>
      </c>
      <c r="C1344" t="str">
        <f>VLOOKUP(qwdata!M1493,lookup!$A$2:$D$18,3,FALSE)</f>
        <v>Zinc</v>
      </c>
      <c r="D1344">
        <f>qwdata!O1493</f>
        <v>4.4000000000000004</v>
      </c>
      <c r="F1344" t="str">
        <f>IF(qwdata!N1493="&lt;","nd","d")</f>
        <v>d</v>
      </c>
      <c r="H1344" t="str">
        <f>VLOOKUP(qwdata!M1493,lookup!$A$2:$D$18,2,FALSE)</f>
        <v>Zinc, water, filtered, micrograms per liter</v>
      </c>
    </row>
    <row r="1345" spans="1:8" x14ac:dyDescent="0.3">
      <c r="A1345">
        <f>qwdata!B1494</f>
        <v>1651800</v>
      </c>
      <c r="B1345" s="1">
        <f>qwdata!C1494</f>
        <v>44410</v>
      </c>
      <c r="C1345" t="str">
        <f>VLOOKUP(qwdata!M1494,lookup!$A$2:$D$18,3,FALSE)</f>
        <v>Mercury</v>
      </c>
      <c r="D1345">
        <f>qwdata!O1494</f>
        <v>2.08</v>
      </c>
      <c r="F1345" t="str">
        <f>IF(qwdata!N1494="&lt;","nd","d")</f>
        <v>d</v>
      </c>
      <c r="H1345" t="str">
        <f>VLOOKUP(qwdata!M1494,lookup!$A$2:$D$18,2,FALSE)</f>
        <v>Mercury, water, unfiltered, nanograms per liter</v>
      </c>
    </row>
    <row r="1346" spans="1:8" x14ac:dyDescent="0.3">
      <c r="A1346">
        <f>qwdata!B1495</f>
        <v>1651800</v>
      </c>
      <c r="B1346" s="1">
        <f>qwdata!C1495</f>
        <v>44425</v>
      </c>
      <c r="C1346" t="str">
        <f>VLOOKUP(qwdata!M1495,lookup!$A$2:$D$18,3,FALSE)</f>
        <v>Copper</v>
      </c>
      <c r="D1346">
        <f>qwdata!O1495</f>
        <v>3.1</v>
      </c>
      <c r="F1346" t="str">
        <f>IF(qwdata!N1495="&lt;","nd","d")</f>
        <v>d</v>
      </c>
      <c r="H1346" t="str">
        <f>VLOOKUP(qwdata!M1495,lookup!$A$2:$D$18,2,FALSE)</f>
        <v>Copper, water, filtered, micrograms per liter</v>
      </c>
    </row>
    <row r="1347" spans="1:8" x14ac:dyDescent="0.3">
      <c r="A1347">
        <f>qwdata!B1496</f>
        <v>1651800</v>
      </c>
      <c r="B1347" s="1">
        <f>qwdata!C1496</f>
        <v>44425</v>
      </c>
      <c r="C1347" t="str">
        <f>VLOOKUP(qwdata!M1496,lookup!$A$2:$D$18,3,FALSE)</f>
        <v>Lead</v>
      </c>
      <c r="D1347">
        <f>qwdata!O1496</f>
        <v>0.27600000000000002</v>
      </c>
      <c r="F1347" t="str">
        <f>IF(qwdata!N1496="&lt;","nd","d")</f>
        <v>d</v>
      </c>
      <c r="H1347" t="str">
        <f>VLOOKUP(qwdata!M1496,lookup!$A$2:$D$18,2,FALSE)</f>
        <v>Lead, water, filtered, micrograms per liter</v>
      </c>
    </row>
    <row r="1348" spans="1:8" x14ac:dyDescent="0.3">
      <c r="A1348">
        <f>qwdata!B1497</f>
        <v>1651800</v>
      </c>
      <c r="B1348" s="1">
        <f>qwdata!C1497</f>
        <v>44425</v>
      </c>
      <c r="C1348" t="str">
        <f>VLOOKUP(qwdata!M1497,lookup!$A$2:$D$18,3,FALSE)</f>
        <v>Zinc</v>
      </c>
      <c r="D1348">
        <f>qwdata!O1497</f>
        <v>2.5</v>
      </c>
      <c r="F1348" t="str">
        <f>IF(qwdata!N1497="&lt;","nd","d")</f>
        <v>d</v>
      </c>
      <c r="H1348" t="str">
        <f>VLOOKUP(qwdata!M1497,lookup!$A$2:$D$18,2,FALSE)</f>
        <v>Zinc, water, filtered, micrograms per liter</v>
      </c>
    </row>
    <row r="1349" spans="1:8" x14ac:dyDescent="0.3">
      <c r="A1349">
        <f>qwdata!B1498</f>
        <v>1651800</v>
      </c>
      <c r="B1349" s="1">
        <f>qwdata!C1498</f>
        <v>44425</v>
      </c>
      <c r="C1349" t="str">
        <f>VLOOKUP(qwdata!M1498,lookup!$A$2:$D$18,3,FALSE)</f>
        <v>Mercury</v>
      </c>
      <c r="D1349">
        <f>qwdata!O1498</f>
        <v>7.98</v>
      </c>
      <c r="F1349" t="str">
        <f>IF(qwdata!N1498="&lt;","nd","d")</f>
        <v>d</v>
      </c>
      <c r="H1349" t="str">
        <f>VLOOKUP(qwdata!M1498,lookup!$A$2:$D$18,2,FALSE)</f>
        <v>Mercury, water, unfiltered, nanograms per liter</v>
      </c>
    </row>
    <row r="1350" spans="1:8" x14ac:dyDescent="0.3">
      <c r="A1350">
        <f>qwdata!B1499</f>
        <v>1651800</v>
      </c>
      <c r="B1350" s="1">
        <f>qwdata!C1499</f>
        <v>44428</v>
      </c>
      <c r="C1350" t="str">
        <f>VLOOKUP(qwdata!M1499,lookup!$A$2:$D$18,3,FALSE)</f>
        <v>Copper</v>
      </c>
      <c r="D1350">
        <f>qwdata!O1499</f>
        <v>2.6</v>
      </c>
      <c r="F1350" t="str">
        <f>IF(qwdata!N1499="&lt;","nd","d")</f>
        <v>d</v>
      </c>
      <c r="H1350" t="str">
        <f>VLOOKUP(qwdata!M1499,lookup!$A$2:$D$18,2,FALSE)</f>
        <v>Copper, water, filtered, micrograms per liter</v>
      </c>
    </row>
    <row r="1351" spans="1:8" x14ac:dyDescent="0.3">
      <c r="A1351">
        <f>qwdata!B1500</f>
        <v>1651800</v>
      </c>
      <c r="B1351" s="1">
        <f>qwdata!C1500</f>
        <v>44428</v>
      </c>
      <c r="C1351" t="str">
        <f>VLOOKUP(qwdata!M1500,lookup!$A$2:$D$18,3,FALSE)</f>
        <v>Lead</v>
      </c>
      <c r="D1351">
        <f>qwdata!O1500</f>
        <v>0.93300000000000005</v>
      </c>
      <c r="F1351" t="str">
        <f>IF(qwdata!N1500="&lt;","nd","d")</f>
        <v>d</v>
      </c>
      <c r="H1351" t="str">
        <f>VLOOKUP(qwdata!M1500,lookup!$A$2:$D$18,2,FALSE)</f>
        <v>Lead, water, filtered, micrograms per liter</v>
      </c>
    </row>
    <row r="1352" spans="1:8" x14ac:dyDescent="0.3">
      <c r="A1352">
        <f>qwdata!B1501</f>
        <v>1651800</v>
      </c>
      <c r="B1352" s="1">
        <f>qwdata!C1501</f>
        <v>44428</v>
      </c>
      <c r="C1352" t="str">
        <f>VLOOKUP(qwdata!M1501,lookup!$A$2:$D$18,3,FALSE)</f>
        <v>Zinc</v>
      </c>
      <c r="D1352">
        <f>qwdata!O1501</f>
        <v>3.6</v>
      </c>
      <c r="F1352" t="str">
        <f>IF(qwdata!N1501="&lt;","nd","d")</f>
        <v>d</v>
      </c>
      <c r="H1352" t="str">
        <f>VLOOKUP(qwdata!M1501,lookup!$A$2:$D$18,2,FALSE)</f>
        <v>Zinc, water, filtered, micrograms per liter</v>
      </c>
    </row>
    <row r="1353" spans="1:8" x14ac:dyDescent="0.3">
      <c r="A1353">
        <f>qwdata!B1502</f>
        <v>1651800</v>
      </c>
      <c r="B1353" s="1">
        <f>qwdata!C1502</f>
        <v>44428</v>
      </c>
      <c r="C1353" t="str">
        <f>VLOOKUP(qwdata!M1502,lookup!$A$2:$D$18,3,FALSE)</f>
        <v>Mercury</v>
      </c>
      <c r="D1353">
        <f>qwdata!O1502</f>
        <v>8.59</v>
      </c>
      <c r="F1353" t="str">
        <f>IF(qwdata!N1502="&lt;","nd","d")</f>
        <v>d</v>
      </c>
      <c r="H1353" t="str">
        <f>VLOOKUP(qwdata!M1502,lookup!$A$2:$D$18,2,FALSE)</f>
        <v>Mercury, water, unfiltered, nanograms per liter</v>
      </c>
    </row>
    <row r="1354" spans="1:8" x14ac:dyDescent="0.3">
      <c r="A1354">
        <f>qwdata!B1503</f>
        <v>1651800</v>
      </c>
      <c r="B1354" s="1">
        <f>qwdata!C1503</f>
        <v>44440</v>
      </c>
      <c r="C1354" t="str">
        <f>VLOOKUP(qwdata!M1503,lookup!$A$2:$D$18,3,FALSE)</f>
        <v>Copper</v>
      </c>
      <c r="D1354">
        <f>qwdata!O1503</f>
        <v>4.3</v>
      </c>
      <c r="F1354" t="str">
        <f>IF(qwdata!N1503="&lt;","nd","d")</f>
        <v>d</v>
      </c>
      <c r="H1354" t="str">
        <f>VLOOKUP(qwdata!M1503,lookup!$A$2:$D$18,2,FALSE)</f>
        <v>Copper, water, filtered, micrograms per liter</v>
      </c>
    </row>
    <row r="1355" spans="1:8" x14ac:dyDescent="0.3">
      <c r="A1355">
        <f>qwdata!B1504</f>
        <v>1651800</v>
      </c>
      <c r="B1355" s="1">
        <f>qwdata!C1504</f>
        <v>44440</v>
      </c>
      <c r="C1355" t="str">
        <f>VLOOKUP(qwdata!M1504,lookup!$A$2:$D$18,3,FALSE)</f>
        <v>Lead</v>
      </c>
      <c r="D1355">
        <f>qwdata!O1504</f>
        <v>0.54600000000000004</v>
      </c>
      <c r="F1355" t="str">
        <f>IF(qwdata!N1504="&lt;","nd","d")</f>
        <v>d</v>
      </c>
      <c r="H1355" t="str">
        <f>VLOOKUP(qwdata!M1504,lookup!$A$2:$D$18,2,FALSE)</f>
        <v>Lead, water, filtered, micrograms per liter</v>
      </c>
    </row>
    <row r="1356" spans="1:8" x14ac:dyDescent="0.3">
      <c r="A1356">
        <f>qwdata!B1505</f>
        <v>1651800</v>
      </c>
      <c r="B1356" s="1">
        <f>qwdata!C1505</f>
        <v>44440</v>
      </c>
      <c r="C1356" t="str">
        <f>VLOOKUP(qwdata!M1505,lookup!$A$2:$D$18,3,FALSE)</f>
        <v>Zinc</v>
      </c>
      <c r="D1356">
        <f>qwdata!O1505</f>
        <v>8.4</v>
      </c>
      <c r="F1356" t="str">
        <f>IF(qwdata!N1505="&lt;","nd","d")</f>
        <v>d</v>
      </c>
      <c r="H1356" t="str">
        <f>VLOOKUP(qwdata!M1505,lookup!$A$2:$D$18,2,FALSE)</f>
        <v>Zinc, water, filtered, micrograms per liter</v>
      </c>
    </row>
    <row r="1357" spans="1:8" x14ac:dyDescent="0.3">
      <c r="A1357">
        <f>qwdata!B1506</f>
        <v>1651800</v>
      </c>
      <c r="B1357" s="1">
        <f>qwdata!C1506</f>
        <v>44440</v>
      </c>
      <c r="C1357" t="str">
        <f>VLOOKUP(qwdata!M1506,lookup!$A$2:$D$18,3,FALSE)</f>
        <v>Mercury</v>
      </c>
      <c r="D1357">
        <f>qwdata!O1506</f>
        <v>6.15</v>
      </c>
      <c r="F1357" t="str">
        <f>IF(qwdata!N1506="&lt;","nd","d")</f>
        <v>d</v>
      </c>
      <c r="H1357" t="str">
        <f>VLOOKUP(qwdata!M1506,lookup!$A$2:$D$18,2,FALSE)</f>
        <v>Mercury, water, unfiltered, nanograms per liter</v>
      </c>
    </row>
    <row r="1358" spans="1:8" x14ac:dyDescent="0.3">
      <c r="A1358">
        <f>qwdata!B1507</f>
        <v>1651800</v>
      </c>
      <c r="B1358" s="1">
        <f>qwdata!C1507</f>
        <v>44462</v>
      </c>
      <c r="C1358" t="str">
        <f>VLOOKUP(qwdata!M1507,lookup!$A$2:$D$18,3,FALSE)</f>
        <v>Copper</v>
      </c>
      <c r="D1358">
        <f>qwdata!O1507</f>
        <v>2.8</v>
      </c>
      <c r="F1358" t="str">
        <f>IF(qwdata!N1507="&lt;","nd","d")</f>
        <v>d</v>
      </c>
      <c r="H1358" t="str">
        <f>VLOOKUP(qwdata!M1507,lookup!$A$2:$D$18,2,FALSE)</f>
        <v>Copper, water, filtered, micrograms per liter</v>
      </c>
    </row>
    <row r="1359" spans="1:8" x14ac:dyDescent="0.3">
      <c r="A1359">
        <f>qwdata!B1508</f>
        <v>1651800</v>
      </c>
      <c r="B1359" s="1">
        <f>qwdata!C1508</f>
        <v>44462</v>
      </c>
      <c r="C1359" t="str">
        <f>VLOOKUP(qwdata!M1508,lookup!$A$2:$D$18,3,FALSE)</f>
        <v>Lead</v>
      </c>
      <c r="D1359">
        <f>qwdata!O1508</f>
        <v>0.55300000000000005</v>
      </c>
      <c r="F1359" t="str">
        <f>IF(qwdata!N1508="&lt;","nd","d")</f>
        <v>d</v>
      </c>
      <c r="H1359" t="str">
        <f>VLOOKUP(qwdata!M1508,lookup!$A$2:$D$18,2,FALSE)</f>
        <v>Lead, water, filtered, micrograms per liter</v>
      </c>
    </row>
    <row r="1360" spans="1:8" x14ac:dyDescent="0.3">
      <c r="A1360">
        <f>qwdata!B1509</f>
        <v>1651800</v>
      </c>
      <c r="B1360" s="1">
        <f>qwdata!C1509</f>
        <v>44462</v>
      </c>
      <c r="C1360" t="str">
        <f>VLOOKUP(qwdata!M1509,lookup!$A$2:$D$18,3,FALSE)</f>
        <v>Zinc</v>
      </c>
      <c r="D1360">
        <f>qwdata!O1509</f>
        <v>4.0999999999999996</v>
      </c>
      <c r="F1360" t="str">
        <f>IF(qwdata!N1509="&lt;","nd","d")</f>
        <v>d</v>
      </c>
      <c r="H1360" t="str">
        <f>VLOOKUP(qwdata!M1509,lookup!$A$2:$D$18,2,FALSE)</f>
        <v>Zinc, water, filtered, micrograms per liter</v>
      </c>
    </row>
    <row r="1361" spans="1:8" x14ac:dyDescent="0.3">
      <c r="A1361">
        <f>qwdata!B1510</f>
        <v>1651800</v>
      </c>
      <c r="B1361" s="1">
        <f>qwdata!C1510</f>
        <v>44462</v>
      </c>
      <c r="C1361" t="str">
        <f>VLOOKUP(qwdata!M1510,lookup!$A$2:$D$18,3,FALSE)</f>
        <v>Mercury</v>
      </c>
      <c r="D1361">
        <f>qwdata!O1510</f>
        <v>31.8</v>
      </c>
      <c r="F1361" t="str">
        <f>IF(qwdata!N1510="&lt;","nd","d")</f>
        <v>d</v>
      </c>
      <c r="H1361" t="str">
        <f>VLOOKUP(qwdata!M1510,lookup!$A$2:$D$18,2,FALSE)</f>
        <v>Mercury, water, unfiltered, nanograms per liter</v>
      </c>
    </row>
    <row r="1362" spans="1:8" x14ac:dyDescent="0.3">
      <c r="A1362">
        <f>qwdata!B1511</f>
        <v>1651800</v>
      </c>
      <c r="B1362" s="1">
        <f>qwdata!C1511</f>
        <v>44473</v>
      </c>
      <c r="C1362" t="str">
        <f>VLOOKUP(qwdata!M1511,lookup!$A$2:$D$18,3,FALSE)</f>
        <v>Copper</v>
      </c>
      <c r="D1362">
        <f>qwdata!O1511</f>
        <v>2.2000000000000002</v>
      </c>
      <c r="F1362" t="str">
        <f>IF(qwdata!N1511="&lt;","nd","d")</f>
        <v>d</v>
      </c>
      <c r="H1362" t="str">
        <f>VLOOKUP(qwdata!M1511,lookup!$A$2:$D$18,2,FALSE)</f>
        <v>Copper, water, filtered, micrograms per liter</v>
      </c>
    </row>
    <row r="1363" spans="1:8" x14ac:dyDescent="0.3">
      <c r="A1363">
        <f>qwdata!B1512</f>
        <v>1651800</v>
      </c>
      <c r="B1363" s="1">
        <f>qwdata!C1512</f>
        <v>44473</v>
      </c>
      <c r="C1363" t="str">
        <f>VLOOKUP(qwdata!M1512,lookup!$A$2:$D$18,3,FALSE)</f>
        <v>Lead</v>
      </c>
      <c r="D1363">
        <f>qwdata!O1512</f>
        <v>2.7E-2</v>
      </c>
      <c r="F1363" t="str">
        <f>IF(qwdata!N1512="&lt;","nd","d")</f>
        <v>d</v>
      </c>
      <c r="H1363" t="str">
        <f>VLOOKUP(qwdata!M1512,lookup!$A$2:$D$18,2,FALSE)</f>
        <v>Lead, water, filtered, micrograms per liter</v>
      </c>
    </row>
    <row r="1364" spans="1:8" x14ac:dyDescent="0.3">
      <c r="A1364">
        <f>qwdata!B1513</f>
        <v>1651800</v>
      </c>
      <c r="B1364" s="1">
        <f>qwdata!C1513</f>
        <v>44473</v>
      </c>
      <c r="C1364" t="str">
        <f>VLOOKUP(qwdata!M1513,lookup!$A$2:$D$18,3,FALSE)</f>
        <v>Zinc</v>
      </c>
      <c r="D1364">
        <f>qwdata!O1513</f>
        <v>2.1</v>
      </c>
      <c r="F1364" t="str">
        <f>IF(qwdata!N1513="&lt;","nd","d")</f>
        <v>d</v>
      </c>
      <c r="H1364" t="str">
        <f>VLOOKUP(qwdata!M1513,lookup!$A$2:$D$18,2,FALSE)</f>
        <v>Zinc, water, filtered, micrograms per liter</v>
      </c>
    </row>
    <row r="1365" spans="1:8" x14ac:dyDescent="0.3">
      <c r="A1365">
        <f>qwdata!B1514</f>
        <v>1651800</v>
      </c>
      <c r="B1365" s="1">
        <f>qwdata!C1514</f>
        <v>44473</v>
      </c>
      <c r="C1365" t="str">
        <f>VLOOKUP(qwdata!M1514,lookup!$A$2:$D$18,3,FALSE)</f>
        <v>Mercury</v>
      </c>
      <c r="D1365">
        <f>qwdata!O1514</f>
        <v>0.62</v>
      </c>
      <c r="F1365" t="str">
        <f>IF(qwdata!N1514="&lt;","nd","d")</f>
        <v>d</v>
      </c>
      <c r="H1365" t="str">
        <f>VLOOKUP(qwdata!M1514,lookup!$A$2:$D$18,2,FALSE)</f>
        <v>Mercury, water, unfiltered, nanograms per liter</v>
      </c>
    </row>
    <row r="1366" spans="1:8" x14ac:dyDescent="0.3">
      <c r="A1366">
        <f>qwdata!B1515</f>
        <v>1651800</v>
      </c>
      <c r="B1366" s="1">
        <f>qwdata!C1515</f>
        <v>44498</v>
      </c>
      <c r="C1366" t="str">
        <f>VLOOKUP(qwdata!M1515,lookup!$A$2:$D$18,3,FALSE)</f>
        <v>Copper</v>
      </c>
      <c r="D1366">
        <f>qwdata!O1515</f>
        <v>5.9</v>
      </c>
      <c r="F1366" t="str">
        <f>IF(qwdata!N1515="&lt;","nd","d")</f>
        <v>d</v>
      </c>
      <c r="H1366" t="str">
        <f>VLOOKUP(qwdata!M1515,lookup!$A$2:$D$18,2,FALSE)</f>
        <v>Copper, water, filtered, micrograms per liter</v>
      </c>
    </row>
    <row r="1367" spans="1:8" x14ac:dyDescent="0.3">
      <c r="A1367">
        <f>qwdata!B1516</f>
        <v>1651800</v>
      </c>
      <c r="B1367" s="1">
        <f>qwdata!C1516</f>
        <v>44498</v>
      </c>
      <c r="C1367" t="str">
        <f>VLOOKUP(qwdata!M1516,lookup!$A$2:$D$18,3,FALSE)</f>
        <v>Lead</v>
      </c>
      <c r="D1367">
        <f>qwdata!O1516</f>
        <v>0.94</v>
      </c>
      <c r="F1367" t="str">
        <f>IF(qwdata!N1516="&lt;","nd","d")</f>
        <v>d</v>
      </c>
      <c r="H1367" t="str">
        <f>VLOOKUP(qwdata!M1516,lookup!$A$2:$D$18,2,FALSE)</f>
        <v>Lead, water, filtered, micrograms per liter</v>
      </c>
    </row>
    <row r="1368" spans="1:8" x14ac:dyDescent="0.3">
      <c r="A1368">
        <f>qwdata!B1517</f>
        <v>1651800</v>
      </c>
      <c r="B1368" s="1">
        <f>qwdata!C1517</f>
        <v>44498</v>
      </c>
      <c r="C1368" t="str">
        <f>VLOOKUP(qwdata!M1517,lookup!$A$2:$D$18,3,FALSE)</f>
        <v>Zinc</v>
      </c>
      <c r="D1368">
        <f>qwdata!O1517</f>
        <v>14.4</v>
      </c>
      <c r="F1368" t="str">
        <f>IF(qwdata!N1517="&lt;","nd","d")</f>
        <v>d</v>
      </c>
      <c r="H1368" t="str">
        <f>VLOOKUP(qwdata!M1517,lookup!$A$2:$D$18,2,FALSE)</f>
        <v>Zinc, water, filtered, micrograms per liter</v>
      </c>
    </row>
    <row r="1369" spans="1:8" x14ac:dyDescent="0.3">
      <c r="A1369">
        <f>qwdata!B1518</f>
        <v>1651800</v>
      </c>
      <c r="B1369" s="1">
        <f>qwdata!C1518</f>
        <v>44498</v>
      </c>
      <c r="C1369" t="str">
        <f>VLOOKUP(qwdata!M1518,lookup!$A$2:$D$18,3,FALSE)</f>
        <v>Mercury</v>
      </c>
      <c r="D1369">
        <f>qwdata!O1518</f>
        <v>6.61</v>
      </c>
      <c r="F1369" t="str">
        <f>IF(qwdata!N1518="&lt;","nd","d")</f>
        <v>d</v>
      </c>
      <c r="H1369" t="str">
        <f>VLOOKUP(qwdata!M1518,lookup!$A$2:$D$18,2,FALSE)</f>
        <v>Mercury, water, unfiltered, nanograms per liter</v>
      </c>
    </row>
    <row r="1370" spans="1:8" x14ac:dyDescent="0.3">
      <c r="A1370">
        <f>qwdata!B1519</f>
        <v>1651800</v>
      </c>
      <c r="B1370" s="1">
        <f>qwdata!C1519</f>
        <v>44503</v>
      </c>
      <c r="C1370" t="str">
        <f>VLOOKUP(qwdata!M1519,lookup!$A$2:$D$18,3,FALSE)</f>
        <v>Copper</v>
      </c>
      <c r="D1370">
        <f>qwdata!O1519</f>
        <v>3</v>
      </c>
      <c r="F1370" t="str">
        <f>IF(qwdata!N1519="&lt;","nd","d")</f>
        <v>d</v>
      </c>
      <c r="H1370" t="str">
        <f>VLOOKUP(qwdata!M1519,lookup!$A$2:$D$18,2,FALSE)</f>
        <v>Copper, water, filtered, micrograms per liter</v>
      </c>
    </row>
    <row r="1371" spans="1:8" x14ac:dyDescent="0.3">
      <c r="A1371">
        <f>qwdata!B1520</f>
        <v>1651800</v>
      </c>
      <c r="B1371" s="1">
        <f>qwdata!C1520</f>
        <v>44503</v>
      </c>
      <c r="C1371" t="str">
        <f>VLOOKUP(qwdata!M1520,lookup!$A$2:$D$18,3,FALSE)</f>
        <v>Lead</v>
      </c>
      <c r="D1371">
        <f>qwdata!O1520</f>
        <v>0.09</v>
      </c>
      <c r="F1371" t="str">
        <f>IF(qwdata!N1520="&lt;","nd","d")</f>
        <v>d</v>
      </c>
      <c r="H1371" t="str">
        <f>VLOOKUP(qwdata!M1520,lookup!$A$2:$D$18,2,FALSE)</f>
        <v>Lead, water, filtered, micrograms per liter</v>
      </c>
    </row>
    <row r="1372" spans="1:8" x14ac:dyDescent="0.3">
      <c r="A1372">
        <f>qwdata!B1521</f>
        <v>1651800</v>
      </c>
      <c r="B1372" s="1">
        <f>qwdata!C1521</f>
        <v>44503</v>
      </c>
      <c r="C1372" t="str">
        <f>VLOOKUP(qwdata!M1521,lookup!$A$2:$D$18,3,FALSE)</f>
        <v>Zinc</v>
      </c>
      <c r="D1372">
        <f>qwdata!O1521</f>
        <v>9</v>
      </c>
      <c r="F1372" t="str">
        <f>IF(qwdata!N1521="&lt;","nd","d")</f>
        <v>d</v>
      </c>
      <c r="H1372" t="str">
        <f>VLOOKUP(qwdata!M1521,lookup!$A$2:$D$18,2,FALSE)</f>
        <v>Zinc, water, filtered, micrograms per liter</v>
      </c>
    </row>
    <row r="1373" spans="1:8" x14ac:dyDescent="0.3">
      <c r="A1373">
        <f>qwdata!B1522</f>
        <v>1651800</v>
      </c>
      <c r="B1373" s="1">
        <f>qwdata!C1522</f>
        <v>44503</v>
      </c>
      <c r="C1373" t="str">
        <f>VLOOKUP(qwdata!M1522,lookup!$A$2:$D$18,3,FALSE)</f>
        <v>Mercury</v>
      </c>
      <c r="D1373">
        <f>qwdata!O1522</f>
        <v>2.58</v>
      </c>
      <c r="F1373" t="str">
        <f>IF(qwdata!N1522="&lt;","nd","d")</f>
        <v>d</v>
      </c>
      <c r="H1373" t="str">
        <f>VLOOKUP(qwdata!M1522,lookup!$A$2:$D$18,2,FALSE)</f>
        <v>Mercury, water, unfiltered, nanograms per liter</v>
      </c>
    </row>
    <row r="1374" spans="1:8" x14ac:dyDescent="0.3">
      <c r="A1374">
        <f>qwdata!B1523</f>
        <v>1651800</v>
      </c>
      <c r="B1374" s="1">
        <f>qwdata!C1523</f>
        <v>44536</v>
      </c>
      <c r="C1374" t="str">
        <f>VLOOKUP(qwdata!M1523,lookup!$A$2:$D$18,3,FALSE)</f>
        <v>Copper</v>
      </c>
      <c r="D1374">
        <f>qwdata!O1523</f>
        <v>2.5</v>
      </c>
      <c r="F1374" t="str">
        <f>IF(qwdata!N1523="&lt;","nd","d")</f>
        <v>d</v>
      </c>
      <c r="H1374" t="str">
        <f>VLOOKUP(qwdata!M1523,lookup!$A$2:$D$18,2,FALSE)</f>
        <v>Copper, water, filtered, micrograms per liter</v>
      </c>
    </row>
    <row r="1375" spans="1:8" x14ac:dyDescent="0.3">
      <c r="A1375">
        <f>qwdata!B1524</f>
        <v>1651800</v>
      </c>
      <c r="B1375" s="1">
        <f>qwdata!C1524</f>
        <v>44536</v>
      </c>
      <c r="C1375" t="str">
        <f>VLOOKUP(qwdata!M1524,lookup!$A$2:$D$18,3,FALSE)</f>
        <v>Lead</v>
      </c>
      <c r="D1375">
        <f>qwdata!O1524</f>
        <v>7.0999999999999994E-2</v>
      </c>
      <c r="F1375" t="str">
        <f>IF(qwdata!N1524="&lt;","nd","d")</f>
        <v>d</v>
      </c>
      <c r="H1375" t="str">
        <f>VLOOKUP(qwdata!M1524,lookup!$A$2:$D$18,2,FALSE)</f>
        <v>Lead, water, filtered, micrograms per liter</v>
      </c>
    </row>
    <row r="1376" spans="1:8" x14ac:dyDescent="0.3">
      <c r="A1376">
        <f>qwdata!B1525</f>
        <v>1651800</v>
      </c>
      <c r="B1376" s="1">
        <f>qwdata!C1525</f>
        <v>44536</v>
      </c>
      <c r="C1376" t="str">
        <f>VLOOKUP(qwdata!M1525,lookup!$A$2:$D$18,3,FALSE)</f>
        <v>Zinc</v>
      </c>
      <c r="D1376">
        <f>qwdata!O1525</f>
        <v>10.8</v>
      </c>
      <c r="F1376" t="str">
        <f>IF(qwdata!N1525="&lt;","nd","d")</f>
        <v>d</v>
      </c>
      <c r="H1376" t="str">
        <f>VLOOKUP(qwdata!M1525,lookup!$A$2:$D$18,2,FALSE)</f>
        <v>Zinc, water, filtered, micrograms per liter</v>
      </c>
    </row>
    <row r="1377" spans="1:8" x14ac:dyDescent="0.3">
      <c r="A1377">
        <f>qwdata!B1526</f>
        <v>1651800</v>
      </c>
      <c r="B1377" s="1">
        <f>qwdata!C1526</f>
        <v>44536</v>
      </c>
      <c r="C1377" t="str">
        <f>VLOOKUP(qwdata!M1526,lookup!$A$2:$D$18,3,FALSE)</f>
        <v>Mercury</v>
      </c>
      <c r="D1377">
        <f>qwdata!O1526</f>
        <v>1.19</v>
      </c>
      <c r="F1377" t="str">
        <f>IF(qwdata!N1526="&lt;","nd","d")</f>
        <v>d</v>
      </c>
      <c r="H1377" t="str">
        <f>VLOOKUP(qwdata!M1526,lookup!$A$2:$D$18,2,FALSE)</f>
        <v>Mercury, water, unfiltered, nanograms per liter</v>
      </c>
    </row>
    <row r="1378" spans="1:8" x14ac:dyDescent="0.3">
      <c r="A1378">
        <f>qwdata!B1527</f>
        <v>1651800</v>
      </c>
      <c r="B1378" s="1">
        <f>qwdata!C1527</f>
        <v>44565</v>
      </c>
      <c r="C1378" t="str">
        <f>VLOOKUP(qwdata!M1527,lookup!$A$2:$D$18,3,FALSE)</f>
        <v>Copper</v>
      </c>
      <c r="D1378">
        <f>qwdata!O1527</f>
        <v>5.0999999999999996</v>
      </c>
      <c r="F1378" t="str">
        <f>IF(qwdata!N1527="&lt;","nd","d")</f>
        <v>d</v>
      </c>
      <c r="H1378" t="str">
        <f>VLOOKUP(qwdata!M1527,lookup!$A$2:$D$18,2,FALSE)</f>
        <v>Copper, water, filtered, micrograms per liter</v>
      </c>
    </row>
    <row r="1379" spans="1:8" x14ac:dyDescent="0.3">
      <c r="A1379">
        <f>qwdata!B1528</f>
        <v>1651800</v>
      </c>
      <c r="B1379" s="1">
        <f>qwdata!C1528</f>
        <v>44565</v>
      </c>
      <c r="C1379" t="str">
        <f>VLOOKUP(qwdata!M1528,lookup!$A$2:$D$18,3,FALSE)</f>
        <v>Lead</v>
      </c>
      <c r="D1379">
        <f>qwdata!O1528</f>
        <v>0.45600000000000002</v>
      </c>
      <c r="F1379" t="str">
        <f>IF(qwdata!N1528="&lt;","nd","d")</f>
        <v>d</v>
      </c>
      <c r="H1379" t="str">
        <f>VLOOKUP(qwdata!M1528,lookup!$A$2:$D$18,2,FALSE)</f>
        <v>Lead, water, filtered, micrograms per liter</v>
      </c>
    </row>
    <row r="1380" spans="1:8" x14ac:dyDescent="0.3">
      <c r="A1380">
        <f>qwdata!B1529</f>
        <v>1651800</v>
      </c>
      <c r="B1380" s="1">
        <f>qwdata!C1529</f>
        <v>44565</v>
      </c>
      <c r="C1380" t="str">
        <f>VLOOKUP(qwdata!M1529,lookup!$A$2:$D$18,3,FALSE)</f>
        <v>Zinc</v>
      </c>
      <c r="D1380">
        <f>qwdata!O1529</f>
        <v>17.899999999999999</v>
      </c>
      <c r="F1380" t="str">
        <f>IF(qwdata!N1529="&lt;","nd","d")</f>
        <v>d</v>
      </c>
      <c r="H1380" t="str">
        <f>VLOOKUP(qwdata!M1529,lookup!$A$2:$D$18,2,FALSE)</f>
        <v>Zinc, water, filtered, micrograms per liter</v>
      </c>
    </row>
    <row r="1381" spans="1:8" x14ac:dyDescent="0.3">
      <c r="A1381">
        <f>qwdata!B1530</f>
        <v>1651800</v>
      </c>
      <c r="B1381" s="1">
        <f>qwdata!C1530</f>
        <v>44565</v>
      </c>
      <c r="C1381" t="str">
        <f>VLOOKUP(qwdata!M1530,lookup!$A$2:$D$18,3,FALSE)</f>
        <v>Mercury</v>
      </c>
      <c r="D1381">
        <f>qwdata!O1530</f>
        <v>2.57</v>
      </c>
      <c r="F1381" t="str">
        <f>IF(qwdata!N1530="&lt;","nd","d")</f>
        <v>d</v>
      </c>
      <c r="H1381" t="str">
        <f>VLOOKUP(qwdata!M1530,lookup!$A$2:$D$18,2,FALSE)</f>
        <v>Mercury, water, unfiltered, nanograms per liter</v>
      </c>
    </row>
    <row r="1382" spans="1:8" x14ac:dyDescent="0.3">
      <c r="A1382">
        <f>qwdata!B1531</f>
        <v>1651800</v>
      </c>
      <c r="B1382" s="1">
        <f>qwdata!C1531</f>
        <v>44596</v>
      </c>
      <c r="C1382" t="str">
        <f>VLOOKUP(qwdata!M1531,lookup!$A$2:$D$18,3,FALSE)</f>
        <v>Copper</v>
      </c>
      <c r="D1382">
        <f>qwdata!O1531</f>
        <v>4.7</v>
      </c>
      <c r="F1382" t="str">
        <f>IF(qwdata!N1531="&lt;","nd","d")</f>
        <v>d</v>
      </c>
      <c r="H1382" t="str">
        <f>VLOOKUP(qwdata!M1531,lookup!$A$2:$D$18,2,FALSE)</f>
        <v>Copper, water, filtered, micrograms per liter</v>
      </c>
    </row>
    <row r="1383" spans="1:8" x14ac:dyDescent="0.3">
      <c r="A1383">
        <f>qwdata!B1532</f>
        <v>1651800</v>
      </c>
      <c r="B1383" s="1">
        <f>qwdata!C1532</f>
        <v>44596</v>
      </c>
      <c r="C1383" t="str">
        <f>VLOOKUP(qwdata!M1532,lookup!$A$2:$D$18,3,FALSE)</f>
        <v>Lead</v>
      </c>
      <c r="D1383">
        <f>qwdata!O1532</f>
        <v>0.74399999999999999</v>
      </c>
      <c r="F1383" t="str">
        <f>IF(qwdata!N1532="&lt;","nd","d")</f>
        <v>d</v>
      </c>
      <c r="H1383" t="str">
        <f>VLOOKUP(qwdata!M1532,lookup!$A$2:$D$18,2,FALSE)</f>
        <v>Lead, water, filtered, micrograms per liter</v>
      </c>
    </row>
    <row r="1384" spans="1:8" x14ac:dyDescent="0.3">
      <c r="A1384">
        <f>qwdata!B1533</f>
        <v>1651800</v>
      </c>
      <c r="B1384" s="1">
        <f>qwdata!C1533</f>
        <v>44596</v>
      </c>
      <c r="C1384" t="str">
        <f>VLOOKUP(qwdata!M1533,lookup!$A$2:$D$18,3,FALSE)</f>
        <v>Zinc</v>
      </c>
      <c r="D1384">
        <f>qwdata!O1533</f>
        <v>5.4</v>
      </c>
      <c r="F1384" t="str">
        <f>IF(qwdata!N1533="&lt;","nd","d")</f>
        <v>d</v>
      </c>
      <c r="H1384" t="str">
        <f>VLOOKUP(qwdata!M1533,lookup!$A$2:$D$18,2,FALSE)</f>
        <v>Zinc, water, filtered, micrograms per liter</v>
      </c>
    </row>
    <row r="1385" spans="1:8" x14ac:dyDescent="0.3">
      <c r="A1385">
        <f>qwdata!B1534</f>
        <v>1651800</v>
      </c>
      <c r="B1385" s="1">
        <f>qwdata!C1534</f>
        <v>44596</v>
      </c>
      <c r="C1385" t="str">
        <f>VLOOKUP(qwdata!M1534,lookup!$A$2:$D$18,3,FALSE)</f>
        <v>Mercury</v>
      </c>
      <c r="D1385">
        <f>qwdata!O1534</f>
        <v>41.9</v>
      </c>
      <c r="F1385" t="str">
        <f>IF(qwdata!N1534="&lt;","nd","d")</f>
        <v>d</v>
      </c>
      <c r="H1385" t="str">
        <f>VLOOKUP(qwdata!M1534,lookup!$A$2:$D$18,2,FALSE)</f>
        <v>Mercury, water, unfiltered, nanograms per liter</v>
      </c>
    </row>
    <row r="1386" spans="1:8" x14ac:dyDescent="0.3">
      <c r="A1386">
        <f>qwdata!B1535</f>
        <v>1651800</v>
      </c>
      <c r="B1386" s="1">
        <f>qwdata!C1535</f>
        <v>44602</v>
      </c>
      <c r="C1386" t="str">
        <f>VLOOKUP(qwdata!M1535,lookup!$A$2:$D$18,3,FALSE)</f>
        <v>Copper</v>
      </c>
      <c r="D1386">
        <f>qwdata!O1535</f>
        <v>2.8</v>
      </c>
      <c r="F1386" t="str">
        <f>IF(qwdata!N1535="&lt;","nd","d")</f>
        <v>d</v>
      </c>
      <c r="H1386" t="str">
        <f>VLOOKUP(qwdata!M1535,lookup!$A$2:$D$18,2,FALSE)</f>
        <v>Copper, water, filtered, micrograms per liter</v>
      </c>
    </row>
    <row r="1387" spans="1:8" x14ac:dyDescent="0.3">
      <c r="A1387">
        <f>qwdata!B1536</f>
        <v>1651800</v>
      </c>
      <c r="B1387" s="1">
        <f>qwdata!C1536</f>
        <v>44602</v>
      </c>
      <c r="C1387" t="str">
        <f>VLOOKUP(qwdata!M1536,lookup!$A$2:$D$18,3,FALSE)</f>
        <v>Lead</v>
      </c>
      <c r="D1387">
        <f>qwdata!O1536</f>
        <v>3.1E-2</v>
      </c>
      <c r="F1387" t="str">
        <f>IF(qwdata!N1536="&lt;","nd","d")</f>
        <v>d</v>
      </c>
      <c r="H1387" t="str">
        <f>VLOOKUP(qwdata!M1536,lookup!$A$2:$D$18,2,FALSE)</f>
        <v>Lead, water, filtered, micrograms per liter</v>
      </c>
    </row>
    <row r="1388" spans="1:8" x14ac:dyDescent="0.3">
      <c r="A1388">
        <f>qwdata!B1537</f>
        <v>1651800</v>
      </c>
      <c r="B1388" s="1">
        <f>qwdata!C1537</f>
        <v>44602</v>
      </c>
      <c r="C1388" t="str">
        <f>VLOOKUP(qwdata!M1537,lookup!$A$2:$D$18,3,FALSE)</f>
        <v>Zinc</v>
      </c>
      <c r="D1388">
        <f>qwdata!O1537</f>
        <v>21.5</v>
      </c>
      <c r="F1388" t="str">
        <f>IF(qwdata!N1537="&lt;","nd","d")</f>
        <v>d</v>
      </c>
      <c r="H1388" t="str">
        <f>VLOOKUP(qwdata!M1537,lookup!$A$2:$D$18,2,FALSE)</f>
        <v>Zinc, water, filtered, micrograms per liter</v>
      </c>
    </row>
    <row r="1389" spans="1:8" x14ac:dyDescent="0.3">
      <c r="A1389">
        <f>qwdata!B1538</f>
        <v>1651800</v>
      </c>
      <c r="B1389" s="1">
        <f>qwdata!C1538</f>
        <v>44602</v>
      </c>
      <c r="C1389" t="str">
        <f>VLOOKUP(qwdata!M1538,lookup!$A$2:$D$18,3,FALSE)</f>
        <v>Mercury</v>
      </c>
      <c r="D1389">
        <f>qwdata!O1538</f>
        <v>1.46</v>
      </c>
      <c r="F1389" t="str">
        <f>IF(qwdata!N1538="&lt;","nd","d")</f>
        <v>d</v>
      </c>
      <c r="H1389" t="str">
        <f>VLOOKUP(qwdata!M1538,lookup!$A$2:$D$18,2,FALSE)</f>
        <v>Mercury, water, unfiltered, nanograms per liter</v>
      </c>
    </row>
    <row r="1390" spans="1:8" x14ac:dyDescent="0.3">
      <c r="A1390">
        <f>qwdata!B1539</f>
        <v>1651800</v>
      </c>
      <c r="B1390" s="1">
        <f>qwdata!C1539</f>
        <v>44627</v>
      </c>
      <c r="C1390" t="str">
        <f>VLOOKUP(qwdata!M1539,lookup!$A$2:$D$18,3,FALSE)</f>
        <v>Copper</v>
      </c>
      <c r="D1390">
        <f>qwdata!O1539</f>
        <v>3.3</v>
      </c>
      <c r="F1390" t="str">
        <f>IF(qwdata!N1539="&lt;","nd","d")</f>
        <v>d</v>
      </c>
      <c r="H1390" t="str">
        <f>VLOOKUP(qwdata!M1539,lookup!$A$2:$D$18,2,FALSE)</f>
        <v>Copper, water, filtered, micrograms per liter</v>
      </c>
    </row>
    <row r="1391" spans="1:8" x14ac:dyDescent="0.3">
      <c r="A1391">
        <f>qwdata!B1540</f>
        <v>1651800</v>
      </c>
      <c r="B1391" s="1">
        <f>qwdata!C1540</f>
        <v>44627</v>
      </c>
      <c r="C1391" t="str">
        <f>VLOOKUP(qwdata!M1540,lookup!$A$2:$D$18,3,FALSE)</f>
        <v>Lead</v>
      </c>
      <c r="D1391">
        <f>qwdata!O1540</f>
        <v>0.13</v>
      </c>
      <c r="F1391" t="str">
        <f>IF(qwdata!N1540="&lt;","nd","d")</f>
        <v>d</v>
      </c>
      <c r="H1391" t="str">
        <f>VLOOKUP(qwdata!M1540,lookup!$A$2:$D$18,2,FALSE)</f>
        <v>Lead, water, filtered, micrograms per liter</v>
      </c>
    </row>
    <row r="1392" spans="1:8" x14ac:dyDescent="0.3">
      <c r="A1392">
        <f>qwdata!B1541</f>
        <v>1651800</v>
      </c>
      <c r="B1392" s="1">
        <f>qwdata!C1541</f>
        <v>44627</v>
      </c>
      <c r="C1392" t="str">
        <f>VLOOKUP(qwdata!M1541,lookup!$A$2:$D$18,3,FALSE)</f>
        <v>Zinc</v>
      </c>
      <c r="D1392">
        <f>qwdata!O1541</f>
        <v>17.2</v>
      </c>
      <c r="F1392" t="str">
        <f>IF(qwdata!N1541="&lt;","nd","d")</f>
        <v>d</v>
      </c>
      <c r="H1392" t="str">
        <f>VLOOKUP(qwdata!M1541,lookup!$A$2:$D$18,2,FALSE)</f>
        <v>Zinc, water, filtered, micrograms per liter</v>
      </c>
    </row>
    <row r="1393" spans="1:8" x14ac:dyDescent="0.3">
      <c r="A1393">
        <f>qwdata!B1542</f>
        <v>1651800</v>
      </c>
      <c r="B1393" s="1">
        <f>qwdata!C1542</f>
        <v>44627</v>
      </c>
      <c r="C1393" t="str">
        <f>VLOOKUP(qwdata!M1542,lookup!$A$2:$D$18,3,FALSE)</f>
        <v>Mercury</v>
      </c>
      <c r="D1393">
        <f>qwdata!O1542</f>
        <v>1.8</v>
      </c>
      <c r="F1393" t="str">
        <f>IF(qwdata!N1542="&lt;","nd","d")</f>
        <v>d</v>
      </c>
      <c r="H1393" t="str">
        <f>VLOOKUP(qwdata!M1542,lookup!$A$2:$D$18,2,FALSE)</f>
        <v>Mercury, water, unfiltered, nanograms per liter</v>
      </c>
    </row>
    <row r="1394" spans="1:8" x14ac:dyDescent="0.3">
      <c r="A1394">
        <f>qwdata!B1543</f>
        <v>1651800</v>
      </c>
      <c r="B1394" s="1">
        <f>qwdata!C1543</f>
        <v>44629</v>
      </c>
      <c r="C1394" t="str">
        <f>VLOOKUP(qwdata!M1543,lookup!$A$2:$D$18,3,FALSE)</f>
        <v>Copper</v>
      </c>
      <c r="D1394">
        <f>qwdata!O1543</f>
        <v>3.3</v>
      </c>
      <c r="F1394" t="str">
        <f>IF(qwdata!N1543="&lt;","nd","d")</f>
        <v>d</v>
      </c>
      <c r="H1394" t="str">
        <f>VLOOKUP(qwdata!M1543,lookup!$A$2:$D$18,2,FALSE)</f>
        <v>Copper, water, filtered, micrograms per liter</v>
      </c>
    </row>
    <row r="1395" spans="1:8" x14ac:dyDescent="0.3">
      <c r="A1395">
        <f>qwdata!B1544</f>
        <v>1651800</v>
      </c>
      <c r="B1395" s="1">
        <f>qwdata!C1544</f>
        <v>44629</v>
      </c>
      <c r="C1395" t="str">
        <f>VLOOKUP(qwdata!M1544,lookup!$A$2:$D$18,3,FALSE)</f>
        <v>Lead</v>
      </c>
      <c r="D1395">
        <f>qwdata!O1544</f>
        <v>0.27800000000000002</v>
      </c>
      <c r="F1395" t="str">
        <f>IF(qwdata!N1544="&lt;","nd","d")</f>
        <v>d</v>
      </c>
      <c r="H1395" t="str">
        <f>VLOOKUP(qwdata!M1544,lookup!$A$2:$D$18,2,FALSE)</f>
        <v>Lead, water, filtered, micrograms per liter</v>
      </c>
    </row>
    <row r="1396" spans="1:8" x14ac:dyDescent="0.3">
      <c r="A1396">
        <f>qwdata!B1545</f>
        <v>1651800</v>
      </c>
      <c r="B1396" s="1">
        <f>qwdata!C1545</f>
        <v>44629</v>
      </c>
      <c r="C1396" t="str">
        <f>VLOOKUP(qwdata!M1545,lookup!$A$2:$D$18,3,FALSE)</f>
        <v>Zinc</v>
      </c>
      <c r="D1396">
        <f>qwdata!O1545</f>
        <v>9.6999999999999993</v>
      </c>
      <c r="F1396" t="str">
        <f>IF(qwdata!N1545="&lt;","nd","d")</f>
        <v>d</v>
      </c>
      <c r="H1396" t="str">
        <f>VLOOKUP(qwdata!M1545,lookup!$A$2:$D$18,2,FALSE)</f>
        <v>Zinc, water, filtered, micrograms per liter</v>
      </c>
    </row>
    <row r="1397" spans="1:8" x14ac:dyDescent="0.3">
      <c r="A1397">
        <f>qwdata!B1546</f>
        <v>1651800</v>
      </c>
      <c r="B1397" s="1">
        <f>qwdata!C1546</f>
        <v>44629</v>
      </c>
      <c r="C1397" t="str">
        <f>VLOOKUP(qwdata!M1546,lookup!$A$2:$D$18,3,FALSE)</f>
        <v>Mercury</v>
      </c>
      <c r="D1397">
        <f>qwdata!O1546</f>
        <v>14.4</v>
      </c>
      <c r="F1397" t="str">
        <f>IF(qwdata!N1546="&lt;","nd","d")</f>
        <v>d</v>
      </c>
      <c r="H1397" t="str">
        <f>VLOOKUP(qwdata!M1546,lookup!$A$2:$D$18,2,FALSE)</f>
        <v>Mercury, water, unfiltered, nanograms per liter</v>
      </c>
    </row>
    <row r="1398" spans="1:8" x14ac:dyDescent="0.3">
      <c r="A1398">
        <f>qwdata!B1547</f>
        <v>1651800</v>
      </c>
      <c r="B1398" s="1">
        <f>qwdata!C1547</f>
        <v>44637</v>
      </c>
      <c r="C1398" t="str">
        <f>VLOOKUP(qwdata!M1547,lookup!$A$2:$D$18,3,FALSE)</f>
        <v>Copper</v>
      </c>
      <c r="D1398">
        <f>qwdata!O1547</f>
        <v>4</v>
      </c>
      <c r="F1398" t="str">
        <f>IF(qwdata!N1547="&lt;","nd","d")</f>
        <v>d</v>
      </c>
      <c r="H1398" t="str">
        <f>VLOOKUP(qwdata!M1547,lookup!$A$2:$D$18,2,FALSE)</f>
        <v>Copper, water, filtered, micrograms per liter</v>
      </c>
    </row>
    <row r="1399" spans="1:8" x14ac:dyDescent="0.3">
      <c r="A1399">
        <f>qwdata!B1548</f>
        <v>1651800</v>
      </c>
      <c r="B1399" s="1">
        <f>qwdata!C1548</f>
        <v>44637</v>
      </c>
      <c r="C1399" t="str">
        <f>VLOOKUP(qwdata!M1548,lookup!$A$2:$D$18,3,FALSE)</f>
        <v>Lead</v>
      </c>
      <c r="D1399">
        <f>qwdata!O1548</f>
        <v>0.78300000000000003</v>
      </c>
      <c r="F1399" t="str">
        <f>IF(qwdata!N1548="&lt;","nd","d")</f>
        <v>d</v>
      </c>
      <c r="H1399" t="str">
        <f>VLOOKUP(qwdata!M1548,lookup!$A$2:$D$18,2,FALSE)</f>
        <v>Lead, water, filtered, micrograms per liter</v>
      </c>
    </row>
    <row r="1400" spans="1:8" x14ac:dyDescent="0.3">
      <c r="A1400">
        <f>qwdata!B1549</f>
        <v>1651800</v>
      </c>
      <c r="B1400" s="1">
        <f>qwdata!C1549</f>
        <v>44637</v>
      </c>
      <c r="C1400" t="str">
        <f>VLOOKUP(qwdata!M1549,lookup!$A$2:$D$18,3,FALSE)</f>
        <v>Zinc</v>
      </c>
      <c r="D1400">
        <f>qwdata!O1549</f>
        <v>7.7</v>
      </c>
      <c r="F1400" t="str">
        <f>IF(qwdata!N1549="&lt;","nd","d")</f>
        <v>d</v>
      </c>
      <c r="H1400" t="str">
        <f>VLOOKUP(qwdata!M1549,lookup!$A$2:$D$18,2,FALSE)</f>
        <v>Zinc, water, filtered, micrograms per liter</v>
      </c>
    </row>
    <row r="1401" spans="1:8" x14ac:dyDescent="0.3">
      <c r="A1401">
        <f>qwdata!B1550</f>
        <v>1651800</v>
      </c>
      <c r="B1401" s="1">
        <f>qwdata!C1550</f>
        <v>44637</v>
      </c>
      <c r="C1401" t="str">
        <f>VLOOKUP(qwdata!M1550,lookup!$A$2:$D$18,3,FALSE)</f>
        <v>Mercury</v>
      </c>
      <c r="D1401">
        <f>qwdata!O1550</f>
        <v>28.8</v>
      </c>
      <c r="F1401" t="str">
        <f>IF(qwdata!N1550="&lt;","nd","d")</f>
        <v>d</v>
      </c>
      <c r="H1401" t="str">
        <f>VLOOKUP(qwdata!M1550,lookup!$A$2:$D$18,2,FALSE)</f>
        <v>Mercury, water, unfiltered, nanograms per liter</v>
      </c>
    </row>
    <row r="1402" spans="1:8" x14ac:dyDescent="0.3">
      <c r="A1402">
        <f>qwdata!B1551</f>
        <v>1651800</v>
      </c>
      <c r="B1402" s="1">
        <f>qwdata!C1551</f>
        <v>44656</v>
      </c>
      <c r="C1402" t="str">
        <f>VLOOKUP(qwdata!M1551,lookup!$A$2:$D$18,3,FALSE)</f>
        <v>Copper</v>
      </c>
      <c r="D1402">
        <f>qwdata!O1551</f>
        <v>2.2000000000000002</v>
      </c>
      <c r="F1402" t="str">
        <f>IF(qwdata!N1551="&lt;","nd","d")</f>
        <v>d</v>
      </c>
      <c r="H1402" t="str">
        <f>VLOOKUP(qwdata!M1551,lookup!$A$2:$D$18,2,FALSE)</f>
        <v>Copper, water, filtered, micrograms per liter</v>
      </c>
    </row>
    <row r="1403" spans="1:8" x14ac:dyDescent="0.3">
      <c r="A1403">
        <f>qwdata!B1552</f>
        <v>1651800</v>
      </c>
      <c r="B1403" s="1">
        <f>qwdata!C1552</f>
        <v>44656</v>
      </c>
      <c r="C1403" t="str">
        <f>VLOOKUP(qwdata!M1552,lookup!$A$2:$D$18,3,FALSE)</f>
        <v>Lead</v>
      </c>
      <c r="D1403">
        <f>qwdata!O1552</f>
        <v>2.3E-2</v>
      </c>
      <c r="F1403" t="str">
        <f>IF(qwdata!N1552="&lt;","nd","d")</f>
        <v>d</v>
      </c>
      <c r="H1403" t="str">
        <f>VLOOKUP(qwdata!M1552,lookup!$A$2:$D$18,2,FALSE)</f>
        <v>Lead, water, filtered, micrograms per liter</v>
      </c>
    </row>
    <row r="1404" spans="1:8" x14ac:dyDescent="0.3">
      <c r="A1404">
        <f>qwdata!B1553</f>
        <v>1651800</v>
      </c>
      <c r="B1404" s="1">
        <f>qwdata!C1553</f>
        <v>44656</v>
      </c>
      <c r="C1404" t="str">
        <f>VLOOKUP(qwdata!M1553,lookup!$A$2:$D$18,3,FALSE)</f>
        <v>Zinc</v>
      </c>
      <c r="D1404">
        <f>qwdata!O1553</f>
        <v>6.7</v>
      </c>
      <c r="F1404" t="str">
        <f>IF(qwdata!N1553="&lt;","nd","d")</f>
        <v>d</v>
      </c>
      <c r="H1404" t="str">
        <f>VLOOKUP(qwdata!M1553,lookup!$A$2:$D$18,2,FALSE)</f>
        <v>Zinc, water, filtered, micrograms per liter</v>
      </c>
    </row>
    <row r="1405" spans="1:8" x14ac:dyDescent="0.3">
      <c r="A1405">
        <f>qwdata!B1554</f>
        <v>1651800</v>
      </c>
      <c r="B1405" s="1">
        <f>qwdata!C1554</f>
        <v>44656</v>
      </c>
      <c r="C1405" t="str">
        <f>VLOOKUP(qwdata!M1554,lookup!$A$2:$D$18,3,FALSE)</f>
        <v>Mercury</v>
      </c>
      <c r="D1405">
        <f>qwdata!O1554</f>
        <v>1.25</v>
      </c>
      <c r="F1405" t="str">
        <f>IF(qwdata!N1554="&lt;","nd","d")</f>
        <v>d</v>
      </c>
      <c r="H1405" t="str">
        <f>VLOOKUP(qwdata!M1554,lookup!$A$2:$D$18,2,FALSE)</f>
        <v>Mercury, water, unfiltered, nanograms per liter</v>
      </c>
    </row>
    <row r="1406" spans="1:8" x14ac:dyDescent="0.3">
      <c r="A1406">
        <f>qwdata!B1555</f>
        <v>1651800</v>
      </c>
      <c r="B1406" s="1">
        <f>qwdata!C1555</f>
        <v>44657</v>
      </c>
      <c r="C1406" t="str">
        <f>VLOOKUP(qwdata!M1555,lookup!$A$2:$D$18,3,FALSE)</f>
        <v>Copper</v>
      </c>
      <c r="D1406">
        <f>qwdata!O1555</f>
        <v>5.9</v>
      </c>
      <c r="F1406" t="str">
        <f>IF(qwdata!N1555="&lt;","nd","d")</f>
        <v>d</v>
      </c>
      <c r="H1406" t="str">
        <f>VLOOKUP(qwdata!M1555,lookup!$A$2:$D$18,2,FALSE)</f>
        <v>Copper, water, filtered, micrograms per liter</v>
      </c>
    </row>
    <row r="1407" spans="1:8" x14ac:dyDescent="0.3">
      <c r="A1407">
        <f>qwdata!B1556</f>
        <v>1651800</v>
      </c>
      <c r="B1407" s="1">
        <f>qwdata!C1556</f>
        <v>44657</v>
      </c>
      <c r="C1407" t="str">
        <f>VLOOKUP(qwdata!M1556,lookup!$A$2:$D$18,3,FALSE)</f>
        <v>Lead</v>
      </c>
      <c r="D1407">
        <f>qwdata!O1556</f>
        <v>0.99199999999999999</v>
      </c>
      <c r="F1407" t="str">
        <f>IF(qwdata!N1556="&lt;","nd","d")</f>
        <v>d</v>
      </c>
      <c r="H1407" t="str">
        <f>VLOOKUP(qwdata!M1556,lookup!$A$2:$D$18,2,FALSE)</f>
        <v>Lead, water, filtered, micrograms per liter</v>
      </c>
    </row>
    <row r="1408" spans="1:8" x14ac:dyDescent="0.3">
      <c r="A1408">
        <f>qwdata!B1557</f>
        <v>1651800</v>
      </c>
      <c r="B1408" s="1">
        <f>qwdata!C1557</f>
        <v>44657</v>
      </c>
      <c r="C1408" t="str">
        <f>VLOOKUP(qwdata!M1557,lookup!$A$2:$D$18,3,FALSE)</f>
        <v>Zinc</v>
      </c>
      <c r="D1408">
        <f>qwdata!O1557</f>
        <v>8.6</v>
      </c>
      <c r="F1408" t="str">
        <f>IF(qwdata!N1557="&lt;","nd","d")</f>
        <v>d</v>
      </c>
      <c r="H1408" t="str">
        <f>VLOOKUP(qwdata!M1557,lookup!$A$2:$D$18,2,FALSE)</f>
        <v>Zinc, water, filtered, micrograms per liter</v>
      </c>
    </row>
    <row r="1409" spans="1:8" x14ac:dyDescent="0.3">
      <c r="A1409">
        <f>qwdata!B1558</f>
        <v>1651800</v>
      </c>
      <c r="B1409" s="1">
        <f>qwdata!C1558</f>
        <v>44657</v>
      </c>
      <c r="C1409" t="str">
        <f>VLOOKUP(qwdata!M1558,lookup!$A$2:$D$18,3,FALSE)</f>
        <v>Mercury</v>
      </c>
      <c r="D1409">
        <f>qwdata!O1558</f>
        <v>16.2</v>
      </c>
      <c r="F1409" t="str">
        <f>IF(qwdata!N1558="&lt;","nd","d")</f>
        <v>d</v>
      </c>
      <c r="H1409" t="str">
        <f>VLOOKUP(qwdata!M1558,lookup!$A$2:$D$18,2,FALSE)</f>
        <v>Mercury, water, unfiltered, nanograms per liter</v>
      </c>
    </row>
    <row r="1410" spans="1:8" x14ac:dyDescent="0.3">
      <c r="A1410">
        <f>qwdata!B1559</f>
        <v>1651800</v>
      </c>
      <c r="B1410" s="1">
        <f>qwdata!C1559</f>
        <v>44658</v>
      </c>
      <c r="C1410" t="str">
        <f>VLOOKUP(qwdata!M1559,lookup!$A$2:$D$18,3,FALSE)</f>
        <v>Copper</v>
      </c>
      <c r="D1410">
        <f>qwdata!O1559</f>
        <v>8.3000000000000007</v>
      </c>
      <c r="F1410" t="str">
        <f>IF(qwdata!N1559="&lt;","nd","d")</f>
        <v>d</v>
      </c>
      <c r="H1410" t="str">
        <f>VLOOKUP(qwdata!M1559,lookup!$A$2:$D$18,2,FALSE)</f>
        <v>Copper, water, filtered, micrograms per liter</v>
      </c>
    </row>
    <row r="1411" spans="1:8" x14ac:dyDescent="0.3">
      <c r="A1411">
        <f>qwdata!B1560</f>
        <v>1651800</v>
      </c>
      <c r="B1411" s="1">
        <f>qwdata!C1560</f>
        <v>44658</v>
      </c>
      <c r="C1411" t="str">
        <f>VLOOKUP(qwdata!M1560,lookup!$A$2:$D$18,3,FALSE)</f>
        <v>Mercury</v>
      </c>
      <c r="D1411">
        <f>qwdata!O1560</f>
        <v>16.100000000000001</v>
      </c>
      <c r="F1411" t="str">
        <f>IF(qwdata!N1560="&lt;","nd","d")</f>
        <v>d</v>
      </c>
      <c r="H1411" t="str">
        <f>VLOOKUP(qwdata!M1560,lookup!$A$2:$D$18,2,FALSE)</f>
        <v>Mercury, water, unfiltered, nanograms per liter</v>
      </c>
    </row>
    <row r="1412" spans="1:8" x14ac:dyDescent="0.3">
      <c r="A1412">
        <f>qwdata!B1561</f>
        <v>1651800</v>
      </c>
      <c r="B1412" s="1">
        <f>qwdata!C1561</f>
        <v>44686</v>
      </c>
      <c r="C1412" t="str">
        <f>VLOOKUP(qwdata!M1561,lookup!$A$2:$D$18,3,FALSE)</f>
        <v>Copper</v>
      </c>
      <c r="D1412">
        <f>qwdata!O1561</f>
        <v>1.8</v>
      </c>
      <c r="F1412" t="str">
        <f>IF(qwdata!N1561="&lt;","nd","d")</f>
        <v>d</v>
      </c>
      <c r="H1412" t="str">
        <f>VLOOKUP(qwdata!M1561,lookup!$A$2:$D$18,2,FALSE)</f>
        <v>Copper, water, filtered, micrograms per liter</v>
      </c>
    </row>
    <row r="1413" spans="1:8" x14ac:dyDescent="0.3">
      <c r="A1413">
        <f>qwdata!B1562</f>
        <v>1651800</v>
      </c>
      <c r="B1413" s="1">
        <f>qwdata!C1562</f>
        <v>44686</v>
      </c>
      <c r="C1413" t="str">
        <f>VLOOKUP(qwdata!M1562,lookup!$A$2:$D$18,3,FALSE)</f>
        <v>Lead</v>
      </c>
      <c r="D1413">
        <f>qwdata!O1562</f>
        <v>8.5999999999999993E-2</v>
      </c>
      <c r="F1413" t="str">
        <f>IF(qwdata!N1562="&lt;","nd","d")</f>
        <v>d</v>
      </c>
      <c r="H1413" t="str">
        <f>VLOOKUP(qwdata!M1562,lookup!$A$2:$D$18,2,FALSE)</f>
        <v>Lead, water, filtered, micrograms per liter</v>
      </c>
    </row>
    <row r="1414" spans="1:8" x14ac:dyDescent="0.3">
      <c r="A1414">
        <f>qwdata!B1563</f>
        <v>1651800</v>
      </c>
      <c r="B1414" s="1">
        <f>qwdata!C1563</f>
        <v>44686</v>
      </c>
      <c r="C1414" t="str">
        <f>VLOOKUP(qwdata!M1563,lookup!$A$2:$D$18,3,FALSE)</f>
        <v>Zinc</v>
      </c>
      <c r="D1414">
        <f>qwdata!O1563</f>
        <v>4.8</v>
      </c>
      <c r="F1414" t="str">
        <f>IF(qwdata!N1563="&lt;","nd","d")</f>
        <v>d</v>
      </c>
      <c r="H1414" t="str">
        <f>VLOOKUP(qwdata!M1563,lookup!$A$2:$D$18,2,FALSE)</f>
        <v>Zinc, water, filtered, micrograms per liter</v>
      </c>
    </row>
    <row r="1415" spans="1:8" x14ac:dyDescent="0.3">
      <c r="A1415">
        <f>qwdata!B1564</f>
        <v>1651800</v>
      </c>
      <c r="B1415" s="1">
        <f>qwdata!C1564</f>
        <v>44686</v>
      </c>
      <c r="C1415" t="str">
        <f>VLOOKUP(qwdata!M1564,lookup!$A$2:$D$18,3,FALSE)</f>
        <v>Mercury</v>
      </c>
      <c r="D1415">
        <f>qwdata!O1564</f>
        <v>1.67</v>
      </c>
      <c r="F1415" t="str">
        <f>IF(qwdata!N1564="&lt;","nd","d")</f>
        <v>d</v>
      </c>
      <c r="H1415" t="str">
        <f>VLOOKUP(qwdata!M1564,lookup!$A$2:$D$18,2,FALSE)</f>
        <v>Mercury, water, unfiltered, nanograms per liter</v>
      </c>
    </row>
    <row r="1416" spans="1:8" x14ac:dyDescent="0.3">
      <c r="A1416">
        <f>qwdata!B1565</f>
        <v>1651800</v>
      </c>
      <c r="B1416" s="1">
        <f>qwdata!C1565</f>
        <v>44687</v>
      </c>
      <c r="C1416" t="str">
        <f>VLOOKUP(qwdata!M1565,lookup!$A$2:$D$18,3,FALSE)</f>
        <v>Copper</v>
      </c>
      <c r="D1416">
        <f>qwdata!O1565</f>
        <v>4.4000000000000004</v>
      </c>
      <c r="F1416" t="str">
        <f>IF(qwdata!N1565="&lt;","nd","d")</f>
        <v>d</v>
      </c>
      <c r="H1416" t="str">
        <f>VLOOKUP(qwdata!M1565,lookup!$A$2:$D$18,2,FALSE)</f>
        <v>Copper, water, filtered, micrograms per liter</v>
      </c>
    </row>
    <row r="1417" spans="1:8" x14ac:dyDescent="0.3">
      <c r="A1417">
        <f>qwdata!B1566</f>
        <v>1651800</v>
      </c>
      <c r="B1417" s="1">
        <f>qwdata!C1566</f>
        <v>44687</v>
      </c>
      <c r="C1417" t="str">
        <f>VLOOKUP(qwdata!M1566,lookup!$A$2:$D$18,3,FALSE)</f>
        <v>Lead</v>
      </c>
      <c r="D1417">
        <f>qwdata!O1566</f>
        <v>0.433</v>
      </c>
      <c r="F1417" t="str">
        <f>IF(qwdata!N1566="&lt;","nd","d")</f>
        <v>d</v>
      </c>
      <c r="H1417" t="str">
        <f>VLOOKUP(qwdata!M1566,lookup!$A$2:$D$18,2,FALSE)</f>
        <v>Lead, water, filtered, micrograms per liter</v>
      </c>
    </row>
    <row r="1418" spans="1:8" x14ac:dyDescent="0.3">
      <c r="A1418">
        <f>qwdata!B1567</f>
        <v>1651800</v>
      </c>
      <c r="B1418" s="1">
        <f>qwdata!C1567</f>
        <v>44687</v>
      </c>
      <c r="C1418" t="str">
        <f>VLOOKUP(qwdata!M1567,lookup!$A$2:$D$18,3,FALSE)</f>
        <v>Zinc</v>
      </c>
      <c r="D1418">
        <f>qwdata!O1567</f>
        <v>10.1</v>
      </c>
      <c r="F1418" t="str">
        <f>IF(qwdata!N1567="&lt;","nd","d")</f>
        <v>d</v>
      </c>
      <c r="H1418" t="str">
        <f>VLOOKUP(qwdata!M1567,lookup!$A$2:$D$18,2,FALSE)</f>
        <v>Zinc, water, filtered, micrograms per liter</v>
      </c>
    </row>
    <row r="1419" spans="1:8" x14ac:dyDescent="0.3">
      <c r="A1419">
        <f>qwdata!B1568</f>
        <v>1651800</v>
      </c>
      <c r="B1419" s="1">
        <f>qwdata!C1568</f>
        <v>44687</v>
      </c>
      <c r="C1419" t="str">
        <f>VLOOKUP(qwdata!M1568,lookup!$A$2:$D$18,3,FALSE)</f>
        <v>Mercury</v>
      </c>
      <c r="D1419">
        <f>qwdata!O1568</f>
        <v>8.6199999999999992</v>
      </c>
      <c r="F1419" t="str">
        <f>IF(qwdata!N1568="&lt;","nd","d")</f>
        <v>d</v>
      </c>
      <c r="H1419" t="str">
        <f>VLOOKUP(qwdata!M1568,lookup!$A$2:$D$18,2,FALSE)</f>
        <v>Mercury, water, unfiltered, nanograms per liter</v>
      </c>
    </row>
    <row r="1420" spans="1:8" x14ac:dyDescent="0.3">
      <c r="A1420">
        <f>qwdata!B1569</f>
        <v>1651800</v>
      </c>
      <c r="B1420" s="1">
        <f>qwdata!C1569</f>
        <v>44719</v>
      </c>
      <c r="C1420" t="str">
        <f>VLOOKUP(qwdata!M1569,lookup!$A$2:$D$18,3,FALSE)</f>
        <v>Copper</v>
      </c>
      <c r="D1420">
        <f>qwdata!O1569</f>
        <v>1.9</v>
      </c>
      <c r="F1420" t="str">
        <f>IF(qwdata!N1569="&lt;","nd","d")</f>
        <v>d</v>
      </c>
      <c r="H1420" t="str">
        <f>VLOOKUP(qwdata!M1569,lookup!$A$2:$D$18,2,FALSE)</f>
        <v>Copper, water, filtered, micrograms per liter</v>
      </c>
    </row>
    <row r="1421" spans="1:8" x14ac:dyDescent="0.3">
      <c r="A1421">
        <f>qwdata!B1570</f>
        <v>1651800</v>
      </c>
      <c r="B1421" s="1">
        <f>qwdata!C1570</f>
        <v>44719</v>
      </c>
      <c r="C1421" t="str">
        <f>VLOOKUP(qwdata!M1570,lookup!$A$2:$D$18,3,FALSE)</f>
        <v>Lead</v>
      </c>
      <c r="D1421">
        <f>qwdata!O1570</f>
        <v>0.02</v>
      </c>
      <c r="F1421" t="str">
        <f>IF(qwdata!N1570="&lt;","nd","d")</f>
        <v>nd</v>
      </c>
      <c r="H1421" t="str">
        <f>VLOOKUP(qwdata!M1570,lookup!$A$2:$D$18,2,FALSE)</f>
        <v>Lead, water, filtered, micrograms per liter</v>
      </c>
    </row>
    <row r="1422" spans="1:8" x14ac:dyDescent="0.3">
      <c r="A1422">
        <f>qwdata!B1571</f>
        <v>1651800</v>
      </c>
      <c r="B1422" s="1">
        <f>qwdata!C1571</f>
        <v>44719</v>
      </c>
      <c r="C1422" t="str">
        <f>VLOOKUP(qwdata!M1571,lookup!$A$2:$D$18,3,FALSE)</f>
        <v>Zinc</v>
      </c>
      <c r="D1422">
        <f>qwdata!O1571</f>
        <v>2.6</v>
      </c>
      <c r="F1422" t="str">
        <f>IF(qwdata!N1571="&lt;","nd","d")</f>
        <v>d</v>
      </c>
      <c r="H1422" t="str">
        <f>VLOOKUP(qwdata!M1571,lookup!$A$2:$D$18,2,FALSE)</f>
        <v>Zinc, water, filtered, micrograms per liter</v>
      </c>
    </row>
    <row r="1423" spans="1:8" x14ac:dyDescent="0.3">
      <c r="A1423">
        <f>qwdata!B1572</f>
        <v>1651800</v>
      </c>
      <c r="B1423" s="1">
        <f>qwdata!C1572</f>
        <v>44751</v>
      </c>
      <c r="C1423" t="str">
        <f>VLOOKUP(qwdata!M1572,lookup!$A$2:$D$18,3,FALSE)</f>
        <v>Mercury</v>
      </c>
      <c r="D1423">
        <f>qwdata!O1572</f>
        <v>8.9700000000000006</v>
      </c>
      <c r="F1423" t="str">
        <f>IF(qwdata!N1572="&lt;","nd","d")</f>
        <v>d</v>
      </c>
      <c r="H1423" t="str">
        <f>VLOOKUP(qwdata!M1572,lookup!$A$2:$D$18,2,FALSE)</f>
        <v>Mercury, water, unfiltered, nanograms per liter</v>
      </c>
    </row>
    <row r="1424" spans="1:8" x14ac:dyDescent="0.3">
      <c r="A1424">
        <f>qwdata!B1573</f>
        <v>1651800</v>
      </c>
      <c r="B1424" s="1">
        <f>qwdata!C1573</f>
        <v>44756</v>
      </c>
      <c r="C1424" t="str">
        <f>VLOOKUP(qwdata!M1573,lookup!$A$2:$D$18,3,FALSE)</f>
        <v>Mercury</v>
      </c>
      <c r="D1424">
        <f>qwdata!O1573</f>
        <v>1.22</v>
      </c>
      <c r="F1424" t="str">
        <f>IF(qwdata!N1573="&lt;","nd","d")</f>
        <v>d</v>
      </c>
      <c r="H1424" t="str">
        <f>VLOOKUP(qwdata!M1573,lookup!$A$2:$D$18,2,FALSE)</f>
        <v>Mercury, water, unfiltered, nanograms per liter</v>
      </c>
    </row>
    <row r="1425" spans="1:8" x14ac:dyDescent="0.3">
      <c r="A1425">
        <f>qwdata!B1574</f>
        <v>1648005</v>
      </c>
      <c r="B1425" s="1">
        <f>qwdata!C1574</f>
        <v>39261</v>
      </c>
      <c r="C1425" t="str">
        <f>VLOOKUP(qwdata!M1574,lookup!$A$2:$D$18,3,FALSE)</f>
        <v>Benzo[a]pyrene</v>
      </c>
      <c r="D1425">
        <f>qwdata!O1574</f>
        <v>0.12</v>
      </c>
      <c r="F1425" t="str">
        <f>IF(qwdata!N1574="&lt;","nd","d")</f>
        <v>nd</v>
      </c>
      <c r="H1425" t="str">
        <f>VLOOKUP(qwdata!M1574,lookup!$A$2:$D$18,2,FALSE)</f>
        <v>Benzo[a]pyrene, water, filtered, recoverable, micrograms per liter</v>
      </c>
    </row>
    <row r="1426" spans="1:8" x14ac:dyDescent="0.3">
      <c r="A1426">
        <f>qwdata!B1575</f>
        <v>1648005</v>
      </c>
      <c r="B1426" s="1">
        <f>qwdata!C1575</f>
        <v>39261</v>
      </c>
      <c r="C1426" t="str">
        <f>VLOOKUP(qwdata!M1575,lookup!$A$2:$D$18,3,FALSE)</f>
        <v>Fluoranthene</v>
      </c>
      <c r="D1426">
        <f>qwdata!O1575</f>
        <v>0.08</v>
      </c>
      <c r="F1426" t="str">
        <f>IF(qwdata!N1575="&lt;","nd","d")</f>
        <v>nd</v>
      </c>
      <c r="H1426" t="str">
        <f>VLOOKUP(qwdata!M1575,lookup!$A$2:$D$18,2,FALSE)</f>
        <v>Fluoranthene, water, filtered, recoverable, micrograms per liter</v>
      </c>
    </row>
    <row r="1427" spans="1:8" x14ac:dyDescent="0.3">
      <c r="A1427">
        <f>qwdata!B1576</f>
        <v>1648005</v>
      </c>
      <c r="B1427" s="1">
        <f>qwdata!C1576</f>
        <v>39261</v>
      </c>
      <c r="C1427" t="str">
        <f>VLOOKUP(qwdata!M1576,lookup!$A$2:$D$18,3,FALSE)</f>
        <v>Napthtalene</v>
      </c>
      <c r="D1427">
        <f>qwdata!O1576</f>
        <v>0.1</v>
      </c>
      <c r="F1427" t="str">
        <f>IF(qwdata!N1576="&lt;","nd","d")</f>
        <v>nd</v>
      </c>
      <c r="H1427" t="str">
        <f>VLOOKUP(qwdata!M1576,lookup!$A$2:$D$18,2,FALSE)</f>
        <v>Naphthalene, water, filtered, recoverable, micrograms per liter</v>
      </c>
    </row>
    <row r="1428" spans="1:8" x14ac:dyDescent="0.3">
      <c r="A1428">
        <f>qwdata!B1577</f>
        <v>1648005</v>
      </c>
      <c r="B1428" s="1">
        <f>qwdata!C1577</f>
        <v>39261</v>
      </c>
      <c r="C1428" t="str">
        <f>VLOOKUP(qwdata!M1577,lookup!$A$2:$D$18,3,FALSE)</f>
        <v>Phenanthrene</v>
      </c>
      <c r="D1428">
        <f>qwdata!O1577</f>
        <v>0.08</v>
      </c>
      <c r="F1428" t="str">
        <f>IF(qwdata!N1577="&lt;","nd","d")</f>
        <v>nd</v>
      </c>
      <c r="H1428" t="str">
        <f>VLOOKUP(qwdata!M1577,lookup!$A$2:$D$18,2,FALSE)</f>
        <v>Phenanthrene, water, filtered, recoverable, micrograms per liter</v>
      </c>
    </row>
    <row r="1429" spans="1:8" x14ac:dyDescent="0.3">
      <c r="A1429">
        <f>qwdata!B1578</f>
        <v>1648005</v>
      </c>
      <c r="B1429" s="1">
        <f>qwdata!C1578</f>
        <v>39261</v>
      </c>
      <c r="C1429" t="str">
        <f>VLOOKUP(qwdata!M1578,lookup!$A$2:$D$18,3,FALSE)</f>
        <v>Pyrene</v>
      </c>
      <c r="D1429">
        <f>qwdata!O1578</f>
        <v>0.08</v>
      </c>
      <c r="F1429" t="str">
        <f>IF(qwdata!N1578="&lt;","nd","d")</f>
        <v>nd</v>
      </c>
      <c r="H1429" t="str">
        <f>VLOOKUP(qwdata!M1578,lookup!$A$2:$D$18,2,FALSE)</f>
        <v>Pyrene, water, filtered, recoverable, micrograms per liter</v>
      </c>
    </row>
    <row r="1430" spans="1:8" x14ac:dyDescent="0.3">
      <c r="A1430">
        <f>qwdata!B1579</f>
        <v>1647996</v>
      </c>
      <c r="B1430" s="1">
        <f>qwdata!C1579</f>
        <v>39260</v>
      </c>
      <c r="C1430" t="str">
        <f>VLOOKUP(qwdata!M1579,lookup!$A$2:$D$18,3,FALSE)</f>
        <v>Benzo[a]pyrene</v>
      </c>
      <c r="D1430">
        <f>qwdata!O1579</f>
        <v>0.12</v>
      </c>
      <c r="F1430" t="str">
        <f>IF(qwdata!N1579="&lt;","nd","d")</f>
        <v>nd</v>
      </c>
      <c r="H1430" t="str">
        <f>VLOOKUP(qwdata!M1579,lookup!$A$2:$D$18,2,FALSE)</f>
        <v>Benzo[a]pyrene, water, filtered, recoverable, micrograms per liter</v>
      </c>
    </row>
    <row r="1431" spans="1:8" x14ac:dyDescent="0.3">
      <c r="A1431">
        <f>qwdata!B1580</f>
        <v>1647996</v>
      </c>
      <c r="B1431" s="1">
        <f>qwdata!C1580</f>
        <v>39260</v>
      </c>
      <c r="C1431" t="str">
        <f>VLOOKUP(qwdata!M1580,lookup!$A$2:$D$18,3,FALSE)</f>
        <v>Fluoranthene</v>
      </c>
      <c r="D1431">
        <f>qwdata!O1580</f>
        <v>0.08</v>
      </c>
      <c r="F1431" t="str">
        <f>IF(qwdata!N1580="&lt;","nd","d")</f>
        <v>nd</v>
      </c>
      <c r="H1431" t="str">
        <f>VLOOKUP(qwdata!M1580,lookup!$A$2:$D$18,2,FALSE)</f>
        <v>Fluoranthene, water, filtered, recoverable, micrograms per liter</v>
      </c>
    </row>
    <row r="1432" spans="1:8" x14ac:dyDescent="0.3">
      <c r="A1432">
        <f>qwdata!B1581</f>
        <v>1647996</v>
      </c>
      <c r="B1432" s="1">
        <f>qwdata!C1581</f>
        <v>39260</v>
      </c>
      <c r="C1432" t="str">
        <f>VLOOKUP(qwdata!M1581,lookup!$A$2:$D$18,3,FALSE)</f>
        <v>Napthtalene</v>
      </c>
      <c r="D1432">
        <f>qwdata!O1581</f>
        <v>0.1</v>
      </c>
      <c r="F1432" t="str">
        <f>IF(qwdata!N1581="&lt;","nd","d")</f>
        <v>nd</v>
      </c>
      <c r="H1432" t="str">
        <f>VLOOKUP(qwdata!M1581,lookup!$A$2:$D$18,2,FALSE)</f>
        <v>Naphthalene, water, filtered, recoverable, micrograms per liter</v>
      </c>
    </row>
    <row r="1433" spans="1:8" x14ac:dyDescent="0.3">
      <c r="A1433">
        <f>qwdata!B1582</f>
        <v>1647996</v>
      </c>
      <c r="B1433" s="1">
        <f>qwdata!C1582</f>
        <v>39260</v>
      </c>
      <c r="C1433" t="str">
        <f>VLOOKUP(qwdata!M1582,lookup!$A$2:$D$18,3,FALSE)</f>
        <v>Phenanthrene</v>
      </c>
      <c r="D1433">
        <f>qwdata!O1582</f>
        <v>0.08</v>
      </c>
      <c r="F1433" t="str">
        <f>IF(qwdata!N1582="&lt;","nd","d")</f>
        <v>nd</v>
      </c>
      <c r="H1433" t="str">
        <f>VLOOKUP(qwdata!M1582,lookup!$A$2:$D$18,2,FALSE)</f>
        <v>Phenanthrene, water, filtered, recoverable, micrograms per liter</v>
      </c>
    </row>
    <row r="1434" spans="1:8" x14ac:dyDescent="0.3">
      <c r="A1434">
        <f>qwdata!B1583</f>
        <v>1647996</v>
      </c>
      <c r="B1434" s="1">
        <f>qwdata!C1583</f>
        <v>39260</v>
      </c>
      <c r="C1434" t="str">
        <f>VLOOKUP(qwdata!M1583,lookup!$A$2:$D$18,3,FALSE)</f>
        <v>Pyrene</v>
      </c>
      <c r="D1434">
        <f>qwdata!O1583</f>
        <v>0.08</v>
      </c>
      <c r="F1434" t="str">
        <f>IF(qwdata!N1583="&lt;","nd","d")</f>
        <v>nd</v>
      </c>
      <c r="H1434" t="str">
        <f>VLOOKUP(qwdata!M1583,lookup!$A$2:$D$18,2,FALSE)</f>
        <v>Pyrene, water, filtered, recoverable, micrograms per liter</v>
      </c>
    </row>
    <row r="1435" spans="1:8" x14ac:dyDescent="0.3">
      <c r="A1435">
        <f>qwdata!B1584</f>
        <v>1647994</v>
      </c>
      <c r="B1435" s="1">
        <f>qwdata!C1584</f>
        <v>39260</v>
      </c>
      <c r="C1435" t="str">
        <f>VLOOKUP(qwdata!M1584,lookup!$A$2:$D$18,3,FALSE)</f>
        <v>Benzo[a]pyrene</v>
      </c>
      <c r="D1435">
        <f>qwdata!O1584</f>
        <v>0.12</v>
      </c>
      <c r="F1435" t="str">
        <f>IF(qwdata!N1584="&lt;","nd","d")</f>
        <v>nd</v>
      </c>
      <c r="H1435" t="str">
        <f>VLOOKUP(qwdata!M1584,lookup!$A$2:$D$18,2,FALSE)</f>
        <v>Benzo[a]pyrene, water, filtered, recoverable, micrograms per liter</v>
      </c>
    </row>
    <row r="1436" spans="1:8" x14ac:dyDescent="0.3">
      <c r="A1436">
        <f>qwdata!B1585</f>
        <v>1647994</v>
      </c>
      <c r="B1436" s="1">
        <f>qwdata!C1585</f>
        <v>39260</v>
      </c>
      <c r="C1436" t="str">
        <f>VLOOKUP(qwdata!M1585,lookup!$A$2:$D$18,3,FALSE)</f>
        <v>Fluoranthene</v>
      </c>
      <c r="D1436">
        <f>qwdata!O1585</f>
        <v>0.08</v>
      </c>
      <c r="F1436" t="str">
        <f>IF(qwdata!N1585="&lt;","nd","d")</f>
        <v>nd</v>
      </c>
      <c r="H1436" t="str">
        <f>VLOOKUP(qwdata!M1585,lookup!$A$2:$D$18,2,FALSE)</f>
        <v>Fluoranthene, water, filtered, recoverable, micrograms per liter</v>
      </c>
    </row>
    <row r="1437" spans="1:8" x14ac:dyDescent="0.3">
      <c r="A1437">
        <f>qwdata!B1586</f>
        <v>1647994</v>
      </c>
      <c r="B1437" s="1">
        <f>qwdata!C1586</f>
        <v>39260</v>
      </c>
      <c r="C1437" t="str">
        <f>VLOOKUP(qwdata!M1586,lookup!$A$2:$D$18,3,FALSE)</f>
        <v>Napthtalene</v>
      </c>
      <c r="D1437">
        <f>qwdata!O1586</f>
        <v>0.1</v>
      </c>
      <c r="F1437" t="str">
        <f>IF(qwdata!N1586="&lt;","nd","d")</f>
        <v>nd</v>
      </c>
      <c r="H1437" t="str">
        <f>VLOOKUP(qwdata!M1586,lookup!$A$2:$D$18,2,FALSE)</f>
        <v>Naphthalene, water, filtered, recoverable, micrograms per liter</v>
      </c>
    </row>
    <row r="1438" spans="1:8" x14ac:dyDescent="0.3">
      <c r="A1438">
        <f>qwdata!B1587</f>
        <v>1647994</v>
      </c>
      <c r="B1438" s="1">
        <f>qwdata!C1587</f>
        <v>39260</v>
      </c>
      <c r="C1438" t="str">
        <f>VLOOKUP(qwdata!M1587,lookup!$A$2:$D$18,3,FALSE)</f>
        <v>Phenanthrene</v>
      </c>
      <c r="D1438">
        <f>qwdata!O1587</f>
        <v>0.08</v>
      </c>
      <c r="F1438" t="str">
        <f>IF(qwdata!N1587="&lt;","nd","d")</f>
        <v>nd</v>
      </c>
      <c r="H1438" t="str">
        <f>VLOOKUP(qwdata!M1587,lookup!$A$2:$D$18,2,FALSE)</f>
        <v>Phenanthrene, water, filtered, recoverable, micrograms per liter</v>
      </c>
    </row>
    <row r="1439" spans="1:8" x14ac:dyDescent="0.3">
      <c r="A1439">
        <f>qwdata!B1588</f>
        <v>1647994</v>
      </c>
      <c r="B1439" s="1">
        <f>qwdata!C1588</f>
        <v>39260</v>
      </c>
      <c r="C1439" t="str">
        <f>VLOOKUP(qwdata!M1588,lookup!$A$2:$D$18,3,FALSE)</f>
        <v>Pyrene</v>
      </c>
      <c r="D1439">
        <f>qwdata!O1588</f>
        <v>0.08</v>
      </c>
      <c r="F1439" t="str">
        <f>IF(qwdata!N1588="&lt;","nd","d")</f>
        <v>nd</v>
      </c>
      <c r="H1439" t="str">
        <f>VLOOKUP(qwdata!M1588,lookup!$A$2:$D$18,2,FALSE)</f>
        <v>Pyrene, water, filtered, recoverable, micrograms per liter</v>
      </c>
    </row>
    <row r="1440" spans="1:8" x14ac:dyDescent="0.3">
      <c r="A1440">
        <f>qwdata!B1589</f>
        <v>1647994</v>
      </c>
      <c r="B1440" s="1">
        <f>qwdata!C1589</f>
        <v>39260</v>
      </c>
      <c r="C1440" t="str">
        <f>VLOOKUP(qwdata!M1589,lookup!$A$2:$D$18,3,FALSE)</f>
        <v>Benzo[a]pyrene</v>
      </c>
      <c r="D1440">
        <f>qwdata!O1589</f>
        <v>0.2</v>
      </c>
      <c r="F1440" t="str">
        <f>IF(qwdata!N1589="&lt;","nd","d")</f>
        <v>nd</v>
      </c>
      <c r="H1440" t="str">
        <f>VLOOKUP(qwdata!M1589,lookup!$A$2:$D$18,2,FALSE)</f>
        <v>Benzo[a]pyrene, water, unfiltered, recoverable, micrograms per liter</v>
      </c>
    </row>
    <row r="1441" spans="1:8" x14ac:dyDescent="0.3">
      <c r="A1441">
        <f>qwdata!B1590</f>
        <v>1647994</v>
      </c>
      <c r="B1441" s="1">
        <f>qwdata!C1590</f>
        <v>39260</v>
      </c>
      <c r="C1441" t="str">
        <f>VLOOKUP(qwdata!M1590,lookup!$A$2:$D$18,3,FALSE)</f>
        <v>Fluoranthene</v>
      </c>
      <c r="D1441">
        <f>qwdata!O1590</f>
        <v>0.2</v>
      </c>
      <c r="F1441" t="str">
        <f>IF(qwdata!N1590="&lt;","nd","d")</f>
        <v>nd</v>
      </c>
      <c r="H1441" t="str">
        <f>VLOOKUP(qwdata!M1590,lookup!$A$2:$D$18,2,FALSE)</f>
        <v>Fluoranthene, water, unfiltered, recoverable, micrograms per liter</v>
      </c>
    </row>
    <row r="1442" spans="1:8" x14ac:dyDescent="0.3">
      <c r="A1442">
        <f>qwdata!B1591</f>
        <v>1647994</v>
      </c>
      <c r="B1442" s="1">
        <f>qwdata!C1591</f>
        <v>39260</v>
      </c>
      <c r="C1442" t="str">
        <f>VLOOKUP(qwdata!M1591,lookup!$A$2:$D$18,3,FALSE)</f>
        <v>Phenanthrene</v>
      </c>
      <c r="D1442">
        <f>qwdata!O1591</f>
        <v>0.2</v>
      </c>
      <c r="F1442" t="str">
        <f>IF(qwdata!N1591="&lt;","nd","d")</f>
        <v>nd</v>
      </c>
      <c r="H1442" t="str">
        <f>VLOOKUP(qwdata!M1591,lookup!$A$2:$D$18,2,FALSE)</f>
        <v>Phenanthrene, water, unfiltered, recoverable, micrograms per liter</v>
      </c>
    </row>
    <row r="1443" spans="1:8" x14ac:dyDescent="0.3">
      <c r="A1443">
        <f>qwdata!B1592</f>
        <v>1647994</v>
      </c>
      <c r="B1443" s="1">
        <f>qwdata!C1592</f>
        <v>39260</v>
      </c>
      <c r="C1443" t="str">
        <f>VLOOKUP(qwdata!M1592,lookup!$A$2:$D$18,3,FALSE)</f>
        <v>Pyrene</v>
      </c>
      <c r="D1443">
        <f>qwdata!O1592</f>
        <v>0.2</v>
      </c>
      <c r="F1443" t="str">
        <f>IF(qwdata!N1592="&lt;","nd","d")</f>
        <v>nd</v>
      </c>
      <c r="H1443" t="str">
        <f>VLOOKUP(qwdata!M1592,lookup!$A$2:$D$18,2,FALSE)</f>
        <v>Pyrene, water, unfiltered, recoverable, micrograms per liter</v>
      </c>
    </row>
    <row r="1444" spans="1:8" x14ac:dyDescent="0.3">
      <c r="A1444">
        <f>qwdata!B1593</f>
        <v>1647994</v>
      </c>
      <c r="B1444" s="1">
        <f>qwdata!C1593</f>
        <v>39260</v>
      </c>
      <c r="C1444" t="str">
        <f>VLOOKUP(qwdata!M1593,lookup!$A$2:$D$18,3,FALSE)</f>
        <v>Napthtalene</v>
      </c>
      <c r="D1444">
        <f>qwdata!O1593</f>
        <v>0.2</v>
      </c>
      <c r="F1444" t="str">
        <f>IF(qwdata!N1593="&lt;","nd","d")</f>
        <v>nd</v>
      </c>
      <c r="H1444" t="str">
        <f>VLOOKUP(qwdata!M1593,lookup!$A$2:$D$18,2,FALSE)</f>
        <v>Naphthalene, water, unfiltered, recoverable, micrograms per liter</v>
      </c>
    </row>
    <row r="1445" spans="1:8" x14ac:dyDescent="0.3">
      <c r="A1445">
        <f>qwdata!B1594</f>
        <v>1648300</v>
      </c>
      <c r="B1445" s="1">
        <f>qwdata!C1594</f>
        <v>39260</v>
      </c>
      <c r="C1445" t="str">
        <f>VLOOKUP(qwdata!M1594,lookup!$A$2:$D$18,3,FALSE)</f>
        <v>Benzo[a]pyrene</v>
      </c>
      <c r="D1445">
        <f>qwdata!O1594</f>
        <v>0.12</v>
      </c>
      <c r="F1445" t="str">
        <f>IF(qwdata!N1594="&lt;","nd","d")</f>
        <v>nd</v>
      </c>
      <c r="H1445" t="str">
        <f>VLOOKUP(qwdata!M1594,lookup!$A$2:$D$18,2,FALSE)</f>
        <v>Benzo[a]pyrene, water, filtered, recoverable, micrograms per liter</v>
      </c>
    </row>
    <row r="1446" spans="1:8" x14ac:dyDescent="0.3">
      <c r="A1446">
        <f>qwdata!B1595</f>
        <v>1648300</v>
      </c>
      <c r="B1446" s="1">
        <f>qwdata!C1595</f>
        <v>39260</v>
      </c>
      <c r="C1446" t="str">
        <f>VLOOKUP(qwdata!M1595,lookup!$A$2:$D$18,3,FALSE)</f>
        <v>Fluoranthene</v>
      </c>
      <c r="D1446">
        <f>qwdata!O1595</f>
        <v>8.0000000000000002E-3</v>
      </c>
      <c r="F1446" t="str">
        <f>IF(qwdata!N1595="&lt;","nd","d")</f>
        <v>d</v>
      </c>
      <c r="H1446" t="str">
        <f>VLOOKUP(qwdata!M1595,lookup!$A$2:$D$18,2,FALSE)</f>
        <v>Fluoranthene, water, filtered, recoverable, micrograms per liter</v>
      </c>
    </row>
    <row r="1447" spans="1:8" x14ac:dyDescent="0.3">
      <c r="A1447">
        <f>qwdata!B1596</f>
        <v>1648300</v>
      </c>
      <c r="B1447" s="1">
        <f>qwdata!C1596</f>
        <v>39260</v>
      </c>
      <c r="C1447" t="str">
        <f>VLOOKUP(qwdata!M1596,lookup!$A$2:$D$18,3,FALSE)</f>
        <v>Napthtalene</v>
      </c>
      <c r="D1447">
        <f>qwdata!O1596</f>
        <v>0.1</v>
      </c>
      <c r="F1447" t="str">
        <f>IF(qwdata!N1596="&lt;","nd","d")</f>
        <v>nd</v>
      </c>
      <c r="H1447" t="str">
        <f>VLOOKUP(qwdata!M1596,lookup!$A$2:$D$18,2,FALSE)</f>
        <v>Naphthalene, water, filtered, recoverable, micrograms per liter</v>
      </c>
    </row>
    <row r="1448" spans="1:8" x14ac:dyDescent="0.3">
      <c r="A1448">
        <f>qwdata!B1597</f>
        <v>1648300</v>
      </c>
      <c r="B1448" s="1">
        <f>qwdata!C1597</f>
        <v>39260</v>
      </c>
      <c r="C1448" t="str">
        <f>VLOOKUP(qwdata!M1597,lookup!$A$2:$D$18,3,FALSE)</f>
        <v>Phenanthrene</v>
      </c>
      <c r="D1448">
        <f>qwdata!O1597</f>
        <v>0.08</v>
      </c>
      <c r="F1448" t="str">
        <f>IF(qwdata!N1597="&lt;","nd","d")</f>
        <v>nd</v>
      </c>
      <c r="H1448" t="str">
        <f>VLOOKUP(qwdata!M1597,lookup!$A$2:$D$18,2,FALSE)</f>
        <v>Phenanthrene, water, filtered, recoverable, micrograms per liter</v>
      </c>
    </row>
    <row r="1449" spans="1:8" x14ac:dyDescent="0.3">
      <c r="A1449">
        <f>qwdata!B1598</f>
        <v>1648300</v>
      </c>
      <c r="B1449" s="1">
        <f>qwdata!C1598</f>
        <v>39260</v>
      </c>
      <c r="C1449" t="str">
        <f>VLOOKUP(qwdata!M1598,lookup!$A$2:$D$18,3,FALSE)</f>
        <v>Pyrene</v>
      </c>
      <c r="D1449">
        <f>qwdata!O1598</f>
        <v>8.0000000000000002E-3</v>
      </c>
      <c r="F1449" t="str">
        <f>IF(qwdata!N1598="&lt;","nd","d")</f>
        <v>d</v>
      </c>
      <c r="H1449" t="str">
        <f>VLOOKUP(qwdata!M1598,lookup!$A$2:$D$18,2,FALSE)</f>
        <v>Pyrene, water, filtered, recoverable, micrograms per liter</v>
      </c>
    </row>
    <row r="1450" spans="1:8" x14ac:dyDescent="0.3">
      <c r="A1450">
        <f>qwdata!B1599</f>
        <v>164801550</v>
      </c>
      <c r="B1450" s="1">
        <f>qwdata!C1599</f>
        <v>39261</v>
      </c>
      <c r="C1450" t="str">
        <f>VLOOKUP(qwdata!M1599,lookup!$A$2:$D$18,3,FALSE)</f>
        <v>Benzo[a]pyrene</v>
      </c>
      <c r="D1450">
        <f>qwdata!O1599</f>
        <v>0.12</v>
      </c>
      <c r="F1450" t="str">
        <f>IF(qwdata!N1599="&lt;","nd","d")</f>
        <v>nd</v>
      </c>
      <c r="H1450" t="str">
        <f>VLOOKUP(qwdata!M1599,lookup!$A$2:$D$18,2,FALSE)</f>
        <v>Benzo[a]pyrene, water, filtered, recoverable, micrograms per liter</v>
      </c>
    </row>
    <row r="1451" spans="1:8" x14ac:dyDescent="0.3">
      <c r="A1451">
        <f>qwdata!B1600</f>
        <v>164801550</v>
      </c>
      <c r="B1451" s="1">
        <f>qwdata!C1600</f>
        <v>39261</v>
      </c>
      <c r="C1451" t="str">
        <f>VLOOKUP(qwdata!M1600,lookup!$A$2:$D$18,3,FALSE)</f>
        <v>Fluoranthene</v>
      </c>
      <c r="D1451">
        <f>qwdata!O1600</f>
        <v>0.08</v>
      </c>
      <c r="F1451" t="str">
        <f>IF(qwdata!N1600="&lt;","nd","d")</f>
        <v>nd</v>
      </c>
      <c r="H1451" t="str">
        <f>VLOOKUP(qwdata!M1600,lookup!$A$2:$D$18,2,FALSE)</f>
        <v>Fluoranthene, water, filtered, recoverable, micrograms per liter</v>
      </c>
    </row>
    <row r="1452" spans="1:8" x14ac:dyDescent="0.3">
      <c r="A1452">
        <f>qwdata!B1601</f>
        <v>164801550</v>
      </c>
      <c r="B1452" s="1">
        <f>qwdata!C1601</f>
        <v>39261</v>
      </c>
      <c r="C1452" t="str">
        <f>VLOOKUP(qwdata!M1601,lookup!$A$2:$D$18,3,FALSE)</f>
        <v>Napthtalene</v>
      </c>
      <c r="D1452">
        <f>qwdata!O1601</f>
        <v>0.1</v>
      </c>
      <c r="F1452" t="str">
        <f>IF(qwdata!N1601="&lt;","nd","d")</f>
        <v>nd</v>
      </c>
      <c r="H1452" t="str">
        <f>VLOOKUP(qwdata!M1601,lookup!$A$2:$D$18,2,FALSE)</f>
        <v>Naphthalene, water, filtered, recoverable, micrograms per liter</v>
      </c>
    </row>
    <row r="1453" spans="1:8" x14ac:dyDescent="0.3">
      <c r="A1453">
        <f>qwdata!B1602</f>
        <v>164801550</v>
      </c>
      <c r="B1453" s="1">
        <f>qwdata!C1602</f>
        <v>39261</v>
      </c>
      <c r="C1453" t="str">
        <f>VLOOKUP(qwdata!M1602,lookup!$A$2:$D$18,3,FALSE)</f>
        <v>Phenanthrene</v>
      </c>
      <c r="D1453">
        <f>qwdata!O1602</f>
        <v>0.08</v>
      </c>
      <c r="F1453" t="str">
        <f>IF(qwdata!N1602="&lt;","nd","d")</f>
        <v>nd</v>
      </c>
      <c r="H1453" t="str">
        <f>VLOOKUP(qwdata!M1602,lookup!$A$2:$D$18,2,FALSE)</f>
        <v>Phenanthrene, water, filtered, recoverable, micrograms per liter</v>
      </c>
    </row>
    <row r="1454" spans="1:8" x14ac:dyDescent="0.3">
      <c r="A1454">
        <f>qwdata!B1603</f>
        <v>164801550</v>
      </c>
      <c r="B1454" s="1">
        <f>qwdata!C1603</f>
        <v>39261</v>
      </c>
      <c r="C1454" t="str">
        <f>VLOOKUP(qwdata!M1603,lookup!$A$2:$D$18,3,FALSE)</f>
        <v>Pyrene</v>
      </c>
      <c r="D1454">
        <f>qwdata!O1603</f>
        <v>0.08</v>
      </c>
      <c r="F1454" t="str">
        <f>IF(qwdata!N1603="&lt;","nd","d")</f>
        <v>nd</v>
      </c>
      <c r="H1454" t="str">
        <f>VLOOKUP(qwdata!M1603,lookup!$A$2:$D$18,2,FALSE)</f>
        <v>Pyrene, water, filtered, recoverable, micrograms per liter</v>
      </c>
    </row>
    <row r="1455" spans="1:8" x14ac:dyDescent="0.3">
      <c r="A1455">
        <f>qwdata!B1604</f>
        <v>1648100</v>
      </c>
      <c r="B1455" s="1">
        <f>qwdata!C1604</f>
        <v>39260</v>
      </c>
      <c r="C1455" t="str">
        <f>VLOOKUP(qwdata!M1604,lookup!$A$2:$D$18,3,FALSE)</f>
        <v>Benzo[a]pyrene</v>
      </c>
      <c r="D1455">
        <f>qwdata!O1604</f>
        <v>0.12</v>
      </c>
      <c r="F1455" t="str">
        <f>IF(qwdata!N1604="&lt;","nd","d")</f>
        <v>nd</v>
      </c>
      <c r="H1455" t="str">
        <f>VLOOKUP(qwdata!M1604,lookup!$A$2:$D$18,2,FALSE)</f>
        <v>Benzo[a]pyrene, water, filtered, recoverable, micrograms per liter</v>
      </c>
    </row>
    <row r="1456" spans="1:8" x14ac:dyDescent="0.3">
      <c r="A1456">
        <f>qwdata!B1605</f>
        <v>1648100</v>
      </c>
      <c r="B1456" s="1">
        <f>qwdata!C1605</f>
        <v>39260</v>
      </c>
      <c r="C1456" t="str">
        <f>VLOOKUP(qwdata!M1605,lookup!$A$2:$D$18,3,FALSE)</f>
        <v>Fluoranthene</v>
      </c>
      <c r="D1456">
        <f>qwdata!O1605</f>
        <v>8.9999999999999993E-3</v>
      </c>
      <c r="F1456" t="str">
        <f>IF(qwdata!N1605="&lt;","nd","d")</f>
        <v>d</v>
      </c>
      <c r="H1456" t="str">
        <f>VLOOKUP(qwdata!M1605,lookup!$A$2:$D$18,2,FALSE)</f>
        <v>Fluoranthene, water, filtered, recoverable, micrograms per liter</v>
      </c>
    </row>
    <row r="1457" spans="1:8" x14ac:dyDescent="0.3">
      <c r="A1457">
        <f>qwdata!B1606</f>
        <v>1648100</v>
      </c>
      <c r="B1457" s="1">
        <f>qwdata!C1606</f>
        <v>39260</v>
      </c>
      <c r="C1457" t="str">
        <f>VLOOKUP(qwdata!M1606,lookup!$A$2:$D$18,3,FALSE)</f>
        <v>Napthtalene</v>
      </c>
      <c r="D1457">
        <f>qwdata!O1606</f>
        <v>0.1</v>
      </c>
      <c r="F1457" t="str">
        <f>IF(qwdata!N1606="&lt;","nd","d")</f>
        <v>nd</v>
      </c>
      <c r="H1457" t="str">
        <f>VLOOKUP(qwdata!M1606,lookup!$A$2:$D$18,2,FALSE)</f>
        <v>Naphthalene, water, filtered, recoverable, micrograms per liter</v>
      </c>
    </row>
    <row r="1458" spans="1:8" x14ac:dyDescent="0.3">
      <c r="A1458">
        <f>qwdata!B1607</f>
        <v>1648100</v>
      </c>
      <c r="B1458" s="1">
        <f>qwdata!C1607</f>
        <v>39260</v>
      </c>
      <c r="C1458" t="str">
        <f>VLOOKUP(qwdata!M1607,lookup!$A$2:$D$18,3,FALSE)</f>
        <v>Phenanthrene</v>
      </c>
      <c r="D1458">
        <f>qwdata!O1607</f>
        <v>0.08</v>
      </c>
      <c r="F1458" t="str">
        <f>IF(qwdata!N1607="&lt;","nd","d")</f>
        <v>nd</v>
      </c>
      <c r="H1458" t="str">
        <f>VLOOKUP(qwdata!M1607,lookup!$A$2:$D$18,2,FALSE)</f>
        <v>Phenanthrene, water, filtered, recoverable, micrograms per liter</v>
      </c>
    </row>
    <row r="1459" spans="1:8" x14ac:dyDescent="0.3">
      <c r="A1459">
        <f>qwdata!B1608</f>
        <v>1648100</v>
      </c>
      <c r="B1459" s="1">
        <f>qwdata!C1608</f>
        <v>39260</v>
      </c>
      <c r="C1459" t="str">
        <f>VLOOKUP(qwdata!M1608,lookup!$A$2:$D$18,3,FALSE)</f>
        <v>Pyrene</v>
      </c>
      <c r="D1459">
        <f>qwdata!O1608</f>
        <v>8.0000000000000002E-3</v>
      </c>
      <c r="F1459" t="str">
        <f>IF(qwdata!N1608="&lt;","nd","d")</f>
        <v>d</v>
      </c>
      <c r="H1459" t="str">
        <f>VLOOKUP(qwdata!M1608,lookup!$A$2:$D$18,2,FALSE)</f>
        <v>Pyrene, water, filtered, recoverable, micrograms per liter</v>
      </c>
    </row>
    <row r="1460" spans="1:8" x14ac:dyDescent="0.3">
      <c r="A1460">
        <f>qwdata!B1609</f>
        <v>1648200</v>
      </c>
      <c r="B1460" s="1">
        <f>qwdata!C1609</f>
        <v>39261</v>
      </c>
      <c r="C1460" t="str">
        <f>VLOOKUP(qwdata!M1609,lookup!$A$2:$D$18,3,FALSE)</f>
        <v>Benzo[a]pyrene</v>
      </c>
      <c r="D1460">
        <f>qwdata!O1609</f>
        <v>0.12</v>
      </c>
      <c r="F1460" t="str">
        <f>IF(qwdata!N1609="&lt;","nd","d")</f>
        <v>nd</v>
      </c>
      <c r="H1460" t="str">
        <f>VLOOKUP(qwdata!M1609,lookup!$A$2:$D$18,2,FALSE)</f>
        <v>Benzo[a]pyrene, water, filtered, recoverable, micrograms per liter</v>
      </c>
    </row>
    <row r="1461" spans="1:8" x14ac:dyDescent="0.3">
      <c r="A1461">
        <f>qwdata!B1610</f>
        <v>1648200</v>
      </c>
      <c r="B1461" s="1">
        <f>qwdata!C1610</f>
        <v>39261</v>
      </c>
      <c r="C1461" t="str">
        <f>VLOOKUP(qwdata!M1610,lookup!$A$2:$D$18,3,FALSE)</f>
        <v>Fluoranthene</v>
      </c>
      <c r="D1461">
        <f>qwdata!O1610</f>
        <v>0.08</v>
      </c>
      <c r="F1461" t="str">
        <f>IF(qwdata!N1610="&lt;","nd","d")</f>
        <v>nd</v>
      </c>
      <c r="H1461" t="str">
        <f>VLOOKUP(qwdata!M1610,lookup!$A$2:$D$18,2,FALSE)</f>
        <v>Fluoranthene, water, filtered, recoverable, micrograms per liter</v>
      </c>
    </row>
    <row r="1462" spans="1:8" x14ac:dyDescent="0.3">
      <c r="A1462">
        <f>qwdata!B1611</f>
        <v>1648200</v>
      </c>
      <c r="B1462" s="1">
        <f>qwdata!C1611</f>
        <v>39261</v>
      </c>
      <c r="C1462" t="str">
        <f>VLOOKUP(qwdata!M1611,lookup!$A$2:$D$18,3,FALSE)</f>
        <v>Napthtalene</v>
      </c>
      <c r="D1462">
        <f>qwdata!O1611</f>
        <v>0.1</v>
      </c>
      <c r="F1462" t="str">
        <f>IF(qwdata!N1611="&lt;","nd","d")</f>
        <v>nd</v>
      </c>
      <c r="H1462" t="str">
        <f>VLOOKUP(qwdata!M1611,lookup!$A$2:$D$18,2,FALSE)</f>
        <v>Naphthalene, water, filtered, recoverable, micrograms per liter</v>
      </c>
    </row>
    <row r="1463" spans="1:8" x14ac:dyDescent="0.3">
      <c r="A1463">
        <f>qwdata!B1612</f>
        <v>1648200</v>
      </c>
      <c r="B1463" s="1">
        <f>qwdata!C1612</f>
        <v>39261</v>
      </c>
      <c r="C1463" t="str">
        <f>VLOOKUP(qwdata!M1612,lookup!$A$2:$D$18,3,FALSE)</f>
        <v>Phenanthrene</v>
      </c>
      <c r="D1463">
        <f>qwdata!O1612</f>
        <v>0.08</v>
      </c>
      <c r="F1463" t="str">
        <f>IF(qwdata!N1612="&lt;","nd","d")</f>
        <v>nd</v>
      </c>
      <c r="H1463" t="str">
        <f>VLOOKUP(qwdata!M1612,lookup!$A$2:$D$18,2,FALSE)</f>
        <v>Phenanthrene, water, filtered, recoverable, micrograms per liter</v>
      </c>
    </row>
    <row r="1464" spans="1:8" x14ac:dyDescent="0.3">
      <c r="A1464">
        <f>qwdata!B1613</f>
        <v>1648200</v>
      </c>
      <c r="B1464" s="1">
        <f>qwdata!C1613</f>
        <v>39261</v>
      </c>
      <c r="C1464" t="str">
        <f>VLOOKUP(qwdata!M1613,lookup!$A$2:$D$18,3,FALSE)</f>
        <v>Pyrene</v>
      </c>
      <c r="D1464">
        <f>qwdata!O1613</f>
        <v>0.08</v>
      </c>
      <c r="F1464" t="str">
        <f>IF(qwdata!N1613="&lt;","nd","d")</f>
        <v>nd</v>
      </c>
      <c r="H1464" t="str">
        <f>VLOOKUP(qwdata!M1613,lookup!$A$2:$D$18,2,FALSE)</f>
        <v>Pyrene, water, filtered, recoverable, micrograms per liter</v>
      </c>
    </row>
    <row r="1465" spans="1:8" x14ac:dyDescent="0.3">
      <c r="A1465">
        <f>qwdata!B1614</f>
        <v>1648200</v>
      </c>
      <c r="B1465" s="1">
        <f>qwdata!C1614</f>
        <v>39261</v>
      </c>
      <c r="C1465" t="str">
        <f>VLOOKUP(qwdata!M1614,lookup!$A$2:$D$18,3,FALSE)</f>
        <v>Benzo[a]pyrene</v>
      </c>
      <c r="D1465">
        <f>qwdata!O1614</f>
        <v>0.2</v>
      </c>
      <c r="F1465" t="str">
        <f>IF(qwdata!N1614="&lt;","nd","d")</f>
        <v>nd</v>
      </c>
      <c r="H1465" t="str">
        <f>VLOOKUP(qwdata!M1614,lookup!$A$2:$D$18,2,FALSE)</f>
        <v>Benzo[a]pyrene, water, unfiltered, recoverable, micrograms per liter</v>
      </c>
    </row>
    <row r="1466" spans="1:8" x14ac:dyDescent="0.3">
      <c r="A1466">
        <f>qwdata!B1615</f>
        <v>1648200</v>
      </c>
      <c r="B1466" s="1">
        <f>qwdata!C1615</f>
        <v>39261</v>
      </c>
      <c r="C1466" t="str">
        <f>VLOOKUP(qwdata!M1615,lookup!$A$2:$D$18,3,FALSE)</f>
        <v>Fluoranthene</v>
      </c>
      <c r="D1466">
        <f>qwdata!O1615</f>
        <v>0.2</v>
      </c>
      <c r="F1466" t="str">
        <f>IF(qwdata!N1615="&lt;","nd","d")</f>
        <v>nd</v>
      </c>
      <c r="H1466" t="str">
        <f>VLOOKUP(qwdata!M1615,lookup!$A$2:$D$18,2,FALSE)</f>
        <v>Fluoranthene, water, unfiltered, recoverable, micrograms per liter</v>
      </c>
    </row>
    <row r="1467" spans="1:8" x14ac:dyDescent="0.3">
      <c r="A1467">
        <f>qwdata!B1616</f>
        <v>1648200</v>
      </c>
      <c r="B1467" s="1">
        <f>qwdata!C1616</f>
        <v>39261</v>
      </c>
      <c r="C1467" t="str">
        <f>VLOOKUP(qwdata!M1616,lookup!$A$2:$D$18,3,FALSE)</f>
        <v>Phenanthrene</v>
      </c>
      <c r="D1467">
        <f>qwdata!O1616</f>
        <v>0.2</v>
      </c>
      <c r="F1467" t="str">
        <f>IF(qwdata!N1616="&lt;","nd","d")</f>
        <v>nd</v>
      </c>
      <c r="H1467" t="str">
        <f>VLOOKUP(qwdata!M1616,lookup!$A$2:$D$18,2,FALSE)</f>
        <v>Phenanthrene, water, unfiltered, recoverable, micrograms per liter</v>
      </c>
    </row>
    <row r="1468" spans="1:8" x14ac:dyDescent="0.3">
      <c r="A1468">
        <f>qwdata!B1617</f>
        <v>1648200</v>
      </c>
      <c r="B1468" s="1">
        <f>qwdata!C1617</f>
        <v>39261</v>
      </c>
      <c r="C1468" t="str">
        <f>VLOOKUP(qwdata!M1617,lookup!$A$2:$D$18,3,FALSE)</f>
        <v>Pyrene</v>
      </c>
      <c r="D1468">
        <f>qwdata!O1617</f>
        <v>0.2</v>
      </c>
      <c r="F1468" t="str">
        <f>IF(qwdata!N1617="&lt;","nd","d")</f>
        <v>nd</v>
      </c>
      <c r="H1468" t="str">
        <f>VLOOKUP(qwdata!M1617,lookup!$A$2:$D$18,2,FALSE)</f>
        <v>Pyrene, water, unfiltered, recoverable, micrograms per liter</v>
      </c>
    </row>
    <row r="1469" spans="1:8" x14ac:dyDescent="0.3">
      <c r="A1469">
        <f>qwdata!B1618</f>
        <v>1648200</v>
      </c>
      <c r="B1469" s="1">
        <f>qwdata!C1618</f>
        <v>39261</v>
      </c>
      <c r="C1469" t="str">
        <f>VLOOKUP(qwdata!M1618,lookup!$A$2:$D$18,3,FALSE)</f>
        <v>Napthtalene</v>
      </c>
      <c r="D1469">
        <f>qwdata!O1618</f>
        <v>0.2</v>
      </c>
      <c r="F1469" t="str">
        <f>IF(qwdata!N1618="&lt;","nd","d")</f>
        <v>nd</v>
      </c>
      <c r="H1469" t="str">
        <f>VLOOKUP(qwdata!M1618,lookup!$A$2:$D$18,2,FALSE)</f>
        <v>Naphthalene, water, unfiltered, recoverable, micrograms per liter</v>
      </c>
    </row>
    <row r="1470" spans="1:8" x14ac:dyDescent="0.3">
      <c r="A1470">
        <f>qwdata!B1619</f>
        <v>1648003</v>
      </c>
      <c r="B1470" s="1">
        <f>qwdata!C1619</f>
        <v>39261</v>
      </c>
      <c r="C1470" t="str">
        <f>VLOOKUP(qwdata!M1619,lookup!$A$2:$D$18,3,FALSE)</f>
        <v>Benzo[a]pyrene</v>
      </c>
      <c r="D1470">
        <f>qwdata!O1619</f>
        <v>0.12</v>
      </c>
      <c r="F1470" t="str">
        <f>IF(qwdata!N1619="&lt;","nd","d")</f>
        <v>nd</v>
      </c>
      <c r="H1470" t="str">
        <f>VLOOKUP(qwdata!M1619,lookup!$A$2:$D$18,2,FALSE)</f>
        <v>Benzo[a]pyrene, water, filtered, recoverable, micrograms per liter</v>
      </c>
    </row>
    <row r="1471" spans="1:8" x14ac:dyDescent="0.3">
      <c r="A1471">
        <f>qwdata!B1620</f>
        <v>1648003</v>
      </c>
      <c r="B1471" s="1">
        <f>qwdata!C1620</f>
        <v>39261</v>
      </c>
      <c r="C1471" t="str">
        <f>VLOOKUP(qwdata!M1620,lookup!$A$2:$D$18,3,FALSE)</f>
        <v>Fluoranthene</v>
      </c>
      <c r="D1471">
        <f>qwdata!O1620</f>
        <v>0.08</v>
      </c>
      <c r="F1471" t="str">
        <f>IF(qwdata!N1620="&lt;","nd","d")</f>
        <v>nd</v>
      </c>
      <c r="H1471" t="str">
        <f>VLOOKUP(qwdata!M1620,lookup!$A$2:$D$18,2,FALSE)</f>
        <v>Fluoranthene, water, filtered, recoverable, micrograms per liter</v>
      </c>
    </row>
    <row r="1472" spans="1:8" x14ac:dyDescent="0.3">
      <c r="A1472">
        <f>qwdata!B1621</f>
        <v>1648003</v>
      </c>
      <c r="B1472" s="1">
        <f>qwdata!C1621</f>
        <v>39261</v>
      </c>
      <c r="C1472" t="str">
        <f>VLOOKUP(qwdata!M1621,lookup!$A$2:$D$18,3,FALSE)</f>
        <v>Napthtalene</v>
      </c>
      <c r="D1472">
        <f>qwdata!O1621</f>
        <v>0.1</v>
      </c>
      <c r="F1472" t="str">
        <f>IF(qwdata!N1621="&lt;","nd","d")</f>
        <v>nd</v>
      </c>
      <c r="H1472" t="str">
        <f>VLOOKUP(qwdata!M1621,lookup!$A$2:$D$18,2,FALSE)</f>
        <v>Naphthalene, water, filtered, recoverable, micrograms per liter</v>
      </c>
    </row>
    <row r="1473" spans="1:8" x14ac:dyDescent="0.3">
      <c r="A1473">
        <f>qwdata!B1622</f>
        <v>1648003</v>
      </c>
      <c r="B1473" s="1">
        <f>qwdata!C1622</f>
        <v>39261</v>
      </c>
      <c r="C1473" t="str">
        <f>VLOOKUP(qwdata!M1622,lookup!$A$2:$D$18,3,FALSE)</f>
        <v>Phenanthrene</v>
      </c>
      <c r="D1473">
        <f>qwdata!O1622</f>
        <v>0.08</v>
      </c>
      <c r="F1473" t="str">
        <f>IF(qwdata!N1622="&lt;","nd","d")</f>
        <v>nd</v>
      </c>
      <c r="H1473" t="str">
        <f>VLOOKUP(qwdata!M1622,lookup!$A$2:$D$18,2,FALSE)</f>
        <v>Phenanthrene, water, filtered, recoverable, micrograms per liter</v>
      </c>
    </row>
    <row r="1474" spans="1:8" x14ac:dyDescent="0.3">
      <c r="A1474">
        <f>qwdata!B1623</f>
        <v>1648003</v>
      </c>
      <c r="B1474" s="1">
        <f>qwdata!C1623</f>
        <v>39261</v>
      </c>
      <c r="C1474" t="str">
        <f>VLOOKUP(qwdata!M1623,lookup!$A$2:$D$18,3,FALSE)</f>
        <v>Pyrene</v>
      </c>
      <c r="D1474">
        <f>qwdata!O1623</f>
        <v>0.08</v>
      </c>
      <c r="F1474" t="str">
        <f>IF(qwdata!N1623="&lt;","nd","d")</f>
        <v>nd</v>
      </c>
      <c r="H1474" t="str">
        <f>VLOOKUP(qwdata!M1623,lookup!$A$2:$D$18,2,FALSE)</f>
        <v>Pyrene, water, filtered, recoverable, micrograms per liter</v>
      </c>
    </row>
    <row r="1475" spans="1:8" x14ac:dyDescent="0.3">
      <c r="A1475">
        <f>qwdata!B1624</f>
        <v>1648002</v>
      </c>
      <c r="B1475" s="1">
        <f>qwdata!C1624</f>
        <v>39261</v>
      </c>
      <c r="C1475" t="str">
        <f>VLOOKUP(qwdata!M1624,lookup!$A$2:$D$18,3,FALSE)</f>
        <v>Benzo[a]pyrene</v>
      </c>
      <c r="D1475">
        <f>qwdata!O1624</f>
        <v>0.12</v>
      </c>
      <c r="F1475" t="str">
        <f>IF(qwdata!N1624="&lt;","nd","d")</f>
        <v>nd</v>
      </c>
      <c r="H1475" t="str">
        <f>VLOOKUP(qwdata!M1624,lookup!$A$2:$D$18,2,FALSE)</f>
        <v>Benzo[a]pyrene, water, filtered, recoverable, micrograms per liter</v>
      </c>
    </row>
    <row r="1476" spans="1:8" x14ac:dyDescent="0.3">
      <c r="A1476">
        <f>qwdata!B1625</f>
        <v>1648002</v>
      </c>
      <c r="B1476" s="1">
        <f>qwdata!C1625</f>
        <v>39261</v>
      </c>
      <c r="C1476" t="str">
        <f>VLOOKUP(qwdata!M1625,lookup!$A$2:$D$18,3,FALSE)</f>
        <v>Fluoranthene</v>
      </c>
      <c r="D1476">
        <f>qwdata!O1625</f>
        <v>0.08</v>
      </c>
      <c r="F1476" t="str">
        <f>IF(qwdata!N1625="&lt;","nd","d")</f>
        <v>nd</v>
      </c>
      <c r="H1476" t="str">
        <f>VLOOKUP(qwdata!M1625,lookup!$A$2:$D$18,2,FALSE)</f>
        <v>Fluoranthene, water, filtered, recoverable, micrograms per liter</v>
      </c>
    </row>
    <row r="1477" spans="1:8" x14ac:dyDescent="0.3">
      <c r="A1477">
        <f>qwdata!B1626</f>
        <v>1648002</v>
      </c>
      <c r="B1477" s="1">
        <f>qwdata!C1626</f>
        <v>39261</v>
      </c>
      <c r="C1477" t="str">
        <f>VLOOKUP(qwdata!M1626,lookup!$A$2:$D$18,3,FALSE)</f>
        <v>Napthtalene</v>
      </c>
      <c r="D1477">
        <f>qwdata!O1626</f>
        <v>0.1</v>
      </c>
      <c r="F1477" t="str">
        <f>IF(qwdata!N1626="&lt;","nd","d")</f>
        <v>nd</v>
      </c>
      <c r="H1477" t="str">
        <f>VLOOKUP(qwdata!M1626,lookup!$A$2:$D$18,2,FALSE)</f>
        <v>Naphthalene, water, filtered, recoverable, micrograms per liter</v>
      </c>
    </row>
    <row r="1478" spans="1:8" x14ac:dyDescent="0.3">
      <c r="A1478">
        <f>qwdata!B1627</f>
        <v>1648002</v>
      </c>
      <c r="B1478" s="1">
        <f>qwdata!C1627</f>
        <v>39261</v>
      </c>
      <c r="C1478" t="str">
        <f>VLOOKUP(qwdata!M1627,lookup!$A$2:$D$18,3,FALSE)</f>
        <v>Phenanthrene</v>
      </c>
      <c r="D1478">
        <f>qwdata!O1627</f>
        <v>0.08</v>
      </c>
      <c r="F1478" t="str">
        <f>IF(qwdata!N1627="&lt;","nd","d")</f>
        <v>nd</v>
      </c>
      <c r="H1478" t="str">
        <f>VLOOKUP(qwdata!M1627,lookup!$A$2:$D$18,2,FALSE)</f>
        <v>Phenanthrene, water, filtered, recoverable, micrograms per liter</v>
      </c>
    </row>
    <row r="1479" spans="1:8" x14ac:dyDescent="0.3">
      <c r="A1479">
        <f>qwdata!B1628</f>
        <v>1648002</v>
      </c>
      <c r="B1479" s="1">
        <f>qwdata!C1628</f>
        <v>39261</v>
      </c>
      <c r="C1479" t="str">
        <f>VLOOKUP(qwdata!M1628,lookup!$A$2:$D$18,3,FALSE)</f>
        <v>Pyrene</v>
      </c>
      <c r="D1479">
        <f>qwdata!O1628</f>
        <v>0.08</v>
      </c>
      <c r="F1479" t="str">
        <f>IF(qwdata!N1628="&lt;","nd","d")</f>
        <v>nd</v>
      </c>
      <c r="H1479" t="str">
        <f>VLOOKUP(qwdata!M1628,lookup!$A$2:$D$18,2,FALSE)</f>
        <v>Pyrene, water, filtered, recoverable, micrograms per liter</v>
      </c>
    </row>
    <row r="1480" spans="1:8" x14ac:dyDescent="0.3">
      <c r="A1480">
        <f>qwdata!B1629</f>
        <v>164801540</v>
      </c>
      <c r="B1480" s="1">
        <f>qwdata!C1629</f>
        <v>39261</v>
      </c>
      <c r="C1480" t="str">
        <f>VLOOKUP(qwdata!M1629,lookup!$A$2:$D$18,3,FALSE)</f>
        <v>Benzo[a]pyrene</v>
      </c>
      <c r="D1480">
        <f>qwdata!O1629</f>
        <v>0.12</v>
      </c>
      <c r="F1480" t="str">
        <f>IF(qwdata!N1629="&lt;","nd","d")</f>
        <v>nd</v>
      </c>
      <c r="H1480" t="str">
        <f>VLOOKUP(qwdata!M1629,lookup!$A$2:$D$18,2,FALSE)</f>
        <v>Benzo[a]pyrene, water, filtered, recoverable, micrograms per liter</v>
      </c>
    </row>
    <row r="1481" spans="1:8" x14ac:dyDescent="0.3">
      <c r="A1481">
        <f>qwdata!B1630</f>
        <v>164801540</v>
      </c>
      <c r="B1481" s="1">
        <f>qwdata!C1630</f>
        <v>39261</v>
      </c>
      <c r="C1481" t="str">
        <f>VLOOKUP(qwdata!M1630,lookup!$A$2:$D$18,3,FALSE)</f>
        <v>Fluoranthene</v>
      </c>
      <c r="D1481">
        <f>qwdata!O1630</f>
        <v>0.08</v>
      </c>
      <c r="F1481" t="str">
        <f>IF(qwdata!N1630="&lt;","nd","d")</f>
        <v>nd</v>
      </c>
      <c r="H1481" t="str">
        <f>VLOOKUP(qwdata!M1630,lookup!$A$2:$D$18,2,FALSE)</f>
        <v>Fluoranthene, water, filtered, recoverable, micrograms per liter</v>
      </c>
    </row>
    <row r="1482" spans="1:8" x14ac:dyDescent="0.3">
      <c r="A1482">
        <f>qwdata!B1631</f>
        <v>164801540</v>
      </c>
      <c r="B1482" s="1">
        <f>qwdata!C1631</f>
        <v>39261</v>
      </c>
      <c r="C1482" t="str">
        <f>VLOOKUP(qwdata!M1631,lookup!$A$2:$D$18,3,FALSE)</f>
        <v>Napthtalene</v>
      </c>
      <c r="D1482">
        <f>qwdata!O1631</f>
        <v>0.1</v>
      </c>
      <c r="F1482" t="str">
        <f>IF(qwdata!N1631="&lt;","nd","d")</f>
        <v>nd</v>
      </c>
      <c r="H1482" t="str">
        <f>VLOOKUP(qwdata!M1631,lookup!$A$2:$D$18,2,FALSE)</f>
        <v>Naphthalene, water, filtered, recoverable, micrograms per liter</v>
      </c>
    </row>
    <row r="1483" spans="1:8" x14ac:dyDescent="0.3">
      <c r="A1483">
        <f>qwdata!B1632</f>
        <v>164801540</v>
      </c>
      <c r="B1483" s="1">
        <f>qwdata!C1632</f>
        <v>39261</v>
      </c>
      <c r="C1483" t="str">
        <f>VLOOKUP(qwdata!M1632,lookup!$A$2:$D$18,3,FALSE)</f>
        <v>Phenanthrene</v>
      </c>
      <c r="D1483">
        <f>qwdata!O1632</f>
        <v>0.08</v>
      </c>
      <c r="F1483" t="str">
        <f>IF(qwdata!N1632="&lt;","nd","d")</f>
        <v>nd</v>
      </c>
      <c r="H1483" t="str">
        <f>VLOOKUP(qwdata!M1632,lookup!$A$2:$D$18,2,FALSE)</f>
        <v>Phenanthrene, water, filtered, recoverable, micrograms per liter</v>
      </c>
    </row>
    <row r="1484" spans="1:8" x14ac:dyDescent="0.3">
      <c r="A1484">
        <f>qwdata!B1633</f>
        <v>164801540</v>
      </c>
      <c r="B1484" s="1">
        <f>qwdata!C1633</f>
        <v>39261</v>
      </c>
      <c r="C1484" t="str">
        <f>VLOOKUP(qwdata!M1633,lookup!$A$2:$D$18,3,FALSE)</f>
        <v>Pyrene</v>
      </c>
      <c r="D1484">
        <f>qwdata!O1633</f>
        <v>0.08</v>
      </c>
      <c r="F1484" t="str">
        <f>IF(qwdata!N1633="&lt;","nd","d")</f>
        <v>nd</v>
      </c>
      <c r="H1484" t="str">
        <f>VLOOKUP(qwdata!M1633,lookup!$A$2:$D$18,2,FALSE)</f>
        <v>Pyrene, water, filtered, recoverable, micrograms per liter</v>
      </c>
    </row>
    <row r="1485" spans="1:8" x14ac:dyDescent="0.3">
      <c r="A1485">
        <f>qwdata!B1634</f>
        <v>164800550</v>
      </c>
      <c r="B1485" s="1">
        <f>qwdata!C1634</f>
        <v>39261</v>
      </c>
      <c r="C1485" t="str">
        <f>VLOOKUP(qwdata!M1634,lookup!$A$2:$D$18,3,FALSE)</f>
        <v>Benzo[a]pyrene</v>
      </c>
      <c r="D1485">
        <f>qwdata!O1634</f>
        <v>0.12</v>
      </c>
      <c r="F1485" t="str">
        <f>IF(qwdata!N1634="&lt;","nd","d")</f>
        <v>nd</v>
      </c>
      <c r="H1485" t="str">
        <f>VLOOKUP(qwdata!M1634,lookup!$A$2:$D$18,2,FALSE)</f>
        <v>Benzo[a]pyrene, water, filtered, recoverable, micrograms per liter</v>
      </c>
    </row>
    <row r="1486" spans="1:8" x14ac:dyDescent="0.3">
      <c r="A1486">
        <f>qwdata!B1635</f>
        <v>164800550</v>
      </c>
      <c r="B1486" s="1">
        <f>qwdata!C1635</f>
        <v>39261</v>
      </c>
      <c r="C1486" t="str">
        <f>VLOOKUP(qwdata!M1635,lookup!$A$2:$D$18,3,FALSE)</f>
        <v>Fluoranthene</v>
      </c>
      <c r="D1486">
        <f>qwdata!O1635</f>
        <v>1.4999999999999999E-2</v>
      </c>
      <c r="F1486" t="str">
        <f>IF(qwdata!N1635="&lt;","nd","d")</f>
        <v>d</v>
      </c>
      <c r="H1486" t="str">
        <f>VLOOKUP(qwdata!M1635,lookup!$A$2:$D$18,2,FALSE)</f>
        <v>Fluoranthene, water, filtered, recoverable, micrograms per liter</v>
      </c>
    </row>
    <row r="1487" spans="1:8" x14ac:dyDescent="0.3">
      <c r="A1487">
        <f>qwdata!B1636</f>
        <v>164800550</v>
      </c>
      <c r="B1487" s="1">
        <f>qwdata!C1636</f>
        <v>39261</v>
      </c>
      <c r="C1487" t="str">
        <f>VLOOKUP(qwdata!M1636,lookup!$A$2:$D$18,3,FALSE)</f>
        <v>Napthtalene</v>
      </c>
      <c r="D1487">
        <f>qwdata!O1636</f>
        <v>0.1</v>
      </c>
      <c r="F1487" t="str">
        <f>IF(qwdata!N1636="&lt;","nd","d")</f>
        <v>nd</v>
      </c>
      <c r="H1487" t="str">
        <f>VLOOKUP(qwdata!M1636,lookup!$A$2:$D$18,2,FALSE)</f>
        <v>Naphthalene, water, filtered, recoverable, micrograms per liter</v>
      </c>
    </row>
    <row r="1488" spans="1:8" x14ac:dyDescent="0.3">
      <c r="A1488">
        <f>qwdata!B1637</f>
        <v>164800550</v>
      </c>
      <c r="B1488" s="1">
        <f>qwdata!C1637</f>
        <v>39261</v>
      </c>
      <c r="C1488" t="str">
        <f>VLOOKUP(qwdata!M1637,lookup!$A$2:$D$18,3,FALSE)</f>
        <v>Phenanthrene</v>
      </c>
      <c r="D1488">
        <f>qwdata!O1637</f>
        <v>2.5000000000000001E-2</v>
      </c>
      <c r="F1488" t="str">
        <f>IF(qwdata!N1637="&lt;","nd","d")</f>
        <v>d</v>
      </c>
      <c r="H1488" t="str">
        <f>VLOOKUP(qwdata!M1637,lookup!$A$2:$D$18,2,FALSE)</f>
        <v>Phenanthrene, water, filtered, recoverable, micrograms per liter</v>
      </c>
    </row>
    <row r="1489" spans="1:8" x14ac:dyDescent="0.3">
      <c r="A1489">
        <f>qwdata!B1638</f>
        <v>164800550</v>
      </c>
      <c r="B1489" s="1">
        <f>qwdata!C1638</f>
        <v>39261</v>
      </c>
      <c r="C1489" t="str">
        <f>VLOOKUP(qwdata!M1638,lookup!$A$2:$D$18,3,FALSE)</f>
        <v>Pyrene</v>
      </c>
      <c r="D1489">
        <f>qwdata!O1638</f>
        <v>8.9999999999999993E-3</v>
      </c>
      <c r="F1489" t="str">
        <f>IF(qwdata!N1638="&lt;","nd","d")</f>
        <v>d</v>
      </c>
      <c r="H1489" t="str">
        <f>VLOOKUP(qwdata!M1638,lookup!$A$2:$D$18,2,FALSE)</f>
        <v>Pyrene, water, filtered, recoverable, micrograms per liter</v>
      </c>
    </row>
    <row r="1490" spans="1:8" x14ac:dyDescent="0.3">
      <c r="A1490">
        <f>qwdata!B1639</f>
        <v>164799789</v>
      </c>
      <c r="B1490" s="1">
        <f>qwdata!C1639</f>
        <v>39260</v>
      </c>
      <c r="C1490" t="str">
        <f>VLOOKUP(qwdata!M1639,lookup!$A$2:$D$18,3,FALSE)</f>
        <v>Benzo[a]pyrene</v>
      </c>
      <c r="D1490">
        <f>qwdata!O1639</f>
        <v>0.12</v>
      </c>
      <c r="F1490" t="str">
        <f>IF(qwdata!N1639="&lt;","nd","d")</f>
        <v>nd</v>
      </c>
      <c r="H1490" t="str">
        <f>VLOOKUP(qwdata!M1639,lookup!$A$2:$D$18,2,FALSE)</f>
        <v>Benzo[a]pyrene, water, filtered, recoverable, micrograms per liter</v>
      </c>
    </row>
    <row r="1491" spans="1:8" x14ac:dyDescent="0.3">
      <c r="A1491">
        <f>qwdata!B1640</f>
        <v>164799789</v>
      </c>
      <c r="B1491" s="1">
        <f>qwdata!C1640</f>
        <v>39260</v>
      </c>
      <c r="C1491" t="str">
        <f>VLOOKUP(qwdata!M1640,lookup!$A$2:$D$18,3,FALSE)</f>
        <v>Fluoranthene</v>
      </c>
      <c r="D1491">
        <f>qwdata!O1640</f>
        <v>1.0999999999999999E-2</v>
      </c>
      <c r="F1491" t="str">
        <f>IF(qwdata!N1640="&lt;","nd","d")</f>
        <v>d</v>
      </c>
      <c r="H1491" t="str">
        <f>VLOOKUP(qwdata!M1640,lookup!$A$2:$D$18,2,FALSE)</f>
        <v>Fluoranthene, water, filtered, recoverable, micrograms per liter</v>
      </c>
    </row>
    <row r="1492" spans="1:8" x14ac:dyDescent="0.3">
      <c r="A1492">
        <f>qwdata!B1641</f>
        <v>164799789</v>
      </c>
      <c r="B1492" s="1">
        <f>qwdata!C1641</f>
        <v>39260</v>
      </c>
      <c r="C1492" t="str">
        <f>VLOOKUP(qwdata!M1641,lookup!$A$2:$D$18,3,FALSE)</f>
        <v>Napthtalene</v>
      </c>
      <c r="D1492">
        <f>qwdata!O1641</f>
        <v>0.1</v>
      </c>
      <c r="F1492" t="str">
        <f>IF(qwdata!N1641="&lt;","nd","d")</f>
        <v>nd</v>
      </c>
      <c r="H1492" t="str">
        <f>VLOOKUP(qwdata!M1641,lookup!$A$2:$D$18,2,FALSE)</f>
        <v>Naphthalene, water, filtered, recoverable, micrograms per liter</v>
      </c>
    </row>
    <row r="1493" spans="1:8" x14ac:dyDescent="0.3">
      <c r="A1493">
        <f>qwdata!B1642</f>
        <v>164799789</v>
      </c>
      <c r="B1493" s="1">
        <f>qwdata!C1642</f>
        <v>39260</v>
      </c>
      <c r="C1493" t="str">
        <f>VLOOKUP(qwdata!M1642,lookup!$A$2:$D$18,3,FALSE)</f>
        <v>Phenanthrene</v>
      </c>
      <c r="D1493">
        <f>qwdata!O1642</f>
        <v>0.08</v>
      </c>
      <c r="F1493" t="str">
        <f>IF(qwdata!N1642="&lt;","nd","d")</f>
        <v>nd</v>
      </c>
      <c r="H1493" t="str">
        <f>VLOOKUP(qwdata!M1642,lookup!$A$2:$D$18,2,FALSE)</f>
        <v>Phenanthrene, water, filtered, recoverable, micrograms per liter</v>
      </c>
    </row>
    <row r="1494" spans="1:8" x14ac:dyDescent="0.3">
      <c r="A1494">
        <f>qwdata!B1643</f>
        <v>164799789</v>
      </c>
      <c r="B1494" s="1">
        <f>qwdata!C1643</f>
        <v>39260</v>
      </c>
      <c r="C1494" t="str">
        <f>VLOOKUP(qwdata!M1643,lookup!$A$2:$D$18,3,FALSE)</f>
        <v>Pyrene</v>
      </c>
      <c r="D1494">
        <f>qwdata!O1643</f>
        <v>0.01</v>
      </c>
      <c r="F1494" t="str">
        <f>IF(qwdata!N1643="&lt;","nd","d")</f>
        <v>d</v>
      </c>
      <c r="H1494" t="str">
        <f>VLOOKUP(qwdata!M1643,lookup!$A$2:$D$18,2,FALSE)</f>
        <v>Pyrene, water, filtered, recoverable, micrograms per liter</v>
      </c>
    </row>
    <row r="1495" spans="1:8" x14ac:dyDescent="0.3">
      <c r="A1495">
        <f>qwdata!B1644</f>
        <v>164799789</v>
      </c>
      <c r="B1495" s="1">
        <f>qwdata!C1644</f>
        <v>39260</v>
      </c>
      <c r="C1495" t="str">
        <f>VLOOKUP(qwdata!M1644,lookup!$A$2:$D$18,3,FALSE)</f>
        <v>Benzo[a]pyrene</v>
      </c>
      <c r="D1495">
        <f>qwdata!O1644</f>
        <v>0.2</v>
      </c>
      <c r="F1495" t="str">
        <f>IF(qwdata!N1644="&lt;","nd","d")</f>
        <v>nd</v>
      </c>
      <c r="H1495" t="str">
        <f>VLOOKUP(qwdata!M1644,lookup!$A$2:$D$18,2,FALSE)</f>
        <v>Benzo[a]pyrene, water, unfiltered, recoverable, micrograms per liter</v>
      </c>
    </row>
    <row r="1496" spans="1:8" x14ac:dyDescent="0.3">
      <c r="A1496">
        <f>qwdata!B1645</f>
        <v>164799789</v>
      </c>
      <c r="B1496" s="1">
        <f>qwdata!C1645</f>
        <v>39260</v>
      </c>
      <c r="C1496" t="str">
        <f>VLOOKUP(qwdata!M1645,lookup!$A$2:$D$18,3,FALSE)</f>
        <v>Fluoranthene</v>
      </c>
      <c r="D1496">
        <f>qwdata!O1645</f>
        <v>0.2</v>
      </c>
      <c r="F1496" t="str">
        <f>IF(qwdata!N1645="&lt;","nd","d")</f>
        <v>nd</v>
      </c>
      <c r="H1496" t="str">
        <f>VLOOKUP(qwdata!M1645,lookup!$A$2:$D$18,2,FALSE)</f>
        <v>Fluoranthene, water, unfiltered, recoverable, micrograms per liter</v>
      </c>
    </row>
    <row r="1497" spans="1:8" x14ac:dyDescent="0.3">
      <c r="A1497">
        <f>qwdata!B1646</f>
        <v>164799789</v>
      </c>
      <c r="B1497" s="1">
        <f>qwdata!C1646</f>
        <v>39260</v>
      </c>
      <c r="C1497" t="str">
        <f>VLOOKUP(qwdata!M1646,lookup!$A$2:$D$18,3,FALSE)</f>
        <v>Phenanthrene</v>
      </c>
      <c r="D1497">
        <f>qwdata!O1646</f>
        <v>0.2</v>
      </c>
      <c r="F1497" t="str">
        <f>IF(qwdata!N1646="&lt;","nd","d")</f>
        <v>nd</v>
      </c>
      <c r="H1497" t="str">
        <f>VLOOKUP(qwdata!M1646,lookup!$A$2:$D$18,2,FALSE)</f>
        <v>Phenanthrene, water, unfiltered, recoverable, micrograms per liter</v>
      </c>
    </row>
    <row r="1498" spans="1:8" x14ac:dyDescent="0.3">
      <c r="A1498">
        <f>qwdata!B1647</f>
        <v>164799789</v>
      </c>
      <c r="B1498" s="1">
        <f>qwdata!C1647</f>
        <v>39260</v>
      </c>
      <c r="C1498" t="str">
        <f>VLOOKUP(qwdata!M1647,lookup!$A$2:$D$18,3,FALSE)</f>
        <v>Pyrene</v>
      </c>
      <c r="D1498">
        <f>qwdata!O1647</f>
        <v>0.2</v>
      </c>
      <c r="F1498" t="str">
        <f>IF(qwdata!N1647="&lt;","nd","d")</f>
        <v>nd</v>
      </c>
      <c r="H1498" t="str">
        <f>VLOOKUP(qwdata!M1647,lookup!$A$2:$D$18,2,FALSE)</f>
        <v>Pyrene, water, unfiltered, recoverable, micrograms per liter</v>
      </c>
    </row>
    <row r="1499" spans="1:8" x14ac:dyDescent="0.3">
      <c r="A1499">
        <f>qwdata!B1648</f>
        <v>164799789</v>
      </c>
      <c r="B1499" s="1">
        <f>qwdata!C1648</f>
        <v>39260</v>
      </c>
      <c r="C1499" t="str">
        <f>VLOOKUP(qwdata!M1648,lookup!$A$2:$D$18,3,FALSE)</f>
        <v>Napthtalene</v>
      </c>
      <c r="D1499">
        <f>qwdata!O1648</f>
        <v>0.2</v>
      </c>
      <c r="F1499" t="str">
        <f>IF(qwdata!N1648="&lt;","nd","d")</f>
        <v>nd</v>
      </c>
      <c r="H1499" t="str">
        <f>VLOOKUP(qwdata!M1648,lookup!$A$2:$D$18,2,FALSE)</f>
        <v>Naphthalene, water, unfiltered, recoverable, micrograms per liter</v>
      </c>
    </row>
    <row r="1500" spans="1:8" x14ac:dyDescent="0.3">
      <c r="A1500">
        <f>qwdata!B1649</f>
        <v>1648011</v>
      </c>
      <c r="B1500" s="1">
        <f>qwdata!C1649</f>
        <v>39260</v>
      </c>
      <c r="C1500" t="str">
        <f>VLOOKUP(qwdata!M1649,lookup!$A$2:$D$18,3,FALSE)</f>
        <v>Benzo[a]pyrene</v>
      </c>
      <c r="D1500">
        <f>qwdata!O1649</f>
        <v>0.12</v>
      </c>
      <c r="F1500" t="str">
        <f>IF(qwdata!N1649="&lt;","nd","d")</f>
        <v>nd</v>
      </c>
      <c r="H1500" t="str">
        <f>VLOOKUP(qwdata!M1649,lookup!$A$2:$D$18,2,FALSE)</f>
        <v>Benzo[a]pyrene, water, filtered, recoverable, micrograms per liter</v>
      </c>
    </row>
    <row r="1501" spans="1:8" x14ac:dyDescent="0.3">
      <c r="A1501">
        <f>qwdata!B1650</f>
        <v>1648011</v>
      </c>
      <c r="B1501" s="1">
        <f>qwdata!C1650</f>
        <v>39260</v>
      </c>
      <c r="C1501" t="str">
        <f>VLOOKUP(qwdata!M1650,lookup!$A$2:$D$18,3,FALSE)</f>
        <v>Fluoranthene</v>
      </c>
      <c r="D1501">
        <f>qwdata!O1650</f>
        <v>0.08</v>
      </c>
      <c r="F1501" t="str">
        <f>IF(qwdata!N1650="&lt;","nd","d")</f>
        <v>nd</v>
      </c>
      <c r="H1501" t="str">
        <f>VLOOKUP(qwdata!M1650,lookup!$A$2:$D$18,2,FALSE)</f>
        <v>Fluoranthene, water, filtered, recoverable, micrograms per liter</v>
      </c>
    </row>
    <row r="1502" spans="1:8" x14ac:dyDescent="0.3">
      <c r="A1502">
        <f>qwdata!B1651</f>
        <v>1648011</v>
      </c>
      <c r="B1502" s="1">
        <f>qwdata!C1651</f>
        <v>39260</v>
      </c>
      <c r="C1502" t="str">
        <f>VLOOKUP(qwdata!M1651,lookup!$A$2:$D$18,3,FALSE)</f>
        <v>Napthtalene</v>
      </c>
      <c r="D1502">
        <f>qwdata!O1651</f>
        <v>0.1</v>
      </c>
      <c r="F1502" t="str">
        <f>IF(qwdata!N1651="&lt;","nd","d")</f>
        <v>nd</v>
      </c>
      <c r="H1502" t="str">
        <f>VLOOKUP(qwdata!M1651,lookup!$A$2:$D$18,2,FALSE)</f>
        <v>Naphthalene, water, filtered, recoverable, micrograms per liter</v>
      </c>
    </row>
    <row r="1503" spans="1:8" x14ac:dyDescent="0.3">
      <c r="A1503">
        <f>qwdata!B1652</f>
        <v>1648011</v>
      </c>
      <c r="B1503" s="1">
        <f>qwdata!C1652</f>
        <v>39260</v>
      </c>
      <c r="C1503" t="str">
        <f>VLOOKUP(qwdata!M1652,lookup!$A$2:$D$18,3,FALSE)</f>
        <v>Phenanthrene</v>
      </c>
      <c r="D1503">
        <f>qwdata!O1652</f>
        <v>0.08</v>
      </c>
      <c r="F1503" t="str">
        <f>IF(qwdata!N1652="&lt;","nd","d")</f>
        <v>nd</v>
      </c>
      <c r="H1503" t="str">
        <f>VLOOKUP(qwdata!M1652,lookup!$A$2:$D$18,2,FALSE)</f>
        <v>Phenanthrene, water, filtered, recoverable, micrograms per liter</v>
      </c>
    </row>
    <row r="1504" spans="1:8" x14ac:dyDescent="0.3">
      <c r="A1504">
        <f>qwdata!B1653</f>
        <v>1648011</v>
      </c>
      <c r="B1504" s="1">
        <f>qwdata!C1653</f>
        <v>39260</v>
      </c>
      <c r="C1504" t="str">
        <f>VLOOKUP(qwdata!M1653,lookup!$A$2:$D$18,3,FALSE)</f>
        <v>Pyrene</v>
      </c>
      <c r="D1504">
        <f>qwdata!O1653</f>
        <v>8.9999999999999993E-3</v>
      </c>
      <c r="F1504" t="str">
        <f>IF(qwdata!N1653="&lt;","nd","d")</f>
        <v>d</v>
      </c>
      <c r="H1504" t="str">
        <f>VLOOKUP(qwdata!M1653,lookup!$A$2:$D$18,2,FALSE)</f>
        <v>Pyrene, water, filtered, recoverable, micrograms per liter</v>
      </c>
    </row>
    <row r="1505" spans="1:8" x14ac:dyDescent="0.3">
      <c r="A1505">
        <f>qwdata!B1654</f>
        <v>1648011</v>
      </c>
      <c r="B1505" s="1">
        <f>qwdata!C1654</f>
        <v>39260</v>
      </c>
      <c r="C1505" t="str">
        <f>VLOOKUP(qwdata!M1654,lookup!$A$2:$D$18,3,FALSE)</f>
        <v>Benzo[a]pyrene</v>
      </c>
      <c r="D1505">
        <f>qwdata!O1654</f>
        <v>0.2</v>
      </c>
      <c r="F1505" t="str">
        <f>IF(qwdata!N1654="&lt;","nd","d")</f>
        <v>nd</v>
      </c>
      <c r="H1505" t="str">
        <f>VLOOKUP(qwdata!M1654,lookup!$A$2:$D$18,2,FALSE)</f>
        <v>Benzo[a]pyrene, water, unfiltered, recoverable, micrograms per liter</v>
      </c>
    </row>
    <row r="1506" spans="1:8" x14ac:dyDescent="0.3">
      <c r="A1506">
        <f>qwdata!B1655</f>
        <v>1648011</v>
      </c>
      <c r="B1506" s="1">
        <f>qwdata!C1655</f>
        <v>39260</v>
      </c>
      <c r="C1506" t="str">
        <f>VLOOKUP(qwdata!M1655,lookup!$A$2:$D$18,3,FALSE)</f>
        <v>Fluoranthene</v>
      </c>
      <c r="D1506">
        <f>qwdata!O1655</f>
        <v>0.2</v>
      </c>
      <c r="F1506" t="str">
        <f>IF(qwdata!N1655="&lt;","nd","d")</f>
        <v>nd</v>
      </c>
      <c r="H1506" t="str">
        <f>VLOOKUP(qwdata!M1655,lookup!$A$2:$D$18,2,FALSE)</f>
        <v>Fluoranthene, water, unfiltered, recoverable, micrograms per liter</v>
      </c>
    </row>
    <row r="1507" spans="1:8" x14ac:dyDescent="0.3">
      <c r="A1507">
        <f>qwdata!B1656</f>
        <v>1648011</v>
      </c>
      <c r="B1507" s="1">
        <f>qwdata!C1656</f>
        <v>39260</v>
      </c>
      <c r="C1507" t="str">
        <f>VLOOKUP(qwdata!M1656,lookup!$A$2:$D$18,3,FALSE)</f>
        <v>Phenanthrene</v>
      </c>
      <c r="D1507">
        <f>qwdata!O1656</f>
        <v>0.2</v>
      </c>
      <c r="F1507" t="str">
        <f>IF(qwdata!N1656="&lt;","nd","d")</f>
        <v>nd</v>
      </c>
      <c r="H1507" t="str">
        <f>VLOOKUP(qwdata!M1656,lookup!$A$2:$D$18,2,FALSE)</f>
        <v>Phenanthrene, water, unfiltered, recoverable, micrograms per liter</v>
      </c>
    </row>
    <row r="1508" spans="1:8" x14ac:dyDescent="0.3">
      <c r="A1508">
        <f>qwdata!B1657</f>
        <v>1648011</v>
      </c>
      <c r="B1508" s="1">
        <f>qwdata!C1657</f>
        <v>39260</v>
      </c>
      <c r="C1508" t="str">
        <f>VLOOKUP(qwdata!M1657,lookup!$A$2:$D$18,3,FALSE)</f>
        <v>Pyrene</v>
      </c>
      <c r="D1508">
        <f>qwdata!O1657</f>
        <v>0.2</v>
      </c>
      <c r="F1508" t="str">
        <f>IF(qwdata!N1657="&lt;","nd","d")</f>
        <v>nd</v>
      </c>
      <c r="H1508" t="str">
        <f>VLOOKUP(qwdata!M1657,lookup!$A$2:$D$18,2,FALSE)</f>
        <v>Pyrene, water, unfiltered, recoverable, micrograms per liter</v>
      </c>
    </row>
    <row r="1509" spans="1:8" x14ac:dyDescent="0.3">
      <c r="A1509">
        <f>qwdata!B1658</f>
        <v>1648011</v>
      </c>
      <c r="B1509" s="1">
        <f>qwdata!C1658</f>
        <v>39260</v>
      </c>
      <c r="C1509" t="str">
        <f>VLOOKUP(qwdata!M1658,lookup!$A$2:$D$18,3,FALSE)</f>
        <v>Napthtalene</v>
      </c>
      <c r="D1509">
        <f>qwdata!O1658</f>
        <v>0.2</v>
      </c>
      <c r="F1509" t="str">
        <f>IF(qwdata!N1658="&lt;","nd","d")</f>
        <v>nd</v>
      </c>
      <c r="H1509" t="str">
        <f>VLOOKUP(qwdata!M1658,lookup!$A$2:$D$18,2,FALSE)</f>
        <v>Naphthalene, water, unfiltered, recoverable, micrograms per liter</v>
      </c>
    </row>
    <row r="1510" spans="1:8" x14ac:dyDescent="0.3">
      <c r="A1510">
        <f>qwdata!B1659</f>
        <v>164799790</v>
      </c>
      <c r="B1510" s="1">
        <f>qwdata!C1659</f>
        <v>39260</v>
      </c>
      <c r="C1510" t="str">
        <f>VLOOKUP(qwdata!M1659,lookup!$A$2:$D$18,3,FALSE)</f>
        <v>Benzo[a]pyrene</v>
      </c>
      <c r="D1510">
        <f>qwdata!O1659</f>
        <v>0.12</v>
      </c>
      <c r="F1510" t="str">
        <f>IF(qwdata!N1659="&lt;","nd","d")</f>
        <v>nd</v>
      </c>
      <c r="H1510" t="str">
        <f>VLOOKUP(qwdata!M1659,lookup!$A$2:$D$18,2,FALSE)</f>
        <v>Benzo[a]pyrene, water, filtered, recoverable, micrograms per liter</v>
      </c>
    </row>
    <row r="1511" spans="1:8" x14ac:dyDescent="0.3">
      <c r="A1511">
        <f>qwdata!B1660</f>
        <v>164799790</v>
      </c>
      <c r="B1511" s="1">
        <f>qwdata!C1660</f>
        <v>39260</v>
      </c>
      <c r="C1511" t="str">
        <f>VLOOKUP(qwdata!M1660,lookup!$A$2:$D$18,3,FALSE)</f>
        <v>Fluoranthene</v>
      </c>
      <c r="D1511">
        <f>qwdata!O1660</f>
        <v>1.0999999999999999E-2</v>
      </c>
      <c r="F1511" t="str">
        <f>IF(qwdata!N1660="&lt;","nd","d")</f>
        <v>d</v>
      </c>
      <c r="H1511" t="str">
        <f>VLOOKUP(qwdata!M1660,lookup!$A$2:$D$18,2,FALSE)</f>
        <v>Fluoranthene, water, filtered, recoverable, micrograms per liter</v>
      </c>
    </row>
    <row r="1512" spans="1:8" x14ac:dyDescent="0.3">
      <c r="A1512">
        <f>qwdata!B1661</f>
        <v>164799790</v>
      </c>
      <c r="B1512" s="1">
        <f>qwdata!C1661</f>
        <v>39260</v>
      </c>
      <c r="C1512" t="str">
        <f>VLOOKUP(qwdata!M1661,lookup!$A$2:$D$18,3,FALSE)</f>
        <v>Napthtalene</v>
      </c>
      <c r="D1512">
        <f>qwdata!O1661</f>
        <v>0.1</v>
      </c>
      <c r="F1512" t="str">
        <f>IF(qwdata!N1661="&lt;","nd","d")</f>
        <v>nd</v>
      </c>
      <c r="H1512" t="str">
        <f>VLOOKUP(qwdata!M1661,lookup!$A$2:$D$18,2,FALSE)</f>
        <v>Naphthalene, water, filtered, recoverable, micrograms per liter</v>
      </c>
    </row>
    <row r="1513" spans="1:8" x14ac:dyDescent="0.3">
      <c r="A1513">
        <f>qwdata!B1662</f>
        <v>164799790</v>
      </c>
      <c r="B1513" s="1">
        <f>qwdata!C1662</f>
        <v>39260</v>
      </c>
      <c r="C1513" t="str">
        <f>VLOOKUP(qwdata!M1662,lookup!$A$2:$D$18,3,FALSE)</f>
        <v>Phenanthrene</v>
      </c>
      <c r="D1513">
        <f>qwdata!O1662</f>
        <v>0.08</v>
      </c>
      <c r="F1513" t="str">
        <f>IF(qwdata!N1662="&lt;","nd","d")</f>
        <v>nd</v>
      </c>
      <c r="H1513" t="str">
        <f>VLOOKUP(qwdata!M1662,lookup!$A$2:$D$18,2,FALSE)</f>
        <v>Phenanthrene, water, filtered, recoverable, micrograms per liter</v>
      </c>
    </row>
    <row r="1514" spans="1:8" x14ac:dyDescent="0.3">
      <c r="A1514">
        <f>qwdata!B1663</f>
        <v>164799790</v>
      </c>
      <c r="B1514" s="1">
        <f>qwdata!C1663</f>
        <v>39260</v>
      </c>
      <c r="C1514" t="str">
        <f>VLOOKUP(qwdata!M1663,lookup!$A$2:$D$18,3,FALSE)</f>
        <v>Pyrene</v>
      </c>
      <c r="D1514">
        <f>qwdata!O1663</f>
        <v>1.4999999999999999E-2</v>
      </c>
      <c r="F1514" t="str">
        <f>IF(qwdata!N1663="&lt;","nd","d")</f>
        <v>d</v>
      </c>
      <c r="H1514" t="str">
        <f>VLOOKUP(qwdata!M1663,lookup!$A$2:$D$18,2,FALSE)</f>
        <v>Pyrene, water, filtered, recoverable, micrograms per liter</v>
      </c>
    </row>
    <row r="1515" spans="1:8" x14ac:dyDescent="0.3">
      <c r="A1515">
        <f>qwdata!B1664</f>
        <v>1648001</v>
      </c>
      <c r="B1515" s="1">
        <f>qwdata!C1664</f>
        <v>39260</v>
      </c>
      <c r="C1515" t="str">
        <f>VLOOKUP(qwdata!M1664,lookup!$A$2:$D$18,3,FALSE)</f>
        <v>Benzo[a]pyrene</v>
      </c>
      <c r="D1515">
        <f>qwdata!O1664</f>
        <v>0.12</v>
      </c>
      <c r="F1515" t="str">
        <f>IF(qwdata!N1664="&lt;","nd","d")</f>
        <v>nd</v>
      </c>
      <c r="H1515" t="str">
        <f>VLOOKUP(qwdata!M1664,lookup!$A$2:$D$18,2,FALSE)</f>
        <v>Benzo[a]pyrene, water, filtered, recoverable, micrograms per liter</v>
      </c>
    </row>
    <row r="1516" spans="1:8" x14ac:dyDescent="0.3">
      <c r="A1516">
        <f>qwdata!B1665</f>
        <v>1648001</v>
      </c>
      <c r="B1516" s="1">
        <f>qwdata!C1665</f>
        <v>39260</v>
      </c>
      <c r="C1516" t="str">
        <f>VLOOKUP(qwdata!M1665,lookup!$A$2:$D$18,3,FALSE)</f>
        <v>Fluoranthene</v>
      </c>
      <c r="D1516">
        <f>qwdata!O1665</f>
        <v>0.08</v>
      </c>
      <c r="F1516" t="str">
        <f>IF(qwdata!N1665="&lt;","nd","d")</f>
        <v>nd</v>
      </c>
      <c r="H1516" t="str">
        <f>VLOOKUP(qwdata!M1665,lookup!$A$2:$D$18,2,FALSE)</f>
        <v>Fluoranthene, water, filtered, recoverable, micrograms per liter</v>
      </c>
    </row>
    <row r="1517" spans="1:8" x14ac:dyDescent="0.3">
      <c r="A1517">
        <f>qwdata!B1666</f>
        <v>1648001</v>
      </c>
      <c r="B1517" s="1">
        <f>qwdata!C1666</f>
        <v>39260</v>
      </c>
      <c r="C1517" t="str">
        <f>VLOOKUP(qwdata!M1666,lookup!$A$2:$D$18,3,FALSE)</f>
        <v>Napthtalene</v>
      </c>
      <c r="D1517">
        <f>qwdata!O1666</f>
        <v>0.1</v>
      </c>
      <c r="F1517" t="str">
        <f>IF(qwdata!N1666="&lt;","nd","d")</f>
        <v>nd</v>
      </c>
      <c r="H1517" t="str">
        <f>VLOOKUP(qwdata!M1666,lookup!$A$2:$D$18,2,FALSE)</f>
        <v>Naphthalene, water, filtered, recoverable, micrograms per liter</v>
      </c>
    </row>
    <row r="1518" spans="1:8" x14ac:dyDescent="0.3">
      <c r="A1518">
        <f>qwdata!B1667</f>
        <v>1648001</v>
      </c>
      <c r="B1518" s="1">
        <f>qwdata!C1667</f>
        <v>39260</v>
      </c>
      <c r="C1518" t="str">
        <f>VLOOKUP(qwdata!M1667,lookup!$A$2:$D$18,3,FALSE)</f>
        <v>Phenanthrene</v>
      </c>
      <c r="D1518">
        <f>qwdata!O1667</f>
        <v>0.08</v>
      </c>
      <c r="F1518" t="str">
        <f>IF(qwdata!N1667="&lt;","nd","d")</f>
        <v>nd</v>
      </c>
      <c r="H1518" t="str">
        <f>VLOOKUP(qwdata!M1667,lookup!$A$2:$D$18,2,FALSE)</f>
        <v>Phenanthrene, water, filtered, recoverable, micrograms per liter</v>
      </c>
    </row>
    <row r="1519" spans="1:8" x14ac:dyDescent="0.3">
      <c r="A1519">
        <f>qwdata!B1668</f>
        <v>1648001</v>
      </c>
      <c r="B1519" s="1">
        <f>qwdata!C1668</f>
        <v>39260</v>
      </c>
      <c r="C1519" t="str">
        <f>VLOOKUP(qwdata!M1668,lookup!$A$2:$D$18,3,FALSE)</f>
        <v>Pyrene</v>
      </c>
      <c r="D1519">
        <f>qwdata!O1668</f>
        <v>0.08</v>
      </c>
      <c r="F1519" t="str">
        <f>IF(qwdata!N1668="&lt;","nd","d")</f>
        <v>nd</v>
      </c>
      <c r="H1519" t="str">
        <f>VLOOKUP(qwdata!M1668,lookup!$A$2:$D$18,2,FALSE)</f>
        <v>Pyrene, water, filtered, recoverable, micrograms per liter</v>
      </c>
    </row>
    <row r="1520" spans="1:8" x14ac:dyDescent="0.3">
      <c r="A1520">
        <f>qwdata!B1669</f>
        <v>1648001</v>
      </c>
      <c r="B1520" s="1">
        <f>qwdata!C1669</f>
        <v>39260</v>
      </c>
      <c r="C1520" t="str">
        <f>VLOOKUP(qwdata!M1669,lookup!$A$2:$D$18,3,FALSE)</f>
        <v>Benzo[a]pyrene</v>
      </c>
      <c r="D1520">
        <f>qwdata!O1669</f>
        <v>0.2</v>
      </c>
      <c r="F1520" t="str">
        <f>IF(qwdata!N1669="&lt;","nd","d")</f>
        <v>nd</v>
      </c>
      <c r="H1520" t="str">
        <f>VLOOKUP(qwdata!M1669,lookup!$A$2:$D$18,2,FALSE)</f>
        <v>Benzo[a]pyrene, water, unfiltered, recoverable, micrograms per liter</v>
      </c>
    </row>
    <row r="1521" spans="1:8" x14ac:dyDescent="0.3">
      <c r="A1521">
        <f>qwdata!B1670</f>
        <v>1648001</v>
      </c>
      <c r="B1521" s="1">
        <f>qwdata!C1670</f>
        <v>39260</v>
      </c>
      <c r="C1521" t="str">
        <f>VLOOKUP(qwdata!M1670,lookup!$A$2:$D$18,3,FALSE)</f>
        <v>Fluoranthene</v>
      </c>
      <c r="D1521">
        <f>qwdata!O1670</f>
        <v>0.2</v>
      </c>
      <c r="F1521" t="str">
        <f>IF(qwdata!N1670="&lt;","nd","d")</f>
        <v>nd</v>
      </c>
      <c r="H1521" t="str">
        <f>VLOOKUP(qwdata!M1670,lookup!$A$2:$D$18,2,FALSE)</f>
        <v>Fluoranthene, water, unfiltered, recoverable, micrograms per liter</v>
      </c>
    </row>
    <row r="1522" spans="1:8" x14ac:dyDescent="0.3">
      <c r="A1522">
        <f>qwdata!B1671</f>
        <v>1648001</v>
      </c>
      <c r="B1522" s="1">
        <f>qwdata!C1671</f>
        <v>39260</v>
      </c>
      <c r="C1522" t="str">
        <f>VLOOKUP(qwdata!M1671,lookup!$A$2:$D$18,3,FALSE)</f>
        <v>Phenanthrene</v>
      </c>
      <c r="D1522">
        <f>qwdata!O1671</f>
        <v>0.2</v>
      </c>
      <c r="F1522" t="str">
        <f>IF(qwdata!N1671="&lt;","nd","d")</f>
        <v>nd</v>
      </c>
      <c r="H1522" t="str">
        <f>VLOOKUP(qwdata!M1671,lookup!$A$2:$D$18,2,FALSE)</f>
        <v>Phenanthrene, water, unfiltered, recoverable, micrograms per liter</v>
      </c>
    </row>
    <row r="1523" spans="1:8" x14ac:dyDescent="0.3">
      <c r="A1523">
        <f>qwdata!B1672</f>
        <v>1648001</v>
      </c>
      <c r="B1523" s="1">
        <f>qwdata!C1672</f>
        <v>39260</v>
      </c>
      <c r="C1523" t="str">
        <f>VLOOKUP(qwdata!M1672,lookup!$A$2:$D$18,3,FALSE)</f>
        <v>Pyrene</v>
      </c>
      <c r="D1523">
        <f>qwdata!O1672</f>
        <v>0.2</v>
      </c>
      <c r="F1523" t="str">
        <f>IF(qwdata!N1672="&lt;","nd","d")</f>
        <v>nd</v>
      </c>
      <c r="H1523" t="str">
        <f>VLOOKUP(qwdata!M1672,lookup!$A$2:$D$18,2,FALSE)</f>
        <v>Pyrene, water, unfiltered, recoverable, micrograms per liter</v>
      </c>
    </row>
    <row r="1524" spans="1:8" x14ac:dyDescent="0.3">
      <c r="A1524">
        <f>qwdata!B1673</f>
        <v>1648001</v>
      </c>
      <c r="B1524" s="1">
        <f>qwdata!C1673</f>
        <v>39260</v>
      </c>
      <c r="C1524" t="str">
        <f>VLOOKUP(qwdata!M1673,lookup!$A$2:$D$18,3,FALSE)</f>
        <v>Napthtalene</v>
      </c>
      <c r="D1524">
        <f>qwdata!O1673</f>
        <v>0.2</v>
      </c>
      <c r="F1524" t="str">
        <f>IF(qwdata!N1673="&lt;","nd","d")</f>
        <v>nd</v>
      </c>
      <c r="H1524" t="str">
        <f>VLOOKUP(qwdata!M1673,lookup!$A$2:$D$18,2,FALSE)</f>
        <v>Naphthalene, water, unfiltered, recoverable, micrograms per liter</v>
      </c>
    </row>
    <row r="1525" spans="1:8" x14ac:dyDescent="0.3">
      <c r="A1525">
        <f>qwdata!B1674</f>
        <v>1649010</v>
      </c>
      <c r="B1525" s="1">
        <f>qwdata!C1674</f>
        <v>39260</v>
      </c>
      <c r="C1525" t="str">
        <f>VLOOKUP(qwdata!M1674,lookup!$A$2:$D$18,3,FALSE)</f>
        <v>Benzo[a]pyrene</v>
      </c>
      <c r="D1525">
        <f>qwdata!O1674</f>
        <v>0.12</v>
      </c>
      <c r="F1525" t="str">
        <f>IF(qwdata!N1674="&lt;","nd","d")</f>
        <v>nd</v>
      </c>
      <c r="H1525" t="str">
        <f>VLOOKUP(qwdata!M1674,lookup!$A$2:$D$18,2,FALSE)</f>
        <v>Benzo[a]pyrene, water, filtered, recoverable, micrograms per liter</v>
      </c>
    </row>
    <row r="1526" spans="1:8" x14ac:dyDescent="0.3">
      <c r="A1526">
        <f>qwdata!B1675</f>
        <v>1649010</v>
      </c>
      <c r="B1526" s="1">
        <f>qwdata!C1675</f>
        <v>39260</v>
      </c>
      <c r="C1526" t="str">
        <f>VLOOKUP(qwdata!M1675,lookup!$A$2:$D$18,3,FALSE)</f>
        <v>Fluoranthene</v>
      </c>
      <c r="D1526">
        <f>qwdata!O1675</f>
        <v>0.08</v>
      </c>
      <c r="F1526" t="str">
        <f>IF(qwdata!N1675="&lt;","nd","d")</f>
        <v>nd</v>
      </c>
      <c r="H1526" t="str">
        <f>VLOOKUP(qwdata!M1675,lookup!$A$2:$D$18,2,FALSE)</f>
        <v>Fluoranthene, water, filtered, recoverable, micrograms per liter</v>
      </c>
    </row>
    <row r="1527" spans="1:8" x14ac:dyDescent="0.3">
      <c r="A1527">
        <f>qwdata!B1676</f>
        <v>1649010</v>
      </c>
      <c r="B1527" s="1">
        <f>qwdata!C1676</f>
        <v>39260</v>
      </c>
      <c r="C1527" t="str">
        <f>VLOOKUP(qwdata!M1676,lookup!$A$2:$D$18,3,FALSE)</f>
        <v>Napthtalene</v>
      </c>
      <c r="D1527">
        <f>qwdata!O1676</f>
        <v>0.1</v>
      </c>
      <c r="F1527" t="str">
        <f>IF(qwdata!N1676="&lt;","nd","d")</f>
        <v>nd</v>
      </c>
      <c r="H1527" t="str">
        <f>VLOOKUP(qwdata!M1676,lookup!$A$2:$D$18,2,FALSE)</f>
        <v>Naphthalene, water, filtered, recoverable, micrograms per liter</v>
      </c>
    </row>
    <row r="1528" spans="1:8" x14ac:dyDescent="0.3">
      <c r="A1528">
        <f>qwdata!B1677</f>
        <v>1649010</v>
      </c>
      <c r="B1528" s="1">
        <f>qwdata!C1677</f>
        <v>39260</v>
      </c>
      <c r="C1528" t="str">
        <f>VLOOKUP(qwdata!M1677,lookup!$A$2:$D$18,3,FALSE)</f>
        <v>Phenanthrene</v>
      </c>
      <c r="D1528">
        <f>qwdata!O1677</f>
        <v>0.08</v>
      </c>
      <c r="F1528" t="str">
        <f>IF(qwdata!N1677="&lt;","nd","d")</f>
        <v>nd</v>
      </c>
      <c r="H1528" t="str">
        <f>VLOOKUP(qwdata!M1677,lookup!$A$2:$D$18,2,FALSE)</f>
        <v>Phenanthrene, water, filtered, recoverable, micrograms per liter</v>
      </c>
    </row>
    <row r="1529" spans="1:8" x14ac:dyDescent="0.3">
      <c r="A1529">
        <f>qwdata!B1678</f>
        <v>1649010</v>
      </c>
      <c r="B1529" s="1">
        <f>qwdata!C1678</f>
        <v>39260</v>
      </c>
      <c r="C1529" t="str">
        <f>VLOOKUP(qwdata!M1678,lookup!$A$2:$D$18,3,FALSE)</f>
        <v>Pyrene</v>
      </c>
      <c r="D1529">
        <f>qwdata!O1678</f>
        <v>0.08</v>
      </c>
      <c r="F1529" t="str">
        <f>IF(qwdata!N1678="&lt;","nd","d")</f>
        <v>nd</v>
      </c>
      <c r="H1529" t="str">
        <f>VLOOKUP(qwdata!M1678,lookup!$A$2:$D$18,2,FALSE)</f>
        <v>Pyrene, water, filtered, recoverable, micrograms per liter</v>
      </c>
    </row>
    <row r="1530" spans="1:8" x14ac:dyDescent="0.3">
      <c r="A1530">
        <f>qwdata!B1679</f>
        <v>1649010</v>
      </c>
      <c r="B1530" s="1">
        <f>qwdata!C1679</f>
        <v>39260</v>
      </c>
      <c r="C1530" t="str">
        <f>VLOOKUP(qwdata!M1679,lookup!$A$2:$D$18,3,FALSE)</f>
        <v>Benzo[a]pyrene</v>
      </c>
      <c r="D1530">
        <f>qwdata!O1679</f>
        <v>0.2</v>
      </c>
      <c r="F1530" t="str">
        <f>IF(qwdata!N1679="&lt;","nd","d")</f>
        <v>nd</v>
      </c>
      <c r="H1530" t="str">
        <f>VLOOKUP(qwdata!M1679,lookup!$A$2:$D$18,2,FALSE)</f>
        <v>Benzo[a]pyrene, water, unfiltered, recoverable, micrograms per liter</v>
      </c>
    </row>
    <row r="1531" spans="1:8" x14ac:dyDescent="0.3">
      <c r="A1531">
        <f>qwdata!B1680</f>
        <v>1649010</v>
      </c>
      <c r="B1531" s="1">
        <f>qwdata!C1680</f>
        <v>39260</v>
      </c>
      <c r="C1531" t="str">
        <f>VLOOKUP(qwdata!M1680,lookup!$A$2:$D$18,3,FALSE)</f>
        <v>Fluoranthene</v>
      </c>
      <c r="D1531">
        <f>qwdata!O1680</f>
        <v>0.2</v>
      </c>
      <c r="F1531" t="str">
        <f>IF(qwdata!N1680="&lt;","nd","d")</f>
        <v>nd</v>
      </c>
      <c r="H1531" t="str">
        <f>VLOOKUP(qwdata!M1680,lookup!$A$2:$D$18,2,FALSE)</f>
        <v>Fluoranthene, water, unfiltered, recoverable, micrograms per liter</v>
      </c>
    </row>
    <row r="1532" spans="1:8" x14ac:dyDescent="0.3">
      <c r="A1532">
        <f>qwdata!B1681</f>
        <v>1649010</v>
      </c>
      <c r="B1532" s="1">
        <f>qwdata!C1681</f>
        <v>39260</v>
      </c>
      <c r="C1532" t="str">
        <f>VLOOKUP(qwdata!M1681,lookup!$A$2:$D$18,3,FALSE)</f>
        <v>Phenanthrene</v>
      </c>
      <c r="D1532">
        <f>qwdata!O1681</f>
        <v>0.2</v>
      </c>
      <c r="F1532" t="str">
        <f>IF(qwdata!N1681="&lt;","nd","d")</f>
        <v>nd</v>
      </c>
      <c r="H1532" t="str">
        <f>VLOOKUP(qwdata!M1681,lookup!$A$2:$D$18,2,FALSE)</f>
        <v>Phenanthrene, water, unfiltered, recoverable, micrograms per liter</v>
      </c>
    </row>
    <row r="1533" spans="1:8" x14ac:dyDescent="0.3">
      <c r="A1533">
        <f>qwdata!B1682</f>
        <v>1649010</v>
      </c>
      <c r="B1533" s="1">
        <f>qwdata!C1682</f>
        <v>39260</v>
      </c>
      <c r="C1533" t="str">
        <f>VLOOKUP(qwdata!M1682,lookup!$A$2:$D$18,3,FALSE)</f>
        <v>Pyrene</v>
      </c>
      <c r="D1533">
        <f>qwdata!O1682</f>
        <v>0.2</v>
      </c>
      <c r="F1533" t="str">
        <f>IF(qwdata!N1682="&lt;","nd","d")</f>
        <v>nd</v>
      </c>
      <c r="H1533" t="str">
        <f>VLOOKUP(qwdata!M1682,lookup!$A$2:$D$18,2,FALSE)</f>
        <v>Pyrene, water, unfiltered, recoverable, micrograms per liter</v>
      </c>
    </row>
    <row r="1534" spans="1:8" x14ac:dyDescent="0.3">
      <c r="A1534">
        <f>qwdata!B1683</f>
        <v>1649010</v>
      </c>
      <c r="B1534" s="1">
        <f>qwdata!C1683</f>
        <v>39260</v>
      </c>
      <c r="C1534" t="str">
        <f>VLOOKUP(qwdata!M1683,lookup!$A$2:$D$18,3,FALSE)</f>
        <v>Napthtalene</v>
      </c>
      <c r="D1534">
        <f>qwdata!O1683</f>
        <v>0.2</v>
      </c>
      <c r="F1534" t="str">
        <f>IF(qwdata!N1683="&lt;","nd","d")</f>
        <v>nd</v>
      </c>
      <c r="H1534" t="str">
        <f>VLOOKUP(qwdata!M1683,lookup!$A$2:$D$18,2,FALSE)</f>
        <v>Naphthalene, water, unfiltered, recoverable, micrograms per liter</v>
      </c>
    </row>
    <row r="1535" spans="1:8" x14ac:dyDescent="0.3">
      <c r="A1535">
        <f>qwdata!B1684</f>
        <v>1648450</v>
      </c>
      <c r="B1535" s="1">
        <f>qwdata!C1684</f>
        <v>39260</v>
      </c>
      <c r="C1535" t="str">
        <f>VLOOKUP(qwdata!M1684,lookup!$A$2:$D$18,3,FALSE)</f>
        <v>Benzo[a]pyrene</v>
      </c>
      <c r="D1535">
        <f>qwdata!O1684</f>
        <v>0.12</v>
      </c>
      <c r="F1535" t="str">
        <f>IF(qwdata!N1684="&lt;","nd","d")</f>
        <v>nd</v>
      </c>
      <c r="H1535" t="str">
        <f>VLOOKUP(qwdata!M1684,lookup!$A$2:$D$18,2,FALSE)</f>
        <v>Benzo[a]pyrene, water, filtered, recoverable, micrograms per liter</v>
      </c>
    </row>
    <row r="1536" spans="1:8" x14ac:dyDescent="0.3">
      <c r="A1536">
        <f>qwdata!B1685</f>
        <v>1648450</v>
      </c>
      <c r="B1536" s="1">
        <f>qwdata!C1685</f>
        <v>39260</v>
      </c>
      <c r="C1536" t="str">
        <f>VLOOKUP(qwdata!M1685,lookup!$A$2:$D$18,3,FALSE)</f>
        <v>Fluoranthene</v>
      </c>
      <c r="D1536">
        <f>qwdata!O1685</f>
        <v>0.08</v>
      </c>
      <c r="F1536" t="str">
        <f>IF(qwdata!N1685="&lt;","nd","d")</f>
        <v>nd</v>
      </c>
      <c r="H1536" t="str">
        <f>VLOOKUP(qwdata!M1685,lookup!$A$2:$D$18,2,FALSE)</f>
        <v>Fluoranthene, water, filtered, recoverable, micrograms per liter</v>
      </c>
    </row>
    <row r="1537" spans="1:8" x14ac:dyDescent="0.3">
      <c r="A1537">
        <f>qwdata!B1686</f>
        <v>1648450</v>
      </c>
      <c r="B1537" s="1">
        <f>qwdata!C1686</f>
        <v>39260</v>
      </c>
      <c r="C1537" t="str">
        <f>VLOOKUP(qwdata!M1686,lookup!$A$2:$D$18,3,FALSE)</f>
        <v>Napthtalene</v>
      </c>
      <c r="D1537">
        <f>qwdata!O1686</f>
        <v>0.1</v>
      </c>
      <c r="F1537" t="str">
        <f>IF(qwdata!N1686="&lt;","nd","d")</f>
        <v>nd</v>
      </c>
      <c r="H1537" t="str">
        <f>VLOOKUP(qwdata!M1686,lookup!$A$2:$D$18,2,FALSE)</f>
        <v>Naphthalene, water, filtered, recoverable, micrograms per liter</v>
      </c>
    </row>
    <row r="1538" spans="1:8" x14ac:dyDescent="0.3">
      <c r="A1538">
        <f>qwdata!B1687</f>
        <v>1648450</v>
      </c>
      <c r="B1538" s="1">
        <f>qwdata!C1687</f>
        <v>39260</v>
      </c>
      <c r="C1538" t="str">
        <f>VLOOKUP(qwdata!M1687,lookup!$A$2:$D$18,3,FALSE)</f>
        <v>Phenanthrene</v>
      </c>
      <c r="D1538">
        <f>qwdata!O1687</f>
        <v>0.08</v>
      </c>
      <c r="F1538" t="str">
        <f>IF(qwdata!N1687="&lt;","nd","d")</f>
        <v>nd</v>
      </c>
      <c r="H1538" t="str">
        <f>VLOOKUP(qwdata!M1687,lookup!$A$2:$D$18,2,FALSE)</f>
        <v>Phenanthrene, water, filtered, recoverable, micrograms per liter</v>
      </c>
    </row>
    <row r="1539" spans="1:8" x14ac:dyDescent="0.3">
      <c r="A1539">
        <f>qwdata!B1688</f>
        <v>1648450</v>
      </c>
      <c r="B1539" s="1">
        <f>qwdata!C1688</f>
        <v>39260</v>
      </c>
      <c r="C1539" t="str">
        <f>VLOOKUP(qwdata!M1688,lookup!$A$2:$D$18,3,FALSE)</f>
        <v>Pyrene</v>
      </c>
      <c r="D1539">
        <f>qwdata!O1688</f>
        <v>0.08</v>
      </c>
      <c r="F1539" t="str">
        <f>IF(qwdata!N1688="&lt;","nd","d")</f>
        <v>nd</v>
      </c>
      <c r="H1539" t="str">
        <f>VLOOKUP(qwdata!M1688,lookup!$A$2:$D$18,2,FALSE)</f>
        <v>Pyrene, water, filtered, recoverable, micrograms per liter</v>
      </c>
    </row>
    <row r="1540" spans="1:8" x14ac:dyDescent="0.3">
      <c r="A1540">
        <f>qwdata!B1689</f>
        <v>1648500</v>
      </c>
      <c r="B1540" s="1">
        <f>qwdata!C1689</f>
        <v>39260</v>
      </c>
      <c r="C1540" t="str">
        <f>VLOOKUP(qwdata!M1689,lookup!$A$2:$D$18,3,FALSE)</f>
        <v>Benzo[a]pyrene</v>
      </c>
      <c r="D1540">
        <f>qwdata!O1689</f>
        <v>0.12</v>
      </c>
      <c r="F1540" t="str">
        <f>IF(qwdata!N1689="&lt;","nd","d")</f>
        <v>nd</v>
      </c>
      <c r="H1540" t="str">
        <f>VLOOKUP(qwdata!M1689,lookup!$A$2:$D$18,2,FALSE)</f>
        <v>Benzo[a]pyrene, water, filtered, recoverable, micrograms per liter</v>
      </c>
    </row>
    <row r="1541" spans="1:8" x14ac:dyDescent="0.3">
      <c r="A1541">
        <f>qwdata!B1690</f>
        <v>1648500</v>
      </c>
      <c r="B1541" s="1">
        <f>qwdata!C1690</f>
        <v>39260</v>
      </c>
      <c r="C1541" t="str">
        <f>VLOOKUP(qwdata!M1690,lookup!$A$2:$D$18,3,FALSE)</f>
        <v>Fluoranthene</v>
      </c>
      <c r="D1541">
        <f>qwdata!O1690</f>
        <v>8.0000000000000002E-3</v>
      </c>
      <c r="F1541" t="str">
        <f>IF(qwdata!N1690="&lt;","nd","d")</f>
        <v>d</v>
      </c>
      <c r="H1541" t="str">
        <f>VLOOKUP(qwdata!M1690,lookup!$A$2:$D$18,2,FALSE)</f>
        <v>Fluoranthene, water, filtered, recoverable, micrograms per liter</v>
      </c>
    </row>
    <row r="1542" spans="1:8" x14ac:dyDescent="0.3">
      <c r="A1542">
        <f>qwdata!B1691</f>
        <v>1648500</v>
      </c>
      <c r="B1542" s="1">
        <f>qwdata!C1691</f>
        <v>39260</v>
      </c>
      <c r="C1542" t="str">
        <f>VLOOKUP(qwdata!M1691,lookup!$A$2:$D$18,3,FALSE)</f>
        <v>Napthtalene</v>
      </c>
      <c r="D1542">
        <f>qwdata!O1691</f>
        <v>0.1</v>
      </c>
      <c r="F1542" t="str">
        <f>IF(qwdata!N1691="&lt;","nd","d")</f>
        <v>nd</v>
      </c>
      <c r="H1542" t="str">
        <f>VLOOKUP(qwdata!M1691,lookup!$A$2:$D$18,2,FALSE)</f>
        <v>Naphthalene, water, filtered, recoverable, micrograms per liter</v>
      </c>
    </row>
    <row r="1543" spans="1:8" x14ac:dyDescent="0.3">
      <c r="A1543">
        <f>qwdata!B1692</f>
        <v>1648500</v>
      </c>
      <c r="B1543" s="1">
        <f>qwdata!C1692</f>
        <v>39260</v>
      </c>
      <c r="C1543" t="str">
        <f>VLOOKUP(qwdata!M1692,lookup!$A$2:$D$18,3,FALSE)</f>
        <v>Phenanthrene</v>
      </c>
      <c r="D1543">
        <f>qwdata!O1692</f>
        <v>0.08</v>
      </c>
      <c r="F1543" t="str">
        <f>IF(qwdata!N1692="&lt;","nd","d")</f>
        <v>nd</v>
      </c>
      <c r="H1543" t="str">
        <f>VLOOKUP(qwdata!M1692,lookup!$A$2:$D$18,2,FALSE)</f>
        <v>Phenanthrene, water, filtered, recoverable, micrograms per liter</v>
      </c>
    </row>
    <row r="1544" spans="1:8" x14ac:dyDescent="0.3">
      <c r="A1544">
        <f>qwdata!B1693</f>
        <v>1648500</v>
      </c>
      <c r="B1544" s="1">
        <f>qwdata!C1693</f>
        <v>39260</v>
      </c>
      <c r="C1544" t="str">
        <f>VLOOKUP(qwdata!M1693,lookup!$A$2:$D$18,3,FALSE)</f>
        <v>Pyrene</v>
      </c>
      <c r="D1544">
        <f>qwdata!O1693</f>
        <v>8.0000000000000002E-3</v>
      </c>
      <c r="F1544" t="str">
        <f>IF(qwdata!N1693="&lt;","nd","d")</f>
        <v>d</v>
      </c>
      <c r="H1544" t="str">
        <f>VLOOKUP(qwdata!M1693,lookup!$A$2:$D$18,2,FALSE)</f>
        <v>Pyrene, water, filtered, recoverable, micrograms per liter</v>
      </c>
    </row>
    <row r="1545" spans="1:8" x14ac:dyDescent="0.3">
      <c r="A1545">
        <f>qwdata!B1694</f>
        <v>1648390</v>
      </c>
      <c r="B1545" s="1">
        <f>qwdata!C1694</f>
        <v>39260</v>
      </c>
      <c r="C1545" t="str">
        <f>VLOOKUP(qwdata!M1694,lookup!$A$2:$D$18,3,FALSE)</f>
        <v>Benzo[a]pyrene</v>
      </c>
      <c r="D1545">
        <f>qwdata!O1694</f>
        <v>0.12</v>
      </c>
      <c r="F1545" t="str">
        <f>IF(qwdata!N1694="&lt;","nd","d")</f>
        <v>nd</v>
      </c>
      <c r="H1545" t="str">
        <f>VLOOKUP(qwdata!M1694,lookup!$A$2:$D$18,2,FALSE)</f>
        <v>Benzo[a]pyrene, water, filtered, recoverable, micrograms per liter</v>
      </c>
    </row>
    <row r="1546" spans="1:8" x14ac:dyDescent="0.3">
      <c r="A1546">
        <f>qwdata!B1695</f>
        <v>1648390</v>
      </c>
      <c r="B1546" s="1">
        <f>qwdata!C1695</f>
        <v>39260</v>
      </c>
      <c r="C1546" t="str">
        <f>VLOOKUP(qwdata!M1695,lookup!$A$2:$D$18,3,FALSE)</f>
        <v>Fluoranthene</v>
      </c>
      <c r="D1546">
        <f>qwdata!O1695</f>
        <v>0.08</v>
      </c>
      <c r="F1546" t="str">
        <f>IF(qwdata!N1695="&lt;","nd","d")</f>
        <v>nd</v>
      </c>
      <c r="H1546" t="str">
        <f>VLOOKUP(qwdata!M1695,lookup!$A$2:$D$18,2,FALSE)</f>
        <v>Fluoranthene, water, filtered, recoverable, micrograms per liter</v>
      </c>
    </row>
    <row r="1547" spans="1:8" x14ac:dyDescent="0.3">
      <c r="A1547">
        <f>qwdata!B1696</f>
        <v>1648390</v>
      </c>
      <c r="B1547" s="1">
        <f>qwdata!C1696</f>
        <v>39260</v>
      </c>
      <c r="C1547" t="str">
        <f>VLOOKUP(qwdata!M1696,lookup!$A$2:$D$18,3,FALSE)</f>
        <v>Napthtalene</v>
      </c>
      <c r="D1547">
        <f>qwdata!O1696</f>
        <v>0.1</v>
      </c>
      <c r="F1547" t="str">
        <f>IF(qwdata!N1696="&lt;","nd","d")</f>
        <v>nd</v>
      </c>
      <c r="H1547" t="str">
        <f>VLOOKUP(qwdata!M1696,lookup!$A$2:$D$18,2,FALSE)</f>
        <v>Naphthalene, water, filtered, recoverable, micrograms per liter</v>
      </c>
    </row>
    <row r="1548" spans="1:8" x14ac:dyDescent="0.3">
      <c r="A1548">
        <f>qwdata!B1697</f>
        <v>1648390</v>
      </c>
      <c r="B1548" s="1">
        <f>qwdata!C1697</f>
        <v>39260</v>
      </c>
      <c r="C1548" t="str">
        <f>VLOOKUP(qwdata!M1697,lookup!$A$2:$D$18,3,FALSE)</f>
        <v>Phenanthrene</v>
      </c>
      <c r="D1548">
        <f>qwdata!O1697</f>
        <v>0.08</v>
      </c>
      <c r="F1548" t="str">
        <f>IF(qwdata!N1697="&lt;","nd","d")</f>
        <v>nd</v>
      </c>
      <c r="H1548" t="str">
        <f>VLOOKUP(qwdata!M1697,lookup!$A$2:$D$18,2,FALSE)</f>
        <v>Phenanthrene, water, filtered, recoverable, micrograms per liter</v>
      </c>
    </row>
    <row r="1549" spans="1:8" x14ac:dyDescent="0.3">
      <c r="A1549">
        <f>qwdata!B1698</f>
        <v>1648390</v>
      </c>
      <c r="B1549" s="1">
        <f>qwdata!C1698</f>
        <v>39260</v>
      </c>
      <c r="C1549" t="str">
        <f>VLOOKUP(qwdata!M1698,lookup!$A$2:$D$18,3,FALSE)</f>
        <v>Pyrene</v>
      </c>
      <c r="D1549">
        <f>qwdata!O1698</f>
        <v>0.08</v>
      </c>
      <c r="F1549" t="str">
        <f>IF(qwdata!N1698="&lt;","nd","d")</f>
        <v>nd</v>
      </c>
      <c r="H1549" t="str">
        <f>VLOOKUP(qwdata!M1698,lookup!$A$2:$D$18,2,FALSE)</f>
        <v>Pyrene, water, filtered, recoverable, micrograms per liter</v>
      </c>
    </row>
    <row r="1550" spans="1:8" x14ac:dyDescent="0.3">
      <c r="A1550">
        <f>qwdata!B1699</f>
        <v>1649003</v>
      </c>
      <c r="B1550" s="1">
        <f>qwdata!C1699</f>
        <v>39260</v>
      </c>
      <c r="C1550" t="str">
        <f>VLOOKUP(qwdata!M1699,lookup!$A$2:$D$18,3,FALSE)</f>
        <v>Benzo[a]pyrene</v>
      </c>
      <c r="D1550">
        <f>qwdata!O1699</f>
        <v>0.12</v>
      </c>
      <c r="F1550" t="str">
        <f>IF(qwdata!N1699="&lt;","nd","d")</f>
        <v>nd</v>
      </c>
      <c r="H1550" t="str">
        <f>VLOOKUP(qwdata!M1699,lookup!$A$2:$D$18,2,FALSE)</f>
        <v>Benzo[a]pyrene, water, filtered, recoverable, micrograms per liter</v>
      </c>
    </row>
    <row r="1551" spans="1:8" x14ac:dyDescent="0.3">
      <c r="A1551">
        <f>qwdata!B1700</f>
        <v>1649003</v>
      </c>
      <c r="B1551" s="1">
        <f>qwdata!C1700</f>
        <v>39260</v>
      </c>
      <c r="C1551" t="str">
        <f>VLOOKUP(qwdata!M1700,lookup!$A$2:$D$18,3,FALSE)</f>
        <v>Fluoranthene</v>
      </c>
      <c r="D1551">
        <f>qwdata!O1700</f>
        <v>0.08</v>
      </c>
      <c r="F1551" t="str">
        <f>IF(qwdata!N1700="&lt;","nd","d")</f>
        <v>nd</v>
      </c>
      <c r="H1551" t="str">
        <f>VLOOKUP(qwdata!M1700,lookup!$A$2:$D$18,2,FALSE)</f>
        <v>Fluoranthene, water, filtered, recoverable, micrograms per liter</v>
      </c>
    </row>
    <row r="1552" spans="1:8" x14ac:dyDescent="0.3">
      <c r="A1552">
        <f>qwdata!B1701</f>
        <v>1649003</v>
      </c>
      <c r="B1552" s="1">
        <f>qwdata!C1701</f>
        <v>39260</v>
      </c>
      <c r="C1552" t="str">
        <f>VLOOKUP(qwdata!M1701,lookup!$A$2:$D$18,3,FALSE)</f>
        <v>Napthtalene</v>
      </c>
      <c r="D1552">
        <f>qwdata!O1701</f>
        <v>0.1</v>
      </c>
      <c r="F1552" t="str">
        <f>IF(qwdata!N1701="&lt;","nd","d")</f>
        <v>nd</v>
      </c>
      <c r="H1552" t="str">
        <f>VLOOKUP(qwdata!M1701,lookup!$A$2:$D$18,2,FALSE)</f>
        <v>Naphthalene, water, filtered, recoverable, micrograms per liter</v>
      </c>
    </row>
    <row r="1553" spans="1:8" x14ac:dyDescent="0.3">
      <c r="A1553">
        <f>qwdata!B1702</f>
        <v>1649003</v>
      </c>
      <c r="B1553" s="1">
        <f>qwdata!C1702</f>
        <v>39260</v>
      </c>
      <c r="C1553" t="str">
        <f>VLOOKUP(qwdata!M1702,lookup!$A$2:$D$18,3,FALSE)</f>
        <v>Phenanthrene</v>
      </c>
      <c r="D1553">
        <f>qwdata!O1702</f>
        <v>5.3999999999999999E-2</v>
      </c>
      <c r="F1553" t="str">
        <f>IF(qwdata!N1702="&lt;","nd","d")</f>
        <v>d</v>
      </c>
      <c r="H1553" t="str">
        <f>VLOOKUP(qwdata!M1702,lookup!$A$2:$D$18,2,FALSE)</f>
        <v>Phenanthrene, water, filtered, recoverable, micrograms per liter</v>
      </c>
    </row>
    <row r="1554" spans="1:8" x14ac:dyDescent="0.3">
      <c r="A1554">
        <f>qwdata!B1703</f>
        <v>1649003</v>
      </c>
      <c r="B1554" s="1">
        <f>qwdata!C1703</f>
        <v>39260</v>
      </c>
      <c r="C1554" t="str">
        <f>VLOOKUP(qwdata!M1703,lookup!$A$2:$D$18,3,FALSE)</f>
        <v>Pyrene</v>
      </c>
      <c r="D1554">
        <f>qwdata!O1703</f>
        <v>0.08</v>
      </c>
      <c r="F1554" t="str">
        <f>IF(qwdata!N1703="&lt;","nd","d")</f>
        <v>nd</v>
      </c>
      <c r="H1554" t="str">
        <f>VLOOKUP(qwdata!M1703,lookup!$A$2:$D$18,2,FALSE)</f>
        <v>Pyrene, water, filtered, recoverable, micrograms per liter</v>
      </c>
    </row>
    <row r="1555" spans="1:8" x14ac:dyDescent="0.3">
      <c r="A1555">
        <f>qwdata!B1704</f>
        <v>1651770</v>
      </c>
      <c r="B1555" s="1">
        <f>qwdata!C1704</f>
        <v>41723</v>
      </c>
      <c r="C1555" t="str">
        <f>VLOOKUP(qwdata!M1704,lookup!$A$2:$D$18,3,FALSE)</f>
        <v>Copper</v>
      </c>
      <c r="D1555">
        <f>qwdata!O1704</f>
        <v>11.4</v>
      </c>
      <c r="F1555" t="str">
        <f>IF(qwdata!N1704="&lt;","nd","d")</f>
        <v>d</v>
      </c>
      <c r="H1555" t="str">
        <f>VLOOKUP(qwdata!M1704,lookup!$A$2:$D$18,2,FALSE)</f>
        <v>Copper, water, filtered, micrograms per liter</v>
      </c>
    </row>
    <row r="1556" spans="1:8" x14ac:dyDescent="0.3">
      <c r="A1556">
        <f>qwdata!B1705</f>
        <v>1651770</v>
      </c>
      <c r="B1556" s="1">
        <f>qwdata!C1705</f>
        <v>41723</v>
      </c>
      <c r="C1556" t="str">
        <f>VLOOKUP(qwdata!M1705,lookup!$A$2:$D$18,3,FALSE)</f>
        <v>Lead</v>
      </c>
      <c r="D1556">
        <f>qwdata!O1705</f>
        <v>0.877</v>
      </c>
      <c r="F1556" t="str">
        <f>IF(qwdata!N1705="&lt;","nd","d")</f>
        <v>d</v>
      </c>
      <c r="H1556" t="str">
        <f>VLOOKUP(qwdata!M1705,lookup!$A$2:$D$18,2,FALSE)</f>
        <v>Lead, water, filtered, micrograms per liter</v>
      </c>
    </row>
    <row r="1557" spans="1:8" x14ac:dyDescent="0.3">
      <c r="A1557">
        <f>qwdata!B1706</f>
        <v>1651770</v>
      </c>
      <c r="B1557" s="1">
        <f>qwdata!C1706</f>
        <v>41723</v>
      </c>
      <c r="C1557" t="str">
        <f>VLOOKUP(qwdata!M1706,lookup!$A$2:$D$18,3,FALSE)</f>
        <v>Zinc</v>
      </c>
      <c r="D1557">
        <f>qwdata!O1706</f>
        <v>33.9</v>
      </c>
      <c r="F1557" t="str">
        <f>IF(qwdata!N1706="&lt;","nd","d")</f>
        <v>d</v>
      </c>
      <c r="H1557" t="str">
        <f>VLOOKUP(qwdata!M1706,lookup!$A$2:$D$18,2,FALSE)</f>
        <v>Zinc, water, filtered, micrograms per liter</v>
      </c>
    </row>
    <row r="1558" spans="1:8" x14ac:dyDescent="0.3">
      <c r="A1558">
        <f>qwdata!B1707</f>
        <v>1651770</v>
      </c>
      <c r="B1558" s="1">
        <f>qwdata!C1707</f>
        <v>41725</v>
      </c>
      <c r="C1558" t="str">
        <f>VLOOKUP(qwdata!M1707,lookup!$A$2:$D$18,3,FALSE)</f>
        <v>Copper</v>
      </c>
      <c r="D1558">
        <f>qwdata!O1707</f>
        <v>1.5</v>
      </c>
      <c r="F1558" t="str">
        <f>IF(qwdata!N1707="&lt;","nd","d")</f>
        <v>d</v>
      </c>
      <c r="H1558" t="str">
        <f>VLOOKUP(qwdata!M1707,lookup!$A$2:$D$18,2,FALSE)</f>
        <v>Copper, water, filtered, micrograms per liter</v>
      </c>
    </row>
    <row r="1559" spans="1:8" x14ac:dyDescent="0.3">
      <c r="A1559">
        <f>qwdata!B1708</f>
        <v>1651770</v>
      </c>
      <c r="B1559" s="1">
        <f>qwdata!C1708</f>
        <v>41725</v>
      </c>
      <c r="C1559" t="str">
        <f>VLOOKUP(qwdata!M1708,lookup!$A$2:$D$18,3,FALSE)</f>
        <v>Lead</v>
      </c>
      <c r="D1559">
        <f>qwdata!O1708</f>
        <v>9.6000000000000002E-2</v>
      </c>
      <c r="F1559" t="str">
        <f>IF(qwdata!N1708="&lt;","nd","d")</f>
        <v>d</v>
      </c>
      <c r="H1559" t="str">
        <f>VLOOKUP(qwdata!M1708,lookup!$A$2:$D$18,2,FALSE)</f>
        <v>Lead, water, filtered, micrograms per liter</v>
      </c>
    </row>
    <row r="1560" spans="1:8" x14ac:dyDescent="0.3">
      <c r="A1560">
        <f>qwdata!B1709</f>
        <v>1651770</v>
      </c>
      <c r="B1560" s="1">
        <f>qwdata!C1709</f>
        <v>41725</v>
      </c>
      <c r="C1560" t="str">
        <f>VLOOKUP(qwdata!M1709,lookup!$A$2:$D$18,3,FALSE)</f>
        <v>Zinc</v>
      </c>
      <c r="D1560">
        <f>qwdata!O1709</f>
        <v>7.3</v>
      </c>
      <c r="F1560" t="str">
        <f>IF(qwdata!N1709="&lt;","nd","d")</f>
        <v>d</v>
      </c>
      <c r="H1560" t="str">
        <f>VLOOKUP(qwdata!M1709,lookup!$A$2:$D$18,2,FALSE)</f>
        <v>Zinc, water, filtered, micrograms per liter</v>
      </c>
    </row>
    <row r="1561" spans="1:8" x14ac:dyDescent="0.3">
      <c r="A1561">
        <f>qwdata!B1710</f>
        <v>1651770</v>
      </c>
      <c r="B1561" s="1">
        <f>qwdata!C1710</f>
        <v>41727</v>
      </c>
      <c r="C1561" t="str">
        <f>VLOOKUP(qwdata!M1710,lookup!$A$2:$D$18,3,FALSE)</f>
        <v>Copper</v>
      </c>
      <c r="D1561">
        <f>qwdata!O1710</f>
        <v>5.2</v>
      </c>
      <c r="F1561" t="str">
        <f>IF(qwdata!N1710="&lt;","nd","d")</f>
        <v>d</v>
      </c>
      <c r="H1561" t="str">
        <f>VLOOKUP(qwdata!M1710,lookup!$A$2:$D$18,2,FALSE)</f>
        <v>Copper, water, filtered, micrograms per liter</v>
      </c>
    </row>
    <row r="1562" spans="1:8" x14ac:dyDescent="0.3">
      <c r="A1562">
        <f>qwdata!B1711</f>
        <v>1651770</v>
      </c>
      <c r="B1562" s="1">
        <f>qwdata!C1711</f>
        <v>41727</v>
      </c>
      <c r="C1562" t="str">
        <f>VLOOKUP(qwdata!M1711,lookup!$A$2:$D$18,3,FALSE)</f>
        <v>Lead</v>
      </c>
      <c r="D1562">
        <f>qwdata!O1711</f>
        <v>0.77300000000000002</v>
      </c>
      <c r="F1562" t="str">
        <f>IF(qwdata!N1711="&lt;","nd","d")</f>
        <v>d</v>
      </c>
      <c r="H1562" t="str">
        <f>VLOOKUP(qwdata!M1711,lookup!$A$2:$D$18,2,FALSE)</f>
        <v>Lead, water, filtered, micrograms per liter</v>
      </c>
    </row>
    <row r="1563" spans="1:8" x14ac:dyDescent="0.3">
      <c r="A1563">
        <f>qwdata!B1712</f>
        <v>1651770</v>
      </c>
      <c r="B1563" s="1">
        <f>qwdata!C1712</f>
        <v>41727</v>
      </c>
      <c r="C1563" t="str">
        <f>VLOOKUP(qwdata!M1712,lookup!$A$2:$D$18,3,FALSE)</f>
        <v>Zinc</v>
      </c>
      <c r="D1563">
        <f>qwdata!O1712</f>
        <v>23.6</v>
      </c>
      <c r="F1563" t="str">
        <f>IF(qwdata!N1712="&lt;","nd","d")</f>
        <v>d</v>
      </c>
      <c r="H1563" t="str">
        <f>VLOOKUP(qwdata!M1712,lookup!$A$2:$D$18,2,FALSE)</f>
        <v>Zinc, water, filtered, micrograms per liter</v>
      </c>
    </row>
    <row r="1564" spans="1:8" x14ac:dyDescent="0.3">
      <c r="A1564">
        <f>qwdata!B1713</f>
        <v>1651770</v>
      </c>
      <c r="B1564" s="1">
        <f>qwdata!C1713</f>
        <v>41728</v>
      </c>
      <c r="C1564" t="str">
        <f>VLOOKUP(qwdata!M1713,lookup!$A$2:$D$18,3,FALSE)</f>
        <v>Copper</v>
      </c>
      <c r="D1564">
        <f>qwdata!O1713</f>
        <v>3.2</v>
      </c>
      <c r="F1564" t="str">
        <f>IF(qwdata!N1713="&lt;","nd","d")</f>
        <v>d</v>
      </c>
      <c r="H1564" t="str">
        <f>VLOOKUP(qwdata!M1713,lookup!$A$2:$D$18,2,FALSE)</f>
        <v>Copper, water, filtered, micrograms per liter</v>
      </c>
    </row>
    <row r="1565" spans="1:8" x14ac:dyDescent="0.3">
      <c r="A1565">
        <f>qwdata!B1714</f>
        <v>1651770</v>
      </c>
      <c r="B1565" s="1">
        <f>qwdata!C1714</f>
        <v>41728</v>
      </c>
      <c r="C1565" t="str">
        <f>VLOOKUP(qwdata!M1714,lookup!$A$2:$D$18,3,FALSE)</f>
        <v>Lead</v>
      </c>
      <c r="D1565">
        <f>qwdata!O1714</f>
        <v>0.70299999999999996</v>
      </c>
      <c r="F1565" t="str">
        <f>IF(qwdata!N1714="&lt;","nd","d")</f>
        <v>d</v>
      </c>
      <c r="H1565" t="str">
        <f>VLOOKUP(qwdata!M1714,lookup!$A$2:$D$18,2,FALSE)</f>
        <v>Lead, water, filtered, micrograms per liter</v>
      </c>
    </row>
    <row r="1566" spans="1:8" x14ac:dyDescent="0.3">
      <c r="A1566">
        <f>qwdata!B1715</f>
        <v>1651770</v>
      </c>
      <c r="B1566" s="1">
        <f>qwdata!C1715</f>
        <v>41728</v>
      </c>
      <c r="C1566" t="str">
        <f>VLOOKUP(qwdata!M1715,lookup!$A$2:$D$18,3,FALSE)</f>
        <v>Zinc</v>
      </c>
      <c r="D1566">
        <f>qwdata!O1715</f>
        <v>11.1</v>
      </c>
      <c r="F1566" t="str">
        <f>IF(qwdata!N1715="&lt;","nd","d")</f>
        <v>d</v>
      </c>
      <c r="H1566" t="str">
        <f>VLOOKUP(qwdata!M1715,lookup!$A$2:$D$18,2,FALSE)</f>
        <v>Zinc, water, filtered, micrograms per liter</v>
      </c>
    </row>
    <row r="1567" spans="1:8" x14ac:dyDescent="0.3">
      <c r="A1567">
        <f>qwdata!B1716</f>
        <v>1651770</v>
      </c>
      <c r="B1567" s="1">
        <f>qwdata!C1716</f>
        <v>41736</v>
      </c>
      <c r="C1567" t="str">
        <f>VLOOKUP(qwdata!M1716,lookup!$A$2:$D$18,3,FALSE)</f>
        <v>Copper</v>
      </c>
      <c r="D1567">
        <f>qwdata!O1716</f>
        <v>10.1</v>
      </c>
      <c r="F1567" t="str">
        <f>IF(qwdata!N1716="&lt;","nd","d")</f>
        <v>d</v>
      </c>
      <c r="H1567" t="str">
        <f>VLOOKUP(qwdata!M1716,lookup!$A$2:$D$18,2,FALSE)</f>
        <v>Copper, water, filtered, micrograms per liter</v>
      </c>
    </row>
    <row r="1568" spans="1:8" x14ac:dyDescent="0.3">
      <c r="A1568">
        <f>qwdata!B1717</f>
        <v>1651770</v>
      </c>
      <c r="B1568" s="1">
        <f>qwdata!C1717</f>
        <v>41736</v>
      </c>
      <c r="C1568" t="str">
        <f>VLOOKUP(qwdata!M1717,lookup!$A$2:$D$18,3,FALSE)</f>
        <v>Lead</v>
      </c>
      <c r="D1568">
        <f>qwdata!O1717</f>
        <v>0.85199999999999998</v>
      </c>
      <c r="F1568" t="str">
        <f>IF(qwdata!N1717="&lt;","nd","d")</f>
        <v>d</v>
      </c>
      <c r="H1568" t="str">
        <f>VLOOKUP(qwdata!M1717,lookup!$A$2:$D$18,2,FALSE)</f>
        <v>Lead, water, filtered, micrograms per liter</v>
      </c>
    </row>
    <row r="1569" spans="1:8" x14ac:dyDescent="0.3">
      <c r="A1569">
        <f>qwdata!B1718</f>
        <v>1651770</v>
      </c>
      <c r="B1569" s="1">
        <f>qwdata!C1718</f>
        <v>41736</v>
      </c>
      <c r="C1569" t="str">
        <f>VLOOKUP(qwdata!M1718,lookup!$A$2:$D$18,3,FALSE)</f>
        <v>Zinc</v>
      </c>
      <c r="D1569">
        <f>qwdata!O1718</f>
        <v>27.1</v>
      </c>
      <c r="F1569" t="str">
        <f>IF(qwdata!N1718="&lt;","nd","d")</f>
        <v>d</v>
      </c>
      <c r="H1569" t="str">
        <f>VLOOKUP(qwdata!M1718,lookup!$A$2:$D$18,2,FALSE)</f>
        <v>Zinc, water, filtered, micrograms per liter</v>
      </c>
    </row>
    <row r="1570" spans="1:8" x14ac:dyDescent="0.3">
      <c r="A1570">
        <f>qwdata!B1719</f>
        <v>1651770</v>
      </c>
      <c r="B1570" s="1">
        <f>qwdata!C1719</f>
        <v>41758</v>
      </c>
      <c r="C1570" t="str">
        <f>VLOOKUP(qwdata!M1719,lookup!$A$2:$D$18,3,FALSE)</f>
        <v>Copper</v>
      </c>
      <c r="D1570">
        <f>qwdata!O1719</f>
        <v>8.8000000000000007</v>
      </c>
      <c r="F1570" t="str">
        <f>IF(qwdata!N1719="&lt;","nd","d")</f>
        <v>d</v>
      </c>
      <c r="H1570" t="str">
        <f>VLOOKUP(qwdata!M1719,lookup!$A$2:$D$18,2,FALSE)</f>
        <v>Copper, water, filtered, micrograms per liter</v>
      </c>
    </row>
    <row r="1571" spans="1:8" x14ac:dyDescent="0.3">
      <c r="A1571">
        <f>qwdata!B1720</f>
        <v>1651770</v>
      </c>
      <c r="B1571" s="1">
        <f>qwdata!C1720</f>
        <v>41758</v>
      </c>
      <c r="C1571" t="str">
        <f>VLOOKUP(qwdata!M1720,lookup!$A$2:$D$18,3,FALSE)</f>
        <v>Lead</v>
      </c>
      <c r="D1571">
        <f>qwdata!O1720</f>
        <v>1.29</v>
      </c>
      <c r="F1571" t="str">
        <f>IF(qwdata!N1720="&lt;","nd","d")</f>
        <v>d</v>
      </c>
      <c r="H1571" t="str">
        <f>VLOOKUP(qwdata!M1720,lookup!$A$2:$D$18,2,FALSE)</f>
        <v>Lead, water, filtered, micrograms per liter</v>
      </c>
    </row>
    <row r="1572" spans="1:8" x14ac:dyDescent="0.3">
      <c r="A1572">
        <f>qwdata!B1721</f>
        <v>1651770</v>
      </c>
      <c r="B1572" s="1">
        <f>qwdata!C1721</f>
        <v>41758</v>
      </c>
      <c r="C1572" t="str">
        <f>VLOOKUP(qwdata!M1721,lookup!$A$2:$D$18,3,FALSE)</f>
        <v>Zinc</v>
      </c>
      <c r="D1572">
        <f>qwdata!O1721</f>
        <v>20.5</v>
      </c>
      <c r="F1572" t="str">
        <f>IF(qwdata!N1721="&lt;","nd","d")</f>
        <v>d</v>
      </c>
      <c r="H1572" t="str">
        <f>VLOOKUP(qwdata!M1721,lookup!$A$2:$D$18,2,FALSE)</f>
        <v>Zinc, water, filtered, micrograms per liter</v>
      </c>
    </row>
    <row r="1573" spans="1:8" x14ac:dyDescent="0.3">
      <c r="A1573">
        <f>qwdata!B1722</f>
        <v>1651770</v>
      </c>
      <c r="B1573" s="1">
        <f>qwdata!C1722</f>
        <v>41787</v>
      </c>
      <c r="C1573" t="str">
        <f>VLOOKUP(qwdata!M1722,lookup!$A$2:$D$18,3,FALSE)</f>
        <v>Copper</v>
      </c>
      <c r="D1573">
        <f>qwdata!O1722</f>
        <v>3.9</v>
      </c>
      <c r="F1573" t="str">
        <f>IF(qwdata!N1722="&lt;","nd","d")</f>
        <v>d</v>
      </c>
      <c r="H1573" t="str">
        <f>VLOOKUP(qwdata!M1722,lookup!$A$2:$D$18,2,FALSE)</f>
        <v>Copper, water, filtered, micrograms per liter</v>
      </c>
    </row>
    <row r="1574" spans="1:8" x14ac:dyDescent="0.3">
      <c r="A1574">
        <f>qwdata!B1723</f>
        <v>1651770</v>
      </c>
      <c r="B1574" s="1">
        <f>qwdata!C1723</f>
        <v>41787</v>
      </c>
      <c r="C1574" t="str">
        <f>VLOOKUP(qwdata!M1723,lookup!$A$2:$D$18,3,FALSE)</f>
        <v>Lead</v>
      </c>
      <c r="D1574">
        <f>qwdata!O1723</f>
        <v>0.13700000000000001</v>
      </c>
      <c r="F1574" t="str">
        <f>IF(qwdata!N1723="&lt;","nd","d")</f>
        <v>d</v>
      </c>
      <c r="H1574" t="str">
        <f>VLOOKUP(qwdata!M1723,lookup!$A$2:$D$18,2,FALSE)</f>
        <v>Lead, water, filtered, micrograms per liter</v>
      </c>
    </row>
    <row r="1575" spans="1:8" x14ac:dyDescent="0.3">
      <c r="A1575">
        <f>qwdata!B1724</f>
        <v>1651770</v>
      </c>
      <c r="B1575" s="1">
        <f>qwdata!C1724</f>
        <v>41787</v>
      </c>
      <c r="C1575" t="str">
        <f>VLOOKUP(qwdata!M1724,lookup!$A$2:$D$18,3,FALSE)</f>
        <v>Zinc</v>
      </c>
      <c r="D1575">
        <f>qwdata!O1724</f>
        <v>10.9</v>
      </c>
      <c r="F1575" t="str">
        <f>IF(qwdata!N1724="&lt;","nd","d")</f>
        <v>d</v>
      </c>
      <c r="H1575" t="str">
        <f>VLOOKUP(qwdata!M1724,lookup!$A$2:$D$18,2,FALSE)</f>
        <v>Zinc, water, filtered, micrograms per liter</v>
      </c>
    </row>
    <row r="1576" spans="1:8" x14ac:dyDescent="0.3">
      <c r="A1576">
        <f>qwdata!B1725</f>
        <v>1651770</v>
      </c>
      <c r="B1576" s="1">
        <f>qwdata!C1725</f>
        <v>41814</v>
      </c>
      <c r="C1576" t="str">
        <f>VLOOKUP(qwdata!M1725,lookup!$A$2:$D$18,3,FALSE)</f>
        <v>Copper</v>
      </c>
      <c r="D1576">
        <f>qwdata!O1725</f>
        <v>3.2</v>
      </c>
      <c r="F1576" t="str">
        <f>IF(qwdata!N1725="&lt;","nd","d")</f>
        <v>d</v>
      </c>
      <c r="H1576" t="str">
        <f>VLOOKUP(qwdata!M1725,lookup!$A$2:$D$18,2,FALSE)</f>
        <v>Copper, water, filtered, micrograms per liter</v>
      </c>
    </row>
    <row r="1577" spans="1:8" x14ac:dyDescent="0.3">
      <c r="A1577">
        <f>qwdata!B1726</f>
        <v>1651770</v>
      </c>
      <c r="B1577" s="1">
        <f>qwdata!C1726</f>
        <v>41814</v>
      </c>
      <c r="C1577" t="str">
        <f>VLOOKUP(qwdata!M1726,lookup!$A$2:$D$18,3,FALSE)</f>
        <v>Lead</v>
      </c>
      <c r="D1577">
        <f>qwdata!O1726</f>
        <v>0.25900000000000001</v>
      </c>
      <c r="F1577" t="str">
        <f>IF(qwdata!N1726="&lt;","nd","d")</f>
        <v>d</v>
      </c>
      <c r="H1577" t="str">
        <f>VLOOKUP(qwdata!M1726,lookup!$A$2:$D$18,2,FALSE)</f>
        <v>Lead, water, filtered, micrograms per liter</v>
      </c>
    </row>
    <row r="1578" spans="1:8" x14ac:dyDescent="0.3">
      <c r="A1578">
        <f>qwdata!B1727</f>
        <v>1651770</v>
      </c>
      <c r="B1578" s="1">
        <f>qwdata!C1727</f>
        <v>41814</v>
      </c>
      <c r="C1578" t="str">
        <f>VLOOKUP(qwdata!M1727,lookup!$A$2:$D$18,3,FALSE)</f>
        <v>Zinc</v>
      </c>
      <c r="D1578">
        <f>qwdata!O1727</f>
        <v>9.4</v>
      </c>
      <c r="F1578" t="str">
        <f>IF(qwdata!N1727="&lt;","nd","d")</f>
        <v>d</v>
      </c>
      <c r="H1578" t="str">
        <f>VLOOKUP(qwdata!M1727,lookup!$A$2:$D$18,2,FALSE)</f>
        <v>Zinc, water, filtered, micrograms per liter</v>
      </c>
    </row>
    <row r="1579" spans="1:8" x14ac:dyDescent="0.3">
      <c r="A1579">
        <f>qwdata!B1728</f>
        <v>1651770</v>
      </c>
      <c r="B1579" s="1">
        <f>qwdata!C1728</f>
        <v>41849</v>
      </c>
      <c r="C1579" t="str">
        <f>VLOOKUP(qwdata!M1728,lookup!$A$2:$D$18,3,FALSE)</f>
        <v>Copper</v>
      </c>
      <c r="D1579">
        <f>qwdata!O1728</f>
        <v>1.2</v>
      </c>
      <c r="F1579" t="str">
        <f>IF(qwdata!N1728="&lt;","nd","d")</f>
        <v>d</v>
      </c>
      <c r="H1579" t="str">
        <f>VLOOKUP(qwdata!M1728,lookup!$A$2:$D$18,2,FALSE)</f>
        <v>Copper, water, filtered, micrograms per liter</v>
      </c>
    </row>
    <row r="1580" spans="1:8" x14ac:dyDescent="0.3">
      <c r="A1580">
        <f>qwdata!B1729</f>
        <v>1651770</v>
      </c>
      <c r="B1580" s="1">
        <f>qwdata!C1729</f>
        <v>41849</v>
      </c>
      <c r="C1580" t="str">
        <f>VLOOKUP(qwdata!M1729,lookup!$A$2:$D$18,3,FALSE)</f>
        <v>Lead</v>
      </c>
      <c r="D1580">
        <f>qwdata!O1729</f>
        <v>5.0999999999999997E-2</v>
      </c>
      <c r="F1580" t="str">
        <f>IF(qwdata!N1729="&lt;","nd","d")</f>
        <v>d</v>
      </c>
      <c r="H1580" t="str">
        <f>VLOOKUP(qwdata!M1729,lookup!$A$2:$D$18,2,FALSE)</f>
        <v>Lead, water, filtered, micrograms per liter</v>
      </c>
    </row>
    <row r="1581" spans="1:8" x14ac:dyDescent="0.3">
      <c r="A1581">
        <f>qwdata!B1730</f>
        <v>1651770</v>
      </c>
      <c r="B1581" s="1">
        <f>qwdata!C1730</f>
        <v>41849</v>
      </c>
      <c r="C1581" t="str">
        <f>VLOOKUP(qwdata!M1730,lookup!$A$2:$D$18,3,FALSE)</f>
        <v>Zinc</v>
      </c>
      <c r="D1581">
        <f>qwdata!O1730</f>
        <v>2</v>
      </c>
      <c r="F1581" t="str">
        <f>IF(qwdata!N1730="&lt;","nd","d")</f>
        <v>nd</v>
      </c>
      <c r="H1581" t="str">
        <f>VLOOKUP(qwdata!M1730,lookup!$A$2:$D$18,2,FALSE)</f>
        <v>Zinc, water, filtered, micrograms per liter</v>
      </c>
    </row>
    <row r="1582" spans="1:8" x14ac:dyDescent="0.3">
      <c r="A1582">
        <f>qwdata!B1731</f>
        <v>1651770</v>
      </c>
      <c r="B1582" s="1">
        <f>qwdata!C1731</f>
        <v>41863</v>
      </c>
      <c r="C1582" t="str">
        <f>VLOOKUP(qwdata!M1731,lookup!$A$2:$D$18,3,FALSE)</f>
        <v>Copper</v>
      </c>
      <c r="D1582">
        <f>qwdata!O1731</f>
        <v>4.5</v>
      </c>
      <c r="F1582" t="str">
        <f>IF(qwdata!N1731="&lt;","nd","d")</f>
        <v>d</v>
      </c>
      <c r="H1582" t="str">
        <f>VLOOKUP(qwdata!M1731,lookup!$A$2:$D$18,2,FALSE)</f>
        <v>Copper, water, filtered, micrograms per liter</v>
      </c>
    </row>
    <row r="1583" spans="1:8" x14ac:dyDescent="0.3">
      <c r="A1583">
        <f>qwdata!B1732</f>
        <v>1651770</v>
      </c>
      <c r="B1583" s="1">
        <f>qwdata!C1732</f>
        <v>41863</v>
      </c>
      <c r="C1583" t="str">
        <f>VLOOKUP(qwdata!M1732,lookup!$A$2:$D$18,3,FALSE)</f>
        <v>Lead</v>
      </c>
      <c r="D1583">
        <f>qwdata!O1732</f>
        <v>0.89100000000000001</v>
      </c>
      <c r="F1583" t="str">
        <f>IF(qwdata!N1732="&lt;","nd","d")</f>
        <v>d</v>
      </c>
      <c r="H1583" t="str">
        <f>VLOOKUP(qwdata!M1732,lookup!$A$2:$D$18,2,FALSE)</f>
        <v>Lead, water, filtered, micrograms per liter</v>
      </c>
    </row>
    <row r="1584" spans="1:8" x14ac:dyDescent="0.3">
      <c r="A1584">
        <f>qwdata!B1733</f>
        <v>1651770</v>
      </c>
      <c r="B1584" s="1">
        <f>qwdata!C1733</f>
        <v>41863</v>
      </c>
      <c r="C1584" t="str">
        <f>VLOOKUP(qwdata!M1733,lookup!$A$2:$D$18,3,FALSE)</f>
        <v>Zinc</v>
      </c>
      <c r="D1584">
        <f>qwdata!O1733</f>
        <v>9.1</v>
      </c>
      <c r="F1584" t="str">
        <f>IF(qwdata!N1733="&lt;","nd","d")</f>
        <v>d</v>
      </c>
      <c r="H1584" t="str">
        <f>VLOOKUP(qwdata!M1733,lookup!$A$2:$D$18,2,FALSE)</f>
        <v>Zinc, water, filtered, micrograms per liter</v>
      </c>
    </row>
    <row r="1585" spans="1:8" x14ac:dyDescent="0.3">
      <c r="A1585">
        <f>qwdata!B1734</f>
        <v>1651770</v>
      </c>
      <c r="B1585" s="1">
        <f>qwdata!C1734</f>
        <v>41877</v>
      </c>
      <c r="C1585" t="str">
        <f>VLOOKUP(qwdata!M1734,lookup!$A$2:$D$18,3,FALSE)</f>
        <v>Copper</v>
      </c>
      <c r="D1585">
        <f>qwdata!O1734</f>
        <v>1.8</v>
      </c>
      <c r="F1585" t="str">
        <f>IF(qwdata!N1734="&lt;","nd","d")</f>
        <v>d</v>
      </c>
      <c r="H1585" t="str">
        <f>VLOOKUP(qwdata!M1734,lookup!$A$2:$D$18,2,FALSE)</f>
        <v>Copper, water, filtered, micrograms per liter</v>
      </c>
    </row>
    <row r="1586" spans="1:8" x14ac:dyDescent="0.3">
      <c r="A1586">
        <f>qwdata!B1735</f>
        <v>1651770</v>
      </c>
      <c r="B1586" s="1">
        <f>qwdata!C1735</f>
        <v>41877</v>
      </c>
      <c r="C1586" t="str">
        <f>VLOOKUP(qwdata!M1735,lookup!$A$2:$D$18,3,FALSE)</f>
        <v>Lead</v>
      </c>
      <c r="D1586">
        <f>qwdata!O1735</f>
        <v>7.1999999999999995E-2</v>
      </c>
      <c r="F1586" t="str">
        <f>IF(qwdata!N1735="&lt;","nd","d")</f>
        <v>d</v>
      </c>
      <c r="H1586" t="str">
        <f>VLOOKUP(qwdata!M1735,lookup!$A$2:$D$18,2,FALSE)</f>
        <v>Lead, water, filtered, micrograms per liter</v>
      </c>
    </row>
    <row r="1587" spans="1:8" x14ac:dyDescent="0.3">
      <c r="A1587">
        <f>qwdata!B1736</f>
        <v>1651770</v>
      </c>
      <c r="B1587" s="1">
        <f>qwdata!C1736</f>
        <v>41877</v>
      </c>
      <c r="C1587" t="str">
        <f>VLOOKUP(qwdata!M1736,lookup!$A$2:$D$18,3,FALSE)</f>
        <v>Zinc</v>
      </c>
      <c r="D1587">
        <f>qwdata!O1736</f>
        <v>3.6</v>
      </c>
      <c r="F1587" t="str">
        <f>IF(qwdata!N1736="&lt;","nd","d")</f>
        <v>d</v>
      </c>
      <c r="H1587" t="str">
        <f>VLOOKUP(qwdata!M1736,lookup!$A$2:$D$18,2,FALSE)</f>
        <v>Zinc, water, filtered, micrograms per liter</v>
      </c>
    </row>
    <row r="1588" spans="1:8" x14ac:dyDescent="0.3">
      <c r="A1588">
        <f>qwdata!B1737</f>
        <v>1651770</v>
      </c>
      <c r="B1588" s="1">
        <f>qwdata!C1737</f>
        <v>41906</v>
      </c>
      <c r="C1588" t="str">
        <f>VLOOKUP(qwdata!M1737,lookup!$A$2:$D$18,3,FALSE)</f>
        <v>Copper</v>
      </c>
      <c r="D1588">
        <f>qwdata!O1737</f>
        <v>2.6</v>
      </c>
      <c r="F1588" t="str">
        <f>IF(qwdata!N1737="&lt;","nd","d")</f>
        <v>d</v>
      </c>
      <c r="H1588" t="str">
        <f>VLOOKUP(qwdata!M1737,lookup!$A$2:$D$18,2,FALSE)</f>
        <v>Copper, water, filtered, micrograms per liter</v>
      </c>
    </row>
    <row r="1589" spans="1:8" x14ac:dyDescent="0.3">
      <c r="A1589">
        <f>qwdata!B1738</f>
        <v>1651770</v>
      </c>
      <c r="B1589" s="1">
        <f>qwdata!C1738</f>
        <v>41906</v>
      </c>
      <c r="C1589" t="str">
        <f>VLOOKUP(qwdata!M1738,lookup!$A$2:$D$18,3,FALSE)</f>
        <v>Lead</v>
      </c>
      <c r="D1589">
        <f>qwdata!O1738</f>
        <v>7.5999999999999998E-2</v>
      </c>
      <c r="F1589" t="str">
        <f>IF(qwdata!N1738="&lt;","nd","d")</f>
        <v>d</v>
      </c>
      <c r="H1589" t="str">
        <f>VLOOKUP(qwdata!M1738,lookup!$A$2:$D$18,2,FALSE)</f>
        <v>Lead, water, filtered, micrograms per liter</v>
      </c>
    </row>
    <row r="1590" spans="1:8" x14ac:dyDescent="0.3">
      <c r="A1590">
        <f>qwdata!B1739</f>
        <v>1651770</v>
      </c>
      <c r="B1590" s="1">
        <f>qwdata!C1739</f>
        <v>41906</v>
      </c>
      <c r="C1590" t="str">
        <f>VLOOKUP(qwdata!M1739,lookup!$A$2:$D$18,3,FALSE)</f>
        <v>Zinc</v>
      </c>
      <c r="D1590">
        <f>qwdata!O1739</f>
        <v>7.1</v>
      </c>
      <c r="F1590" t="str">
        <f>IF(qwdata!N1739="&lt;","nd","d")</f>
        <v>d</v>
      </c>
      <c r="H1590" t="str">
        <f>VLOOKUP(qwdata!M1739,lookup!$A$2:$D$18,2,FALSE)</f>
        <v>Zinc, water, filtered, micrograms per liter</v>
      </c>
    </row>
    <row r="1591" spans="1:8" x14ac:dyDescent="0.3">
      <c r="A1591">
        <f>qwdata!B1740</f>
        <v>1651770</v>
      </c>
      <c r="B1591" s="1">
        <f>qwdata!C1740</f>
        <v>41927</v>
      </c>
      <c r="C1591" t="str">
        <f>VLOOKUP(qwdata!M1740,lookup!$A$2:$D$18,3,FALSE)</f>
        <v>Copper</v>
      </c>
      <c r="D1591">
        <f>qwdata!O1740</f>
        <v>4.5</v>
      </c>
      <c r="F1591" t="str">
        <f>IF(qwdata!N1740="&lt;","nd","d")</f>
        <v>d</v>
      </c>
      <c r="H1591" t="str">
        <f>VLOOKUP(qwdata!M1740,lookup!$A$2:$D$18,2,FALSE)</f>
        <v>Copper, water, filtered, micrograms per liter</v>
      </c>
    </row>
    <row r="1592" spans="1:8" x14ac:dyDescent="0.3">
      <c r="A1592">
        <f>qwdata!B1741</f>
        <v>1651770</v>
      </c>
      <c r="B1592" s="1">
        <f>qwdata!C1741</f>
        <v>41927</v>
      </c>
      <c r="C1592" t="str">
        <f>VLOOKUP(qwdata!M1741,lookup!$A$2:$D$18,3,FALSE)</f>
        <v>Lead</v>
      </c>
      <c r="D1592">
        <f>qwdata!O1741</f>
        <v>1.01</v>
      </c>
      <c r="F1592" t="str">
        <f>IF(qwdata!N1741="&lt;","nd","d")</f>
        <v>d</v>
      </c>
      <c r="H1592" t="str">
        <f>VLOOKUP(qwdata!M1741,lookup!$A$2:$D$18,2,FALSE)</f>
        <v>Lead, water, filtered, micrograms per liter</v>
      </c>
    </row>
    <row r="1593" spans="1:8" x14ac:dyDescent="0.3">
      <c r="A1593">
        <f>qwdata!B1742</f>
        <v>1651770</v>
      </c>
      <c r="B1593" s="1">
        <f>qwdata!C1742</f>
        <v>41927</v>
      </c>
      <c r="C1593" t="str">
        <f>VLOOKUP(qwdata!M1742,lookup!$A$2:$D$18,3,FALSE)</f>
        <v>Zinc</v>
      </c>
      <c r="D1593">
        <f>qwdata!O1742</f>
        <v>9.3000000000000007</v>
      </c>
      <c r="F1593" t="str">
        <f>IF(qwdata!N1742="&lt;","nd","d")</f>
        <v>d</v>
      </c>
      <c r="H1593" t="str">
        <f>VLOOKUP(qwdata!M1742,lookup!$A$2:$D$18,2,FALSE)</f>
        <v>Zinc, water, filtered, micrograms per liter</v>
      </c>
    </row>
    <row r="1594" spans="1:8" x14ac:dyDescent="0.3">
      <c r="A1594">
        <f>qwdata!B1743</f>
        <v>1651770</v>
      </c>
      <c r="B1594" s="1">
        <f>qwdata!C1743</f>
        <v>41934</v>
      </c>
      <c r="C1594" t="str">
        <f>VLOOKUP(qwdata!M1743,lookup!$A$2:$D$18,3,FALSE)</f>
        <v>Copper</v>
      </c>
      <c r="D1594">
        <f>qwdata!O1743</f>
        <v>4.9000000000000004</v>
      </c>
      <c r="F1594" t="str">
        <f>IF(qwdata!N1743="&lt;","nd","d")</f>
        <v>d</v>
      </c>
      <c r="H1594" t="str">
        <f>VLOOKUP(qwdata!M1743,lookup!$A$2:$D$18,2,FALSE)</f>
        <v>Copper, water, filtered, micrograms per liter</v>
      </c>
    </row>
    <row r="1595" spans="1:8" x14ac:dyDescent="0.3">
      <c r="A1595">
        <f>qwdata!B1744</f>
        <v>1651770</v>
      </c>
      <c r="B1595" s="1">
        <f>qwdata!C1744</f>
        <v>41934</v>
      </c>
      <c r="C1595" t="str">
        <f>VLOOKUP(qwdata!M1744,lookup!$A$2:$D$18,3,FALSE)</f>
        <v>Lead</v>
      </c>
      <c r="D1595">
        <f>qwdata!O1744</f>
        <v>0.84099999999999997</v>
      </c>
      <c r="F1595" t="str">
        <f>IF(qwdata!N1744="&lt;","nd","d")</f>
        <v>d</v>
      </c>
      <c r="H1595" t="str">
        <f>VLOOKUP(qwdata!M1744,lookup!$A$2:$D$18,2,FALSE)</f>
        <v>Lead, water, filtered, micrograms per liter</v>
      </c>
    </row>
    <row r="1596" spans="1:8" x14ac:dyDescent="0.3">
      <c r="A1596">
        <f>qwdata!B1745</f>
        <v>1651770</v>
      </c>
      <c r="B1596" s="1">
        <f>qwdata!C1745</f>
        <v>41934</v>
      </c>
      <c r="C1596" t="str">
        <f>VLOOKUP(qwdata!M1745,lookup!$A$2:$D$18,3,FALSE)</f>
        <v>Zinc</v>
      </c>
      <c r="D1596">
        <f>qwdata!O1745</f>
        <v>13.3</v>
      </c>
      <c r="F1596" t="str">
        <f>IF(qwdata!N1745="&lt;","nd","d")</f>
        <v>d</v>
      </c>
      <c r="H1596" t="str">
        <f>VLOOKUP(qwdata!M1745,lookup!$A$2:$D$18,2,FALSE)</f>
        <v>Zinc, water, filtered, micrograms per liter</v>
      </c>
    </row>
    <row r="1597" spans="1:8" x14ac:dyDescent="0.3">
      <c r="A1597">
        <f>qwdata!B1746</f>
        <v>1651770</v>
      </c>
      <c r="B1597" s="1">
        <f>qwdata!C1746</f>
        <v>41947</v>
      </c>
      <c r="C1597" t="str">
        <f>VLOOKUP(qwdata!M1746,lookup!$A$2:$D$18,3,FALSE)</f>
        <v>Copper</v>
      </c>
      <c r="D1597">
        <f>qwdata!O1746</f>
        <v>2.9</v>
      </c>
      <c r="F1597" t="str">
        <f>IF(qwdata!N1746="&lt;","nd","d")</f>
        <v>d</v>
      </c>
      <c r="H1597" t="str">
        <f>VLOOKUP(qwdata!M1746,lookup!$A$2:$D$18,2,FALSE)</f>
        <v>Copper, water, filtered, micrograms per liter</v>
      </c>
    </row>
    <row r="1598" spans="1:8" x14ac:dyDescent="0.3">
      <c r="A1598">
        <f>qwdata!B1747</f>
        <v>1651770</v>
      </c>
      <c r="B1598" s="1">
        <f>qwdata!C1747</f>
        <v>41947</v>
      </c>
      <c r="C1598" t="str">
        <f>VLOOKUP(qwdata!M1747,lookup!$A$2:$D$18,3,FALSE)</f>
        <v>Lead</v>
      </c>
      <c r="D1598">
        <f>qwdata!O1747</f>
        <v>5.2999999999999999E-2</v>
      </c>
      <c r="F1598" t="str">
        <f>IF(qwdata!N1747="&lt;","nd","d")</f>
        <v>d</v>
      </c>
      <c r="H1598" t="str">
        <f>VLOOKUP(qwdata!M1747,lookup!$A$2:$D$18,2,FALSE)</f>
        <v>Lead, water, filtered, micrograms per liter</v>
      </c>
    </row>
    <row r="1599" spans="1:8" x14ac:dyDescent="0.3">
      <c r="A1599">
        <f>qwdata!B1748</f>
        <v>1651770</v>
      </c>
      <c r="B1599" s="1">
        <f>qwdata!C1748</f>
        <v>41947</v>
      </c>
      <c r="C1599" t="str">
        <f>VLOOKUP(qwdata!M1748,lookup!$A$2:$D$18,3,FALSE)</f>
        <v>Zinc</v>
      </c>
      <c r="D1599">
        <f>qwdata!O1748</f>
        <v>2</v>
      </c>
      <c r="F1599" t="str">
        <f>IF(qwdata!N1748="&lt;","nd","d")</f>
        <v>nd</v>
      </c>
      <c r="H1599" t="str">
        <f>VLOOKUP(qwdata!M1748,lookup!$A$2:$D$18,2,FALSE)</f>
        <v>Zinc, water, filtered, micrograms per liter</v>
      </c>
    </row>
    <row r="1600" spans="1:8" x14ac:dyDescent="0.3">
      <c r="A1600">
        <f>qwdata!B1749</f>
        <v>1651770</v>
      </c>
      <c r="B1600" s="1">
        <f>qwdata!C1749</f>
        <v>41960</v>
      </c>
      <c r="C1600" t="str">
        <f>VLOOKUP(qwdata!M1749,lookup!$A$2:$D$18,3,FALSE)</f>
        <v>Copper</v>
      </c>
      <c r="D1600">
        <f>qwdata!O1749</f>
        <v>2.8</v>
      </c>
      <c r="F1600" t="str">
        <f>IF(qwdata!N1749="&lt;","nd","d")</f>
        <v>d</v>
      </c>
      <c r="H1600" t="str">
        <f>VLOOKUP(qwdata!M1749,lookup!$A$2:$D$18,2,FALSE)</f>
        <v>Copper, water, filtered, micrograms per liter</v>
      </c>
    </row>
    <row r="1601" spans="1:8" x14ac:dyDescent="0.3">
      <c r="A1601">
        <f>qwdata!B1750</f>
        <v>1651770</v>
      </c>
      <c r="B1601" s="1">
        <f>qwdata!C1750</f>
        <v>41960</v>
      </c>
      <c r="C1601" t="str">
        <f>VLOOKUP(qwdata!M1750,lookup!$A$2:$D$18,3,FALSE)</f>
        <v>Lead</v>
      </c>
      <c r="D1601">
        <f>qwdata!O1750</f>
        <v>1.1399999999999999</v>
      </c>
      <c r="F1601" t="str">
        <f>IF(qwdata!N1750="&lt;","nd","d")</f>
        <v>d</v>
      </c>
      <c r="H1601" t="str">
        <f>VLOOKUP(qwdata!M1750,lookup!$A$2:$D$18,2,FALSE)</f>
        <v>Lead, water, filtered, micrograms per liter</v>
      </c>
    </row>
    <row r="1602" spans="1:8" x14ac:dyDescent="0.3">
      <c r="A1602">
        <f>qwdata!B1751</f>
        <v>1651770</v>
      </c>
      <c r="B1602" s="1">
        <f>qwdata!C1751</f>
        <v>41960</v>
      </c>
      <c r="C1602" t="str">
        <f>VLOOKUP(qwdata!M1751,lookup!$A$2:$D$18,3,FALSE)</f>
        <v>Zinc</v>
      </c>
      <c r="D1602">
        <f>qwdata!O1751</f>
        <v>7.9</v>
      </c>
      <c r="F1602" t="str">
        <f>IF(qwdata!N1751="&lt;","nd","d")</f>
        <v>d</v>
      </c>
      <c r="H1602" t="str">
        <f>VLOOKUP(qwdata!M1751,lookup!$A$2:$D$18,2,FALSE)</f>
        <v>Zinc, water, filtered, micrograms per liter</v>
      </c>
    </row>
    <row r="1603" spans="1:8" x14ac:dyDescent="0.3">
      <c r="A1603">
        <f>qwdata!B1752</f>
        <v>1651770</v>
      </c>
      <c r="B1603" s="1">
        <f>qwdata!C1752</f>
        <v>41968</v>
      </c>
      <c r="C1603" t="str">
        <f>VLOOKUP(qwdata!M1752,lookup!$A$2:$D$18,3,FALSE)</f>
        <v>Copper</v>
      </c>
      <c r="D1603">
        <f>qwdata!O1752</f>
        <v>2.7</v>
      </c>
      <c r="F1603" t="str">
        <f>IF(qwdata!N1752="&lt;","nd","d")</f>
        <v>d</v>
      </c>
      <c r="H1603" t="str">
        <f>VLOOKUP(qwdata!M1752,lookup!$A$2:$D$18,2,FALSE)</f>
        <v>Copper, water, filtered, micrograms per liter</v>
      </c>
    </row>
    <row r="1604" spans="1:8" x14ac:dyDescent="0.3">
      <c r="A1604">
        <f>qwdata!B1753</f>
        <v>1651770</v>
      </c>
      <c r="B1604" s="1">
        <f>qwdata!C1753</f>
        <v>41968</v>
      </c>
      <c r="C1604" t="str">
        <f>VLOOKUP(qwdata!M1753,lookup!$A$2:$D$18,3,FALSE)</f>
        <v>Lead</v>
      </c>
      <c r="D1604">
        <f>qwdata!O1753</f>
        <v>0.16500000000000001</v>
      </c>
      <c r="F1604" t="str">
        <f>IF(qwdata!N1753="&lt;","nd","d")</f>
        <v>d</v>
      </c>
      <c r="H1604" t="str">
        <f>VLOOKUP(qwdata!M1753,lookup!$A$2:$D$18,2,FALSE)</f>
        <v>Lead, water, filtered, micrograms per liter</v>
      </c>
    </row>
    <row r="1605" spans="1:8" x14ac:dyDescent="0.3">
      <c r="A1605">
        <f>qwdata!B1754</f>
        <v>1651770</v>
      </c>
      <c r="B1605" s="1">
        <f>qwdata!C1754</f>
        <v>41968</v>
      </c>
      <c r="C1605" t="str">
        <f>VLOOKUP(qwdata!M1754,lookup!$A$2:$D$18,3,FALSE)</f>
        <v>Zinc</v>
      </c>
      <c r="D1605">
        <f>qwdata!O1754</f>
        <v>6</v>
      </c>
      <c r="F1605" t="str">
        <f>IF(qwdata!N1754="&lt;","nd","d")</f>
        <v>d</v>
      </c>
      <c r="H1605" t="str">
        <f>VLOOKUP(qwdata!M1754,lookup!$A$2:$D$18,2,FALSE)</f>
        <v>Zinc, water, filtered, micrograms per liter</v>
      </c>
    </row>
    <row r="1606" spans="1:8" x14ac:dyDescent="0.3">
      <c r="A1606">
        <f>qwdata!B1755</f>
        <v>1651770</v>
      </c>
      <c r="B1606" s="1">
        <f>qwdata!C1755</f>
        <v>41979</v>
      </c>
      <c r="C1606" t="str">
        <f>VLOOKUP(qwdata!M1755,lookup!$A$2:$D$18,3,FALSE)</f>
        <v>Copper</v>
      </c>
      <c r="D1606">
        <f>qwdata!O1755</f>
        <v>6.8</v>
      </c>
      <c r="F1606" t="str">
        <f>IF(qwdata!N1755="&lt;","nd","d")</f>
        <v>d</v>
      </c>
      <c r="H1606" t="str">
        <f>VLOOKUP(qwdata!M1755,lookup!$A$2:$D$18,2,FALSE)</f>
        <v>Copper, water, filtered, micrograms per liter</v>
      </c>
    </row>
    <row r="1607" spans="1:8" x14ac:dyDescent="0.3">
      <c r="A1607">
        <f>qwdata!B1756</f>
        <v>1651770</v>
      </c>
      <c r="B1607" s="1">
        <f>qwdata!C1756</f>
        <v>41979</v>
      </c>
      <c r="C1607" t="str">
        <f>VLOOKUP(qwdata!M1756,lookup!$A$2:$D$18,3,FALSE)</f>
        <v>Lead</v>
      </c>
      <c r="D1607">
        <f>qwdata!O1756</f>
        <v>0.84699999999999998</v>
      </c>
      <c r="F1607" t="str">
        <f>IF(qwdata!N1756="&lt;","nd","d")</f>
        <v>d</v>
      </c>
      <c r="H1607" t="str">
        <f>VLOOKUP(qwdata!M1756,lookup!$A$2:$D$18,2,FALSE)</f>
        <v>Lead, water, filtered, micrograms per liter</v>
      </c>
    </row>
    <row r="1608" spans="1:8" x14ac:dyDescent="0.3">
      <c r="A1608">
        <f>qwdata!B1757</f>
        <v>1651770</v>
      </c>
      <c r="B1608" s="1">
        <f>qwdata!C1757</f>
        <v>41979</v>
      </c>
      <c r="C1608" t="str">
        <f>VLOOKUP(qwdata!M1757,lookup!$A$2:$D$18,3,FALSE)</f>
        <v>Zinc</v>
      </c>
      <c r="D1608">
        <f>qwdata!O1757</f>
        <v>19</v>
      </c>
      <c r="F1608" t="str">
        <f>IF(qwdata!N1757="&lt;","nd","d")</f>
        <v>d</v>
      </c>
      <c r="H1608" t="str">
        <f>VLOOKUP(qwdata!M1757,lookup!$A$2:$D$18,2,FALSE)</f>
        <v>Zinc, water, filtered, micrograms per liter</v>
      </c>
    </row>
    <row r="1609" spans="1:8" x14ac:dyDescent="0.3">
      <c r="A1609">
        <f>qwdata!B1758</f>
        <v>1651770</v>
      </c>
      <c r="B1609" s="1">
        <f>qwdata!C1758</f>
        <v>41996</v>
      </c>
      <c r="C1609" t="str">
        <f>VLOOKUP(qwdata!M1758,lookup!$A$2:$D$18,3,FALSE)</f>
        <v>Copper</v>
      </c>
      <c r="D1609">
        <f>qwdata!O1758</f>
        <v>4.3</v>
      </c>
      <c r="F1609" t="str">
        <f>IF(qwdata!N1758="&lt;","nd","d")</f>
        <v>d</v>
      </c>
      <c r="H1609" t="str">
        <f>VLOOKUP(qwdata!M1758,lookup!$A$2:$D$18,2,FALSE)</f>
        <v>Copper, water, filtered, micrograms per liter</v>
      </c>
    </row>
    <row r="1610" spans="1:8" x14ac:dyDescent="0.3">
      <c r="A1610">
        <f>qwdata!B1759</f>
        <v>1651770</v>
      </c>
      <c r="B1610" s="1">
        <f>qwdata!C1759</f>
        <v>41996</v>
      </c>
      <c r="C1610" t="str">
        <f>VLOOKUP(qwdata!M1759,lookup!$A$2:$D$18,3,FALSE)</f>
        <v>Lead</v>
      </c>
      <c r="D1610">
        <f>qwdata!O1759</f>
        <v>0.22900000000000001</v>
      </c>
      <c r="F1610" t="str">
        <f>IF(qwdata!N1759="&lt;","nd","d")</f>
        <v>d</v>
      </c>
      <c r="H1610" t="str">
        <f>VLOOKUP(qwdata!M1759,lookup!$A$2:$D$18,2,FALSE)</f>
        <v>Lead, water, filtered, micrograms per liter</v>
      </c>
    </row>
    <row r="1611" spans="1:8" x14ac:dyDescent="0.3">
      <c r="A1611">
        <f>qwdata!B1760</f>
        <v>1651770</v>
      </c>
      <c r="B1611" s="1">
        <f>qwdata!C1760</f>
        <v>41996</v>
      </c>
      <c r="C1611" t="str">
        <f>VLOOKUP(qwdata!M1760,lookup!$A$2:$D$18,3,FALSE)</f>
        <v>Zinc</v>
      </c>
      <c r="D1611">
        <f>qwdata!O1760</f>
        <v>15</v>
      </c>
      <c r="F1611" t="str">
        <f>IF(qwdata!N1760="&lt;","nd","d")</f>
        <v>d</v>
      </c>
      <c r="H1611" t="str">
        <f>VLOOKUP(qwdata!M1760,lookup!$A$2:$D$18,2,FALSE)</f>
        <v>Zinc, water, filtered, micrograms per liter</v>
      </c>
    </row>
    <row r="1612" spans="1:8" x14ac:dyDescent="0.3">
      <c r="A1612">
        <f>qwdata!B1761</f>
        <v>1651770</v>
      </c>
      <c r="B1612" s="1">
        <f>qwdata!C1761</f>
        <v>42030</v>
      </c>
      <c r="C1612" t="str">
        <f>VLOOKUP(qwdata!M1761,lookup!$A$2:$D$18,3,FALSE)</f>
        <v>Copper</v>
      </c>
      <c r="D1612">
        <f>qwdata!O1761</f>
        <v>7</v>
      </c>
      <c r="F1612" t="str">
        <f>IF(qwdata!N1761="&lt;","nd","d")</f>
        <v>d</v>
      </c>
      <c r="H1612" t="str">
        <f>VLOOKUP(qwdata!M1761,lookup!$A$2:$D$18,2,FALSE)</f>
        <v>Copper, water, filtered, micrograms per liter</v>
      </c>
    </row>
    <row r="1613" spans="1:8" x14ac:dyDescent="0.3">
      <c r="A1613">
        <f>qwdata!B1762</f>
        <v>1651770</v>
      </c>
      <c r="B1613" s="1">
        <f>qwdata!C1762</f>
        <v>42030</v>
      </c>
      <c r="C1613" t="str">
        <f>VLOOKUP(qwdata!M1762,lookup!$A$2:$D$18,3,FALSE)</f>
        <v>Lead</v>
      </c>
      <c r="D1613">
        <f>qwdata!O1762</f>
        <v>0.65500000000000003</v>
      </c>
      <c r="F1613" t="str">
        <f>IF(qwdata!N1762="&lt;","nd","d")</f>
        <v>d</v>
      </c>
      <c r="H1613" t="str">
        <f>VLOOKUP(qwdata!M1762,lookup!$A$2:$D$18,2,FALSE)</f>
        <v>Lead, water, filtered, micrograms per liter</v>
      </c>
    </row>
    <row r="1614" spans="1:8" x14ac:dyDescent="0.3">
      <c r="A1614">
        <f>qwdata!B1763</f>
        <v>1651770</v>
      </c>
      <c r="B1614" s="1">
        <f>qwdata!C1763</f>
        <v>42030</v>
      </c>
      <c r="C1614" t="str">
        <f>VLOOKUP(qwdata!M1763,lookup!$A$2:$D$18,3,FALSE)</f>
        <v>Zinc</v>
      </c>
      <c r="D1614">
        <f>qwdata!O1763</f>
        <v>22.1</v>
      </c>
      <c r="F1614" t="str">
        <f>IF(qwdata!N1763="&lt;","nd","d")</f>
        <v>d</v>
      </c>
      <c r="H1614" t="str">
        <f>VLOOKUP(qwdata!M1763,lookup!$A$2:$D$18,2,FALSE)</f>
        <v>Zinc, water, filtered, micrograms per liter</v>
      </c>
    </row>
    <row r="1615" spans="1:8" x14ac:dyDescent="0.3">
      <c r="A1615">
        <f>qwdata!B1764</f>
        <v>1651770</v>
      </c>
      <c r="B1615" s="1">
        <f>qwdata!C1764</f>
        <v>42059</v>
      </c>
      <c r="C1615" t="str">
        <f>VLOOKUP(qwdata!M1764,lookup!$A$2:$D$18,3,FALSE)</f>
        <v>Copper</v>
      </c>
      <c r="D1615">
        <f>qwdata!O1764</f>
        <v>2.7</v>
      </c>
      <c r="F1615" t="str">
        <f>IF(qwdata!N1764="&lt;","nd","d")</f>
        <v>d</v>
      </c>
      <c r="H1615" t="str">
        <f>VLOOKUP(qwdata!M1764,lookup!$A$2:$D$18,2,FALSE)</f>
        <v>Copper, water, filtered, micrograms per liter</v>
      </c>
    </row>
    <row r="1616" spans="1:8" x14ac:dyDescent="0.3">
      <c r="A1616">
        <f>qwdata!B1765</f>
        <v>1651770</v>
      </c>
      <c r="B1616" s="1">
        <f>qwdata!C1765</f>
        <v>42059</v>
      </c>
      <c r="C1616" t="str">
        <f>VLOOKUP(qwdata!M1765,lookup!$A$2:$D$18,3,FALSE)</f>
        <v>Lead</v>
      </c>
      <c r="D1616">
        <f>qwdata!O1765</f>
        <v>0.129</v>
      </c>
      <c r="F1616" t="str">
        <f>IF(qwdata!N1765="&lt;","nd","d")</f>
        <v>d</v>
      </c>
      <c r="H1616" t="str">
        <f>VLOOKUP(qwdata!M1765,lookup!$A$2:$D$18,2,FALSE)</f>
        <v>Lead, water, filtered, micrograms per liter</v>
      </c>
    </row>
    <row r="1617" spans="1:8" x14ac:dyDescent="0.3">
      <c r="A1617">
        <f>qwdata!B1766</f>
        <v>1651770</v>
      </c>
      <c r="B1617" s="1">
        <f>qwdata!C1766</f>
        <v>42059</v>
      </c>
      <c r="C1617" t="str">
        <f>VLOOKUP(qwdata!M1766,lookup!$A$2:$D$18,3,FALSE)</f>
        <v>Zinc</v>
      </c>
      <c r="D1617">
        <f>qwdata!O1766</f>
        <v>3.4</v>
      </c>
      <c r="F1617" t="str">
        <f>IF(qwdata!N1766="&lt;","nd","d")</f>
        <v>d</v>
      </c>
      <c r="H1617" t="str">
        <f>VLOOKUP(qwdata!M1766,lookup!$A$2:$D$18,2,FALSE)</f>
        <v>Zinc, water, filtered, micrograms per liter</v>
      </c>
    </row>
    <row r="1618" spans="1:8" x14ac:dyDescent="0.3">
      <c r="A1618">
        <f>qwdata!B1767</f>
        <v>1651770</v>
      </c>
      <c r="B1618" s="1">
        <f>qwdata!C1767</f>
        <v>42077</v>
      </c>
      <c r="C1618" t="str">
        <f>VLOOKUP(qwdata!M1767,lookup!$A$2:$D$18,3,FALSE)</f>
        <v>Copper</v>
      </c>
      <c r="D1618">
        <f>qwdata!O1767</f>
        <v>6.1</v>
      </c>
      <c r="F1618" t="str">
        <f>IF(qwdata!N1767="&lt;","nd","d")</f>
        <v>d</v>
      </c>
      <c r="H1618" t="str">
        <f>VLOOKUP(qwdata!M1767,lookup!$A$2:$D$18,2,FALSE)</f>
        <v>Copper, water, filtered, micrograms per liter</v>
      </c>
    </row>
    <row r="1619" spans="1:8" x14ac:dyDescent="0.3">
      <c r="A1619">
        <f>qwdata!B1768</f>
        <v>1651770</v>
      </c>
      <c r="B1619" s="1">
        <f>qwdata!C1768</f>
        <v>42077</v>
      </c>
      <c r="C1619" t="str">
        <f>VLOOKUP(qwdata!M1768,lookup!$A$2:$D$18,3,FALSE)</f>
        <v>Lead</v>
      </c>
      <c r="D1619">
        <f>qwdata!O1768</f>
        <v>0.84899999999999998</v>
      </c>
      <c r="F1619" t="str">
        <f>IF(qwdata!N1768="&lt;","nd","d")</f>
        <v>d</v>
      </c>
      <c r="H1619" t="str">
        <f>VLOOKUP(qwdata!M1768,lookup!$A$2:$D$18,2,FALSE)</f>
        <v>Lead, water, filtered, micrograms per liter</v>
      </c>
    </row>
    <row r="1620" spans="1:8" x14ac:dyDescent="0.3">
      <c r="A1620">
        <f>qwdata!B1769</f>
        <v>1651770</v>
      </c>
      <c r="B1620" s="1">
        <f>qwdata!C1769</f>
        <v>42077</v>
      </c>
      <c r="C1620" t="str">
        <f>VLOOKUP(qwdata!M1769,lookup!$A$2:$D$18,3,FALSE)</f>
        <v>Zinc</v>
      </c>
      <c r="D1620">
        <f>qwdata!O1769</f>
        <v>16.899999999999999</v>
      </c>
      <c r="F1620" t="str">
        <f>IF(qwdata!N1769="&lt;","nd","d")</f>
        <v>d</v>
      </c>
      <c r="H1620" t="str">
        <f>VLOOKUP(qwdata!M1769,lookup!$A$2:$D$18,2,FALSE)</f>
        <v>Zinc, water, filtered, micrograms per liter</v>
      </c>
    </row>
    <row r="1621" spans="1:8" x14ac:dyDescent="0.3">
      <c r="A1621">
        <f>qwdata!B1770</f>
        <v>1651770</v>
      </c>
      <c r="B1621" s="1">
        <f>qwdata!C1770</f>
        <v>42087</v>
      </c>
      <c r="C1621" t="str">
        <f>VLOOKUP(qwdata!M1770,lookup!$A$2:$D$18,3,FALSE)</f>
        <v>Copper</v>
      </c>
      <c r="D1621">
        <f>qwdata!O1770</f>
        <v>1.6</v>
      </c>
      <c r="F1621" t="str">
        <f>IF(qwdata!N1770="&lt;","nd","d")</f>
        <v>nd</v>
      </c>
      <c r="H1621" t="str">
        <f>VLOOKUP(qwdata!M1770,lookup!$A$2:$D$18,2,FALSE)</f>
        <v>Copper, water, filtered, micrograms per liter</v>
      </c>
    </row>
    <row r="1622" spans="1:8" x14ac:dyDescent="0.3">
      <c r="A1622">
        <f>qwdata!B1771</f>
        <v>1651770</v>
      </c>
      <c r="B1622" s="1">
        <f>qwdata!C1771</f>
        <v>42087</v>
      </c>
      <c r="C1622" t="str">
        <f>VLOOKUP(qwdata!M1771,lookup!$A$2:$D$18,3,FALSE)</f>
        <v>Lead</v>
      </c>
      <c r="D1622">
        <f>qwdata!O1771</f>
        <v>0.08</v>
      </c>
      <c r="F1622" t="str">
        <f>IF(qwdata!N1771="&lt;","nd","d")</f>
        <v>nd</v>
      </c>
      <c r="H1622" t="str">
        <f>VLOOKUP(qwdata!M1771,lookup!$A$2:$D$18,2,FALSE)</f>
        <v>Lead, water, filtered, micrograms per liter</v>
      </c>
    </row>
    <row r="1623" spans="1:8" x14ac:dyDescent="0.3">
      <c r="A1623">
        <f>qwdata!B1772</f>
        <v>1651770</v>
      </c>
      <c r="B1623" s="1">
        <f>qwdata!C1772</f>
        <v>42087</v>
      </c>
      <c r="C1623" t="str">
        <f>VLOOKUP(qwdata!M1772,lookup!$A$2:$D$18,3,FALSE)</f>
        <v>Zinc</v>
      </c>
      <c r="D1623">
        <f>qwdata!O1772</f>
        <v>4</v>
      </c>
      <c r="F1623" t="str">
        <f>IF(qwdata!N1772="&lt;","nd","d")</f>
        <v>nd</v>
      </c>
      <c r="H1623" t="str">
        <f>VLOOKUP(qwdata!M1772,lookup!$A$2:$D$18,2,FALSE)</f>
        <v>Zinc, water, filtered, micrograms per liter</v>
      </c>
    </row>
    <row r="1624" spans="1:8" x14ac:dyDescent="0.3">
      <c r="A1624">
        <f>qwdata!B1773</f>
        <v>1651770</v>
      </c>
      <c r="B1624" s="1">
        <f>qwdata!C1773</f>
        <v>42108</v>
      </c>
      <c r="C1624" t="str">
        <f>VLOOKUP(qwdata!M1773,lookup!$A$2:$D$18,3,FALSE)</f>
        <v>Copper</v>
      </c>
      <c r="D1624">
        <f>qwdata!O1773</f>
        <v>8.9</v>
      </c>
      <c r="F1624" t="str">
        <f>IF(qwdata!N1773="&lt;","nd","d")</f>
        <v>d</v>
      </c>
      <c r="H1624" t="str">
        <f>VLOOKUP(qwdata!M1773,lookup!$A$2:$D$18,2,FALSE)</f>
        <v>Copper, water, filtered, micrograms per liter</v>
      </c>
    </row>
    <row r="1625" spans="1:8" x14ac:dyDescent="0.3">
      <c r="A1625">
        <f>qwdata!B1774</f>
        <v>1651770</v>
      </c>
      <c r="B1625" s="1">
        <f>qwdata!C1774</f>
        <v>42108</v>
      </c>
      <c r="C1625" t="str">
        <f>VLOOKUP(qwdata!M1774,lookup!$A$2:$D$18,3,FALSE)</f>
        <v>Lead</v>
      </c>
      <c r="D1625">
        <f>qwdata!O1774</f>
        <v>1.25</v>
      </c>
      <c r="F1625" t="str">
        <f>IF(qwdata!N1774="&lt;","nd","d")</f>
        <v>d</v>
      </c>
      <c r="H1625" t="str">
        <f>VLOOKUP(qwdata!M1774,lookup!$A$2:$D$18,2,FALSE)</f>
        <v>Lead, water, filtered, micrograms per liter</v>
      </c>
    </row>
    <row r="1626" spans="1:8" x14ac:dyDescent="0.3">
      <c r="A1626">
        <f>qwdata!B1775</f>
        <v>1651770</v>
      </c>
      <c r="B1626" s="1">
        <f>qwdata!C1775</f>
        <v>42108</v>
      </c>
      <c r="C1626" t="str">
        <f>VLOOKUP(qwdata!M1775,lookup!$A$2:$D$18,3,FALSE)</f>
        <v>Zinc</v>
      </c>
      <c r="D1626">
        <f>qwdata!O1775</f>
        <v>27.6</v>
      </c>
      <c r="F1626" t="str">
        <f>IF(qwdata!N1775="&lt;","nd","d")</f>
        <v>d</v>
      </c>
      <c r="H1626" t="str">
        <f>VLOOKUP(qwdata!M1775,lookup!$A$2:$D$18,2,FALSE)</f>
        <v>Zinc, water, filtered, micrograms per liter</v>
      </c>
    </row>
    <row r="1627" spans="1:8" x14ac:dyDescent="0.3">
      <c r="A1627">
        <f>qwdata!B1776</f>
        <v>1651770</v>
      </c>
      <c r="B1627" s="1">
        <f>qwdata!C1776</f>
        <v>42123</v>
      </c>
      <c r="C1627" t="str">
        <f>VLOOKUP(qwdata!M1776,lookup!$A$2:$D$18,3,FALSE)</f>
        <v>Copper</v>
      </c>
      <c r="D1627">
        <f>qwdata!O1776</f>
        <v>1.5</v>
      </c>
      <c r="F1627" t="str">
        <f>IF(qwdata!N1776="&lt;","nd","d")</f>
        <v>d</v>
      </c>
      <c r="H1627" t="str">
        <f>VLOOKUP(qwdata!M1776,lookup!$A$2:$D$18,2,FALSE)</f>
        <v>Copper, water, filtered, micrograms per liter</v>
      </c>
    </row>
    <row r="1628" spans="1:8" x14ac:dyDescent="0.3">
      <c r="A1628">
        <f>qwdata!B1777</f>
        <v>1651770</v>
      </c>
      <c r="B1628" s="1">
        <f>qwdata!C1777</f>
        <v>42123</v>
      </c>
      <c r="C1628" t="str">
        <f>VLOOKUP(qwdata!M1777,lookup!$A$2:$D$18,3,FALSE)</f>
        <v>Lead</v>
      </c>
      <c r="D1628">
        <f>qwdata!O1777</f>
        <v>0.106</v>
      </c>
      <c r="F1628" t="str">
        <f>IF(qwdata!N1777="&lt;","nd","d")</f>
        <v>d</v>
      </c>
      <c r="H1628" t="str">
        <f>VLOOKUP(qwdata!M1777,lookup!$A$2:$D$18,2,FALSE)</f>
        <v>Lead, water, filtered, micrograms per liter</v>
      </c>
    </row>
    <row r="1629" spans="1:8" x14ac:dyDescent="0.3">
      <c r="A1629">
        <f>qwdata!B1778</f>
        <v>1651770</v>
      </c>
      <c r="B1629" s="1">
        <f>qwdata!C1778</f>
        <v>42123</v>
      </c>
      <c r="C1629" t="str">
        <f>VLOOKUP(qwdata!M1778,lookup!$A$2:$D$18,3,FALSE)</f>
        <v>Zinc</v>
      </c>
      <c r="D1629">
        <f>qwdata!O1778</f>
        <v>4.8</v>
      </c>
      <c r="F1629" t="str">
        <f>IF(qwdata!N1778="&lt;","nd","d")</f>
        <v>d</v>
      </c>
      <c r="H1629" t="str">
        <f>VLOOKUP(qwdata!M1778,lookup!$A$2:$D$18,2,FALSE)</f>
        <v>Zinc, water, filtered, micrograms per liter</v>
      </c>
    </row>
    <row r="1630" spans="1:8" x14ac:dyDescent="0.3">
      <c r="A1630">
        <f>qwdata!B1779</f>
        <v>1651770</v>
      </c>
      <c r="B1630" s="1">
        <f>qwdata!C1779</f>
        <v>42150</v>
      </c>
      <c r="C1630" t="str">
        <f>VLOOKUP(qwdata!M1779,lookup!$A$2:$D$18,3,FALSE)</f>
        <v>Copper</v>
      </c>
      <c r="D1630">
        <f>qwdata!O1779</f>
        <v>3.5</v>
      </c>
      <c r="F1630" t="str">
        <f>IF(qwdata!N1779="&lt;","nd","d")</f>
        <v>d</v>
      </c>
      <c r="H1630" t="str">
        <f>VLOOKUP(qwdata!M1779,lookup!$A$2:$D$18,2,FALSE)</f>
        <v>Copper, water, filtered, micrograms per liter</v>
      </c>
    </row>
    <row r="1631" spans="1:8" x14ac:dyDescent="0.3">
      <c r="A1631">
        <f>qwdata!B1780</f>
        <v>1651770</v>
      </c>
      <c r="B1631" s="1">
        <f>qwdata!C1780</f>
        <v>42150</v>
      </c>
      <c r="C1631" t="str">
        <f>VLOOKUP(qwdata!M1780,lookup!$A$2:$D$18,3,FALSE)</f>
        <v>Lead</v>
      </c>
      <c r="D1631">
        <f>qwdata!O1780</f>
        <v>8.5000000000000006E-2</v>
      </c>
      <c r="F1631" t="str">
        <f>IF(qwdata!N1780="&lt;","nd","d")</f>
        <v>d</v>
      </c>
      <c r="H1631" t="str">
        <f>VLOOKUP(qwdata!M1780,lookup!$A$2:$D$18,2,FALSE)</f>
        <v>Lead, water, filtered, micrograms per liter</v>
      </c>
    </row>
    <row r="1632" spans="1:8" x14ac:dyDescent="0.3">
      <c r="A1632">
        <f>qwdata!B1781</f>
        <v>1651770</v>
      </c>
      <c r="B1632" s="1">
        <f>qwdata!C1781</f>
        <v>42150</v>
      </c>
      <c r="C1632" t="str">
        <f>VLOOKUP(qwdata!M1781,lookup!$A$2:$D$18,3,FALSE)</f>
        <v>Zinc</v>
      </c>
      <c r="D1632">
        <f>qwdata!O1781</f>
        <v>4.3</v>
      </c>
      <c r="F1632" t="str">
        <f>IF(qwdata!N1781="&lt;","nd","d")</f>
        <v>d</v>
      </c>
      <c r="H1632" t="str">
        <f>VLOOKUP(qwdata!M1781,lookup!$A$2:$D$18,2,FALSE)</f>
        <v>Zinc, water, filtered, micrograms per liter</v>
      </c>
    </row>
    <row r="1633" spans="1:8" x14ac:dyDescent="0.3">
      <c r="A1633">
        <f>qwdata!B1782</f>
        <v>1651770</v>
      </c>
      <c r="B1633" s="1">
        <f>qwdata!C1782</f>
        <v>42175</v>
      </c>
      <c r="C1633" t="str">
        <f>VLOOKUP(qwdata!M1782,lookup!$A$2:$D$18,3,FALSE)</f>
        <v>Copper</v>
      </c>
      <c r="D1633">
        <f>qwdata!O1782</f>
        <v>3.1</v>
      </c>
      <c r="F1633" t="str">
        <f>IF(qwdata!N1782="&lt;","nd","d")</f>
        <v>d</v>
      </c>
      <c r="H1633" t="str">
        <f>VLOOKUP(qwdata!M1782,lookup!$A$2:$D$18,2,FALSE)</f>
        <v>Copper, water, filtered, micrograms per liter</v>
      </c>
    </row>
    <row r="1634" spans="1:8" x14ac:dyDescent="0.3">
      <c r="A1634">
        <f>qwdata!B1783</f>
        <v>1651770</v>
      </c>
      <c r="B1634" s="1">
        <f>qwdata!C1783</f>
        <v>42175</v>
      </c>
      <c r="C1634" t="str">
        <f>VLOOKUP(qwdata!M1783,lookup!$A$2:$D$18,3,FALSE)</f>
        <v>Lead</v>
      </c>
      <c r="D1634">
        <f>qwdata!O1783</f>
        <v>1.24</v>
      </c>
      <c r="F1634" t="str">
        <f>IF(qwdata!N1783="&lt;","nd","d")</f>
        <v>d</v>
      </c>
      <c r="H1634" t="str">
        <f>VLOOKUP(qwdata!M1783,lookup!$A$2:$D$18,2,FALSE)</f>
        <v>Lead, water, filtered, micrograms per liter</v>
      </c>
    </row>
    <row r="1635" spans="1:8" x14ac:dyDescent="0.3">
      <c r="A1635">
        <f>qwdata!B1784</f>
        <v>1651770</v>
      </c>
      <c r="B1635" s="1">
        <f>qwdata!C1784</f>
        <v>42175</v>
      </c>
      <c r="C1635" t="str">
        <f>VLOOKUP(qwdata!M1784,lookup!$A$2:$D$18,3,FALSE)</f>
        <v>Zinc</v>
      </c>
      <c r="D1635">
        <f>qwdata!O1784</f>
        <v>7.2</v>
      </c>
      <c r="F1635" t="str">
        <f>IF(qwdata!N1784="&lt;","nd","d")</f>
        <v>d</v>
      </c>
      <c r="H1635" t="str">
        <f>VLOOKUP(qwdata!M1784,lookup!$A$2:$D$18,2,FALSE)</f>
        <v>Zinc, water, filtered, micrograms per liter</v>
      </c>
    </row>
    <row r="1636" spans="1:8" x14ac:dyDescent="0.3">
      <c r="A1636">
        <f>qwdata!B1785</f>
        <v>1651770</v>
      </c>
      <c r="B1636" s="1">
        <f>qwdata!C1785</f>
        <v>42178</v>
      </c>
      <c r="C1636" t="str">
        <f>VLOOKUP(qwdata!M1785,lookup!$A$2:$D$18,3,FALSE)</f>
        <v>Copper</v>
      </c>
      <c r="D1636">
        <f>qwdata!O1785</f>
        <v>2.8</v>
      </c>
      <c r="F1636" t="str">
        <f>IF(qwdata!N1785="&lt;","nd","d")</f>
        <v>d</v>
      </c>
      <c r="H1636" t="str">
        <f>VLOOKUP(qwdata!M1785,lookup!$A$2:$D$18,2,FALSE)</f>
        <v>Copper, water, filtered, micrograms per liter</v>
      </c>
    </row>
    <row r="1637" spans="1:8" x14ac:dyDescent="0.3">
      <c r="A1637">
        <f>qwdata!B1786</f>
        <v>1651770</v>
      </c>
      <c r="B1637" s="1">
        <f>qwdata!C1786</f>
        <v>42178</v>
      </c>
      <c r="C1637" t="str">
        <f>VLOOKUP(qwdata!M1786,lookup!$A$2:$D$18,3,FALSE)</f>
        <v>Lead</v>
      </c>
      <c r="D1637">
        <f>qwdata!O1786</f>
        <v>0.105</v>
      </c>
      <c r="F1637" t="str">
        <f>IF(qwdata!N1786="&lt;","nd","d")</f>
        <v>d</v>
      </c>
      <c r="H1637" t="str">
        <f>VLOOKUP(qwdata!M1786,lookup!$A$2:$D$18,2,FALSE)</f>
        <v>Lead, water, filtered, micrograms per liter</v>
      </c>
    </row>
    <row r="1638" spans="1:8" x14ac:dyDescent="0.3">
      <c r="A1638">
        <f>qwdata!B1787</f>
        <v>1651770</v>
      </c>
      <c r="B1638" s="1">
        <f>qwdata!C1787</f>
        <v>42178</v>
      </c>
      <c r="C1638" t="str">
        <f>VLOOKUP(qwdata!M1787,lookup!$A$2:$D$18,3,FALSE)</f>
        <v>Zinc</v>
      </c>
      <c r="D1638">
        <f>qwdata!O1787</f>
        <v>5.5</v>
      </c>
      <c r="F1638" t="str">
        <f>IF(qwdata!N1787="&lt;","nd","d")</f>
        <v>d</v>
      </c>
      <c r="H1638" t="str">
        <f>VLOOKUP(qwdata!M1787,lookup!$A$2:$D$18,2,FALSE)</f>
        <v>Zinc, water, filtered, micrograms per liter</v>
      </c>
    </row>
    <row r="1639" spans="1:8" x14ac:dyDescent="0.3">
      <c r="A1639">
        <f>qwdata!B1788</f>
        <v>1651770</v>
      </c>
      <c r="B1639" s="1">
        <f>qwdata!C1788</f>
        <v>42182</v>
      </c>
      <c r="C1639" t="str">
        <f>VLOOKUP(qwdata!M1788,lookup!$A$2:$D$18,3,FALSE)</f>
        <v>Copper</v>
      </c>
      <c r="D1639">
        <f>qwdata!O1788</f>
        <v>6.9</v>
      </c>
      <c r="F1639" t="str">
        <f>IF(qwdata!N1788="&lt;","nd","d")</f>
        <v>d</v>
      </c>
      <c r="H1639" t="str">
        <f>VLOOKUP(qwdata!M1788,lookup!$A$2:$D$18,2,FALSE)</f>
        <v>Copper, water, filtered, micrograms per liter</v>
      </c>
    </row>
    <row r="1640" spans="1:8" x14ac:dyDescent="0.3">
      <c r="A1640">
        <f>qwdata!B1789</f>
        <v>1651770</v>
      </c>
      <c r="B1640" s="1">
        <f>qwdata!C1789</f>
        <v>42182</v>
      </c>
      <c r="C1640" t="str">
        <f>VLOOKUP(qwdata!M1789,lookup!$A$2:$D$18,3,FALSE)</f>
        <v>Lead</v>
      </c>
      <c r="D1640">
        <f>qwdata!O1789</f>
        <v>1.08</v>
      </c>
      <c r="F1640" t="str">
        <f>IF(qwdata!N1789="&lt;","nd","d")</f>
        <v>d</v>
      </c>
      <c r="H1640" t="str">
        <f>VLOOKUP(qwdata!M1789,lookup!$A$2:$D$18,2,FALSE)</f>
        <v>Lead, water, filtered, micrograms per liter</v>
      </c>
    </row>
    <row r="1641" spans="1:8" x14ac:dyDescent="0.3">
      <c r="A1641">
        <f>qwdata!B1790</f>
        <v>1651770</v>
      </c>
      <c r="B1641" s="1">
        <f>qwdata!C1790</f>
        <v>42182</v>
      </c>
      <c r="C1641" t="str">
        <f>VLOOKUP(qwdata!M1790,lookup!$A$2:$D$18,3,FALSE)</f>
        <v>Zinc</v>
      </c>
      <c r="D1641">
        <f>qwdata!O1790</f>
        <v>18.100000000000001</v>
      </c>
      <c r="F1641" t="str">
        <f>IF(qwdata!N1790="&lt;","nd","d")</f>
        <v>d</v>
      </c>
      <c r="H1641" t="str">
        <f>VLOOKUP(qwdata!M1790,lookup!$A$2:$D$18,2,FALSE)</f>
        <v>Zinc, water, filtered, micrograms per liter</v>
      </c>
    </row>
    <row r="1642" spans="1:8" x14ac:dyDescent="0.3">
      <c r="A1642">
        <f>qwdata!B1791</f>
        <v>1651770</v>
      </c>
      <c r="B1642" s="1">
        <f>qwdata!C1791</f>
        <v>42213</v>
      </c>
      <c r="C1642" t="str">
        <f>VLOOKUP(qwdata!M1791,lookup!$A$2:$D$18,3,FALSE)</f>
        <v>Copper</v>
      </c>
      <c r="D1642">
        <f>qwdata!O1791</f>
        <v>3.3</v>
      </c>
      <c r="F1642" t="str">
        <f>IF(qwdata!N1791="&lt;","nd","d")</f>
        <v>d</v>
      </c>
      <c r="H1642" t="str">
        <f>VLOOKUP(qwdata!M1791,lookup!$A$2:$D$18,2,FALSE)</f>
        <v>Copper, water, filtered, micrograms per liter</v>
      </c>
    </row>
    <row r="1643" spans="1:8" x14ac:dyDescent="0.3">
      <c r="A1643">
        <f>qwdata!B1792</f>
        <v>1651770</v>
      </c>
      <c r="B1643" s="1">
        <f>qwdata!C1792</f>
        <v>42213</v>
      </c>
      <c r="C1643" t="str">
        <f>VLOOKUP(qwdata!M1792,lookup!$A$2:$D$18,3,FALSE)</f>
        <v>Lead</v>
      </c>
      <c r="D1643">
        <f>qwdata!O1792</f>
        <v>0.156</v>
      </c>
      <c r="F1643" t="str">
        <f>IF(qwdata!N1792="&lt;","nd","d")</f>
        <v>d</v>
      </c>
      <c r="H1643" t="str">
        <f>VLOOKUP(qwdata!M1792,lookup!$A$2:$D$18,2,FALSE)</f>
        <v>Lead, water, filtered, micrograms per liter</v>
      </c>
    </row>
    <row r="1644" spans="1:8" x14ac:dyDescent="0.3">
      <c r="A1644">
        <f>qwdata!B1793</f>
        <v>1651770</v>
      </c>
      <c r="B1644" s="1">
        <f>qwdata!C1793</f>
        <v>42213</v>
      </c>
      <c r="C1644" t="str">
        <f>VLOOKUP(qwdata!M1793,lookup!$A$2:$D$18,3,FALSE)</f>
        <v>Zinc</v>
      </c>
      <c r="D1644">
        <f>qwdata!O1793</f>
        <v>7.1</v>
      </c>
      <c r="F1644" t="str">
        <f>IF(qwdata!N1793="&lt;","nd","d")</f>
        <v>d</v>
      </c>
      <c r="H1644" t="str">
        <f>VLOOKUP(qwdata!M1793,lookup!$A$2:$D$18,2,FALSE)</f>
        <v>Zinc, water, filtered, micrograms per liter</v>
      </c>
    </row>
    <row r="1645" spans="1:8" x14ac:dyDescent="0.3">
      <c r="A1645">
        <f>qwdata!B1794</f>
        <v>1651770</v>
      </c>
      <c r="B1645" s="1">
        <f>qwdata!C1794</f>
        <v>42276</v>
      </c>
      <c r="C1645" t="str">
        <f>VLOOKUP(qwdata!M1794,lookup!$A$2:$D$18,3,FALSE)</f>
        <v>Copper</v>
      </c>
      <c r="D1645">
        <f>qwdata!O1794</f>
        <v>1.8</v>
      </c>
      <c r="F1645" t="str">
        <f>IF(qwdata!N1794="&lt;","nd","d")</f>
        <v>d</v>
      </c>
      <c r="H1645" t="str">
        <f>VLOOKUP(qwdata!M1794,lookup!$A$2:$D$18,2,FALSE)</f>
        <v>Copper, water, filtered, micrograms per liter</v>
      </c>
    </row>
    <row r="1646" spans="1:8" x14ac:dyDescent="0.3">
      <c r="A1646">
        <f>qwdata!B1795</f>
        <v>1651770</v>
      </c>
      <c r="B1646" s="1">
        <f>qwdata!C1795</f>
        <v>42276</v>
      </c>
      <c r="C1646" t="str">
        <f>VLOOKUP(qwdata!M1795,lookup!$A$2:$D$18,3,FALSE)</f>
        <v>Lead</v>
      </c>
      <c r="D1646">
        <f>qwdata!O1795</f>
        <v>0.10199999999999999</v>
      </c>
      <c r="F1646" t="str">
        <f>IF(qwdata!N1795="&lt;","nd","d")</f>
        <v>d</v>
      </c>
      <c r="H1646" t="str">
        <f>VLOOKUP(qwdata!M1795,lookup!$A$2:$D$18,2,FALSE)</f>
        <v>Lead, water, filtered, micrograms per liter</v>
      </c>
    </row>
    <row r="1647" spans="1:8" x14ac:dyDescent="0.3">
      <c r="A1647">
        <f>qwdata!B1796</f>
        <v>1651770</v>
      </c>
      <c r="B1647" s="1">
        <f>qwdata!C1796</f>
        <v>42276</v>
      </c>
      <c r="C1647" t="str">
        <f>VLOOKUP(qwdata!M1796,lookup!$A$2:$D$18,3,FALSE)</f>
        <v>Zinc</v>
      </c>
      <c r="D1647">
        <f>qwdata!O1796</f>
        <v>4.7</v>
      </c>
      <c r="F1647" t="str">
        <f>IF(qwdata!N1796="&lt;","nd","d")</f>
        <v>d</v>
      </c>
      <c r="H1647" t="str">
        <f>VLOOKUP(qwdata!M1796,lookup!$A$2:$D$18,2,FALSE)</f>
        <v>Zinc, water, filtered, micrograms per liter</v>
      </c>
    </row>
    <row r="1648" spans="1:8" x14ac:dyDescent="0.3">
      <c r="A1648">
        <f>qwdata!B1797</f>
        <v>1651770</v>
      </c>
      <c r="B1648" s="1">
        <f>qwdata!C1797</f>
        <v>42305</v>
      </c>
      <c r="C1648" t="str">
        <f>VLOOKUP(qwdata!M1797,lookup!$A$2:$D$18,3,FALSE)</f>
        <v>Copper</v>
      </c>
      <c r="D1648">
        <f>qwdata!O1797</f>
        <v>10.4</v>
      </c>
      <c r="F1648" t="str">
        <f>IF(qwdata!N1797="&lt;","nd","d")</f>
        <v>d</v>
      </c>
      <c r="H1648" t="str">
        <f>VLOOKUP(qwdata!M1797,lookup!$A$2:$D$18,2,FALSE)</f>
        <v>Copper, water, filtered, micrograms per liter</v>
      </c>
    </row>
    <row r="1649" spans="1:8" x14ac:dyDescent="0.3">
      <c r="A1649">
        <f>qwdata!B1798</f>
        <v>1651770</v>
      </c>
      <c r="B1649" s="1">
        <f>qwdata!C1798</f>
        <v>42305</v>
      </c>
      <c r="C1649" t="str">
        <f>VLOOKUP(qwdata!M1798,lookup!$A$2:$D$18,3,FALSE)</f>
        <v>Lead</v>
      </c>
      <c r="D1649">
        <f>qwdata!O1798</f>
        <v>2.0099999999999998</v>
      </c>
      <c r="F1649" t="str">
        <f>IF(qwdata!N1798="&lt;","nd","d")</f>
        <v>d</v>
      </c>
      <c r="H1649" t="str">
        <f>VLOOKUP(qwdata!M1798,lookup!$A$2:$D$18,2,FALSE)</f>
        <v>Lead, water, filtered, micrograms per liter</v>
      </c>
    </row>
    <row r="1650" spans="1:8" x14ac:dyDescent="0.3">
      <c r="A1650">
        <f>qwdata!B1799</f>
        <v>1651770</v>
      </c>
      <c r="B1650" s="1">
        <f>qwdata!C1799</f>
        <v>42305</v>
      </c>
      <c r="C1650" t="str">
        <f>VLOOKUP(qwdata!M1799,lookup!$A$2:$D$18,3,FALSE)</f>
        <v>Zinc</v>
      </c>
      <c r="D1650">
        <f>qwdata!O1799</f>
        <v>31.1</v>
      </c>
      <c r="F1650" t="str">
        <f>IF(qwdata!N1799="&lt;","nd","d")</f>
        <v>d</v>
      </c>
      <c r="H1650" t="str">
        <f>VLOOKUP(qwdata!M1799,lookup!$A$2:$D$18,2,FALSE)</f>
        <v>Zinc, water, filtered, micrograms per liter</v>
      </c>
    </row>
    <row r="1651" spans="1:8" x14ac:dyDescent="0.3">
      <c r="A1651">
        <f>qwdata!B1800</f>
        <v>1651770</v>
      </c>
      <c r="B1651" s="1">
        <f>qwdata!C1800</f>
        <v>42306</v>
      </c>
      <c r="C1651" t="str">
        <f>VLOOKUP(qwdata!M1800,lookup!$A$2:$D$18,3,FALSE)</f>
        <v>Copper</v>
      </c>
      <c r="D1651">
        <f>qwdata!O1800</f>
        <v>7</v>
      </c>
      <c r="F1651" t="str">
        <f>IF(qwdata!N1800="&lt;","nd","d")</f>
        <v>d</v>
      </c>
      <c r="H1651" t="str">
        <f>VLOOKUP(qwdata!M1800,lookup!$A$2:$D$18,2,FALSE)</f>
        <v>Copper, water, filtered, micrograms per liter</v>
      </c>
    </row>
    <row r="1652" spans="1:8" x14ac:dyDescent="0.3">
      <c r="A1652">
        <f>qwdata!B1801</f>
        <v>1651770</v>
      </c>
      <c r="B1652" s="1">
        <f>qwdata!C1801</f>
        <v>42306</v>
      </c>
      <c r="C1652" t="str">
        <f>VLOOKUP(qwdata!M1801,lookup!$A$2:$D$18,3,FALSE)</f>
        <v>Lead</v>
      </c>
      <c r="D1652">
        <f>qwdata!O1801</f>
        <v>0.45900000000000002</v>
      </c>
      <c r="F1652" t="str">
        <f>IF(qwdata!N1801="&lt;","nd","d")</f>
        <v>d</v>
      </c>
      <c r="H1652" t="str">
        <f>VLOOKUP(qwdata!M1801,lookup!$A$2:$D$18,2,FALSE)</f>
        <v>Lead, water, filtered, micrograms per liter</v>
      </c>
    </row>
    <row r="1653" spans="1:8" x14ac:dyDescent="0.3">
      <c r="A1653">
        <f>qwdata!B1802</f>
        <v>1651770</v>
      </c>
      <c r="B1653" s="1">
        <f>qwdata!C1802</f>
        <v>42306</v>
      </c>
      <c r="C1653" t="str">
        <f>VLOOKUP(qwdata!M1802,lookup!$A$2:$D$18,3,FALSE)</f>
        <v>Zinc</v>
      </c>
      <c r="D1653">
        <f>qwdata!O1802</f>
        <v>5.4</v>
      </c>
      <c r="F1653" t="str">
        <f>IF(qwdata!N1802="&lt;","nd","d")</f>
        <v>d</v>
      </c>
      <c r="H1653" t="str">
        <f>VLOOKUP(qwdata!M1802,lookup!$A$2:$D$18,2,FALSE)</f>
        <v>Zinc, water, filtered, micrograms per liter</v>
      </c>
    </row>
    <row r="1654" spans="1:8" x14ac:dyDescent="0.3">
      <c r="A1654">
        <f>qwdata!B1803</f>
        <v>1651770</v>
      </c>
      <c r="B1654" s="1">
        <f>qwdata!C1803</f>
        <v>42332</v>
      </c>
      <c r="C1654" t="str">
        <f>VLOOKUP(qwdata!M1803,lookup!$A$2:$D$18,3,FALSE)</f>
        <v>Copper</v>
      </c>
      <c r="D1654">
        <f>qwdata!O1803</f>
        <v>2.8</v>
      </c>
      <c r="F1654" t="str">
        <f>IF(qwdata!N1803="&lt;","nd","d")</f>
        <v>d</v>
      </c>
      <c r="H1654" t="str">
        <f>VLOOKUP(qwdata!M1803,lookup!$A$2:$D$18,2,FALSE)</f>
        <v>Copper, water, filtered, micrograms per liter</v>
      </c>
    </row>
    <row r="1655" spans="1:8" x14ac:dyDescent="0.3">
      <c r="A1655">
        <f>qwdata!B1804</f>
        <v>1651770</v>
      </c>
      <c r="B1655" s="1">
        <f>qwdata!C1804</f>
        <v>42332</v>
      </c>
      <c r="C1655" t="str">
        <f>VLOOKUP(qwdata!M1804,lookup!$A$2:$D$18,3,FALSE)</f>
        <v>Lead</v>
      </c>
      <c r="D1655">
        <f>qwdata!O1804</f>
        <v>9.7000000000000003E-2</v>
      </c>
      <c r="F1655" t="str">
        <f>IF(qwdata!N1804="&lt;","nd","d")</f>
        <v>d</v>
      </c>
      <c r="H1655" t="str">
        <f>VLOOKUP(qwdata!M1804,lookup!$A$2:$D$18,2,FALSE)</f>
        <v>Lead, water, filtered, micrograms per liter</v>
      </c>
    </row>
    <row r="1656" spans="1:8" x14ac:dyDescent="0.3">
      <c r="A1656">
        <f>qwdata!B1805</f>
        <v>1651770</v>
      </c>
      <c r="B1656" s="1">
        <f>qwdata!C1805</f>
        <v>42332</v>
      </c>
      <c r="C1656" t="str">
        <f>VLOOKUP(qwdata!M1805,lookup!$A$2:$D$18,3,FALSE)</f>
        <v>Zinc</v>
      </c>
      <c r="D1656">
        <f>qwdata!O1805</f>
        <v>4.2</v>
      </c>
      <c r="F1656" t="str">
        <f>IF(qwdata!N1805="&lt;","nd","d")</f>
        <v>d</v>
      </c>
      <c r="H1656" t="str">
        <f>VLOOKUP(qwdata!M1805,lookup!$A$2:$D$18,2,FALSE)</f>
        <v>Zinc, water, filtered, micrograms per liter</v>
      </c>
    </row>
    <row r="1657" spans="1:8" x14ac:dyDescent="0.3">
      <c r="A1657">
        <f>qwdata!B1806</f>
        <v>1651770</v>
      </c>
      <c r="B1657" s="1">
        <f>qwdata!C1806</f>
        <v>42339</v>
      </c>
      <c r="C1657" t="str">
        <f>VLOOKUP(qwdata!M1806,lookup!$A$2:$D$18,3,FALSE)</f>
        <v>Copper</v>
      </c>
      <c r="D1657">
        <f>qwdata!O1806</f>
        <v>3.8</v>
      </c>
      <c r="F1657" t="str">
        <f>IF(qwdata!N1806="&lt;","nd","d")</f>
        <v>d</v>
      </c>
      <c r="H1657" t="str">
        <f>VLOOKUP(qwdata!M1806,lookup!$A$2:$D$18,2,FALSE)</f>
        <v>Copper, water, filtered, micrograms per liter</v>
      </c>
    </row>
    <row r="1658" spans="1:8" x14ac:dyDescent="0.3">
      <c r="A1658">
        <f>qwdata!B1807</f>
        <v>1651770</v>
      </c>
      <c r="B1658" s="1">
        <f>qwdata!C1807</f>
        <v>42339</v>
      </c>
      <c r="C1658" t="str">
        <f>VLOOKUP(qwdata!M1807,lookup!$A$2:$D$18,3,FALSE)</f>
        <v>Lead</v>
      </c>
      <c r="D1658">
        <f>qwdata!O1807</f>
        <v>1.04</v>
      </c>
      <c r="F1658" t="str">
        <f>IF(qwdata!N1807="&lt;","nd","d")</f>
        <v>d</v>
      </c>
      <c r="H1658" t="str">
        <f>VLOOKUP(qwdata!M1807,lookup!$A$2:$D$18,2,FALSE)</f>
        <v>Lead, water, filtered, micrograms per liter</v>
      </c>
    </row>
    <row r="1659" spans="1:8" x14ac:dyDescent="0.3">
      <c r="A1659">
        <f>qwdata!B1808</f>
        <v>1651770</v>
      </c>
      <c r="B1659" s="1">
        <f>qwdata!C1808</f>
        <v>42339</v>
      </c>
      <c r="C1659" t="str">
        <f>VLOOKUP(qwdata!M1808,lookup!$A$2:$D$18,3,FALSE)</f>
        <v>Zinc</v>
      </c>
      <c r="D1659">
        <f>qwdata!O1808</f>
        <v>13</v>
      </c>
      <c r="F1659" t="str">
        <f>IF(qwdata!N1808="&lt;","nd","d")</f>
        <v>d</v>
      </c>
      <c r="H1659" t="str">
        <f>VLOOKUP(qwdata!M1808,lookup!$A$2:$D$18,2,FALSE)</f>
        <v>Zinc, water, filtered, micrograms per liter</v>
      </c>
    </row>
    <row r="1660" spans="1:8" x14ac:dyDescent="0.3">
      <c r="A1660">
        <f>qwdata!B1809</f>
        <v>1651770</v>
      </c>
      <c r="B1660" s="1">
        <f>qwdata!C1809</f>
        <v>42340</v>
      </c>
      <c r="C1660" t="str">
        <f>VLOOKUP(qwdata!M1809,lookup!$A$2:$D$18,3,FALSE)</f>
        <v>Copper</v>
      </c>
      <c r="D1660">
        <f>qwdata!O1809</f>
        <v>5</v>
      </c>
      <c r="F1660" t="str">
        <f>IF(qwdata!N1809="&lt;","nd","d")</f>
        <v>d</v>
      </c>
      <c r="H1660" t="str">
        <f>VLOOKUP(qwdata!M1809,lookup!$A$2:$D$18,2,FALSE)</f>
        <v>Copper, water, filtered, micrograms per liter</v>
      </c>
    </row>
    <row r="1661" spans="1:8" x14ac:dyDescent="0.3">
      <c r="A1661">
        <f>qwdata!B1810</f>
        <v>1651770</v>
      </c>
      <c r="B1661" s="1">
        <f>qwdata!C1810</f>
        <v>42340</v>
      </c>
      <c r="C1661" t="str">
        <f>VLOOKUP(qwdata!M1810,lookup!$A$2:$D$18,3,FALSE)</f>
        <v>Lead</v>
      </c>
      <c r="D1661">
        <f>qwdata!O1810</f>
        <v>0.78100000000000003</v>
      </c>
      <c r="F1661" t="str">
        <f>IF(qwdata!N1810="&lt;","nd","d")</f>
        <v>d</v>
      </c>
      <c r="H1661" t="str">
        <f>VLOOKUP(qwdata!M1810,lookup!$A$2:$D$18,2,FALSE)</f>
        <v>Lead, water, filtered, micrograms per liter</v>
      </c>
    </row>
    <row r="1662" spans="1:8" x14ac:dyDescent="0.3">
      <c r="A1662">
        <f>qwdata!B1811</f>
        <v>1651770</v>
      </c>
      <c r="B1662" s="1">
        <f>qwdata!C1811</f>
        <v>42340</v>
      </c>
      <c r="C1662" t="str">
        <f>VLOOKUP(qwdata!M1811,lookup!$A$2:$D$18,3,FALSE)</f>
        <v>Zinc</v>
      </c>
      <c r="D1662">
        <f>qwdata!O1811</f>
        <v>13.3</v>
      </c>
      <c r="F1662" t="str">
        <f>IF(qwdata!N1811="&lt;","nd","d")</f>
        <v>d</v>
      </c>
      <c r="H1662" t="str">
        <f>VLOOKUP(qwdata!M1811,lookup!$A$2:$D$18,2,FALSE)</f>
        <v>Zinc, water, filtered, micrograms per liter</v>
      </c>
    </row>
    <row r="1663" spans="1:8" x14ac:dyDescent="0.3">
      <c r="A1663">
        <f>qwdata!B1812</f>
        <v>1651770</v>
      </c>
      <c r="B1663" s="1">
        <f>qwdata!C1812</f>
        <v>42355</v>
      </c>
      <c r="C1663" t="str">
        <f>VLOOKUP(qwdata!M1812,lookup!$A$2:$D$18,3,FALSE)</f>
        <v>Copper</v>
      </c>
      <c r="D1663">
        <f>qwdata!O1812</f>
        <v>7.9</v>
      </c>
      <c r="F1663" t="str">
        <f>IF(qwdata!N1812="&lt;","nd","d")</f>
        <v>d</v>
      </c>
      <c r="H1663" t="str">
        <f>VLOOKUP(qwdata!M1812,lookup!$A$2:$D$18,2,FALSE)</f>
        <v>Copper, water, filtered, micrograms per liter</v>
      </c>
    </row>
    <row r="1664" spans="1:8" x14ac:dyDescent="0.3">
      <c r="A1664">
        <f>qwdata!B1813</f>
        <v>1651770</v>
      </c>
      <c r="B1664" s="1">
        <f>qwdata!C1813</f>
        <v>42355</v>
      </c>
      <c r="C1664" t="str">
        <f>VLOOKUP(qwdata!M1813,lookup!$A$2:$D$18,3,FALSE)</f>
        <v>Lead</v>
      </c>
      <c r="D1664">
        <f>qwdata!O1813</f>
        <v>1.51</v>
      </c>
      <c r="F1664" t="str">
        <f>IF(qwdata!N1813="&lt;","nd","d")</f>
        <v>d</v>
      </c>
      <c r="H1664" t="str">
        <f>VLOOKUP(qwdata!M1813,lookup!$A$2:$D$18,2,FALSE)</f>
        <v>Lead, water, filtered, micrograms per liter</v>
      </c>
    </row>
    <row r="1665" spans="1:8" x14ac:dyDescent="0.3">
      <c r="A1665">
        <f>qwdata!B1814</f>
        <v>1651770</v>
      </c>
      <c r="B1665" s="1">
        <f>qwdata!C1814</f>
        <v>42355</v>
      </c>
      <c r="C1665" t="str">
        <f>VLOOKUP(qwdata!M1814,lookup!$A$2:$D$18,3,FALSE)</f>
        <v>Zinc</v>
      </c>
      <c r="D1665">
        <f>qwdata!O1814</f>
        <v>21.7</v>
      </c>
      <c r="F1665" t="str">
        <f>IF(qwdata!N1814="&lt;","nd","d")</f>
        <v>d</v>
      </c>
      <c r="H1665" t="str">
        <f>VLOOKUP(qwdata!M1814,lookup!$A$2:$D$18,2,FALSE)</f>
        <v>Zinc, water, filtered, micrograms per liter</v>
      </c>
    </row>
    <row r="1666" spans="1:8" x14ac:dyDescent="0.3">
      <c r="A1666">
        <f>qwdata!B1815</f>
        <v>1651770</v>
      </c>
      <c r="B1666" s="1">
        <f>qwdata!C1815</f>
        <v>42366</v>
      </c>
      <c r="C1666" t="str">
        <f>VLOOKUP(qwdata!M1815,lookup!$A$2:$D$18,3,FALSE)</f>
        <v>Copper</v>
      </c>
      <c r="D1666">
        <f>qwdata!O1815</f>
        <v>2.4</v>
      </c>
      <c r="F1666" t="str">
        <f>IF(qwdata!N1815="&lt;","nd","d")</f>
        <v>d</v>
      </c>
      <c r="H1666" t="str">
        <f>VLOOKUP(qwdata!M1815,lookup!$A$2:$D$18,2,FALSE)</f>
        <v>Copper, water, filtered, micrograms per liter</v>
      </c>
    </row>
    <row r="1667" spans="1:8" x14ac:dyDescent="0.3">
      <c r="A1667">
        <f>qwdata!B1816</f>
        <v>1651770</v>
      </c>
      <c r="B1667" s="1">
        <f>qwdata!C1816</f>
        <v>42366</v>
      </c>
      <c r="C1667" t="str">
        <f>VLOOKUP(qwdata!M1816,lookup!$A$2:$D$18,3,FALSE)</f>
        <v>Lead</v>
      </c>
      <c r="D1667">
        <f>qwdata!O1816</f>
        <v>0.127</v>
      </c>
      <c r="F1667" t="str">
        <f>IF(qwdata!N1816="&lt;","nd","d")</f>
        <v>d</v>
      </c>
      <c r="H1667" t="str">
        <f>VLOOKUP(qwdata!M1816,lookup!$A$2:$D$18,2,FALSE)</f>
        <v>Lead, water, filtered, micrograms per liter</v>
      </c>
    </row>
    <row r="1668" spans="1:8" x14ac:dyDescent="0.3">
      <c r="A1668">
        <f>qwdata!B1817</f>
        <v>1651770</v>
      </c>
      <c r="B1668" s="1">
        <f>qwdata!C1817</f>
        <v>42366</v>
      </c>
      <c r="C1668" t="str">
        <f>VLOOKUP(qwdata!M1817,lookup!$A$2:$D$18,3,FALSE)</f>
        <v>Zinc</v>
      </c>
      <c r="D1668">
        <f>qwdata!O1817</f>
        <v>5.4</v>
      </c>
      <c r="F1668" t="str">
        <f>IF(qwdata!N1817="&lt;","nd","d")</f>
        <v>d</v>
      </c>
      <c r="H1668" t="str">
        <f>VLOOKUP(qwdata!M1817,lookup!$A$2:$D$18,2,FALSE)</f>
        <v>Zinc, water, filtered, micrograms per liter</v>
      </c>
    </row>
    <row r="1669" spans="1:8" x14ac:dyDescent="0.3">
      <c r="A1669">
        <f>qwdata!B1818</f>
        <v>1651770</v>
      </c>
      <c r="B1669" s="1">
        <f>qwdata!C1818</f>
        <v>42397</v>
      </c>
      <c r="C1669" t="str">
        <f>VLOOKUP(qwdata!M1818,lookup!$A$2:$D$18,3,FALSE)</f>
        <v>Copper</v>
      </c>
      <c r="D1669">
        <f>qwdata!O1818</f>
        <v>4.5</v>
      </c>
      <c r="F1669" t="str">
        <f>IF(qwdata!N1818="&lt;","nd","d")</f>
        <v>d</v>
      </c>
      <c r="H1669" t="str">
        <f>VLOOKUP(qwdata!M1818,lookup!$A$2:$D$18,2,FALSE)</f>
        <v>Copper, water, filtered, micrograms per liter</v>
      </c>
    </row>
    <row r="1670" spans="1:8" x14ac:dyDescent="0.3">
      <c r="A1670">
        <f>qwdata!B1819</f>
        <v>1651770</v>
      </c>
      <c r="B1670" s="1">
        <f>qwdata!C1819</f>
        <v>42397</v>
      </c>
      <c r="C1670" t="str">
        <f>VLOOKUP(qwdata!M1819,lookup!$A$2:$D$18,3,FALSE)</f>
        <v>Lead</v>
      </c>
      <c r="D1670">
        <f>qwdata!O1819</f>
        <v>0.12</v>
      </c>
      <c r="F1670" t="str">
        <f>IF(qwdata!N1819="&lt;","nd","d")</f>
        <v>nd</v>
      </c>
      <c r="H1670" t="str">
        <f>VLOOKUP(qwdata!M1819,lookup!$A$2:$D$18,2,FALSE)</f>
        <v>Lead, water, filtered, micrograms per liter</v>
      </c>
    </row>
    <row r="1671" spans="1:8" x14ac:dyDescent="0.3">
      <c r="A1671">
        <f>qwdata!B1820</f>
        <v>1651770</v>
      </c>
      <c r="B1671" s="1">
        <f>qwdata!C1820</f>
        <v>42397</v>
      </c>
      <c r="C1671" t="str">
        <f>VLOOKUP(qwdata!M1820,lookup!$A$2:$D$18,3,FALSE)</f>
        <v>Zinc</v>
      </c>
      <c r="D1671">
        <f>qwdata!O1820</f>
        <v>13.2</v>
      </c>
      <c r="F1671" t="str">
        <f>IF(qwdata!N1820="&lt;","nd","d")</f>
        <v>d</v>
      </c>
      <c r="H1671" t="str">
        <f>VLOOKUP(qwdata!M1820,lookup!$A$2:$D$18,2,FALSE)</f>
        <v>Zinc, water, filtered, micrograms per liter</v>
      </c>
    </row>
    <row r="1672" spans="1:8" x14ac:dyDescent="0.3">
      <c r="A1672">
        <f>qwdata!B1821</f>
        <v>1651770</v>
      </c>
      <c r="B1672" s="1">
        <f>qwdata!C1821</f>
        <v>42403</v>
      </c>
      <c r="C1672" t="str">
        <f>VLOOKUP(qwdata!M1821,lookup!$A$2:$D$18,3,FALSE)</f>
        <v>Copper</v>
      </c>
      <c r="D1672">
        <f>qwdata!O1821</f>
        <v>4.5999999999999996</v>
      </c>
      <c r="F1672" t="str">
        <f>IF(qwdata!N1821="&lt;","nd","d")</f>
        <v>d</v>
      </c>
      <c r="H1672" t="str">
        <f>VLOOKUP(qwdata!M1821,lookup!$A$2:$D$18,2,FALSE)</f>
        <v>Copper, water, filtered, micrograms per liter</v>
      </c>
    </row>
    <row r="1673" spans="1:8" x14ac:dyDescent="0.3">
      <c r="A1673">
        <f>qwdata!B1822</f>
        <v>1651770</v>
      </c>
      <c r="B1673" s="1">
        <f>qwdata!C1822</f>
        <v>42403</v>
      </c>
      <c r="C1673" t="str">
        <f>VLOOKUP(qwdata!M1822,lookup!$A$2:$D$18,3,FALSE)</f>
        <v>Lead</v>
      </c>
      <c r="D1673">
        <f>qwdata!O1822</f>
        <v>0.67</v>
      </c>
      <c r="F1673" t="str">
        <f>IF(qwdata!N1822="&lt;","nd","d")</f>
        <v>d</v>
      </c>
      <c r="H1673" t="str">
        <f>VLOOKUP(qwdata!M1822,lookup!$A$2:$D$18,2,FALSE)</f>
        <v>Lead, water, filtered, micrograms per liter</v>
      </c>
    </row>
    <row r="1674" spans="1:8" x14ac:dyDescent="0.3">
      <c r="A1674">
        <f>qwdata!B1823</f>
        <v>1651770</v>
      </c>
      <c r="B1674" s="1">
        <f>qwdata!C1823</f>
        <v>42403</v>
      </c>
      <c r="C1674" t="str">
        <f>VLOOKUP(qwdata!M1823,lookup!$A$2:$D$18,3,FALSE)</f>
        <v>Zinc</v>
      </c>
      <c r="D1674">
        <f>qwdata!O1823</f>
        <v>7.5</v>
      </c>
      <c r="F1674" t="str">
        <f>IF(qwdata!N1823="&lt;","nd","d")</f>
        <v>d</v>
      </c>
      <c r="H1674" t="str">
        <f>VLOOKUP(qwdata!M1823,lookup!$A$2:$D$18,2,FALSE)</f>
        <v>Zinc, water, filtered, micrograms per liter</v>
      </c>
    </row>
    <row r="1675" spans="1:8" x14ac:dyDescent="0.3">
      <c r="A1675">
        <f>qwdata!B1824</f>
        <v>1651770</v>
      </c>
      <c r="B1675" s="1">
        <f>qwdata!C1824</f>
        <v>42416</v>
      </c>
      <c r="C1675" t="str">
        <f>VLOOKUP(qwdata!M1824,lookup!$A$2:$D$18,3,FALSE)</f>
        <v>Copper</v>
      </c>
      <c r="D1675">
        <f>qwdata!O1824</f>
        <v>6.1</v>
      </c>
      <c r="F1675" t="str">
        <f>IF(qwdata!N1824="&lt;","nd","d")</f>
        <v>d</v>
      </c>
      <c r="H1675" t="str">
        <f>VLOOKUP(qwdata!M1824,lookup!$A$2:$D$18,2,FALSE)</f>
        <v>Copper, water, filtered, micrograms per liter</v>
      </c>
    </row>
    <row r="1676" spans="1:8" x14ac:dyDescent="0.3">
      <c r="A1676">
        <f>qwdata!B1825</f>
        <v>1651770</v>
      </c>
      <c r="B1676" s="1">
        <f>qwdata!C1825</f>
        <v>42416</v>
      </c>
      <c r="C1676" t="str">
        <f>VLOOKUP(qwdata!M1825,lookup!$A$2:$D$18,3,FALSE)</f>
        <v>Lead</v>
      </c>
      <c r="D1676">
        <f>qwdata!O1825</f>
        <v>0.76</v>
      </c>
      <c r="F1676" t="str">
        <f>IF(qwdata!N1825="&lt;","nd","d")</f>
        <v>d</v>
      </c>
      <c r="H1676" t="str">
        <f>VLOOKUP(qwdata!M1825,lookup!$A$2:$D$18,2,FALSE)</f>
        <v>Lead, water, filtered, micrograms per liter</v>
      </c>
    </row>
    <row r="1677" spans="1:8" x14ac:dyDescent="0.3">
      <c r="A1677">
        <f>qwdata!B1826</f>
        <v>1651770</v>
      </c>
      <c r="B1677" s="1">
        <f>qwdata!C1826</f>
        <v>42416</v>
      </c>
      <c r="C1677" t="str">
        <f>VLOOKUP(qwdata!M1826,lookup!$A$2:$D$18,3,FALSE)</f>
        <v>Zinc</v>
      </c>
      <c r="D1677">
        <f>qwdata!O1826</f>
        <v>15.1</v>
      </c>
      <c r="F1677" t="str">
        <f>IF(qwdata!N1826="&lt;","nd","d")</f>
        <v>d</v>
      </c>
      <c r="H1677" t="str">
        <f>VLOOKUP(qwdata!M1826,lookup!$A$2:$D$18,2,FALSE)</f>
        <v>Zinc, water, filtered, micrograms per liter</v>
      </c>
    </row>
    <row r="1678" spans="1:8" x14ac:dyDescent="0.3">
      <c r="A1678">
        <f>qwdata!B1827</f>
        <v>1651770</v>
      </c>
      <c r="B1678" s="1">
        <f>qwdata!C1827</f>
        <v>42425</v>
      </c>
      <c r="C1678" t="str">
        <f>VLOOKUP(qwdata!M1827,lookup!$A$2:$D$18,3,FALSE)</f>
        <v>Copper</v>
      </c>
      <c r="D1678">
        <f>qwdata!O1827</f>
        <v>3.7</v>
      </c>
      <c r="F1678" t="str">
        <f>IF(qwdata!N1827="&lt;","nd","d")</f>
        <v>d</v>
      </c>
      <c r="H1678" t="str">
        <f>VLOOKUP(qwdata!M1827,lookup!$A$2:$D$18,2,FALSE)</f>
        <v>Copper, water, filtered, micrograms per liter</v>
      </c>
    </row>
    <row r="1679" spans="1:8" x14ac:dyDescent="0.3">
      <c r="A1679">
        <f>qwdata!B1828</f>
        <v>1651770</v>
      </c>
      <c r="B1679" s="1">
        <f>qwdata!C1828</f>
        <v>42425</v>
      </c>
      <c r="C1679" t="str">
        <f>VLOOKUP(qwdata!M1828,lookup!$A$2:$D$18,3,FALSE)</f>
        <v>Lead</v>
      </c>
      <c r="D1679">
        <f>qwdata!O1828</f>
        <v>0.27</v>
      </c>
      <c r="F1679" t="str">
        <f>IF(qwdata!N1828="&lt;","nd","d")</f>
        <v>d</v>
      </c>
      <c r="H1679" t="str">
        <f>VLOOKUP(qwdata!M1828,lookup!$A$2:$D$18,2,FALSE)</f>
        <v>Lead, water, filtered, micrograms per liter</v>
      </c>
    </row>
    <row r="1680" spans="1:8" x14ac:dyDescent="0.3">
      <c r="A1680">
        <f>qwdata!B1829</f>
        <v>1651770</v>
      </c>
      <c r="B1680" s="1">
        <f>qwdata!C1829</f>
        <v>42425</v>
      </c>
      <c r="C1680" t="str">
        <f>VLOOKUP(qwdata!M1829,lookup!$A$2:$D$18,3,FALSE)</f>
        <v>Zinc</v>
      </c>
      <c r="D1680">
        <f>qwdata!O1829</f>
        <v>3.5</v>
      </c>
      <c r="F1680" t="str">
        <f>IF(qwdata!N1829="&lt;","nd","d")</f>
        <v>d</v>
      </c>
      <c r="H1680" t="str">
        <f>VLOOKUP(qwdata!M1829,lookup!$A$2:$D$18,2,FALSE)</f>
        <v>Zinc, water, filtered, micrograms per liter</v>
      </c>
    </row>
    <row r="1681" spans="1:8" x14ac:dyDescent="0.3">
      <c r="A1681">
        <f>qwdata!B1830</f>
        <v>1651770</v>
      </c>
      <c r="B1681" s="1">
        <f>qwdata!C1830</f>
        <v>42458</v>
      </c>
      <c r="C1681" t="str">
        <f>VLOOKUP(qwdata!M1830,lookup!$A$2:$D$18,3,FALSE)</f>
        <v>Copper</v>
      </c>
      <c r="D1681">
        <f>qwdata!O1830</f>
        <v>1.5</v>
      </c>
      <c r="F1681" t="str">
        <f>IF(qwdata!N1830="&lt;","nd","d")</f>
        <v>d</v>
      </c>
      <c r="H1681" t="str">
        <f>VLOOKUP(qwdata!M1830,lookup!$A$2:$D$18,2,FALSE)</f>
        <v>Copper, water, filtered, micrograms per liter</v>
      </c>
    </row>
    <row r="1682" spans="1:8" x14ac:dyDescent="0.3">
      <c r="A1682">
        <f>qwdata!B1831</f>
        <v>1651770</v>
      </c>
      <c r="B1682" s="1">
        <f>qwdata!C1831</f>
        <v>42458</v>
      </c>
      <c r="C1682" t="str">
        <f>VLOOKUP(qwdata!M1831,lookup!$A$2:$D$18,3,FALSE)</f>
        <v>Lead</v>
      </c>
      <c r="D1682">
        <f>qwdata!O1831</f>
        <v>8.7999999999999995E-2</v>
      </c>
      <c r="F1682" t="str">
        <f>IF(qwdata!N1831="&lt;","nd","d")</f>
        <v>d</v>
      </c>
      <c r="H1682" t="str">
        <f>VLOOKUP(qwdata!M1831,lookup!$A$2:$D$18,2,FALSE)</f>
        <v>Lead, water, filtered, micrograms per liter</v>
      </c>
    </row>
    <row r="1683" spans="1:8" x14ac:dyDescent="0.3">
      <c r="A1683">
        <f>qwdata!B1832</f>
        <v>1651770</v>
      </c>
      <c r="B1683" s="1">
        <f>qwdata!C1832</f>
        <v>42458</v>
      </c>
      <c r="C1683" t="str">
        <f>VLOOKUP(qwdata!M1832,lookup!$A$2:$D$18,3,FALSE)</f>
        <v>Zinc</v>
      </c>
      <c r="D1683">
        <f>qwdata!O1832</f>
        <v>3.7</v>
      </c>
      <c r="F1683" t="str">
        <f>IF(qwdata!N1832="&lt;","nd","d")</f>
        <v>d</v>
      </c>
      <c r="H1683" t="str">
        <f>VLOOKUP(qwdata!M1832,lookup!$A$2:$D$18,2,FALSE)</f>
        <v>Zinc, water, filtered, micrograms per liter</v>
      </c>
    </row>
    <row r="1684" spans="1:8" x14ac:dyDescent="0.3">
      <c r="A1684">
        <f>qwdata!B1833</f>
        <v>1651770</v>
      </c>
      <c r="B1684" s="1">
        <f>qwdata!C1833</f>
        <v>42467</v>
      </c>
      <c r="C1684" t="str">
        <f>VLOOKUP(qwdata!M1833,lookup!$A$2:$D$18,3,FALSE)</f>
        <v>Copper</v>
      </c>
      <c r="D1684">
        <f>qwdata!O1833</f>
        <v>6</v>
      </c>
      <c r="F1684" t="str">
        <f>IF(qwdata!N1833="&lt;","nd","d")</f>
        <v>d</v>
      </c>
      <c r="H1684" t="str">
        <f>VLOOKUP(qwdata!M1833,lookup!$A$2:$D$18,2,FALSE)</f>
        <v>Copper, water, filtered, micrograms per liter</v>
      </c>
    </row>
    <row r="1685" spans="1:8" x14ac:dyDescent="0.3">
      <c r="A1685">
        <f>qwdata!B1834</f>
        <v>1651770</v>
      </c>
      <c r="B1685" s="1">
        <f>qwdata!C1834</f>
        <v>42467</v>
      </c>
      <c r="C1685" t="str">
        <f>VLOOKUP(qwdata!M1834,lookup!$A$2:$D$18,3,FALSE)</f>
        <v>Lead</v>
      </c>
      <c r="D1685">
        <f>qwdata!O1834</f>
        <v>0.98199999999999998</v>
      </c>
      <c r="F1685" t="str">
        <f>IF(qwdata!N1834="&lt;","nd","d")</f>
        <v>d</v>
      </c>
      <c r="H1685" t="str">
        <f>VLOOKUP(qwdata!M1834,lookup!$A$2:$D$18,2,FALSE)</f>
        <v>Lead, water, filtered, micrograms per liter</v>
      </c>
    </row>
    <row r="1686" spans="1:8" x14ac:dyDescent="0.3">
      <c r="A1686">
        <f>qwdata!B1835</f>
        <v>1651770</v>
      </c>
      <c r="B1686" s="1">
        <f>qwdata!C1835</f>
        <v>42467</v>
      </c>
      <c r="C1686" t="str">
        <f>VLOOKUP(qwdata!M1835,lookup!$A$2:$D$18,3,FALSE)</f>
        <v>Zinc</v>
      </c>
      <c r="D1686">
        <f>qwdata!O1835</f>
        <v>18</v>
      </c>
      <c r="F1686" t="str">
        <f>IF(qwdata!N1835="&lt;","nd","d")</f>
        <v>d</v>
      </c>
      <c r="H1686" t="str">
        <f>VLOOKUP(qwdata!M1835,lookup!$A$2:$D$18,2,FALSE)</f>
        <v>Zinc, water, filtered, micrograms per liter</v>
      </c>
    </row>
    <row r="1687" spans="1:8" x14ac:dyDescent="0.3">
      <c r="A1687">
        <f>qwdata!B1836</f>
        <v>1651770</v>
      </c>
      <c r="B1687" s="1">
        <f>qwdata!C1836</f>
        <v>42488</v>
      </c>
      <c r="C1687" t="str">
        <f>VLOOKUP(qwdata!M1836,lookup!$A$2:$D$18,3,FALSE)</f>
        <v>Copper</v>
      </c>
      <c r="D1687">
        <f>qwdata!O1836</f>
        <v>6.9</v>
      </c>
      <c r="F1687" t="str">
        <f>IF(qwdata!N1836="&lt;","nd","d")</f>
        <v>d</v>
      </c>
      <c r="H1687" t="str">
        <f>VLOOKUP(qwdata!M1836,lookup!$A$2:$D$18,2,FALSE)</f>
        <v>Copper, water, filtered, micrograms per liter</v>
      </c>
    </row>
    <row r="1688" spans="1:8" x14ac:dyDescent="0.3">
      <c r="A1688">
        <f>qwdata!B1837</f>
        <v>1651770</v>
      </c>
      <c r="B1688" s="1">
        <f>qwdata!C1837</f>
        <v>42488</v>
      </c>
      <c r="C1688" t="str">
        <f>VLOOKUP(qwdata!M1837,lookup!$A$2:$D$18,3,FALSE)</f>
        <v>Lead</v>
      </c>
      <c r="D1688">
        <f>qwdata!O1837</f>
        <v>1.1000000000000001</v>
      </c>
      <c r="F1688" t="str">
        <f>IF(qwdata!N1837="&lt;","nd","d")</f>
        <v>d</v>
      </c>
      <c r="H1688" t="str">
        <f>VLOOKUP(qwdata!M1837,lookup!$A$2:$D$18,2,FALSE)</f>
        <v>Lead, water, filtered, micrograms per liter</v>
      </c>
    </row>
    <row r="1689" spans="1:8" x14ac:dyDescent="0.3">
      <c r="A1689">
        <f>qwdata!B1838</f>
        <v>1651770</v>
      </c>
      <c r="B1689" s="1">
        <f>qwdata!C1838</f>
        <v>42488</v>
      </c>
      <c r="C1689" t="str">
        <f>VLOOKUP(qwdata!M1838,lookup!$A$2:$D$18,3,FALSE)</f>
        <v>Zinc</v>
      </c>
      <c r="D1689">
        <f>qwdata!O1838</f>
        <v>22.2</v>
      </c>
      <c r="F1689" t="str">
        <f>IF(qwdata!N1838="&lt;","nd","d")</f>
        <v>d</v>
      </c>
      <c r="H1689" t="str">
        <f>VLOOKUP(qwdata!M1838,lookup!$A$2:$D$18,2,FALSE)</f>
        <v>Zinc, water, filtered, micrograms per liter</v>
      </c>
    </row>
    <row r="1690" spans="1:8" x14ac:dyDescent="0.3">
      <c r="A1690">
        <f>qwdata!B1839</f>
        <v>1651770</v>
      </c>
      <c r="B1690" s="1">
        <f>qwdata!C1839</f>
        <v>42515</v>
      </c>
      <c r="C1690" t="str">
        <f>VLOOKUP(qwdata!M1839,lookup!$A$2:$D$18,3,FALSE)</f>
        <v>Copper</v>
      </c>
      <c r="D1690">
        <f>qwdata!O1839</f>
        <v>2</v>
      </c>
      <c r="F1690" t="str">
        <f>IF(qwdata!N1839="&lt;","nd","d")</f>
        <v>d</v>
      </c>
      <c r="H1690" t="str">
        <f>VLOOKUP(qwdata!M1839,lookup!$A$2:$D$18,2,FALSE)</f>
        <v>Copper, water, filtered, micrograms per liter</v>
      </c>
    </row>
    <row r="1691" spans="1:8" x14ac:dyDescent="0.3">
      <c r="A1691">
        <f>qwdata!B1840</f>
        <v>1651770</v>
      </c>
      <c r="B1691" s="1">
        <f>qwdata!C1840</f>
        <v>42515</v>
      </c>
      <c r="C1691" t="str">
        <f>VLOOKUP(qwdata!M1840,lookup!$A$2:$D$18,3,FALSE)</f>
        <v>Lead</v>
      </c>
      <c r="D1691">
        <f>qwdata!O1840</f>
        <v>8.1000000000000003E-2</v>
      </c>
      <c r="F1691" t="str">
        <f>IF(qwdata!N1840="&lt;","nd","d")</f>
        <v>d</v>
      </c>
      <c r="H1691" t="str">
        <f>VLOOKUP(qwdata!M1840,lookup!$A$2:$D$18,2,FALSE)</f>
        <v>Lead, water, filtered, micrograms per liter</v>
      </c>
    </row>
    <row r="1692" spans="1:8" x14ac:dyDescent="0.3">
      <c r="A1692">
        <f>qwdata!B1841</f>
        <v>1651770</v>
      </c>
      <c r="B1692" s="1">
        <f>qwdata!C1841</f>
        <v>42515</v>
      </c>
      <c r="C1692" t="str">
        <f>VLOOKUP(qwdata!M1841,lookup!$A$2:$D$18,3,FALSE)</f>
        <v>Zinc</v>
      </c>
      <c r="D1692">
        <f>qwdata!O1841</f>
        <v>4.5999999999999996</v>
      </c>
      <c r="F1692" t="str">
        <f>IF(qwdata!N1841="&lt;","nd","d")</f>
        <v>d</v>
      </c>
      <c r="H1692" t="str">
        <f>VLOOKUP(qwdata!M1841,lookup!$A$2:$D$18,2,FALSE)</f>
        <v>Zinc, water, filtered, micrograms per liter</v>
      </c>
    </row>
    <row r="1693" spans="1:8" x14ac:dyDescent="0.3">
      <c r="A1693">
        <f>qwdata!B1842</f>
        <v>1651770</v>
      </c>
      <c r="B1693" s="1">
        <f>qwdata!C1842</f>
        <v>42544</v>
      </c>
      <c r="C1693" t="str">
        <f>VLOOKUP(qwdata!M1842,lookup!$A$2:$D$18,3,FALSE)</f>
        <v>Copper</v>
      </c>
      <c r="D1693">
        <f>qwdata!O1842</f>
        <v>5.4</v>
      </c>
      <c r="F1693" t="str">
        <f>IF(qwdata!N1842="&lt;","nd","d")</f>
        <v>d</v>
      </c>
      <c r="H1693" t="str">
        <f>VLOOKUP(qwdata!M1842,lookup!$A$2:$D$18,2,FALSE)</f>
        <v>Copper, water, filtered, micrograms per liter</v>
      </c>
    </row>
    <row r="1694" spans="1:8" x14ac:dyDescent="0.3">
      <c r="A1694">
        <f>qwdata!B1843</f>
        <v>1651770</v>
      </c>
      <c r="B1694" s="1">
        <f>qwdata!C1843</f>
        <v>42544</v>
      </c>
      <c r="C1694" t="str">
        <f>VLOOKUP(qwdata!M1843,lookup!$A$2:$D$18,3,FALSE)</f>
        <v>Lead</v>
      </c>
      <c r="D1694">
        <f>qwdata!O1843</f>
        <v>0.73299999999999998</v>
      </c>
      <c r="F1694" t="str">
        <f>IF(qwdata!N1843="&lt;","nd","d")</f>
        <v>d</v>
      </c>
      <c r="H1694" t="str">
        <f>VLOOKUP(qwdata!M1843,lookup!$A$2:$D$18,2,FALSE)</f>
        <v>Lead, water, filtered, micrograms per liter</v>
      </c>
    </row>
    <row r="1695" spans="1:8" x14ac:dyDescent="0.3">
      <c r="A1695">
        <f>qwdata!B1844</f>
        <v>1651770</v>
      </c>
      <c r="B1695" s="1">
        <f>qwdata!C1844</f>
        <v>42544</v>
      </c>
      <c r="C1695" t="str">
        <f>VLOOKUP(qwdata!M1844,lookup!$A$2:$D$18,3,FALSE)</f>
        <v>Zinc</v>
      </c>
      <c r="D1695">
        <f>qwdata!O1844</f>
        <v>10.9</v>
      </c>
      <c r="F1695" t="str">
        <f>IF(qwdata!N1844="&lt;","nd","d")</f>
        <v>d</v>
      </c>
      <c r="H1695" t="str">
        <f>VLOOKUP(qwdata!M1844,lookup!$A$2:$D$18,2,FALSE)</f>
        <v>Zinc, water, filtered, micrograms per liter</v>
      </c>
    </row>
    <row r="1696" spans="1:8" x14ac:dyDescent="0.3">
      <c r="A1696">
        <f>qwdata!B1845</f>
        <v>1651770</v>
      </c>
      <c r="B1696" s="1">
        <f>qwdata!C1845</f>
        <v>42549</v>
      </c>
      <c r="C1696" t="str">
        <f>VLOOKUP(qwdata!M1845,lookup!$A$2:$D$18,3,FALSE)</f>
        <v>Copper</v>
      </c>
      <c r="D1696">
        <f>qwdata!O1845</f>
        <v>3</v>
      </c>
      <c r="F1696" t="str">
        <f>IF(qwdata!N1845="&lt;","nd","d")</f>
        <v>d</v>
      </c>
      <c r="H1696" t="str">
        <f>VLOOKUP(qwdata!M1845,lookup!$A$2:$D$18,2,FALSE)</f>
        <v>Copper, water, filtered, micrograms per liter</v>
      </c>
    </row>
    <row r="1697" spans="1:8" x14ac:dyDescent="0.3">
      <c r="A1697">
        <f>qwdata!B1846</f>
        <v>1651770</v>
      </c>
      <c r="B1697" s="1">
        <f>qwdata!C1846</f>
        <v>42549</v>
      </c>
      <c r="C1697" t="str">
        <f>VLOOKUP(qwdata!M1846,lookup!$A$2:$D$18,3,FALSE)</f>
        <v>Lead</v>
      </c>
      <c r="D1697">
        <f>qwdata!O1846</f>
        <v>0.13400000000000001</v>
      </c>
      <c r="F1697" t="str">
        <f>IF(qwdata!N1846="&lt;","nd","d")</f>
        <v>d</v>
      </c>
      <c r="H1697" t="str">
        <f>VLOOKUP(qwdata!M1846,lookup!$A$2:$D$18,2,FALSE)</f>
        <v>Lead, water, filtered, micrograms per liter</v>
      </c>
    </row>
    <row r="1698" spans="1:8" x14ac:dyDescent="0.3">
      <c r="A1698">
        <f>qwdata!B1847</f>
        <v>1651770</v>
      </c>
      <c r="B1698" s="1">
        <f>qwdata!C1847</f>
        <v>42549</v>
      </c>
      <c r="C1698" t="str">
        <f>VLOOKUP(qwdata!M1847,lookup!$A$2:$D$18,3,FALSE)</f>
        <v>Zinc</v>
      </c>
      <c r="D1698">
        <f>qwdata!O1847</f>
        <v>6.6</v>
      </c>
      <c r="F1698" t="str">
        <f>IF(qwdata!N1847="&lt;","nd","d")</f>
        <v>d</v>
      </c>
      <c r="H1698" t="str">
        <f>VLOOKUP(qwdata!M1847,lookup!$A$2:$D$18,2,FALSE)</f>
        <v>Zinc, water, filtered, micrograms per liter</v>
      </c>
    </row>
    <row r="1699" spans="1:8" x14ac:dyDescent="0.3">
      <c r="A1699">
        <f>qwdata!B1848</f>
        <v>1651770</v>
      </c>
      <c r="B1699" s="1">
        <f>qwdata!C1848</f>
        <v>42549</v>
      </c>
      <c r="C1699" t="str">
        <f>VLOOKUP(qwdata!M1848,lookup!$A$2:$D$18,3,FALSE)</f>
        <v>Mercury</v>
      </c>
      <c r="D1699">
        <f>qwdata!O1848</f>
        <v>3.22</v>
      </c>
      <c r="F1699" t="str">
        <f>IF(qwdata!N1848="&lt;","nd","d")</f>
        <v>d</v>
      </c>
      <c r="H1699" t="str">
        <f>VLOOKUP(qwdata!M1848,lookup!$A$2:$D$18,2,FALSE)</f>
        <v>Mercury, water, unfiltered, nanograms per liter</v>
      </c>
    </row>
    <row r="1700" spans="1:8" x14ac:dyDescent="0.3">
      <c r="A1700">
        <f>qwdata!B1849</f>
        <v>1651770</v>
      </c>
      <c r="B1700" s="1">
        <f>qwdata!C1849</f>
        <v>42578</v>
      </c>
      <c r="C1700" t="str">
        <f>VLOOKUP(qwdata!M1849,lookup!$A$2:$D$18,3,FALSE)</f>
        <v>Copper</v>
      </c>
      <c r="D1700">
        <f>qwdata!O1849</f>
        <v>1.9</v>
      </c>
      <c r="F1700" t="str">
        <f>IF(qwdata!N1849="&lt;","nd","d")</f>
        <v>d</v>
      </c>
      <c r="H1700" t="str">
        <f>VLOOKUP(qwdata!M1849,lookup!$A$2:$D$18,2,FALSE)</f>
        <v>Copper, water, filtered, micrograms per liter</v>
      </c>
    </row>
    <row r="1701" spans="1:8" x14ac:dyDescent="0.3">
      <c r="A1701">
        <f>qwdata!B1850</f>
        <v>1651770</v>
      </c>
      <c r="B1701" s="1">
        <f>qwdata!C1850</f>
        <v>42578</v>
      </c>
      <c r="C1701" t="str">
        <f>VLOOKUP(qwdata!M1850,lookup!$A$2:$D$18,3,FALSE)</f>
        <v>Lead</v>
      </c>
      <c r="D1701">
        <f>qwdata!O1850</f>
        <v>0.06</v>
      </c>
      <c r="F1701" t="str">
        <f>IF(qwdata!N1850="&lt;","nd","d")</f>
        <v>d</v>
      </c>
      <c r="H1701" t="str">
        <f>VLOOKUP(qwdata!M1850,lookup!$A$2:$D$18,2,FALSE)</f>
        <v>Lead, water, filtered, micrograms per liter</v>
      </c>
    </row>
    <row r="1702" spans="1:8" x14ac:dyDescent="0.3">
      <c r="A1702">
        <f>qwdata!B1851</f>
        <v>1651770</v>
      </c>
      <c r="B1702" s="1">
        <f>qwdata!C1851</f>
        <v>42578</v>
      </c>
      <c r="C1702" t="str">
        <f>VLOOKUP(qwdata!M1851,lookup!$A$2:$D$18,3,FALSE)</f>
        <v>Zinc</v>
      </c>
      <c r="D1702">
        <f>qwdata!O1851</f>
        <v>2.6</v>
      </c>
      <c r="F1702" t="str">
        <f>IF(qwdata!N1851="&lt;","nd","d")</f>
        <v>d</v>
      </c>
      <c r="H1702" t="str">
        <f>VLOOKUP(qwdata!M1851,lookup!$A$2:$D$18,2,FALSE)</f>
        <v>Zinc, water, filtered, micrograms per liter</v>
      </c>
    </row>
    <row r="1703" spans="1:8" x14ac:dyDescent="0.3">
      <c r="A1703">
        <f>qwdata!B1852</f>
        <v>1651770</v>
      </c>
      <c r="B1703" s="1">
        <f>qwdata!C1852</f>
        <v>42578</v>
      </c>
      <c r="C1703" t="str">
        <f>VLOOKUP(qwdata!M1852,lookup!$A$2:$D$18,3,FALSE)</f>
        <v>Mercury</v>
      </c>
      <c r="D1703">
        <f>qwdata!O1852</f>
        <v>1.95</v>
      </c>
      <c r="F1703" t="str">
        <f>IF(qwdata!N1852="&lt;","nd","d")</f>
        <v>d</v>
      </c>
      <c r="H1703" t="str">
        <f>VLOOKUP(qwdata!M1852,lookup!$A$2:$D$18,2,FALSE)</f>
        <v>Mercury, water, unfiltered, nanograms per liter</v>
      </c>
    </row>
    <row r="1704" spans="1:8" x14ac:dyDescent="0.3">
      <c r="A1704">
        <f>qwdata!B1853</f>
        <v>1651770</v>
      </c>
      <c r="B1704" s="1">
        <f>qwdata!C1853</f>
        <v>42580</v>
      </c>
      <c r="C1704" t="str">
        <f>VLOOKUP(qwdata!M1853,lookup!$A$2:$D$18,3,FALSE)</f>
        <v>Copper</v>
      </c>
      <c r="D1704">
        <f>qwdata!O1853</f>
        <v>5.9</v>
      </c>
      <c r="F1704" t="str">
        <f>IF(qwdata!N1853="&lt;","nd","d")</f>
        <v>d</v>
      </c>
      <c r="H1704" t="str">
        <f>VLOOKUP(qwdata!M1853,lookup!$A$2:$D$18,2,FALSE)</f>
        <v>Copper, water, filtered, micrograms per liter</v>
      </c>
    </row>
    <row r="1705" spans="1:8" x14ac:dyDescent="0.3">
      <c r="A1705">
        <f>qwdata!B1854</f>
        <v>1651770</v>
      </c>
      <c r="B1705" s="1">
        <f>qwdata!C1854</f>
        <v>42580</v>
      </c>
      <c r="C1705" t="str">
        <f>VLOOKUP(qwdata!M1854,lookup!$A$2:$D$18,3,FALSE)</f>
        <v>Lead</v>
      </c>
      <c r="D1705">
        <f>qwdata!O1854</f>
        <v>0.68600000000000005</v>
      </c>
      <c r="F1705" t="str">
        <f>IF(qwdata!N1854="&lt;","nd","d")</f>
        <v>d</v>
      </c>
      <c r="H1705" t="str">
        <f>VLOOKUP(qwdata!M1854,lookup!$A$2:$D$18,2,FALSE)</f>
        <v>Lead, water, filtered, micrograms per liter</v>
      </c>
    </row>
    <row r="1706" spans="1:8" x14ac:dyDescent="0.3">
      <c r="A1706">
        <f>qwdata!B1855</f>
        <v>1651770</v>
      </c>
      <c r="B1706" s="1">
        <f>qwdata!C1855</f>
        <v>42580</v>
      </c>
      <c r="C1706" t="str">
        <f>VLOOKUP(qwdata!M1855,lookup!$A$2:$D$18,3,FALSE)</f>
        <v>Zinc</v>
      </c>
      <c r="D1706">
        <f>qwdata!O1855</f>
        <v>6.9</v>
      </c>
      <c r="F1706" t="str">
        <f>IF(qwdata!N1855="&lt;","nd","d")</f>
        <v>d</v>
      </c>
      <c r="H1706" t="str">
        <f>VLOOKUP(qwdata!M1855,lookup!$A$2:$D$18,2,FALSE)</f>
        <v>Zinc, water, filtered, micrograms per liter</v>
      </c>
    </row>
    <row r="1707" spans="1:8" x14ac:dyDescent="0.3">
      <c r="A1707">
        <f>qwdata!B1856</f>
        <v>1651770</v>
      </c>
      <c r="B1707" s="1">
        <f>qwdata!C1856</f>
        <v>42580</v>
      </c>
      <c r="C1707" t="str">
        <f>VLOOKUP(qwdata!M1856,lookup!$A$2:$D$18,3,FALSE)</f>
        <v>Mercury</v>
      </c>
      <c r="D1707">
        <f>qwdata!O1856</f>
        <v>14.4</v>
      </c>
      <c r="F1707" t="str">
        <f>IF(qwdata!N1856="&lt;","nd","d")</f>
        <v>d</v>
      </c>
      <c r="H1707" t="str">
        <f>VLOOKUP(qwdata!M1856,lookup!$A$2:$D$18,2,FALSE)</f>
        <v>Mercury, water, unfiltered, nanograms per liter</v>
      </c>
    </row>
    <row r="1708" spans="1:8" x14ac:dyDescent="0.3">
      <c r="A1708">
        <f>qwdata!B1857</f>
        <v>1651770</v>
      </c>
      <c r="B1708" s="1">
        <f>qwdata!C1857</f>
        <v>42612</v>
      </c>
      <c r="C1708" t="str">
        <f>VLOOKUP(qwdata!M1857,lookup!$A$2:$D$18,3,FALSE)</f>
        <v>Copper</v>
      </c>
      <c r="D1708">
        <f>qwdata!O1857</f>
        <v>1.7</v>
      </c>
      <c r="F1708" t="str">
        <f>IF(qwdata!N1857="&lt;","nd","d")</f>
        <v>d</v>
      </c>
      <c r="H1708" t="str">
        <f>VLOOKUP(qwdata!M1857,lookup!$A$2:$D$18,2,FALSE)</f>
        <v>Copper, water, filtered, micrograms per liter</v>
      </c>
    </row>
    <row r="1709" spans="1:8" x14ac:dyDescent="0.3">
      <c r="A1709">
        <f>qwdata!B1858</f>
        <v>1651770</v>
      </c>
      <c r="B1709" s="1">
        <f>qwdata!C1858</f>
        <v>42612</v>
      </c>
      <c r="C1709" t="str">
        <f>VLOOKUP(qwdata!M1858,lookup!$A$2:$D$18,3,FALSE)</f>
        <v>Lead</v>
      </c>
      <c r="D1709">
        <f>qwdata!O1858</f>
        <v>7.0000000000000007E-2</v>
      </c>
      <c r="F1709" t="str">
        <f>IF(qwdata!N1858="&lt;","nd","d")</f>
        <v>d</v>
      </c>
      <c r="H1709" t="str">
        <f>VLOOKUP(qwdata!M1858,lookup!$A$2:$D$18,2,FALSE)</f>
        <v>Lead, water, filtered, micrograms per liter</v>
      </c>
    </row>
    <row r="1710" spans="1:8" x14ac:dyDescent="0.3">
      <c r="A1710">
        <f>qwdata!B1859</f>
        <v>1651770</v>
      </c>
      <c r="B1710" s="1">
        <f>qwdata!C1859</f>
        <v>42612</v>
      </c>
      <c r="C1710" t="str">
        <f>VLOOKUP(qwdata!M1859,lookup!$A$2:$D$18,3,FALSE)</f>
        <v>Zinc</v>
      </c>
      <c r="D1710">
        <f>qwdata!O1859</f>
        <v>7.8</v>
      </c>
      <c r="F1710" t="str">
        <f>IF(qwdata!N1859="&lt;","nd","d")</f>
        <v>d</v>
      </c>
      <c r="H1710" t="str">
        <f>VLOOKUP(qwdata!M1859,lookup!$A$2:$D$18,2,FALSE)</f>
        <v>Zinc, water, filtered, micrograms per liter</v>
      </c>
    </row>
    <row r="1711" spans="1:8" x14ac:dyDescent="0.3">
      <c r="A1711">
        <f>qwdata!B1860</f>
        <v>1651770</v>
      </c>
      <c r="B1711" s="1">
        <f>qwdata!C1860</f>
        <v>42612</v>
      </c>
      <c r="C1711" t="str">
        <f>VLOOKUP(qwdata!M1860,lookup!$A$2:$D$18,3,FALSE)</f>
        <v>Mercury</v>
      </c>
      <c r="D1711">
        <f>qwdata!O1860</f>
        <v>1.66</v>
      </c>
      <c r="F1711" t="str">
        <f>IF(qwdata!N1860="&lt;","nd","d")</f>
        <v>d</v>
      </c>
      <c r="H1711" t="str">
        <f>VLOOKUP(qwdata!M1860,lookup!$A$2:$D$18,2,FALSE)</f>
        <v>Mercury, water, unfiltered, nanograms per liter</v>
      </c>
    </row>
    <row r="1712" spans="1:8" x14ac:dyDescent="0.3">
      <c r="A1712">
        <f>qwdata!B1861</f>
        <v>1651770</v>
      </c>
      <c r="B1712" s="1">
        <f>qwdata!C1861</f>
        <v>42632</v>
      </c>
      <c r="C1712" t="str">
        <f>VLOOKUP(qwdata!M1861,lookup!$A$2:$D$18,3,FALSE)</f>
        <v>Copper</v>
      </c>
      <c r="D1712">
        <f>qwdata!O1861</f>
        <v>6.8</v>
      </c>
      <c r="F1712" t="str">
        <f>IF(qwdata!N1861="&lt;","nd","d")</f>
        <v>d</v>
      </c>
      <c r="H1712" t="str">
        <f>VLOOKUP(qwdata!M1861,lookup!$A$2:$D$18,2,FALSE)</f>
        <v>Copper, water, filtered, micrograms per liter</v>
      </c>
    </row>
    <row r="1713" spans="1:8" x14ac:dyDescent="0.3">
      <c r="A1713">
        <f>qwdata!B1862</f>
        <v>1651770</v>
      </c>
      <c r="B1713" s="1">
        <f>qwdata!C1862</f>
        <v>42632</v>
      </c>
      <c r="C1713" t="str">
        <f>VLOOKUP(qwdata!M1862,lookup!$A$2:$D$18,3,FALSE)</f>
        <v>Lead</v>
      </c>
      <c r="D1713">
        <f>qwdata!O1862</f>
        <v>0.44</v>
      </c>
      <c r="F1713" t="str">
        <f>IF(qwdata!N1862="&lt;","nd","d")</f>
        <v>d</v>
      </c>
      <c r="H1713" t="str">
        <f>VLOOKUP(qwdata!M1862,lookup!$A$2:$D$18,2,FALSE)</f>
        <v>Lead, water, filtered, micrograms per liter</v>
      </c>
    </row>
    <row r="1714" spans="1:8" x14ac:dyDescent="0.3">
      <c r="A1714">
        <f>qwdata!B1863</f>
        <v>1651770</v>
      </c>
      <c r="B1714" s="1">
        <f>qwdata!C1863</f>
        <v>42632</v>
      </c>
      <c r="C1714" t="str">
        <f>VLOOKUP(qwdata!M1863,lookup!$A$2:$D$18,3,FALSE)</f>
        <v>Zinc</v>
      </c>
      <c r="D1714">
        <f>qwdata!O1863</f>
        <v>21.8</v>
      </c>
      <c r="F1714" t="str">
        <f>IF(qwdata!N1863="&lt;","nd","d")</f>
        <v>d</v>
      </c>
      <c r="H1714" t="str">
        <f>VLOOKUP(qwdata!M1863,lookup!$A$2:$D$18,2,FALSE)</f>
        <v>Zinc, water, filtered, micrograms per liter</v>
      </c>
    </row>
    <row r="1715" spans="1:8" x14ac:dyDescent="0.3">
      <c r="A1715">
        <f>qwdata!B1864</f>
        <v>1651770</v>
      </c>
      <c r="B1715" s="1">
        <f>qwdata!C1864</f>
        <v>42632</v>
      </c>
      <c r="C1715" t="str">
        <f>VLOOKUP(qwdata!M1864,lookup!$A$2:$D$18,3,FALSE)</f>
        <v>Mercury</v>
      </c>
      <c r="D1715">
        <f>qwdata!O1864</f>
        <v>9.6</v>
      </c>
      <c r="F1715" t="str">
        <f>IF(qwdata!N1864="&lt;","nd","d")</f>
        <v>d</v>
      </c>
      <c r="H1715" t="str">
        <f>VLOOKUP(qwdata!M1864,lookup!$A$2:$D$18,2,FALSE)</f>
        <v>Mercury, water, unfiltered, nanograms per liter</v>
      </c>
    </row>
    <row r="1716" spans="1:8" x14ac:dyDescent="0.3">
      <c r="A1716">
        <f>qwdata!B1865</f>
        <v>1651770</v>
      </c>
      <c r="B1716" s="1">
        <f>qwdata!C1865</f>
        <v>42640</v>
      </c>
      <c r="C1716" t="str">
        <f>VLOOKUP(qwdata!M1865,lookup!$A$2:$D$18,3,FALSE)</f>
        <v>Copper</v>
      </c>
      <c r="D1716">
        <f>qwdata!O1865</f>
        <v>5.9</v>
      </c>
      <c r="F1716" t="str">
        <f>IF(qwdata!N1865="&lt;","nd","d")</f>
        <v>d</v>
      </c>
      <c r="H1716" t="str">
        <f>VLOOKUP(qwdata!M1865,lookup!$A$2:$D$18,2,FALSE)</f>
        <v>Copper, water, filtered, micrograms per liter</v>
      </c>
    </row>
    <row r="1717" spans="1:8" x14ac:dyDescent="0.3">
      <c r="A1717">
        <f>qwdata!B1866</f>
        <v>1651770</v>
      </c>
      <c r="B1717" s="1">
        <f>qwdata!C1866</f>
        <v>42640</v>
      </c>
      <c r="C1717" t="str">
        <f>VLOOKUP(qwdata!M1866,lookup!$A$2:$D$18,3,FALSE)</f>
        <v>Lead</v>
      </c>
      <c r="D1717">
        <f>qwdata!O1866</f>
        <v>0.48</v>
      </c>
      <c r="F1717" t="str">
        <f>IF(qwdata!N1866="&lt;","nd","d")</f>
        <v>d</v>
      </c>
      <c r="H1717" t="str">
        <f>VLOOKUP(qwdata!M1866,lookup!$A$2:$D$18,2,FALSE)</f>
        <v>Lead, water, filtered, micrograms per liter</v>
      </c>
    </row>
    <row r="1718" spans="1:8" x14ac:dyDescent="0.3">
      <c r="A1718">
        <f>qwdata!B1867</f>
        <v>1651770</v>
      </c>
      <c r="B1718" s="1">
        <f>qwdata!C1867</f>
        <v>42640</v>
      </c>
      <c r="C1718" t="str">
        <f>VLOOKUP(qwdata!M1867,lookup!$A$2:$D$18,3,FALSE)</f>
        <v>Zinc</v>
      </c>
      <c r="D1718">
        <f>qwdata!O1867</f>
        <v>14.2</v>
      </c>
      <c r="F1718" t="str">
        <f>IF(qwdata!N1867="&lt;","nd","d")</f>
        <v>d</v>
      </c>
      <c r="H1718" t="str">
        <f>VLOOKUP(qwdata!M1867,lookup!$A$2:$D$18,2,FALSE)</f>
        <v>Zinc, water, filtered, micrograms per liter</v>
      </c>
    </row>
    <row r="1719" spans="1:8" x14ac:dyDescent="0.3">
      <c r="A1719">
        <f>qwdata!B1868</f>
        <v>1651770</v>
      </c>
      <c r="B1719" s="1">
        <f>qwdata!C1868</f>
        <v>42640</v>
      </c>
      <c r="C1719" t="str">
        <f>VLOOKUP(qwdata!M1868,lookup!$A$2:$D$18,3,FALSE)</f>
        <v>Mercury</v>
      </c>
      <c r="D1719">
        <f>qwdata!O1868</f>
        <v>4.72</v>
      </c>
      <c r="F1719" t="str">
        <f>IF(qwdata!N1868="&lt;","nd","d")</f>
        <v>d</v>
      </c>
      <c r="H1719" t="str">
        <f>VLOOKUP(qwdata!M1868,lookup!$A$2:$D$18,2,FALSE)</f>
        <v>Mercury, water, unfiltered, nanograms per liter</v>
      </c>
    </row>
    <row r="1720" spans="1:8" x14ac:dyDescent="0.3">
      <c r="A1720">
        <f>qwdata!B1869</f>
        <v>1651770</v>
      </c>
      <c r="B1720" s="1">
        <f>qwdata!C1869</f>
        <v>42642</v>
      </c>
      <c r="C1720" t="str">
        <f>VLOOKUP(qwdata!M1869,lookup!$A$2:$D$18,3,FALSE)</f>
        <v>Copper</v>
      </c>
      <c r="D1720">
        <f>qwdata!O1869</f>
        <v>6.2</v>
      </c>
      <c r="F1720" t="str">
        <f>IF(qwdata!N1869="&lt;","nd","d")</f>
        <v>d</v>
      </c>
      <c r="H1720" t="str">
        <f>VLOOKUP(qwdata!M1869,lookup!$A$2:$D$18,2,FALSE)</f>
        <v>Copper, water, filtered, micrograms per liter</v>
      </c>
    </row>
    <row r="1721" spans="1:8" x14ac:dyDescent="0.3">
      <c r="A1721">
        <f>qwdata!B1870</f>
        <v>1651770</v>
      </c>
      <c r="B1721" s="1">
        <f>qwdata!C1870</f>
        <v>42642</v>
      </c>
      <c r="C1721" t="str">
        <f>VLOOKUP(qwdata!M1870,lookup!$A$2:$D$18,3,FALSE)</f>
        <v>Lead</v>
      </c>
      <c r="D1721">
        <f>qwdata!O1870</f>
        <v>0.84</v>
      </c>
      <c r="F1721" t="str">
        <f>IF(qwdata!N1870="&lt;","nd","d")</f>
        <v>d</v>
      </c>
      <c r="H1721" t="str">
        <f>VLOOKUP(qwdata!M1870,lookup!$A$2:$D$18,2,FALSE)</f>
        <v>Lead, water, filtered, micrograms per liter</v>
      </c>
    </row>
    <row r="1722" spans="1:8" x14ac:dyDescent="0.3">
      <c r="A1722">
        <f>qwdata!B1871</f>
        <v>1651770</v>
      </c>
      <c r="B1722" s="1">
        <f>qwdata!C1871</f>
        <v>42642</v>
      </c>
      <c r="C1722" t="str">
        <f>VLOOKUP(qwdata!M1871,lookup!$A$2:$D$18,3,FALSE)</f>
        <v>Zinc</v>
      </c>
      <c r="D1722">
        <f>qwdata!O1871</f>
        <v>13.7</v>
      </c>
      <c r="F1722" t="str">
        <f>IF(qwdata!N1871="&lt;","nd","d")</f>
        <v>d</v>
      </c>
      <c r="H1722" t="str">
        <f>VLOOKUP(qwdata!M1871,lookup!$A$2:$D$18,2,FALSE)</f>
        <v>Zinc, water, filtered, micrograms per liter</v>
      </c>
    </row>
    <row r="1723" spans="1:8" x14ac:dyDescent="0.3">
      <c r="A1723">
        <f>qwdata!B1872</f>
        <v>1651770</v>
      </c>
      <c r="B1723" s="1">
        <f>qwdata!C1872</f>
        <v>42642</v>
      </c>
      <c r="C1723" t="str">
        <f>VLOOKUP(qwdata!M1872,lookup!$A$2:$D$18,3,FALSE)</f>
        <v>Mercury</v>
      </c>
      <c r="D1723">
        <f>qwdata!O1872</f>
        <v>6.62</v>
      </c>
      <c r="F1723" t="str">
        <f>IF(qwdata!N1872="&lt;","nd","d")</f>
        <v>d</v>
      </c>
      <c r="H1723" t="str">
        <f>VLOOKUP(qwdata!M1872,lookup!$A$2:$D$18,2,FALSE)</f>
        <v>Mercury, water, unfiltered, nanograms per liter</v>
      </c>
    </row>
    <row r="1724" spans="1:8" x14ac:dyDescent="0.3">
      <c r="A1724">
        <f>qwdata!B1873</f>
        <v>1651770</v>
      </c>
      <c r="B1724" s="1">
        <f>qwdata!C1873</f>
        <v>42669</v>
      </c>
      <c r="C1724" t="str">
        <f>VLOOKUP(qwdata!M1873,lookup!$A$2:$D$18,3,FALSE)</f>
        <v>Copper</v>
      </c>
      <c r="D1724">
        <f>qwdata!O1873</f>
        <v>2.7</v>
      </c>
      <c r="F1724" t="str">
        <f>IF(qwdata!N1873="&lt;","nd","d")</f>
        <v>d</v>
      </c>
      <c r="H1724" t="str">
        <f>VLOOKUP(qwdata!M1873,lookup!$A$2:$D$18,2,FALSE)</f>
        <v>Copper, water, filtered, micrograms per liter</v>
      </c>
    </row>
    <row r="1725" spans="1:8" x14ac:dyDescent="0.3">
      <c r="A1725">
        <f>qwdata!B1874</f>
        <v>1651770</v>
      </c>
      <c r="B1725" s="1">
        <f>qwdata!C1874</f>
        <v>42669</v>
      </c>
      <c r="C1725" t="str">
        <f>VLOOKUP(qwdata!M1874,lookup!$A$2:$D$18,3,FALSE)</f>
        <v>Lead</v>
      </c>
      <c r="D1725">
        <f>qwdata!O1874</f>
        <v>8.8999999999999996E-2</v>
      </c>
      <c r="F1725" t="str">
        <f>IF(qwdata!N1874="&lt;","nd","d")</f>
        <v>d</v>
      </c>
      <c r="H1725" t="str">
        <f>VLOOKUP(qwdata!M1874,lookup!$A$2:$D$18,2,FALSE)</f>
        <v>Lead, water, filtered, micrograms per liter</v>
      </c>
    </row>
    <row r="1726" spans="1:8" x14ac:dyDescent="0.3">
      <c r="A1726">
        <f>qwdata!B1875</f>
        <v>1651770</v>
      </c>
      <c r="B1726" s="1">
        <f>qwdata!C1875</f>
        <v>42669</v>
      </c>
      <c r="C1726" t="str">
        <f>VLOOKUP(qwdata!M1875,lookup!$A$2:$D$18,3,FALSE)</f>
        <v>Zinc</v>
      </c>
      <c r="D1726">
        <f>qwdata!O1875</f>
        <v>4.3</v>
      </c>
      <c r="F1726" t="str">
        <f>IF(qwdata!N1875="&lt;","nd","d")</f>
        <v>d</v>
      </c>
      <c r="H1726" t="str">
        <f>VLOOKUP(qwdata!M1875,lookup!$A$2:$D$18,2,FALSE)</f>
        <v>Zinc, water, filtered, micrograms per liter</v>
      </c>
    </row>
    <row r="1727" spans="1:8" x14ac:dyDescent="0.3">
      <c r="A1727">
        <f>qwdata!B1876</f>
        <v>1651770</v>
      </c>
      <c r="B1727" s="1">
        <f>qwdata!C1876</f>
        <v>42669</v>
      </c>
      <c r="C1727" t="str">
        <f>VLOOKUP(qwdata!M1876,lookup!$A$2:$D$18,3,FALSE)</f>
        <v>Mercury</v>
      </c>
      <c r="D1727">
        <f>qwdata!O1876</f>
        <v>0.78</v>
      </c>
      <c r="F1727" t="str">
        <f>IF(qwdata!N1876="&lt;","nd","d")</f>
        <v>d</v>
      </c>
      <c r="H1727" t="str">
        <f>VLOOKUP(qwdata!M1876,lookup!$A$2:$D$18,2,FALSE)</f>
        <v>Mercury, water, unfiltered, nanograms per liter</v>
      </c>
    </row>
    <row r="1728" spans="1:8" x14ac:dyDescent="0.3">
      <c r="A1728">
        <f>qwdata!B1877</f>
        <v>1651770</v>
      </c>
      <c r="B1728" s="1">
        <f>qwdata!C1877</f>
        <v>42702</v>
      </c>
      <c r="C1728" t="str">
        <f>VLOOKUP(qwdata!M1877,lookup!$A$2:$D$18,3,FALSE)</f>
        <v>Copper</v>
      </c>
      <c r="D1728">
        <f>qwdata!O1877</f>
        <v>4.0999999999999996</v>
      </c>
      <c r="F1728" t="str">
        <f>IF(qwdata!N1877="&lt;","nd","d")</f>
        <v>d</v>
      </c>
      <c r="H1728" t="str">
        <f>VLOOKUP(qwdata!M1877,lookup!$A$2:$D$18,2,FALSE)</f>
        <v>Copper, water, filtered, micrograms per liter</v>
      </c>
    </row>
    <row r="1729" spans="1:8" x14ac:dyDescent="0.3">
      <c r="A1729">
        <f>qwdata!B1878</f>
        <v>1651770</v>
      </c>
      <c r="B1729" s="1">
        <f>qwdata!C1878</f>
        <v>42702</v>
      </c>
      <c r="C1729" t="str">
        <f>VLOOKUP(qwdata!M1878,lookup!$A$2:$D$18,3,FALSE)</f>
        <v>Lead</v>
      </c>
      <c r="D1729">
        <f>qwdata!O1878</f>
        <v>0.114</v>
      </c>
      <c r="F1729" t="str">
        <f>IF(qwdata!N1878="&lt;","nd","d")</f>
        <v>d</v>
      </c>
      <c r="H1729" t="str">
        <f>VLOOKUP(qwdata!M1878,lookup!$A$2:$D$18,2,FALSE)</f>
        <v>Lead, water, filtered, micrograms per liter</v>
      </c>
    </row>
    <row r="1730" spans="1:8" x14ac:dyDescent="0.3">
      <c r="A1730">
        <f>qwdata!B1879</f>
        <v>1651770</v>
      </c>
      <c r="B1730" s="1">
        <f>qwdata!C1879</f>
        <v>42702</v>
      </c>
      <c r="C1730" t="str">
        <f>VLOOKUP(qwdata!M1879,lookup!$A$2:$D$18,3,FALSE)</f>
        <v>Zinc</v>
      </c>
      <c r="D1730">
        <f>qwdata!O1879</f>
        <v>4.2</v>
      </c>
      <c r="F1730" t="str">
        <f>IF(qwdata!N1879="&lt;","nd","d")</f>
        <v>d</v>
      </c>
      <c r="H1730" t="str">
        <f>VLOOKUP(qwdata!M1879,lookup!$A$2:$D$18,2,FALSE)</f>
        <v>Zinc, water, filtered, micrograms per liter</v>
      </c>
    </row>
    <row r="1731" spans="1:8" x14ac:dyDescent="0.3">
      <c r="A1731">
        <f>qwdata!B1880</f>
        <v>1651770</v>
      </c>
      <c r="B1731" s="1">
        <f>qwdata!C1880</f>
        <v>42702</v>
      </c>
      <c r="C1731" t="str">
        <f>VLOOKUP(qwdata!M1880,lookup!$A$2:$D$18,3,FALSE)</f>
        <v>Mercury</v>
      </c>
      <c r="D1731">
        <f>qwdata!O1880</f>
        <v>6.87</v>
      </c>
      <c r="F1731" t="str">
        <f>IF(qwdata!N1880="&lt;","nd","d")</f>
        <v>d</v>
      </c>
      <c r="H1731" t="str">
        <f>VLOOKUP(qwdata!M1880,lookup!$A$2:$D$18,2,FALSE)</f>
        <v>Mercury, water, unfiltered, nanograms per liter</v>
      </c>
    </row>
    <row r="1732" spans="1:8" x14ac:dyDescent="0.3">
      <c r="A1732">
        <f>qwdata!B1881</f>
        <v>1651770</v>
      </c>
      <c r="B1732" s="1">
        <f>qwdata!C1881</f>
        <v>42703</v>
      </c>
      <c r="C1732" t="str">
        <f>VLOOKUP(qwdata!M1881,lookup!$A$2:$D$18,3,FALSE)</f>
        <v>Copper</v>
      </c>
      <c r="D1732">
        <f>qwdata!O1881</f>
        <v>6.8</v>
      </c>
      <c r="F1732" t="str">
        <f>IF(qwdata!N1881="&lt;","nd","d")</f>
        <v>d</v>
      </c>
      <c r="H1732" t="str">
        <f>VLOOKUP(qwdata!M1881,lookup!$A$2:$D$18,2,FALSE)</f>
        <v>Copper, water, filtered, micrograms per liter</v>
      </c>
    </row>
    <row r="1733" spans="1:8" x14ac:dyDescent="0.3">
      <c r="A1733">
        <f>qwdata!B1882</f>
        <v>1651770</v>
      </c>
      <c r="B1733" s="1">
        <f>qwdata!C1882</f>
        <v>42703</v>
      </c>
      <c r="C1733" t="str">
        <f>VLOOKUP(qwdata!M1882,lookup!$A$2:$D$18,3,FALSE)</f>
        <v>Lead</v>
      </c>
      <c r="D1733">
        <f>qwdata!O1882</f>
        <v>0.432</v>
      </c>
      <c r="F1733" t="str">
        <f>IF(qwdata!N1882="&lt;","nd","d")</f>
        <v>d</v>
      </c>
      <c r="H1733" t="str">
        <f>VLOOKUP(qwdata!M1882,lookup!$A$2:$D$18,2,FALSE)</f>
        <v>Lead, water, filtered, micrograms per liter</v>
      </c>
    </row>
    <row r="1734" spans="1:8" x14ac:dyDescent="0.3">
      <c r="A1734">
        <f>qwdata!B1883</f>
        <v>1651770</v>
      </c>
      <c r="B1734" s="1">
        <f>qwdata!C1883</f>
        <v>42703</v>
      </c>
      <c r="C1734" t="str">
        <f>VLOOKUP(qwdata!M1883,lookup!$A$2:$D$18,3,FALSE)</f>
        <v>Zinc</v>
      </c>
      <c r="D1734">
        <f>qwdata!O1883</f>
        <v>7.4</v>
      </c>
      <c r="F1734" t="str">
        <f>IF(qwdata!N1883="&lt;","nd","d")</f>
        <v>d</v>
      </c>
      <c r="H1734" t="str">
        <f>VLOOKUP(qwdata!M1883,lookup!$A$2:$D$18,2,FALSE)</f>
        <v>Zinc, water, filtered, micrograms per liter</v>
      </c>
    </row>
    <row r="1735" spans="1:8" x14ac:dyDescent="0.3">
      <c r="A1735">
        <f>qwdata!B1884</f>
        <v>1651770</v>
      </c>
      <c r="B1735" s="1">
        <f>qwdata!C1884</f>
        <v>42703</v>
      </c>
      <c r="C1735" t="str">
        <f>VLOOKUP(qwdata!M1884,lookup!$A$2:$D$18,3,FALSE)</f>
        <v>Mercury</v>
      </c>
      <c r="D1735">
        <f>qwdata!O1884</f>
        <v>2.5499999999999998</v>
      </c>
      <c r="F1735" t="str">
        <f>IF(qwdata!N1884="&lt;","nd","d")</f>
        <v>d</v>
      </c>
      <c r="H1735" t="str">
        <f>VLOOKUP(qwdata!M1884,lookup!$A$2:$D$18,2,FALSE)</f>
        <v>Mercury, water, unfiltered, nanograms per liter</v>
      </c>
    </row>
    <row r="1736" spans="1:8" x14ac:dyDescent="0.3">
      <c r="A1736">
        <f>qwdata!B1885</f>
        <v>1651770</v>
      </c>
      <c r="B1736" s="1">
        <f>qwdata!C1885</f>
        <v>42704</v>
      </c>
      <c r="C1736" t="str">
        <f>VLOOKUP(qwdata!M1885,lookup!$A$2:$D$18,3,FALSE)</f>
        <v>Copper</v>
      </c>
      <c r="D1736">
        <f>qwdata!O1885</f>
        <v>5.5</v>
      </c>
      <c r="F1736" t="str">
        <f>IF(qwdata!N1885="&lt;","nd","d")</f>
        <v>d</v>
      </c>
      <c r="H1736" t="str">
        <f>VLOOKUP(qwdata!M1885,lookup!$A$2:$D$18,2,FALSE)</f>
        <v>Copper, water, filtered, micrograms per liter</v>
      </c>
    </row>
    <row r="1737" spans="1:8" x14ac:dyDescent="0.3">
      <c r="A1737">
        <f>qwdata!B1886</f>
        <v>1651770</v>
      </c>
      <c r="B1737" s="1">
        <f>qwdata!C1886</f>
        <v>42704</v>
      </c>
      <c r="C1737" t="str">
        <f>VLOOKUP(qwdata!M1886,lookup!$A$2:$D$18,3,FALSE)</f>
        <v>Lead</v>
      </c>
      <c r="D1737">
        <f>qwdata!O1886</f>
        <v>2.52</v>
      </c>
      <c r="F1737" t="str">
        <f>IF(qwdata!N1886="&lt;","nd","d")</f>
        <v>d</v>
      </c>
      <c r="H1737" t="str">
        <f>VLOOKUP(qwdata!M1886,lookup!$A$2:$D$18,2,FALSE)</f>
        <v>Lead, water, filtered, micrograms per liter</v>
      </c>
    </row>
    <row r="1738" spans="1:8" x14ac:dyDescent="0.3">
      <c r="A1738">
        <f>qwdata!B1887</f>
        <v>1651770</v>
      </c>
      <c r="B1738" s="1">
        <f>qwdata!C1887</f>
        <v>42704</v>
      </c>
      <c r="C1738" t="str">
        <f>VLOOKUP(qwdata!M1887,lookup!$A$2:$D$18,3,FALSE)</f>
        <v>Zinc</v>
      </c>
      <c r="D1738">
        <f>qwdata!O1887</f>
        <v>23.3</v>
      </c>
      <c r="F1738" t="str">
        <f>IF(qwdata!N1887="&lt;","nd","d")</f>
        <v>d</v>
      </c>
      <c r="H1738" t="str">
        <f>VLOOKUP(qwdata!M1887,lookup!$A$2:$D$18,2,FALSE)</f>
        <v>Zinc, water, filtered, micrograms per liter</v>
      </c>
    </row>
    <row r="1739" spans="1:8" x14ac:dyDescent="0.3">
      <c r="A1739">
        <f>qwdata!B1888</f>
        <v>1651770</v>
      </c>
      <c r="B1739" s="1">
        <f>qwdata!C1888</f>
        <v>42704</v>
      </c>
      <c r="C1739" t="str">
        <f>VLOOKUP(qwdata!M1888,lookup!$A$2:$D$18,3,FALSE)</f>
        <v>Mercury</v>
      </c>
      <c r="D1739">
        <f>qwdata!O1888</f>
        <v>17.5</v>
      </c>
      <c r="F1739" t="str">
        <f>IF(qwdata!N1888="&lt;","nd","d")</f>
        <v>d</v>
      </c>
      <c r="H1739" t="str">
        <f>VLOOKUP(qwdata!M1888,lookup!$A$2:$D$18,2,FALSE)</f>
        <v>Mercury, water, unfiltered, nanograms per liter</v>
      </c>
    </row>
    <row r="1740" spans="1:8" x14ac:dyDescent="0.3">
      <c r="A1740">
        <f>qwdata!B1889</f>
        <v>1651770</v>
      </c>
      <c r="B1740" s="1">
        <f>qwdata!C1889</f>
        <v>42718</v>
      </c>
      <c r="C1740" t="str">
        <f>VLOOKUP(qwdata!M1889,lookup!$A$2:$D$18,3,FALSE)</f>
        <v>Copper</v>
      </c>
      <c r="D1740">
        <f>qwdata!O1889</f>
        <v>1.8</v>
      </c>
      <c r="F1740" t="str">
        <f>IF(qwdata!N1889="&lt;","nd","d")</f>
        <v>d</v>
      </c>
      <c r="H1740" t="str">
        <f>VLOOKUP(qwdata!M1889,lookup!$A$2:$D$18,2,FALSE)</f>
        <v>Copper, water, filtered, micrograms per liter</v>
      </c>
    </row>
    <row r="1741" spans="1:8" x14ac:dyDescent="0.3">
      <c r="A1741">
        <f>qwdata!B1890</f>
        <v>1651770</v>
      </c>
      <c r="B1741" s="1">
        <f>qwdata!C1890</f>
        <v>42718</v>
      </c>
      <c r="C1741" t="str">
        <f>VLOOKUP(qwdata!M1890,lookup!$A$2:$D$18,3,FALSE)</f>
        <v>Lead</v>
      </c>
      <c r="D1741">
        <f>qwdata!O1890</f>
        <v>0.13500000000000001</v>
      </c>
      <c r="F1741" t="str">
        <f>IF(qwdata!N1890="&lt;","nd","d")</f>
        <v>d</v>
      </c>
      <c r="H1741" t="str">
        <f>VLOOKUP(qwdata!M1890,lookup!$A$2:$D$18,2,FALSE)</f>
        <v>Lead, water, filtered, micrograms per liter</v>
      </c>
    </row>
    <row r="1742" spans="1:8" x14ac:dyDescent="0.3">
      <c r="A1742">
        <f>qwdata!B1891</f>
        <v>1651770</v>
      </c>
      <c r="B1742" s="1">
        <f>qwdata!C1891</f>
        <v>42718</v>
      </c>
      <c r="C1742" t="str">
        <f>VLOOKUP(qwdata!M1891,lookup!$A$2:$D$18,3,FALSE)</f>
        <v>Zinc</v>
      </c>
      <c r="D1742">
        <f>qwdata!O1891</f>
        <v>5.6</v>
      </c>
      <c r="F1742" t="str">
        <f>IF(qwdata!N1891="&lt;","nd","d")</f>
        <v>d</v>
      </c>
      <c r="H1742" t="str">
        <f>VLOOKUP(qwdata!M1891,lookup!$A$2:$D$18,2,FALSE)</f>
        <v>Zinc, water, filtered, micrograms per liter</v>
      </c>
    </row>
    <row r="1743" spans="1:8" x14ac:dyDescent="0.3">
      <c r="A1743">
        <f>qwdata!B1892</f>
        <v>1651770</v>
      </c>
      <c r="B1743" s="1">
        <f>qwdata!C1892</f>
        <v>42718</v>
      </c>
      <c r="C1743" t="str">
        <f>VLOOKUP(qwdata!M1892,lookup!$A$2:$D$18,3,FALSE)</f>
        <v>Mercury</v>
      </c>
      <c r="D1743">
        <f>qwdata!O1892</f>
        <v>1.8</v>
      </c>
      <c r="F1743" t="str">
        <f>IF(qwdata!N1892="&lt;","nd","d")</f>
        <v>d</v>
      </c>
      <c r="H1743" t="str">
        <f>VLOOKUP(qwdata!M1892,lookup!$A$2:$D$18,2,FALSE)</f>
        <v>Mercury, water, unfiltered, nanograms per liter</v>
      </c>
    </row>
    <row r="1744" spans="1:8" x14ac:dyDescent="0.3">
      <c r="A1744">
        <f>qwdata!B1893</f>
        <v>1651770</v>
      </c>
      <c r="B1744" s="1">
        <f>qwdata!C1893</f>
        <v>42738</v>
      </c>
      <c r="C1744" t="str">
        <f>VLOOKUP(qwdata!M1893,lookup!$A$2:$D$18,3,FALSE)</f>
        <v>Copper</v>
      </c>
      <c r="D1744">
        <f>qwdata!O1893</f>
        <v>5.0999999999999996</v>
      </c>
      <c r="F1744" t="str">
        <f>IF(qwdata!N1893="&lt;","nd","d")</f>
        <v>d</v>
      </c>
      <c r="H1744" t="str">
        <f>VLOOKUP(qwdata!M1893,lookup!$A$2:$D$18,2,FALSE)</f>
        <v>Copper, water, filtered, micrograms per liter</v>
      </c>
    </row>
    <row r="1745" spans="1:8" x14ac:dyDescent="0.3">
      <c r="A1745">
        <f>qwdata!B1894</f>
        <v>1651770</v>
      </c>
      <c r="B1745" s="1">
        <f>qwdata!C1894</f>
        <v>42738</v>
      </c>
      <c r="C1745" t="str">
        <f>VLOOKUP(qwdata!M1894,lookup!$A$2:$D$18,3,FALSE)</f>
        <v>Lead</v>
      </c>
      <c r="D1745">
        <f>qwdata!O1894</f>
        <v>0.85799999999999998</v>
      </c>
      <c r="F1745" t="str">
        <f>IF(qwdata!N1894="&lt;","nd","d")</f>
        <v>d</v>
      </c>
      <c r="H1745" t="str">
        <f>VLOOKUP(qwdata!M1894,lookup!$A$2:$D$18,2,FALSE)</f>
        <v>Lead, water, filtered, micrograms per liter</v>
      </c>
    </row>
    <row r="1746" spans="1:8" x14ac:dyDescent="0.3">
      <c r="A1746">
        <f>qwdata!B1895</f>
        <v>1651770</v>
      </c>
      <c r="B1746" s="1">
        <f>qwdata!C1895</f>
        <v>42738</v>
      </c>
      <c r="C1746" t="str">
        <f>VLOOKUP(qwdata!M1895,lookup!$A$2:$D$18,3,FALSE)</f>
        <v>Zinc</v>
      </c>
      <c r="D1746">
        <f>qwdata!O1895</f>
        <v>13.3</v>
      </c>
      <c r="F1746" t="str">
        <f>IF(qwdata!N1895="&lt;","nd","d")</f>
        <v>d</v>
      </c>
      <c r="H1746" t="str">
        <f>VLOOKUP(qwdata!M1895,lookup!$A$2:$D$18,2,FALSE)</f>
        <v>Zinc, water, filtered, micrograms per liter</v>
      </c>
    </row>
    <row r="1747" spans="1:8" x14ac:dyDescent="0.3">
      <c r="A1747">
        <f>qwdata!B1896</f>
        <v>1651770</v>
      </c>
      <c r="B1747" s="1">
        <f>qwdata!C1896</f>
        <v>42738</v>
      </c>
      <c r="C1747" t="str">
        <f>VLOOKUP(qwdata!M1896,lookup!$A$2:$D$18,3,FALSE)</f>
        <v>Mercury</v>
      </c>
      <c r="D1747">
        <f>qwdata!O1896</f>
        <v>10.3</v>
      </c>
      <c r="F1747" t="str">
        <f>IF(qwdata!N1896="&lt;","nd","d")</f>
        <v>d</v>
      </c>
      <c r="H1747" t="str">
        <f>VLOOKUP(qwdata!M1896,lookup!$A$2:$D$18,2,FALSE)</f>
        <v>Mercury, water, unfiltered, nanograms per liter</v>
      </c>
    </row>
    <row r="1748" spans="1:8" x14ac:dyDescent="0.3">
      <c r="A1748">
        <f>qwdata!B1897</f>
        <v>1651770</v>
      </c>
      <c r="B1748" s="1">
        <f>qwdata!C1897</f>
        <v>42758</v>
      </c>
      <c r="C1748" t="str">
        <f>VLOOKUP(qwdata!M1897,lookup!$A$2:$D$18,3,FALSE)</f>
        <v>Copper</v>
      </c>
      <c r="D1748">
        <f>qwdata!O1897</f>
        <v>4.8</v>
      </c>
      <c r="F1748" t="str">
        <f>IF(qwdata!N1897="&lt;","nd","d")</f>
        <v>d</v>
      </c>
      <c r="H1748" t="str">
        <f>VLOOKUP(qwdata!M1897,lookup!$A$2:$D$18,2,FALSE)</f>
        <v>Copper, water, filtered, micrograms per liter</v>
      </c>
    </row>
    <row r="1749" spans="1:8" x14ac:dyDescent="0.3">
      <c r="A1749">
        <f>qwdata!B1898</f>
        <v>1651770</v>
      </c>
      <c r="B1749" s="1">
        <f>qwdata!C1898</f>
        <v>42758</v>
      </c>
      <c r="C1749" t="str">
        <f>VLOOKUP(qwdata!M1898,lookup!$A$2:$D$18,3,FALSE)</f>
        <v>Lead</v>
      </c>
      <c r="D1749">
        <f>qwdata!O1898</f>
        <v>1.08</v>
      </c>
      <c r="F1749" t="str">
        <f>IF(qwdata!N1898="&lt;","nd","d")</f>
        <v>d</v>
      </c>
      <c r="H1749" t="str">
        <f>VLOOKUP(qwdata!M1898,lookup!$A$2:$D$18,2,FALSE)</f>
        <v>Lead, water, filtered, micrograms per liter</v>
      </c>
    </row>
    <row r="1750" spans="1:8" x14ac:dyDescent="0.3">
      <c r="A1750">
        <f>qwdata!B1899</f>
        <v>1651770</v>
      </c>
      <c r="B1750" s="1">
        <f>qwdata!C1899</f>
        <v>42758</v>
      </c>
      <c r="C1750" t="str">
        <f>VLOOKUP(qwdata!M1899,lookup!$A$2:$D$18,3,FALSE)</f>
        <v>Zinc</v>
      </c>
      <c r="D1750">
        <f>qwdata!O1899</f>
        <v>15.2</v>
      </c>
      <c r="F1750" t="str">
        <f>IF(qwdata!N1899="&lt;","nd","d")</f>
        <v>d</v>
      </c>
      <c r="H1750" t="str">
        <f>VLOOKUP(qwdata!M1899,lookup!$A$2:$D$18,2,FALSE)</f>
        <v>Zinc, water, filtered, micrograms per liter</v>
      </c>
    </row>
    <row r="1751" spans="1:8" x14ac:dyDescent="0.3">
      <c r="A1751">
        <f>qwdata!B1900</f>
        <v>1651770</v>
      </c>
      <c r="B1751" s="1">
        <f>qwdata!C1900</f>
        <v>42758</v>
      </c>
      <c r="C1751" t="str">
        <f>VLOOKUP(qwdata!M1900,lookup!$A$2:$D$18,3,FALSE)</f>
        <v>Mercury</v>
      </c>
      <c r="D1751">
        <f>qwdata!O1900</f>
        <v>5.57</v>
      </c>
      <c r="F1751" t="str">
        <f>IF(qwdata!N1900="&lt;","nd","d")</f>
        <v>d</v>
      </c>
      <c r="H1751" t="str">
        <f>VLOOKUP(qwdata!M1900,lookup!$A$2:$D$18,2,FALSE)</f>
        <v>Mercury, water, unfiltered, nanograms per liter</v>
      </c>
    </row>
    <row r="1752" spans="1:8" x14ac:dyDescent="0.3">
      <c r="A1752">
        <f>qwdata!B1901</f>
        <v>1651770</v>
      </c>
      <c r="B1752" s="1">
        <f>qwdata!C1901</f>
        <v>42766</v>
      </c>
      <c r="C1752" t="str">
        <f>VLOOKUP(qwdata!M1901,lookup!$A$2:$D$18,3,FALSE)</f>
        <v>Copper</v>
      </c>
      <c r="D1752">
        <f>qwdata!O1901</f>
        <v>2.1</v>
      </c>
      <c r="F1752" t="str">
        <f>IF(qwdata!N1901="&lt;","nd","d")</f>
        <v>d</v>
      </c>
      <c r="H1752" t="str">
        <f>VLOOKUP(qwdata!M1901,lookup!$A$2:$D$18,2,FALSE)</f>
        <v>Copper, water, filtered, micrograms per liter</v>
      </c>
    </row>
    <row r="1753" spans="1:8" x14ac:dyDescent="0.3">
      <c r="A1753">
        <f>qwdata!B1902</f>
        <v>1651770</v>
      </c>
      <c r="B1753" s="1">
        <f>qwdata!C1902</f>
        <v>42766</v>
      </c>
      <c r="C1753" t="str">
        <f>VLOOKUP(qwdata!M1902,lookup!$A$2:$D$18,3,FALSE)</f>
        <v>Lead</v>
      </c>
      <c r="D1753">
        <f>qwdata!O1902</f>
        <v>7.8E-2</v>
      </c>
      <c r="F1753" t="str">
        <f>IF(qwdata!N1902="&lt;","nd","d")</f>
        <v>d</v>
      </c>
      <c r="H1753" t="str">
        <f>VLOOKUP(qwdata!M1902,lookup!$A$2:$D$18,2,FALSE)</f>
        <v>Lead, water, filtered, micrograms per liter</v>
      </c>
    </row>
    <row r="1754" spans="1:8" x14ac:dyDescent="0.3">
      <c r="A1754">
        <f>qwdata!B1903</f>
        <v>1651770</v>
      </c>
      <c r="B1754" s="1">
        <f>qwdata!C1903</f>
        <v>42766</v>
      </c>
      <c r="C1754" t="str">
        <f>VLOOKUP(qwdata!M1903,lookup!$A$2:$D$18,3,FALSE)</f>
        <v>Zinc</v>
      </c>
      <c r="D1754">
        <f>qwdata!O1903</f>
        <v>4.8</v>
      </c>
      <c r="F1754" t="str">
        <f>IF(qwdata!N1903="&lt;","nd","d")</f>
        <v>d</v>
      </c>
      <c r="H1754" t="str">
        <f>VLOOKUP(qwdata!M1903,lookup!$A$2:$D$18,2,FALSE)</f>
        <v>Zinc, water, filtered, micrograms per liter</v>
      </c>
    </row>
    <row r="1755" spans="1:8" x14ac:dyDescent="0.3">
      <c r="A1755">
        <f>qwdata!B1904</f>
        <v>1651770</v>
      </c>
      <c r="B1755" s="1">
        <f>qwdata!C1904</f>
        <v>42766</v>
      </c>
      <c r="C1755" t="str">
        <f>VLOOKUP(qwdata!M1904,lookup!$A$2:$D$18,3,FALSE)</f>
        <v>Mercury</v>
      </c>
      <c r="D1755">
        <f>qwdata!O1904</f>
        <v>1.1499999999999999</v>
      </c>
      <c r="F1755" t="str">
        <f>IF(qwdata!N1904="&lt;","nd","d")</f>
        <v>d</v>
      </c>
      <c r="H1755" t="str">
        <f>VLOOKUP(qwdata!M1904,lookup!$A$2:$D$18,2,FALSE)</f>
        <v>Mercury, water, unfiltered, nanograms per liter</v>
      </c>
    </row>
    <row r="1756" spans="1:8" x14ac:dyDescent="0.3">
      <c r="A1756">
        <f>qwdata!B1905</f>
        <v>1651770</v>
      </c>
      <c r="B1756" s="1">
        <f>qwdata!C1905</f>
        <v>42800</v>
      </c>
      <c r="C1756" t="str">
        <f>VLOOKUP(qwdata!M1905,lookup!$A$2:$D$18,3,FALSE)</f>
        <v>Copper</v>
      </c>
      <c r="D1756">
        <f>qwdata!O1905</f>
        <v>1</v>
      </c>
      <c r="F1756" t="str">
        <f>IF(qwdata!N1905="&lt;","nd","d")</f>
        <v>d</v>
      </c>
      <c r="H1756" t="str">
        <f>VLOOKUP(qwdata!M1905,lookup!$A$2:$D$18,2,FALSE)</f>
        <v>Copper, water, filtered, micrograms per liter</v>
      </c>
    </row>
    <row r="1757" spans="1:8" x14ac:dyDescent="0.3">
      <c r="A1757">
        <f>qwdata!B1906</f>
        <v>1651770</v>
      </c>
      <c r="B1757" s="1">
        <f>qwdata!C1906</f>
        <v>42800</v>
      </c>
      <c r="C1757" t="str">
        <f>VLOOKUP(qwdata!M1906,lookup!$A$2:$D$18,3,FALSE)</f>
        <v>Lead</v>
      </c>
      <c r="D1757">
        <f>qwdata!O1906</f>
        <v>8.5000000000000006E-2</v>
      </c>
      <c r="F1757" t="str">
        <f>IF(qwdata!N1906="&lt;","nd","d")</f>
        <v>d</v>
      </c>
      <c r="H1757" t="str">
        <f>VLOOKUP(qwdata!M1906,lookup!$A$2:$D$18,2,FALSE)</f>
        <v>Lead, water, filtered, micrograms per liter</v>
      </c>
    </row>
    <row r="1758" spans="1:8" x14ac:dyDescent="0.3">
      <c r="A1758">
        <f>qwdata!B1907</f>
        <v>1651770</v>
      </c>
      <c r="B1758" s="1">
        <f>qwdata!C1907</f>
        <v>42800</v>
      </c>
      <c r="C1758" t="str">
        <f>VLOOKUP(qwdata!M1907,lookup!$A$2:$D$18,3,FALSE)</f>
        <v>Zinc</v>
      </c>
      <c r="D1758">
        <f>qwdata!O1907</f>
        <v>2.6</v>
      </c>
      <c r="F1758" t="str">
        <f>IF(qwdata!N1907="&lt;","nd","d")</f>
        <v>d</v>
      </c>
      <c r="H1758" t="str">
        <f>VLOOKUP(qwdata!M1907,lookup!$A$2:$D$18,2,FALSE)</f>
        <v>Zinc, water, filtered, micrograms per liter</v>
      </c>
    </row>
    <row r="1759" spans="1:8" x14ac:dyDescent="0.3">
      <c r="A1759">
        <f>qwdata!B1908</f>
        <v>1651770</v>
      </c>
      <c r="B1759" s="1">
        <f>qwdata!C1908</f>
        <v>42800</v>
      </c>
      <c r="C1759" t="str">
        <f>VLOOKUP(qwdata!M1908,lookup!$A$2:$D$18,3,FALSE)</f>
        <v>Mercury</v>
      </c>
      <c r="D1759">
        <f>qwdata!O1908</f>
        <v>6.81</v>
      </c>
      <c r="F1759" t="str">
        <f>IF(qwdata!N1908="&lt;","nd","d")</f>
        <v>d</v>
      </c>
      <c r="H1759" t="str">
        <f>VLOOKUP(qwdata!M1908,lookup!$A$2:$D$18,2,FALSE)</f>
        <v>Mercury, water, unfiltered, nanograms per liter</v>
      </c>
    </row>
    <row r="1760" spans="1:8" x14ac:dyDescent="0.3">
      <c r="A1760">
        <f>qwdata!B1909</f>
        <v>1651770</v>
      </c>
      <c r="B1760" s="1">
        <f>qwdata!C1909</f>
        <v>42822</v>
      </c>
      <c r="C1760" t="str">
        <f>VLOOKUP(qwdata!M1909,lookup!$A$2:$D$18,3,FALSE)</f>
        <v>Copper</v>
      </c>
      <c r="D1760">
        <f>qwdata!O1909</f>
        <v>5.5</v>
      </c>
      <c r="F1760" t="str">
        <f>IF(qwdata!N1909="&lt;","nd","d")</f>
        <v>d</v>
      </c>
      <c r="H1760" t="str">
        <f>VLOOKUP(qwdata!M1909,lookup!$A$2:$D$18,2,FALSE)</f>
        <v>Copper, water, filtered, micrograms per liter</v>
      </c>
    </row>
    <row r="1761" spans="1:8" x14ac:dyDescent="0.3">
      <c r="A1761">
        <f>qwdata!B1910</f>
        <v>1651770</v>
      </c>
      <c r="B1761" s="1">
        <f>qwdata!C1910</f>
        <v>42822</v>
      </c>
      <c r="C1761" t="str">
        <f>VLOOKUP(qwdata!M1910,lookup!$A$2:$D$18,3,FALSE)</f>
        <v>Lead</v>
      </c>
      <c r="D1761">
        <f>qwdata!O1910</f>
        <v>0.316</v>
      </c>
      <c r="F1761" t="str">
        <f>IF(qwdata!N1910="&lt;","nd","d")</f>
        <v>d</v>
      </c>
      <c r="H1761" t="str">
        <f>VLOOKUP(qwdata!M1910,lookup!$A$2:$D$18,2,FALSE)</f>
        <v>Lead, water, filtered, micrograms per liter</v>
      </c>
    </row>
    <row r="1762" spans="1:8" x14ac:dyDescent="0.3">
      <c r="A1762">
        <f>qwdata!B1911</f>
        <v>1651770</v>
      </c>
      <c r="B1762" s="1">
        <f>qwdata!C1911</f>
        <v>42822</v>
      </c>
      <c r="C1762" t="str">
        <f>VLOOKUP(qwdata!M1911,lookup!$A$2:$D$18,3,FALSE)</f>
        <v>Zinc</v>
      </c>
      <c r="D1762">
        <f>qwdata!O1911</f>
        <v>21.5</v>
      </c>
      <c r="F1762" t="str">
        <f>IF(qwdata!N1911="&lt;","nd","d")</f>
        <v>d</v>
      </c>
      <c r="H1762" t="str">
        <f>VLOOKUP(qwdata!M1911,lookup!$A$2:$D$18,2,FALSE)</f>
        <v>Zinc, water, filtered, micrograms per liter</v>
      </c>
    </row>
    <row r="1763" spans="1:8" x14ac:dyDescent="0.3">
      <c r="A1763">
        <f>qwdata!B1912</f>
        <v>1651770</v>
      </c>
      <c r="B1763" s="1">
        <f>qwdata!C1912</f>
        <v>42822</v>
      </c>
      <c r="C1763" t="str">
        <f>VLOOKUP(qwdata!M1912,lookup!$A$2:$D$18,3,FALSE)</f>
        <v>Mercury</v>
      </c>
      <c r="D1763">
        <f>qwdata!O1912</f>
        <v>5.61</v>
      </c>
      <c r="F1763" t="str">
        <f>IF(qwdata!N1912="&lt;","nd","d")</f>
        <v>d</v>
      </c>
      <c r="H1763" t="str">
        <f>VLOOKUP(qwdata!M1912,lookup!$A$2:$D$18,2,FALSE)</f>
        <v>Mercury, water, unfiltered, nanograms per liter</v>
      </c>
    </row>
    <row r="1764" spans="1:8" x14ac:dyDescent="0.3">
      <c r="A1764">
        <f>qwdata!B1913</f>
        <v>1651770</v>
      </c>
      <c r="B1764" s="1">
        <f>qwdata!C1913</f>
        <v>42825</v>
      </c>
      <c r="C1764" t="str">
        <f>VLOOKUP(qwdata!M1913,lookup!$A$2:$D$18,3,FALSE)</f>
        <v>Copper</v>
      </c>
      <c r="D1764">
        <f>qwdata!O1913</f>
        <v>5.0999999999999996</v>
      </c>
      <c r="F1764" t="str">
        <f>IF(qwdata!N1913="&lt;","nd","d")</f>
        <v>d</v>
      </c>
      <c r="H1764" t="str">
        <f>VLOOKUP(qwdata!M1913,lookup!$A$2:$D$18,2,FALSE)</f>
        <v>Copper, water, filtered, micrograms per liter</v>
      </c>
    </row>
    <row r="1765" spans="1:8" x14ac:dyDescent="0.3">
      <c r="A1765">
        <f>qwdata!B1914</f>
        <v>1651770</v>
      </c>
      <c r="B1765" s="1">
        <f>qwdata!C1914</f>
        <v>42825</v>
      </c>
      <c r="C1765" t="str">
        <f>VLOOKUP(qwdata!M1914,lookup!$A$2:$D$18,3,FALSE)</f>
        <v>Lead</v>
      </c>
      <c r="D1765">
        <f>qwdata!O1914</f>
        <v>0.68500000000000005</v>
      </c>
      <c r="F1765" t="str">
        <f>IF(qwdata!N1914="&lt;","nd","d")</f>
        <v>d</v>
      </c>
      <c r="H1765" t="str">
        <f>VLOOKUP(qwdata!M1914,lookup!$A$2:$D$18,2,FALSE)</f>
        <v>Lead, water, filtered, micrograms per liter</v>
      </c>
    </row>
    <row r="1766" spans="1:8" x14ac:dyDescent="0.3">
      <c r="A1766">
        <f>qwdata!B1915</f>
        <v>1651770</v>
      </c>
      <c r="B1766" s="1">
        <f>qwdata!C1915</f>
        <v>42825</v>
      </c>
      <c r="C1766" t="str">
        <f>VLOOKUP(qwdata!M1915,lookup!$A$2:$D$18,3,FALSE)</f>
        <v>Zinc</v>
      </c>
      <c r="D1766">
        <f>qwdata!O1915</f>
        <v>14.6</v>
      </c>
      <c r="F1766" t="str">
        <f>IF(qwdata!N1915="&lt;","nd","d")</f>
        <v>d</v>
      </c>
      <c r="H1766" t="str">
        <f>VLOOKUP(qwdata!M1915,lookup!$A$2:$D$18,2,FALSE)</f>
        <v>Zinc, water, filtered, micrograms per liter</v>
      </c>
    </row>
    <row r="1767" spans="1:8" x14ac:dyDescent="0.3">
      <c r="A1767">
        <f>qwdata!B1916</f>
        <v>1651770</v>
      </c>
      <c r="B1767" s="1">
        <f>qwdata!C1916</f>
        <v>42825</v>
      </c>
      <c r="C1767" t="str">
        <f>VLOOKUP(qwdata!M1916,lookup!$A$2:$D$18,3,FALSE)</f>
        <v>Mercury</v>
      </c>
      <c r="D1767">
        <f>qwdata!O1916</f>
        <v>14.5</v>
      </c>
      <c r="F1767" t="str">
        <f>IF(qwdata!N1916="&lt;","nd","d")</f>
        <v>d</v>
      </c>
      <c r="H1767" t="str">
        <f>VLOOKUP(qwdata!M1916,lookup!$A$2:$D$18,2,FALSE)</f>
        <v>Mercury, water, unfiltered, nanograms per liter</v>
      </c>
    </row>
    <row r="1768" spans="1:8" x14ac:dyDescent="0.3">
      <c r="A1768">
        <f>qwdata!B1917</f>
        <v>1651770</v>
      </c>
      <c r="B1768" s="1">
        <f>qwdata!C1917</f>
        <v>42850</v>
      </c>
      <c r="C1768" t="str">
        <f>VLOOKUP(qwdata!M1917,lookup!$A$2:$D$18,3,FALSE)</f>
        <v>Copper</v>
      </c>
      <c r="D1768">
        <f>qwdata!O1917</f>
        <v>4.4000000000000004</v>
      </c>
      <c r="F1768" t="str">
        <f>IF(qwdata!N1917="&lt;","nd","d")</f>
        <v>d</v>
      </c>
      <c r="H1768" t="str">
        <f>VLOOKUP(qwdata!M1917,lookup!$A$2:$D$18,2,FALSE)</f>
        <v>Copper, water, filtered, micrograms per liter</v>
      </c>
    </row>
    <row r="1769" spans="1:8" x14ac:dyDescent="0.3">
      <c r="A1769">
        <f>qwdata!B1918</f>
        <v>1651770</v>
      </c>
      <c r="B1769" s="1">
        <f>qwdata!C1918</f>
        <v>42850</v>
      </c>
      <c r="C1769" t="str">
        <f>VLOOKUP(qwdata!M1918,lookup!$A$2:$D$18,3,FALSE)</f>
        <v>Lead</v>
      </c>
      <c r="D1769">
        <f>qwdata!O1918</f>
        <v>0.49099999999999999</v>
      </c>
      <c r="F1769" t="str">
        <f>IF(qwdata!N1918="&lt;","nd","d")</f>
        <v>d</v>
      </c>
      <c r="H1769" t="str">
        <f>VLOOKUP(qwdata!M1918,lookup!$A$2:$D$18,2,FALSE)</f>
        <v>Lead, water, filtered, micrograms per liter</v>
      </c>
    </row>
    <row r="1770" spans="1:8" x14ac:dyDescent="0.3">
      <c r="A1770">
        <f>qwdata!B1919</f>
        <v>1651770</v>
      </c>
      <c r="B1770" s="1">
        <f>qwdata!C1919</f>
        <v>42850</v>
      </c>
      <c r="C1770" t="str">
        <f>VLOOKUP(qwdata!M1919,lookup!$A$2:$D$18,3,FALSE)</f>
        <v>Zinc</v>
      </c>
      <c r="D1770">
        <f>qwdata!O1919</f>
        <v>27.1</v>
      </c>
      <c r="F1770" t="str">
        <f>IF(qwdata!N1919="&lt;","nd","d")</f>
        <v>d</v>
      </c>
      <c r="H1770" t="str">
        <f>VLOOKUP(qwdata!M1919,lookup!$A$2:$D$18,2,FALSE)</f>
        <v>Zinc, water, filtered, micrograms per liter</v>
      </c>
    </row>
    <row r="1771" spans="1:8" x14ac:dyDescent="0.3">
      <c r="A1771">
        <f>qwdata!B1920</f>
        <v>1651770</v>
      </c>
      <c r="B1771" s="1">
        <f>qwdata!C1920</f>
        <v>42850</v>
      </c>
      <c r="C1771" t="str">
        <f>VLOOKUP(qwdata!M1920,lookup!$A$2:$D$18,3,FALSE)</f>
        <v>Mercury</v>
      </c>
      <c r="D1771">
        <f>qwdata!O1920</f>
        <v>6.79</v>
      </c>
      <c r="F1771" t="str">
        <f>IF(qwdata!N1920="&lt;","nd","d")</f>
        <v>d</v>
      </c>
      <c r="H1771" t="str">
        <f>VLOOKUP(qwdata!M1920,lookup!$A$2:$D$18,2,FALSE)</f>
        <v>Mercury, water, unfiltered, nanograms per liter</v>
      </c>
    </row>
    <row r="1772" spans="1:8" x14ac:dyDescent="0.3">
      <c r="A1772">
        <f>qwdata!B1921</f>
        <v>1651770</v>
      </c>
      <c r="B1772" s="1">
        <f>qwdata!C1921</f>
        <v>42860</v>
      </c>
      <c r="C1772" t="str">
        <f>VLOOKUP(qwdata!M1921,lookup!$A$2:$D$18,3,FALSE)</f>
        <v>Copper</v>
      </c>
      <c r="D1772">
        <f>qwdata!O1921</f>
        <v>8.1999999999999993</v>
      </c>
      <c r="F1772" t="str">
        <f>IF(qwdata!N1921="&lt;","nd","d")</f>
        <v>d</v>
      </c>
      <c r="H1772" t="str">
        <f>VLOOKUP(qwdata!M1921,lookup!$A$2:$D$18,2,FALSE)</f>
        <v>Copper, water, filtered, micrograms per liter</v>
      </c>
    </row>
    <row r="1773" spans="1:8" x14ac:dyDescent="0.3">
      <c r="A1773">
        <f>qwdata!B1922</f>
        <v>1651770</v>
      </c>
      <c r="B1773" s="1">
        <f>qwdata!C1922</f>
        <v>42860</v>
      </c>
      <c r="C1773" t="str">
        <f>VLOOKUP(qwdata!M1922,lookup!$A$2:$D$18,3,FALSE)</f>
        <v>Lead</v>
      </c>
      <c r="D1773">
        <f>qwdata!O1922</f>
        <v>0.79300000000000004</v>
      </c>
      <c r="F1773" t="str">
        <f>IF(qwdata!N1922="&lt;","nd","d")</f>
        <v>d</v>
      </c>
      <c r="H1773" t="str">
        <f>VLOOKUP(qwdata!M1922,lookup!$A$2:$D$18,2,FALSE)</f>
        <v>Lead, water, filtered, micrograms per liter</v>
      </c>
    </row>
    <row r="1774" spans="1:8" x14ac:dyDescent="0.3">
      <c r="A1774">
        <f>qwdata!B1923</f>
        <v>1651770</v>
      </c>
      <c r="B1774" s="1">
        <f>qwdata!C1923</f>
        <v>42860</v>
      </c>
      <c r="C1774" t="str">
        <f>VLOOKUP(qwdata!M1923,lookup!$A$2:$D$18,3,FALSE)</f>
        <v>Zinc</v>
      </c>
      <c r="D1774">
        <f>qwdata!O1923</f>
        <v>10.9</v>
      </c>
      <c r="F1774" t="str">
        <f>IF(qwdata!N1923="&lt;","nd","d")</f>
        <v>d</v>
      </c>
      <c r="H1774" t="str">
        <f>VLOOKUP(qwdata!M1923,lookup!$A$2:$D$18,2,FALSE)</f>
        <v>Zinc, water, filtered, micrograms per liter</v>
      </c>
    </row>
    <row r="1775" spans="1:8" x14ac:dyDescent="0.3">
      <c r="A1775">
        <f>qwdata!B1924</f>
        <v>1651770</v>
      </c>
      <c r="B1775" s="1">
        <f>qwdata!C1924</f>
        <v>42860</v>
      </c>
      <c r="C1775" t="str">
        <f>VLOOKUP(qwdata!M1924,lookup!$A$2:$D$18,3,FALSE)</f>
        <v>Mercury</v>
      </c>
      <c r="D1775">
        <f>qwdata!O1924</f>
        <v>9.58</v>
      </c>
      <c r="F1775" t="str">
        <f>IF(qwdata!N1924="&lt;","nd","d")</f>
        <v>d</v>
      </c>
      <c r="H1775" t="str">
        <f>VLOOKUP(qwdata!M1924,lookup!$A$2:$D$18,2,FALSE)</f>
        <v>Mercury, water, unfiltered, nanograms per liter</v>
      </c>
    </row>
    <row r="1776" spans="1:8" x14ac:dyDescent="0.3">
      <c r="A1776">
        <f>qwdata!B1925</f>
        <v>1651770</v>
      </c>
      <c r="B1776" s="1">
        <f>qwdata!C1925</f>
        <v>42886</v>
      </c>
      <c r="C1776" t="str">
        <f>VLOOKUP(qwdata!M1925,lookup!$A$2:$D$18,3,FALSE)</f>
        <v>Copper</v>
      </c>
      <c r="D1776">
        <f>qwdata!O1925</f>
        <v>2.5</v>
      </c>
      <c r="F1776" t="str">
        <f>IF(qwdata!N1925="&lt;","nd","d")</f>
        <v>d</v>
      </c>
      <c r="H1776" t="str">
        <f>VLOOKUP(qwdata!M1925,lookup!$A$2:$D$18,2,FALSE)</f>
        <v>Copper, water, filtered, micrograms per liter</v>
      </c>
    </row>
    <row r="1777" spans="1:8" x14ac:dyDescent="0.3">
      <c r="A1777">
        <f>qwdata!B1926</f>
        <v>1651770</v>
      </c>
      <c r="B1777" s="1">
        <f>qwdata!C1926</f>
        <v>42886</v>
      </c>
      <c r="C1777" t="str">
        <f>VLOOKUP(qwdata!M1926,lookup!$A$2:$D$18,3,FALSE)</f>
        <v>Lead</v>
      </c>
      <c r="D1777">
        <f>qwdata!O1926</f>
        <v>9.4E-2</v>
      </c>
      <c r="F1777" t="str">
        <f>IF(qwdata!N1926="&lt;","nd","d")</f>
        <v>d</v>
      </c>
      <c r="H1777" t="str">
        <f>VLOOKUP(qwdata!M1926,lookup!$A$2:$D$18,2,FALSE)</f>
        <v>Lead, water, filtered, micrograms per liter</v>
      </c>
    </row>
    <row r="1778" spans="1:8" x14ac:dyDescent="0.3">
      <c r="A1778">
        <f>qwdata!B1927</f>
        <v>1651770</v>
      </c>
      <c r="B1778" s="1">
        <f>qwdata!C1927</f>
        <v>42886</v>
      </c>
      <c r="C1778" t="str">
        <f>VLOOKUP(qwdata!M1927,lookup!$A$2:$D$18,3,FALSE)</f>
        <v>Zinc</v>
      </c>
      <c r="D1778">
        <f>qwdata!O1927</f>
        <v>6.6</v>
      </c>
      <c r="F1778" t="str">
        <f>IF(qwdata!N1927="&lt;","nd","d")</f>
        <v>d</v>
      </c>
      <c r="H1778" t="str">
        <f>VLOOKUP(qwdata!M1927,lookup!$A$2:$D$18,2,FALSE)</f>
        <v>Zinc, water, filtered, micrograms per liter</v>
      </c>
    </row>
    <row r="1779" spans="1:8" x14ac:dyDescent="0.3">
      <c r="A1779">
        <f>qwdata!B1928</f>
        <v>1651770</v>
      </c>
      <c r="B1779" s="1">
        <f>qwdata!C1928</f>
        <v>42886</v>
      </c>
      <c r="C1779" t="str">
        <f>VLOOKUP(qwdata!M1928,lookup!$A$2:$D$18,3,FALSE)</f>
        <v>Mercury</v>
      </c>
      <c r="D1779">
        <f>qwdata!O1928</f>
        <v>3.08</v>
      </c>
      <c r="F1779" t="str">
        <f>IF(qwdata!N1928="&lt;","nd","d")</f>
        <v>d</v>
      </c>
      <c r="H1779" t="str">
        <f>VLOOKUP(qwdata!M1928,lookup!$A$2:$D$18,2,FALSE)</f>
        <v>Mercury, water, unfiltered, nanograms per liter</v>
      </c>
    </row>
    <row r="1780" spans="1:8" x14ac:dyDescent="0.3">
      <c r="A1780">
        <f>qwdata!B1929</f>
        <v>1651770</v>
      </c>
      <c r="B1780" s="1">
        <f>qwdata!C1929</f>
        <v>42899</v>
      </c>
      <c r="C1780" t="str">
        <f>VLOOKUP(qwdata!M1929,lookup!$A$2:$D$18,3,FALSE)</f>
        <v>Copper</v>
      </c>
      <c r="D1780">
        <f>qwdata!O1929</f>
        <v>1.4</v>
      </c>
      <c r="F1780" t="str">
        <f>IF(qwdata!N1929="&lt;","nd","d")</f>
        <v>d</v>
      </c>
      <c r="H1780" t="str">
        <f>VLOOKUP(qwdata!M1929,lookup!$A$2:$D$18,2,FALSE)</f>
        <v>Copper, water, filtered, micrograms per liter</v>
      </c>
    </row>
    <row r="1781" spans="1:8" x14ac:dyDescent="0.3">
      <c r="A1781">
        <f>qwdata!B1930</f>
        <v>1651770</v>
      </c>
      <c r="B1781" s="1">
        <f>qwdata!C1930</f>
        <v>42899</v>
      </c>
      <c r="C1781" t="str">
        <f>VLOOKUP(qwdata!M1930,lookup!$A$2:$D$18,3,FALSE)</f>
        <v>Lead</v>
      </c>
      <c r="D1781">
        <f>qwdata!O1930</f>
        <v>0.121</v>
      </c>
      <c r="F1781" t="str">
        <f>IF(qwdata!N1930="&lt;","nd","d")</f>
        <v>d</v>
      </c>
      <c r="H1781" t="str">
        <f>VLOOKUP(qwdata!M1930,lookup!$A$2:$D$18,2,FALSE)</f>
        <v>Lead, water, filtered, micrograms per liter</v>
      </c>
    </row>
    <row r="1782" spans="1:8" x14ac:dyDescent="0.3">
      <c r="A1782">
        <f>qwdata!B1931</f>
        <v>1651770</v>
      </c>
      <c r="B1782" s="1">
        <f>qwdata!C1931</f>
        <v>42899</v>
      </c>
      <c r="C1782" t="str">
        <f>VLOOKUP(qwdata!M1931,lookup!$A$2:$D$18,3,FALSE)</f>
        <v>Zinc</v>
      </c>
      <c r="D1782">
        <f>qwdata!O1931</f>
        <v>6</v>
      </c>
      <c r="F1782" t="str">
        <f>IF(qwdata!N1931="&lt;","nd","d")</f>
        <v>nd</v>
      </c>
      <c r="H1782" t="str">
        <f>VLOOKUP(qwdata!M1931,lookup!$A$2:$D$18,2,FALSE)</f>
        <v>Zinc, water, filtered, micrograms per liter</v>
      </c>
    </row>
    <row r="1783" spans="1:8" x14ac:dyDescent="0.3">
      <c r="A1783">
        <f>qwdata!B1932</f>
        <v>1651770</v>
      </c>
      <c r="B1783" s="1">
        <f>qwdata!C1932</f>
        <v>42899</v>
      </c>
      <c r="C1783" t="str">
        <f>VLOOKUP(qwdata!M1932,lookup!$A$2:$D$18,3,FALSE)</f>
        <v>Mercury</v>
      </c>
      <c r="D1783">
        <f>qwdata!O1932</f>
        <v>1.4</v>
      </c>
      <c r="F1783" t="str">
        <f>IF(qwdata!N1932="&lt;","nd","d")</f>
        <v>d</v>
      </c>
      <c r="H1783" t="str">
        <f>VLOOKUP(qwdata!M1932,lookup!$A$2:$D$18,2,FALSE)</f>
        <v>Mercury, water, unfiltered, nanograms per liter</v>
      </c>
    </row>
    <row r="1784" spans="1:8" x14ac:dyDescent="0.3">
      <c r="A1784">
        <f>qwdata!B1933</f>
        <v>1651770</v>
      </c>
      <c r="B1784" s="1">
        <f>qwdata!C1933</f>
        <v>42905</v>
      </c>
      <c r="C1784" t="str">
        <f>VLOOKUP(qwdata!M1933,lookup!$A$2:$D$18,3,FALSE)</f>
        <v>Copper</v>
      </c>
      <c r="D1784">
        <f>qwdata!O1933</f>
        <v>7.5</v>
      </c>
      <c r="F1784" t="str">
        <f>IF(qwdata!N1933="&lt;","nd","d")</f>
        <v>d</v>
      </c>
      <c r="H1784" t="str">
        <f>VLOOKUP(qwdata!M1933,lookup!$A$2:$D$18,2,FALSE)</f>
        <v>Copper, water, filtered, micrograms per liter</v>
      </c>
    </row>
    <row r="1785" spans="1:8" x14ac:dyDescent="0.3">
      <c r="A1785">
        <f>qwdata!B1934</f>
        <v>1651770</v>
      </c>
      <c r="B1785" s="1">
        <f>qwdata!C1934</f>
        <v>42905</v>
      </c>
      <c r="C1785" t="str">
        <f>VLOOKUP(qwdata!M1934,lookup!$A$2:$D$18,3,FALSE)</f>
        <v>Lead</v>
      </c>
      <c r="D1785">
        <f>qwdata!O1934</f>
        <v>1.78</v>
      </c>
      <c r="F1785" t="str">
        <f>IF(qwdata!N1934="&lt;","nd","d")</f>
        <v>d</v>
      </c>
      <c r="H1785" t="str">
        <f>VLOOKUP(qwdata!M1934,lookup!$A$2:$D$18,2,FALSE)</f>
        <v>Lead, water, filtered, micrograms per liter</v>
      </c>
    </row>
    <row r="1786" spans="1:8" x14ac:dyDescent="0.3">
      <c r="A1786">
        <f>qwdata!B1935</f>
        <v>1651770</v>
      </c>
      <c r="B1786" s="1">
        <f>qwdata!C1935</f>
        <v>42905</v>
      </c>
      <c r="C1786" t="str">
        <f>VLOOKUP(qwdata!M1935,lookup!$A$2:$D$18,3,FALSE)</f>
        <v>Zinc</v>
      </c>
      <c r="D1786">
        <f>qwdata!O1935</f>
        <v>17</v>
      </c>
      <c r="F1786" t="str">
        <f>IF(qwdata!N1935="&lt;","nd","d")</f>
        <v>d</v>
      </c>
      <c r="H1786" t="str">
        <f>VLOOKUP(qwdata!M1935,lookup!$A$2:$D$18,2,FALSE)</f>
        <v>Zinc, water, filtered, micrograms per liter</v>
      </c>
    </row>
    <row r="1787" spans="1:8" x14ac:dyDescent="0.3">
      <c r="A1787">
        <f>qwdata!B1936</f>
        <v>1651770</v>
      </c>
      <c r="B1787" s="1">
        <f>qwdata!C1936</f>
        <v>42941</v>
      </c>
      <c r="C1787" t="str">
        <f>VLOOKUP(qwdata!M1936,lookup!$A$2:$D$18,3,FALSE)</f>
        <v>Copper</v>
      </c>
      <c r="D1787">
        <f>qwdata!O1936</f>
        <v>5</v>
      </c>
      <c r="F1787" t="str">
        <f>IF(qwdata!N1936="&lt;","nd","d")</f>
        <v>d</v>
      </c>
      <c r="H1787" t="str">
        <f>VLOOKUP(qwdata!M1936,lookup!$A$2:$D$18,2,FALSE)</f>
        <v>Copper, water, filtered, micrograms per liter</v>
      </c>
    </row>
    <row r="1788" spans="1:8" x14ac:dyDescent="0.3">
      <c r="A1788">
        <f>qwdata!B1937</f>
        <v>1651770</v>
      </c>
      <c r="B1788" s="1">
        <f>qwdata!C1937</f>
        <v>42941</v>
      </c>
      <c r="C1788" t="str">
        <f>VLOOKUP(qwdata!M1937,lookup!$A$2:$D$18,3,FALSE)</f>
        <v>Lead</v>
      </c>
      <c r="D1788">
        <f>qwdata!O1937</f>
        <v>0.10299999999999999</v>
      </c>
      <c r="F1788" t="str">
        <f>IF(qwdata!N1937="&lt;","nd","d")</f>
        <v>d</v>
      </c>
      <c r="H1788" t="str">
        <f>VLOOKUP(qwdata!M1937,lookup!$A$2:$D$18,2,FALSE)</f>
        <v>Lead, water, filtered, micrograms per liter</v>
      </c>
    </row>
    <row r="1789" spans="1:8" x14ac:dyDescent="0.3">
      <c r="A1789">
        <f>qwdata!B1938</f>
        <v>1651770</v>
      </c>
      <c r="B1789" s="1">
        <f>qwdata!C1938</f>
        <v>42941</v>
      </c>
      <c r="C1789" t="str">
        <f>VLOOKUP(qwdata!M1938,lookup!$A$2:$D$18,3,FALSE)</f>
        <v>Zinc</v>
      </c>
      <c r="D1789">
        <f>qwdata!O1938</f>
        <v>6.3</v>
      </c>
      <c r="F1789" t="str">
        <f>IF(qwdata!N1938="&lt;","nd","d")</f>
        <v>d</v>
      </c>
      <c r="H1789" t="str">
        <f>VLOOKUP(qwdata!M1938,lookup!$A$2:$D$18,2,FALSE)</f>
        <v>Zinc, water, filtered, micrograms per liter</v>
      </c>
    </row>
    <row r="1790" spans="1:8" x14ac:dyDescent="0.3">
      <c r="A1790">
        <f>qwdata!B1939</f>
        <v>1651770</v>
      </c>
      <c r="B1790" s="1">
        <f>qwdata!C1939</f>
        <v>42941</v>
      </c>
      <c r="C1790" t="str">
        <f>VLOOKUP(qwdata!M1939,lookup!$A$2:$D$18,3,FALSE)</f>
        <v>Mercury</v>
      </c>
      <c r="D1790">
        <f>qwdata!O1939</f>
        <v>4.74</v>
      </c>
      <c r="F1790" t="str">
        <f>IF(qwdata!N1939="&lt;","nd","d")</f>
        <v>d</v>
      </c>
      <c r="H1790" t="str">
        <f>VLOOKUP(qwdata!M1939,lookup!$A$2:$D$18,2,FALSE)</f>
        <v>Mercury, water, unfiltered, nanograms per liter</v>
      </c>
    </row>
    <row r="1791" spans="1:8" x14ac:dyDescent="0.3">
      <c r="A1791">
        <f>qwdata!B1940</f>
        <v>1651770</v>
      </c>
      <c r="B1791" s="1">
        <f>qwdata!C1940</f>
        <v>42983</v>
      </c>
      <c r="C1791" t="str">
        <f>VLOOKUP(qwdata!M1940,lookup!$A$2:$D$18,3,FALSE)</f>
        <v>Copper</v>
      </c>
      <c r="D1791">
        <f>qwdata!O1940</f>
        <v>2.5</v>
      </c>
      <c r="F1791" t="str">
        <f>IF(qwdata!N1940="&lt;","nd","d")</f>
        <v>d</v>
      </c>
      <c r="H1791" t="str">
        <f>VLOOKUP(qwdata!M1940,lookup!$A$2:$D$18,2,FALSE)</f>
        <v>Copper, water, filtered, micrograms per liter</v>
      </c>
    </row>
    <row r="1792" spans="1:8" x14ac:dyDescent="0.3">
      <c r="A1792">
        <f>qwdata!B1941</f>
        <v>1651770</v>
      </c>
      <c r="B1792" s="1">
        <f>qwdata!C1941</f>
        <v>42983</v>
      </c>
      <c r="C1792" t="str">
        <f>VLOOKUP(qwdata!M1941,lookup!$A$2:$D$18,3,FALSE)</f>
        <v>Lead</v>
      </c>
      <c r="D1792">
        <f>qwdata!O1941</f>
        <v>7.6999999999999999E-2</v>
      </c>
      <c r="F1792" t="str">
        <f>IF(qwdata!N1941="&lt;","nd","d")</f>
        <v>d</v>
      </c>
      <c r="H1792" t="str">
        <f>VLOOKUP(qwdata!M1941,lookup!$A$2:$D$18,2,FALSE)</f>
        <v>Lead, water, filtered, micrograms per liter</v>
      </c>
    </row>
    <row r="1793" spans="1:8" x14ac:dyDescent="0.3">
      <c r="A1793">
        <f>qwdata!B1942</f>
        <v>1651770</v>
      </c>
      <c r="B1793" s="1">
        <f>qwdata!C1942</f>
        <v>42983</v>
      </c>
      <c r="C1793" t="str">
        <f>VLOOKUP(qwdata!M1942,lookup!$A$2:$D$18,3,FALSE)</f>
        <v>Zinc</v>
      </c>
      <c r="D1793">
        <f>qwdata!O1942</f>
        <v>5</v>
      </c>
      <c r="F1793" t="str">
        <f>IF(qwdata!N1942="&lt;","nd","d")</f>
        <v>d</v>
      </c>
      <c r="H1793" t="str">
        <f>VLOOKUP(qwdata!M1942,lookup!$A$2:$D$18,2,FALSE)</f>
        <v>Zinc, water, filtered, micrograms per liter</v>
      </c>
    </row>
    <row r="1794" spans="1:8" x14ac:dyDescent="0.3">
      <c r="A1794">
        <f>qwdata!B1943</f>
        <v>1651770</v>
      </c>
      <c r="B1794" s="1">
        <f>qwdata!C1943</f>
        <v>42983</v>
      </c>
      <c r="C1794" t="str">
        <f>VLOOKUP(qwdata!M1943,lookup!$A$2:$D$18,3,FALSE)</f>
        <v>Mercury</v>
      </c>
      <c r="D1794">
        <f>qwdata!O1943</f>
        <v>2</v>
      </c>
      <c r="F1794" t="str">
        <f>IF(qwdata!N1943="&lt;","nd","d")</f>
        <v>d</v>
      </c>
      <c r="H1794" t="str">
        <f>VLOOKUP(qwdata!M1943,lookup!$A$2:$D$18,2,FALSE)</f>
        <v>Mercury, water, unfiltered, nanograms per liter</v>
      </c>
    </row>
    <row r="1795" spans="1:8" x14ac:dyDescent="0.3">
      <c r="A1795">
        <f>qwdata!B1944</f>
        <v>1651770</v>
      </c>
      <c r="B1795" s="1">
        <f>qwdata!C1944</f>
        <v>43004</v>
      </c>
      <c r="C1795" t="str">
        <f>VLOOKUP(qwdata!M1944,lookup!$A$2:$D$18,3,FALSE)</f>
        <v>Copper</v>
      </c>
      <c r="D1795">
        <f>qwdata!O1944</f>
        <v>1.5</v>
      </c>
      <c r="F1795" t="str">
        <f>IF(qwdata!N1944="&lt;","nd","d")</f>
        <v>d</v>
      </c>
      <c r="H1795" t="str">
        <f>VLOOKUP(qwdata!M1944,lookup!$A$2:$D$18,2,FALSE)</f>
        <v>Copper, water, filtered, micrograms per liter</v>
      </c>
    </row>
    <row r="1796" spans="1:8" x14ac:dyDescent="0.3">
      <c r="A1796">
        <f>qwdata!B1945</f>
        <v>1651770</v>
      </c>
      <c r="B1796" s="1">
        <f>qwdata!C1945</f>
        <v>43004</v>
      </c>
      <c r="C1796" t="str">
        <f>VLOOKUP(qwdata!M1945,lookup!$A$2:$D$18,3,FALSE)</f>
        <v>Lead</v>
      </c>
      <c r="D1796">
        <f>qwdata!O1945</f>
        <v>0.114</v>
      </c>
      <c r="F1796" t="str">
        <f>IF(qwdata!N1945="&lt;","nd","d")</f>
        <v>d</v>
      </c>
      <c r="H1796" t="str">
        <f>VLOOKUP(qwdata!M1945,lookup!$A$2:$D$18,2,FALSE)</f>
        <v>Lead, water, filtered, micrograms per liter</v>
      </c>
    </row>
    <row r="1797" spans="1:8" x14ac:dyDescent="0.3">
      <c r="A1797">
        <f>qwdata!B1946</f>
        <v>1651770</v>
      </c>
      <c r="B1797" s="1">
        <f>qwdata!C1946</f>
        <v>43004</v>
      </c>
      <c r="C1797" t="str">
        <f>VLOOKUP(qwdata!M1946,lookup!$A$2:$D$18,3,FALSE)</f>
        <v>Zinc</v>
      </c>
      <c r="D1797">
        <f>qwdata!O1946</f>
        <v>4</v>
      </c>
      <c r="F1797" t="str">
        <f>IF(qwdata!N1946="&lt;","nd","d")</f>
        <v>nd</v>
      </c>
      <c r="H1797" t="str">
        <f>VLOOKUP(qwdata!M1946,lookup!$A$2:$D$18,2,FALSE)</f>
        <v>Zinc, water, filtered, micrograms per liter</v>
      </c>
    </row>
    <row r="1798" spans="1:8" x14ac:dyDescent="0.3">
      <c r="A1798">
        <f>qwdata!B1947</f>
        <v>1651770</v>
      </c>
      <c r="B1798" s="1">
        <f>qwdata!C1947</f>
        <v>43004</v>
      </c>
      <c r="C1798" t="str">
        <f>VLOOKUP(qwdata!M1947,lookup!$A$2:$D$18,3,FALSE)</f>
        <v>Mercury</v>
      </c>
      <c r="D1798">
        <f>qwdata!O1947</f>
        <v>0.9</v>
      </c>
      <c r="F1798" t="str">
        <f>IF(qwdata!N1947="&lt;","nd","d")</f>
        <v>d</v>
      </c>
      <c r="H1798" t="str">
        <f>VLOOKUP(qwdata!M1947,lookup!$A$2:$D$18,2,FALSE)</f>
        <v>Mercury, water, unfiltered, nanograms per liter</v>
      </c>
    </row>
    <row r="1799" spans="1:8" x14ac:dyDescent="0.3">
      <c r="A1799">
        <f>qwdata!B1948</f>
        <v>1651770</v>
      </c>
      <c r="B1799" s="1">
        <f>qwdata!C1948</f>
        <v>43040</v>
      </c>
      <c r="C1799" t="str">
        <f>VLOOKUP(qwdata!M1948,lookup!$A$2:$D$18,3,FALSE)</f>
        <v>Copper</v>
      </c>
      <c r="D1799">
        <f>qwdata!O1948</f>
        <v>2.7</v>
      </c>
      <c r="F1799" t="str">
        <f>IF(qwdata!N1948="&lt;","nd","d")</f>
        <v>d</v>
      </c>
      <c r="H1799" t="str">
        <f>VLOOKUP(qwdata!M1948,lookup!$A$2:$D$18,2,FALSE)</f>
        <v>Copper, water, filtered, micrograms per liter</v>
      </c>
    </row>
    <row r="1800" spans="1:8" x14ac:dyDescent="0.3">
      <c r="A1800">
        <f>qwdata!B1949</f>
        <v>1651770</v>
      </c>
      <c r="B1800" s="1">
        <f>qwdata!C1949</f>
        <v>43040</v>
      </c>
      <c r="C1800" t="str">
        <f>VLOOKUP(qwdata!M1949,lookup!$A$2:$D$18,3,FALSE)</f>
        <v>Lead</v>
      </c>
      <c r="D1800">
        <f>qwdata!O1949</f>
        <v>0.14199999999999999</v>
      </c>
      <c r="F1800" t="str">
        <f>IF(qwdata!N1949="&lt;","nd","d")</f>
        <v>d</v>
      </c>
      <c r="H1800" t="str">
        <f>VLOOKUP(qwdata!M1949,lookup!$A$2:$D$18,2,FALSE)</f>
        <v>Lead, water, filtered, micrograms per liter</v>
      </c>
    </row>
    <row r="1801" spans="1:8" x14ac:dyDescent="0.3">
      <c r="A1801">
        <f>qwdata!B1950</f>
        <v>1651770</v>
      </c>
      <c r="B1801" s="1">
        <f>qwdata!C1950</f>
        <v>43040</v>
      </c>
      <c r="C1801" t="str">
        <f>VLOOKUP(qwdata!M1950,lookup!$A$2:$D$18,3,FALSE)</f>
        <v>Zinc</v>
      </c>
      <c r="D1801">
        <f>qwdata!O1950</f>
        <v>9</v>
      </c>
      <c r="F1801" t="str">
        <f>IF(qwdata!N1950="&lt;","nd","d")</f>
        <v>d</v>
      </c>
      <c r="H1801" t="str">
        <f>VLOOKUP(qwdata!M1950,lookup!$A$2:$D$18,2,FALSE)</f>
        <v>Zinc, water, filtered, micrograms per liter</v>
      </c>
    </row>
    <row r="1802" spans="1:8" x14ac:dyDescent="0.3">
      <c r="A1802">
        <f>qwdata!B1951</f>
        <v>1651770</v>
      </c>
      <c r="B1802" s="1">
        <f>qwdata!C1951</f>
        <v>43040</v>
      </c>
      <c r="C1802" t="str">
        <f>VLOOKUP(qwdata!M1951,lookup!$A$2:$D$18,3,FALSE)</f>
        <v>Mercury</v>
      </c>
      <c r="D1802">
        <f>qwdata!O1951</f>
        <v>1.7</v>
      </c>
      <c r="F1802" t="str">
        <f>IF(qwdata!N1951="&lt;","nd","d")</f>
        <v>d</v>
      </c>
      <c r="H1802" t="str">
        <f>VLOOKUP(qwdata!M1951,lookup!$A$2:$D$18,2,FALSE)</f>
        <v>Mercury, water, unfiltered, nanograms per liter</v>
      </c>
    </row>
    <row r="1803" spans="1:8" x14ac:dyDescent="0.3">
      <c r="A1803">
        <f>qwdata!B1952</f>
        <v>1651770</v>
      </c>
      <c r="B1803" s="1">
        <f>qwdata!C1952</f>
        <v>43046</v>
      </c>
      <c r="C1803" t="str">
        <f>VLOOKUP(qwdata!M1952,lookup!$A$2:$D$18,3,FALSE)</f>
        <v>Copper</v>
      </c>
      <c r="D1803">
        <f>qwdata!O1952</f>
        <v>9.9</v>
      </c>
      <c r="F1803" t="str">
        <f>IF(qwdata!N1952="&lt;","nd","d")</f>
        <v>d</v>
      </c>
      <c r="H1803" t="str">
        <f>VLOOKUP(qwdata!M1952,lookup!$A$2:$D$18,2,FALSE)</f>
        <v>Copper, water, filtered, micrograms per liter</v>
      </c>
    </row>
    <row r="1804" spans="1:8" x14ac:dyDescent="0.3">
      <c r="A1804">
        <f>qwdata!B1953</f>
        <v>1651770</v>
      </c>
      <c r="B1804" s="1">
        <f>qwdata!C1953</f>
        <v>43046</v>
      </c>
      <c r="C1804" t="str">
        <f>VLOOKUP(qwdata!M1953,lookup!$A$2:$D$18,3,FALSE)</f>
        <v>Lead</v>
      </c>
      <c r="D1804">
        <f>qwdata!O1953</f>
        <v>1.71</v>
      </c>
      <c r="F1804" t="str">
        <f>IF(qwdata!N1953="&lt;","nd","d")</f>
        <v>d</v>
      </c>
      <c r="H1804" t="str">
        <f>VLOOKUP(qwdata!M1953,lookup!$A$2:$D$18,2,FALSE)</f>
        <v>Lead, water, filtered, micrograms per liter</v>
      </c>
    </row>
    <row r="1805" spans="1:8" x14ac:dyDescent="0.3">
      <c r="A1805">
        <f>qwdata!B1954</f>
        <v>1651770</v>
      </c>
      <c r="B1805" s="1">
        <f>qwdata!C1954</f>
        <v>43046</v>
      </c>
      <c r="C1805" t="str">
        <f>VLOOKUP(qwdata!M1954,lookup!$A$2:$D$18,3,FALSE)</f>
        <v>Zinc</v>
      </c>
      <c r="D1805">
        <f>qwdata!O1954</f>
        <v>27.4</v>
      </c>
      <c r="F1805" t="str">
        <f>IF(qwdata!N1954="&lt;","nd","d")</f>
        <v>d</v>
      </c>
      <c r="H1805" t="str">
        <f>VLOOKUP(qwdata!M1954,lookup!$A$2:$D$18,2,FALSE)</f>
        <v>Zinc, water, filtered, micrograms per liter</v>
      </c>
    </row>
    <row r="1806" spans="1:8" x14ac:dyDescent="0.3">
      <c r="A1806">
        <f>qwdata!B1955</f>
        <v>1651770</v>
      </c>
      <c r="B1806" s="1">
        <f>qwdata!C1955</f>
        <v>43046</v>
      </c>
      <c r="C1806" t="str">
        <f>VLOOKUP(qwdata!M1955,lookup!$A$2:$D$18,3,FALSE)</f>
        <v>Mercury</v>
      </c>
      <c r="D1806">
        <f>qwdata!O1955</f>
        <v>11.6</v>
      </c>
      <c r="F1806" t="str">
        <f>IF(qwdata!N1955="&lt;","nd","d")</f>
        <v>d</v>
      </c>
      <c r="H1806" t="str">
        <f>VLOOKUP(qwdata!M1955,lookup!$A$2:$D$18,2,FALSE)</f>
        <v>Mercury, water, unfiltered, nanograms per liter</v>
      </c>
    </row>
    <row r="1807" spans="1:8" x14ac:dyDescent="0.3">
      <c r="A1807">
        <f>qwdata!B1956</f>
        <v>1651770</v>
      </c>
      <c r="B1807" s="1">
        <f>qwdata!C1956</f>
        <v>43068</v>
      </c>
      <c r="C1807" t="str">
        <f>VLOOKUP(qwdata!M1956,lookup!$A$2:$D$18,3,FALSE)</f>
        <v>Copper</v>
      </c>
      <c r="D1807">
        <f>qwdata!O1956</f>
        <v>1.7</v>
      </c>
      <c r="F1807" t="str">
        <f>IF(qwdata!N1956="&lt;","nd","d")</f>
        <v>d</v>
      </c>
      <c r="H1807" t="str">
        <f>VLOOKUP(qwdata!M1956,lookup!$A$2:$D$18,2,FALSE)</f>
        <v>Copper, water, filtered, micrograms per liter</v>
      </c>
    </row>
    <row r="1808" spans="1:8" x14ac:dyDescent="0.3">
      <c r="A1808">
        <f>qwdata!B1957</f>
        <v>1651770</v>
      </c>
      <c r="B1808" s="1">
        <f>qwdata!C1957</f>
        <v>43068</v>
      </c>
      <c r="C1808" t="str">
        <f>VLOOKUP(qwdata!M1957,lookup!$A$2:$D$18,3,FALSE)</f>
        <v>Lead</v>
      </c>
      <c r="D1808">
        <f>qwdata!O1957</f>
        <v>9.1999999999999998E-2</v>
      </c>
      <c r="F1808" t="str">
        <f>IF(qwdata!N1957="&lt;","nd","d")</f>
        <v>d</v>
      </c>
      <c r="H1808" t="str">
        <f>VLOOKUP(qwdata!M1957,lookup!$A$2:$D$18,2,FALSE)</f>
        <v>Lead, water, filtered, micrograms per liter</v>
      </c>
    </row>
    <row r="1809" spans="1:8" x14ac:dyDescent="0.3">
      <c r="A1809">
        <f>qwdata!B1958</f>
        <v>1651770</v>
      </c>
      <c r="B1809" s="1">
        <f>qwdata!C1958</f>
        <v>43068</v>
      </c>
      <c r="C1809" t="str">
        <f>VLOOKUP(qwdata!M1958,lookup!$A$2:$D$18,3,FALSE)</f>
        <v>Zinc</v>
      </c>
      <c r="D1809">
        <f>qwdata!O1958</f>
        <v>4.5999999999999996</v>
      </c>
      <c r="F1809" t="str">
        <f>IF(qwdata!N1958="&lt;","nd","d")</f>
        <v>d</v>
      </c>
      <c r="H1809" t="str">
        <f>VLOOKUP(qwdata!M1958,lookup!$A$2:$D$18,2,FALSE)</f>
        <v>Zinc, water, filtered, micrograms per liter</v>
      </c>
    </row>
    <row r="1810" spans="1:8" x14ac:dyDescent="0.3">
      <c r="A1810">
        <f>qwdata!B1959</f>
        <v>1651770</v>
      </c>
      <c r="B1810" s="1">
        <f>qwdata!C1959</f>
        <v>43090</v>
      </c>
      <c r="C1810" t="str">
        <f>VLOOKUP(qwdata!M1959,lookup!$A$2:$D$18,3,FALSE)</f>
        <v>Copper</v>
      </c>
      <c r="D1810">
        <f>qwdata!O1959</f>
        <v>1.4</v>
      </c>
      <c r="F1810" t="str">
        <f>IF(qwdata!N1959="&lt;","nd","d")</f>
        <v>d</v>
      </c>
      <c r="H1810" t="str">
        <f>VLOOKUP(qwdata!M1959,lookup!$A$2:$D$18,2,FALSE)</f>
        <v>Copper, water, filtered, micrograms per liter</v>
      </c>
    </row>
    <row r="1811" spans="1:8" x14ac:dyDescent="0.3">
      <c r="A1811">
        <f>qwdata!B1960</f>
        <v>1651770</v>
      </c>
      <c r="B1811" s="1">
        <f>qwdata!C1960</f>
        <v>43090</v>
      </c>
      <c r="C1811" t="str">
        <f>VLOOKUP(qwdata!M1960,lookup!$A$2:$D$18,3,FALSE)</f>
        <v>Lead</v>
      </c>
      <c r="D1811">
        <f>qwdata!O1960</f>
        <v>0.108</v>
      </c>
      <c r="F1811" t="str">
        <f>IF(qwdata!N1960="&lt;","nd","d")</f>
        <v>d</v>
      </c>
      <c r="H1811" t="str">
        <f>VLOOKUP(qwdata!M1960,lookup!$A$2:$D$18,2,FALSE)</f>
        <v>Lead, water, filtered, micrograms per liter</v>
      </c>
    </row>
    <row r="1812" spans="1:8" x14ac:dyDescent="0.3">
      <c r="A1812">
        <f>qwdata!B1961</f>
        <v>1651770</v>
      </c>
      <c r="B1812" s="1">
        <f>qwdata!C1961</f>
        <v>43090</v>
      </c>
      <c r="C1812" t="str">
        <f>VLOOKUP(qwdata!M1961,lookup!$A$2:$D$18,3,FALSE)</f>
        <v>Zinc</v>
      </c>
      <c r="D1812">
        <f>qwdata!O1961</f>
        <v>6</v>
      </c>
      <c r="F1812" t="str">
        <f>IF(qwdata!N1961="&lt;","nd","d")</f>
        <v>d</v>
      </c>
      <c r="H1812" t="str">
        <f>VLOOKUP(qwdata!M1961,lookup!$A$2:$D$18,2,FALSE)</f>
        <v>Zinc, water, filtered, micrograms per liter</v>
      </c>
    </row>
    <row r="1813" spans="1:8" x14ac:dyDescent="0.3">
      <c r="A1813">
        <f>qwdata!B1962</f>
        <v>1651770</v>
      </c>
      <c r="B1813" s="1">
        <f>qwdata!C1962</f>
        <v>43090</v>
      </c>
      <c r="C1813" t="str">
        <f>VLOOKUP(qwdata!M1962,lookup!$A$2:$D$18,3,FALSE)</f>
        <v>Mercury</v>
      </c>
      <c r="D1813">
        <f>qwdata!O1962</f>
        <v>2.12</v>
      </c>
      <c r="F1813" t="str">
        <f>IF(qwdata!N1962="&lt;","nd","d")</f>
        <v>d</v>
      </c>
      <c r="H1813" t="str">
        <f>VLOOKUP(qwdata!M1962,lookup!$A$2:$D$18,2,FALSE)</f>
        <v>Mercury, water, unfiltered, nanograms per liter</v>
      </c>
    </row>
    <row r="1814" spans="1:8" x14ac:dyDescent="0.3">
      <c r="A1814">
        <f>qwdata!B1963</f>
        <v>1651770</v>
      </c>
      <c r="B1814" s="1">
        <f>qwdata!C1963</f>
        <v>43112</v>
      </c>
      <c r="C1814" t="str">
        <f>VLOOKUP(qwdata!M1963,lookup!$A$2:$D$18,3,FALSE)</f>
        <v>Copper</v>
      </c>
      <c r="D1814">
        <f>qwdata!O1963</f>
        <v>17</v>
      </c>
      <c r="F1814" t="str">
        <f>IF(qwdata!N1963="&lt;","nd","d")</f>
        <v>d</v>
      </c>
      <c r="H1814" t="str">
        <f>VLOOKUP(qwdata!M1963,lookup!$A$2:$D$18,2,FALSE)</f>
        <v>Copper, water, filtered, micrograms per liter</v>
      </c>
    </row>
    <row r="1815" spans="1:8" x14ac:dyDescent="0.3">
      <c r="A1815">
        <f>qwdata!B1964</f>
        <v>1651770</v>
      </c>
      <c r="B1815" s="1">
        <f>qwdata!C1964</f>
        <v>43112</v>
      </c>
      <c r="C1815" t="str">
        <f>VLOOKUP(qwdata!M1964,lookup!$A$2:$D$18,3,FALSE)</f>
        <v>Lead</v>
      </c>
      <c r="D1815">
        <f>qwdata!O1964</f>
        <v>1.38</v>
      </c>
      <c r="F1815" t="str">
        <f>IF(qwdata!N1964="&lt;","nd","d")</f>
        <v>d</v>
      </c>
      <c r="H1815" t="str">
        <f>VLOOKUP(qwdata!M1964,lookup!$A$2:$D$18,2,FALSE)</f>
        <v>Lead, water, filtered, micrograms per liter</v>
      </c>
    </row>
    <row r="1816" spans="1:8" x14ac:dyDescent="0.3">
      <c r="A1816">
        <f>qwdata!B1965</f>
        <v>1651770</v>
      </c>
      <c r="B1816" s="1">
        <f>qwdata!C1965</f>
        <v>43112</v>
      </c>
      <c r="C1816" t="str">
        <f>VLOOKUP(qwdata!M1965,lookup!$A$2:$D$18,3,FALSE)</f>
        <v>Zinc</v>
      </c>
      <c r="D1816">
        <f>qwdata!O1965</f>
        <v>52.9</v>
      </c>
      <c r="F1816" t="str">
        <f>IF(qwdata!N1965="&lt;","nd","d")</f>
        <v>d</v>
      </c>
      <c r="H1816" t="str">
        <f>VLOOKUP(qwdata!M1965,lookup!$A$2:$D$18,2,FALSE)</f>
        <v>Zinc, water, filtered, micrograms per liter</v>
      </c>
    </row>
    <row r="1817" spans="1:8" x14ac:dyDescent="0.3">
      <c r="A1817">
        <f>qwdata!B1966</f>
        <v>1651770</v>
      </c>
      <c r="B1817" s="1">
        <f>qwdata!C1966</f>
        <v>43112</v>
      </c>
      <c r="C1817" t="str">
        <f>VLOOKUP(qwdata!M1966,lookup!$A$2:$D$18,3,FALSE)</f>
        <v>Mercury</v>
      </c>
      <c r="D1817">
        <f>qwdata!O1966</f>
        <v>10.9</v>
      </c>
      <c r="F1817" t="str">
        <f>IF(qwdata!N1966="&lt;","nd","d")</f>
        <v>d</v>
      </c>
      <c r="H1817" t="str">
        <f>VLOOKUP(qwdata!M1966,lookup!$A$2:$D$18,2,FALSE)</f>
        <v>Mercury, water, unfiltered, nanograms per liter</v>
      </c>
    </row>
    <row r="1818" spans="1:8" x14ac:dyDescent="0.3">
      <c r="A1818">
        <f>qwdata!B1967</f>
        <v>1651770</v>
      </c>
      <c r="B1818" s="1">
        <f>qwdata!C1967</f>
        <v>43125</v>
      </c>
      <c r="C1818" t="str">
        <f>VLOOKUP(qwdata!M1967,lookup!$A$2:$D$18,3,FALSE)</f>
        <v>Copper</v>
      </c>
      <c r="D1818">
        <f>qwdata!O1967</f>
        <v>1.5</v>
      </c>
      <c r="F1818" t="str">
        <f>IF(qwdata!N1967="&lt;","nd","d")</f>
        <v>d</v>
      </c>
      <c r="H1818" t="str">
        <f>VLOOKUP(qwdata!M1967,lookup!$A$2:$D$18,2,FALSE)</f>
        <v>Copper, water, filtered, micrograms per liter</v>
      </c>
    </row>
    <row r="1819" spans="1:8" x14ac:dyDescent="0.3">
      <c r="A1819">
        <f>qwdata!B1968</f>
        <v>1651770</v>
      </c>
      <c r="B1819" s="1">
        <f>qwdata!C1968</f>
        <v>43125</v>
      </c>
      <c r="C1819" t="str">
        <f>VLOOKUP(qwdata!M1968,lookup!$A$2:$D$18,3,FALSE)</f>
        <v>Lead</v>
      </c>
      <c r="D1819">
        <f>qwdata!O1968</f>
        <v>0.27100000000000002</v>
      </c>
      <c r="F1819" t="str">
        <f>IF(qwdata!N1968="&lt;","nd","d")</f>
        <v>d</v>
      </c>
      <c r="H1819" t="str">
        <f>VLOOKUP(qwdata!M1968,lookup!$A$2:$D$18,2,FALSE)</f>
        <v>Lead, water, filtered, micrograms per liter</v>
      </c>
    </row>
    <row r="1820" spans="1:8" x14ac:dyDescent="0.3">
      <c r="A1820">
        <f>qwdata!B1969</f>
        <v>1651770</v>
      </c>
      <c r="B1820" s="1">
        <f>qwdata!C1969</f>
        <v>43125</v>
      </c>
      <c r="C1820" t="str">
        <f>VLOOKUP(qwdata!M1969,lookup!$A$2:$D$18,3,FALSE)</f>
        <v>Zinc</v>
      </c>
      <c r="D1820">
        <f>qwdata!O1969</f>
        <v>11.2</v>
      </c>
      <c r="F1820" t="str">
        <f>IF(qwdata!N1969="&lt;","nd","d")</f>
        <v>d</v>
      </c>
      <c r="H1820" t="str">
        <f>VLOOKUP(qwdata!M1969,lookup!$A$2:$D$18,2,FALSE)</f>
        <v>Zinc, water, filtered, micrograms per liter</v>
      </c>
    </row>
    <row r="1821" spans="1:8" x14ac:dyDescent="0.3">
      <c r="A1821">
        <f>qwdata!B1970</f>
        <v>1651770</v>
      </c>
      <c r="B1821" s="1">
        <f>qwdata!C1970</f>
        <v>43125</v>
      </c>
      <c r="C1821" t="str">
        <f>VLOOKUP(qwdata!M1970,lookup!$A$2:$D$18,3,FALSE)</f>
        <v>Mercury</v>
      </c>
      <c r="D1821">
        <f>qwdata!O1970</f>
        <v>2.75</v>
      </c>
      <c r="F1821" t="str">
        <f>IF(qwdata!N1970="&lt;","nd","d")</f>
        <v>d</v>
      </c>
      <c r="H1821" t="str">
        <f>VLOOKUP(qwdata!M1970,lookup!$A$2:$D$18,2,FALSE)</f>
        <v>Mercury, water, unfiltered, nanograms per liter</v>
      </c>
    </row>
    <row r="1822" spans="1:8" x14ac:dyDescent="0.3">
      <c r="A1822">
        <f>qwdata!B1971</f>
        <v>1651770</v>
      </c>
      <c r="B1822" s="1">
        <f>qwdata!C1971</f>
        <v>43141</v>
      </c>
      <c r="C1822" t="str">
        <f>VLOOKUP(qwdata!M1971,lookup!$A$2:$D$18,3,FALSE)</f>
        <v>Copper</v>
      </c>
      <c r="D1822">
        <f>qwdata!O1971</f>
        <v>6.4</v>
      </c>
      <c r="F1822" t="str">
        <f>IF(qwdata!N1971="&lt;","nd","d")</f>
        <v>d</v>
      </c>
      <c r="H1822" t="str">
        <f>VLOOKUP(qwdata!M1971,lookup!$A$2:$D$18,2,FALSE)</f>
        <v>Copper, water, filtered, micrograms per liter</v>
      </c>
    </row>
    <row r="1823" spans="1:8" x14ac:dyDescent="0.3">
      <c r="A1823">
        <f>qwdata!B1972</f>
        <v>1651770</v>
      </c>
      <c r="B1823" s="1">
        <f>qwdata!C1972</f>
        <v>43141</v>
      </c>
      <c r="C1823" t="str">
        <f>VLOOKUP(qwdata!M1972,lookup!$A$2:$D$18,3,FALSE)</f>
        <v>Lead</v>
      </c>
      <c r="D1823">
        <f>qwdata!O1972</f>
        <v>0.80100000000000005</v>
      </c>
      <c r="F1823" t="str">
        <f>IF(qwdata!N1972="&lt;","nd","d")</f>
        <v>d</v>
      </c>
      <c r="H1823" t="str">
        <f>VLOOKUP(qwdata!M1972,lookup!$A$2:$D$18,2,FALSE)</f>
        <v>Lead, water, filtered, micrograms per liter</v>
      </c>
    </row>
    <row r="1824" spans="1:8" x14ac:dyDescent="0.3">
      <c r="A1824">
        <f>qwdata!B1973</f>
        <v>1651770</v>
      </c>
      <c r="B1824" s="1">
        <f>qwdata!C1973</f>
        <v>43141</v>
      </c>
      <c r="C1824" t="str">
        <f>VLOOKUP(qwdata!M1973,lookup!$A$2:$D$18,3,FALSE)</f>
        <v>Zinc</v>
      </c>
      <c r="D1824">
        <f>qwdata!O1973</f>
        <v>12.1</v>
      </c>
      <c r="F1824" t="str">
        <f>IF(qwdata!N1973="&lt;","nd","d")</f>
        <v>d</v>
      </c>
      <c r="H1824" t="str">
        <f>VLOOKUP(qwdata!M1973,lookup!$A$2:$D$18,2,FALSE)</f>
        <v>Zinc, water, filtered, micrograms per liter</v>
      </c>
    </row>
    <row r="1825" spans="1:8" x14ac:dyDescent="0.3">
      <c r="A1825">
        <f>qwdata!B1974</f>
        <v>1651770</v>
      </c>
      <c r="B1825" s="1">
        <f>qwdata!C1974</f>
        <v>43141</v>
      </c>
      <c r="C1825" t="str">
        <f>VLOOKUP(qwdata!M1974,lookup!$A$2:$D$18,3,FALSE)</f>
        <v>Mercury</v>
      </c>
      <c r="D1825">
        <f>qwdata!O1974</f>
        <v>21</v>
      </c>
      <c r="F1825" t="str">
        <f>IF(qwdata!N1974="&lt;","nd","d")</f>
        <v>d</v>
      </c>
      <c r="H1825" t="str">
        <f>VLOOKUP(qwdata!M1974,lookup!$A$2:$D$18,2,FALSE)</f>
        <v>Mercury, water, unfiltered, nanograms per liter</v>
      </c>
    </row>
    <row r="1826" spans="1:8" x14ac:dyDescent="0.3">
      <c r="A1826">
        <f>qwdata!B1975</f>
        <v>1651770</v>
      </c>
      <c r="B1826" s="1">
        <f>qwdata!C1975</f>
        <v>43152</v>
      </c>
      <c r="C1826" t="str">
        <f>VLOOKUP(qwdata!M1975,lookup!$A$2:$D$18,3,FALSE)</f>
        <v>Copper</v>
      </c>
      <c r="D1826">
        <f>qwdata!O1975</f>
        <v>2.6</v>
      </c>
      <c r="F1826" t="str">
        <f>IF(qwdata!N1975="&lt;","nd","d")</f>
        <v>d</v>
      </c>
      <c r="H1826" t="str">
        <f>VLOOKUP(qwdata!M1975,lookup!$A$2:$D$18,2,FALSE)</f>
        <v>Copper, water, filtered, micrograms per liter</v>
      </c>
    </row>
    <row r="1827" spans="1:8" x14ac:dyDescent="0.3">
      <c r="A1827">
        <f>qwdata!B1976</f>
        <v>1651770</v>
      </c>
      <c r="B1827" s="1">
        <f>qwdata!C1976</f>
        <v>43152</v>
      </c>
      <c r="C1827" t="str">
        <f>VLOOKUP(qwdata!M1976,lookup!$A$2:$D$18,3,FALSE)</f>
        <v>Lead</v>
      </c>
      <c r="D1827">
        <f>qwdata!O1976</f>
        <v>7.5999999999999998E-2</v>
      </c>
      <c r="F1827" t="str">
        <f>IF(qwdata!N1976="&lt;","nd","d")</f>
        <v>d</v>
      </c>
      <c r="H1827" t="str">
        <f>VLOOKUP(qwdata!M1976,lookup!$A$2:$D$18,2,FALSE)</f>
        <v>Lead, water, filtered, micrograms per liter</v>
      </c>
    </row>
    <row r="1828" spans="1:8" x14ac:dyDescent="0.3">
      <c r="A1828">
        <f>qwdata!B1977</f>
        <v>1651770</v>
      </c>
      <c r="B1828" s="1">
        <f>qwdata!C1977</f>
        <v>43152</v>
      </c>
      <c r="C1828" t="str">
        <f>VLOOKUP(qwdata!M1977,lookup!$A$2:$D$18,3,FALSE)</f>
        <v>Zinc</v>
      </c>
      <c r="D1828">
        <f>qwdata!O1977</f>
        <v>8.1</v>
      </c>
      <c r="F1828" t="str">
        <f>IF(qwdata!N1977="&lt;","nd","d")</f>
        <v>d</v>
      </c>
      <c r="H1828" t="str">
        <f>VLOOKUP(qwdata!M1977,lookup!$A$2:$D$18,2,FALSE)</f>
        <v>Zinc, water, filtered, micrograms per liter</v>
      </c>
    </row>
    <row r="1829" spans="1:8" x14ac:dyDescent="0.3">
      <c r="A1829">
        <f>qwdata!B1978</f>
        <v>1651770</v>
      </c>
      <c r="B1829" s="1">
        <f>qwdata!C1978</f>
        <v>43152</v>
      </c>
      <c r="C1829" t="str">
        <f>VLOOKUP(qwdata!M1978,lookup!$A$2:$D$18,3,FALSE)</f>
        <v>Mercury</v>
      </c>
      <c r="D1829">
        <f>qwdata!O1978</f>
        <v>5.13</v>
      </c>
      <c r="F1829" t="str">
        <f>IF(qwdata!N1978="&lt;","nd","d")</f>
        <v>d</v>
      </c>
      <c r="H1829" t="str">
        <f>VLOOKUP(qwdata!M1978,lookup!$A$2:$D$18,2,FALSE)</f>
        <v>Mercury, water, unfiltered, nanograms per liter</v>
      </c>
    </row>
    <row r="1830" spans="1:8" x14ac:dyDescent="0.3">
      <c r="A1830">
        <f>qwdata!B1979</f>
        <v>1651770</v>
      </c>
      <c r="B1830" s="1">
        <f>qwdata!C1979</f>
        <v>43179</v>
      </c>
      <c r="C1830" t="str">
        <f>VLOOKUP(qwdata!M1979,lookup!$A$2:$D$18,3,FALSE)</f>
        <v>Copper</v>
      </c>
      <c r="D1830">
        <f>qwdata!O1979</f>
        <v>9.9</v>
      </c>
      <c r="F1830" t="str">
        <f>IF(qwdata!N1979="&lt;","nd","d")</f>
        <v>d</v>
      </c>
      <c r="H1830" t="str">
        <f>VLOOKUP(qwdata!M1979,lookup!$A$2:$D$18,2,FALSE)</f>
        <v>Copper, water, filtered, micrograms per liter</v>
      </c>
    </row>
    <row r="1831" spans="1:8" x14ac:dyDescent="0.3">
      <c r="A1831">
        <f>qwdata!B1980</f>
        <v>1651770</v>
      </c>
      <c r="B1831" s="1">
        <f>qwdata!C1980</f>
        <v>43179</v>
      </c>
      <c r="C1831" t="str">
        <f>VLOOKUP(qwdata!M1980,lookup!$A$2:$D$18,3,FALSE)</f>
        <v>Lead</v>
      </c>
      <c r="D1831">
        <f>qwdata!O1980</f>
        <v>0.92200000000000004</v>
      </c>
      <c r="F1831" t="str">
        <f>IF(qwdata!N1980="&lt;","nd","d")</f>
        <v>d</v>
      </c>
      <c r="H1831" t="str">
        <f>VLOOKUP(qwdata!M1980,lookup!$A$2:$D$18,2,FALSE)</f>
        <v>Lead, water, filtered, micrograms per liter</v>
      </c>
    </row>
    <row r="1832" spans="1:8" x14ac:dyDescent="0.3">
      <c r="A1832">
        <f>qwdata!B1981</f>
        <v>1651770</v>
      </c>
      <c r="B1832" s="1">
        <f>qwdata!C1981</f>
        <v>43179</v>
      </c>
      <c r="C1832" t="str">
        <f>VLOOKUP(qwdata!M1981,lookup!$A$2:$D$18,3,FALSE)</f>
        <v>Zinc</v>
      </c>
      <c r="D1832">
        <f>qwdata!O1981</f>
        <v>33.299999999999997</v>
      </c>
      <c r="F1832" t="str">
        <f>IF(qwdata!N1981="&lt;","nd","d")</f>
        <v>d</v>
      </c>
      <c r="H1832" t="str">
        <f>VLOOKUP(qwdata!M1981,lookup!$A$2:$D$18,2,FALSE)</f>
        <v>Zinc, water, filtered, micrograms per liter</v>
      </c>
    </row>
    <row r="1833" spans="1:8" x14ac:dyDescent="0.3">
      <c r="A1833">
        <f>qwdata!B1982</f>
        <v>1651770</v>
      </c>
      <c r="B1833" s="1">
        <f>qwdata!C1982</f>
        <v>43179</v>
      </c>
      <c r="C1833" t="str">
        <f>VLOOKUP(qwdata!M1982,lookup!$A$2:$D$18,3,FALSE)</f>
        <v>Mercury</v>
      </c>
      <c r="D1833">
        <f>qwdata!O1982</f>
        <v>8.99</v>
      </c>
      <c r="F1833" t="str">
        <f>IF(qwdata!N1982="&lt;","nd","d")</f>
        <v>d</v>
      </c>
      <c r="H1833" t="str">
        <f>VLOOKUP(qwdata!M1982,lookup!$A$2:$D$18,2,FALSE)</f>
        <v>Mercury, water, unfiltered, nanograms per liter</v>
      </c>
    </row>
    <row r="1834" spans="1:8" x14ac:dyDescent="0.3">
      <c r="A1834">
        <f>qwdata!B1983</f>
        <v>1651770</v>
      </c>
      <c r="B1834" s="1">
        <f>qwdata!C1983</f>
        <v>43206</v>
      </c>
      <c r="C1834" t="str">
        <f>VLOOKUP(qwdata!M1983,lookup!$A$2:$D$18,3,FALSE)</f>
        <v>Copper</v>
      </c>
      <c r="D1834">
        <f>qwdata!O1983</f>
        <v>6.6</v>
      </c>
      <c r="F1834" t="str">
        <f>IF(qwdata!N1983="&lt;","nd","d")</f>
        <v>d</v>
      </c>
      <c r="H1834" t="str">
        <f>VLOOKUP(qwdata!M1983,lookup!$A$2:$D$18,2,FALSE)</f>
        <v>Copper, water, filtered, micrograms per liter</v>
      </c>
    </row>
    <row r="1835" spans="1:8" x14ac:dyDescent="0.3">
      <c r="A1835">
        <f>qwdata!B1984</f>
        <v>1651770</v>
      </c>
      <c r="B1835" s="1">
        <f>qwdata!C1984</f>
        <v>43206</v>
      </c>
      <c r="C1835" t="str">
        <f>VLOOKUP(qwdata!M1984,lookup!$A$2:$D$18,3,FALSE)</f>
        <v>Lead</v>
      </c>
      <c r="D1835">
        <f>qwdata!O1984</f>
        <v>1.1299999999999999</v>
      </c>
      <c r="F1835" t="str">
        <f>IF(qwdata!N1984="&lt;","nd","d")</f>
        <v>d</v>
      </c>
      <c r="H1835" t="str">
        <f>VLOOKUP(qwdata!M1984,lookup!$A$2:$D$18,2,FALSE)</f>
        <v>Lead, water, filtered, micrograms per liter</v>
      </c>
    </row>
    <row r="1836" spans="1:8" x14ac:dyDescent="0.3">
      <c r="A1836">
        <f>qwdata!B1985</f>
        <v>1651770</v>
      </c>
      <c r="B1836" s="1">
        <f>qwdata!C1985</f>
        <v>43206</v>
      </c>
      <c r="C1836" t="str">
        <f>VLOOKUP(qwdata!M1985,lookup!$A$2:$D$18,3,FALSE)</f>
        <v>Zinc</v>
      </c>
      <c r="D1836">
        <f>qwdata!O1985</f>
        <v>14.6</v>
      </c>
      <c r="F1836" t="str">
        <f>IF(qwdata!N1985="&lt;","nd","d")</f>
        <v>d</v>
      </c>
      <c r="H1836" t="str">
        <f>VLOOKUP(qwdata!M1985,lookup!$A$2:$D$18,2,FALSE)</f>
        <v>Zinc, water, filtered, micrograms per liter</v>
      </c>
    </row>
    <row r="1837" spans="1:8" x14ac:dyDescent="0.3">
      <c r="A1837">
        <f>qwdata!B1986</f>
        <v>1651770</v>
      </c>
      <c r="B1837" s="1">
        <f>qwdata!C1986</f>
        <v>43206</v>
      </c>
      <c r="C1837" t="str">
        <f>VLOOKUP(qwdata!M1986,lookup!$A$2:$D$18,3,FALSE)</f>
        <v>Mercury</v>
      </c>
      <c r="D1837">
        <f>qwdata!O1986</f>
        <v>1.37</v>
      </c>
      <c r="F1837" t="str">
        <f>IF(qwdata!N1986="&lt;","nd","d")</f>
        <v>d</v>
      </c>
      <c r="H1837" t="str">
        <f>VLOOKUP(qwdata!M1986,lookup!$A$2:$D$18,2,FALSE)</f>
        <v>Mercury, water, unfiltered, nanograms per liter</v>
      </c>
    </row>
    <row r="1838" spans="1:8" x14ac:dyDescent="0.3">
      <c r="A1838">
        <f>qwdata!B1987</f>
        <v>1651770</v>
      </c>
      <c r="B1838" s="1">
        <f>qwdata!C1987</f>
        <v>43208</v>
      </c>
      <c r="C1838" t="str">
        <f>VLOOKUP(qwdata!M1987,lookup!$A$2:$D$18,3,FALSE)</f>
        <v>Copper</v>
      </c>
      <c r="D1838">
        <f>qwdata!O1987</f>
        <v>2.2000000000000002</v>
      </c>
      <c r="F1838" t="str">
        <f>IF(qwdata!N1987="&lt;","nd","d")</f>
        <v>d</v>
      </c>
      <c r="H1838" t="str">
        <f>VLOOKUP(qwdata!M1987,lookup!$A$2:$D$18,2,FALSE)</f>
        <v>Copper, water, filtered, micrograms per liter</v>
      </c>
    </row>
    <row r="1839" spans="1:8" x14ac:dyDescent="0.3">
      <c r="A1839">
        <f>qwdata!B1988</f>
        <v>1651770</v>
      </c>
      <c r="B1839" s="1">
        <f>qwdata!C1988</f>
        <v>43208</v>
      </c>
      <c r="C1839" t="str">
        <f>VLOOKUP(qwdata!M1988,lookup!$A$2:$D$18,3,FALSE)</f>
        <v>Lead</v>
      </c>
      <c r="D1839">
        <f>qwdata!O1988</f>
        <v>0.108</v>
      </c>
      <c r="F1839" t="str">
        <f>IF(qwdata!N1988="&lt;","nd","d")</f>
        <v>d</v>
      </c>
      <c r="H1839" t="str">
        <f>VLOOKUP(qwdata!M1988,lookup!$A$2:$D$18,2,FALSE)</f>
        <v>Lead, water, filtered, micrograms per liter</v>
      </c>
    </row>
    <row r="1840" spans="1:8" x14ac:dyDescent="0.3">
      <c r="A1840">
        <f>qwdata!B1989</f>
        <v>1651770</v>
      </c>
      <c r="B1840" s="1">
        <f>qwdata!C1989</f>
        <v>43208</v>
      </c>
      <c r="C1840" t="str">
        <f>VLOOKUP(qwdata!M1989,lookup!$A$2:$D$18,3,FALSE)</f>
        <v>Zinc</v>
      </c>
      <c r="D1840">
        <f>qwdata!O1989</f>
        <v>6.5</v>
      </c>
      <c r="F1840" t="str">
        <f>IF(qwdata!N1989="&lt;","nd","d")</f>
        <v>d</v>
      </c>
      <c r="H1840" t="str">
        <f>VLOOKUP(qwdata!M1989,lookup!$A$2:$D$18,2,FALSE)</f>
        <v>Zinc, water, filtered, micrograms per liter</v>
      </c>
    </row>
    <row r="1841" spans="1:8" x14ac:dyDescent="0.3">
      <c r="A1841">
        <f>qwdata!B1990</f>
        <v>1651770</v>
      </c>
      <c r="B1841" s="1">
        <f>qwdata!C1990</f>
        <v>43208</v>
      </c>
      <c r="C1841" t="str">
        <f>VLOOKUP(qwdata!M1990,lookup!$A$2:$D$18,3,FALSE)</f>
        <v>Mercury</v>
      </c>
      <c r="D1841">
        <f>qwdata!O1990</f>
        <v>0.4</v>
      </c>
      <c r="F1841" t="str">
        <f>IF(qwdata!N1990="&lt;","nd","d")</f>
        <v>d</v>
      </c>
      <c r="H1841" t="str">
        <f>VLOOKUP(qwdata!M1990,lookup!$A$2:$D$18,2,FALSE)</f>
        <v>Mercury, water, unfiltered, nanograms per liter</v>
      </c>
    </row>
    <row r="1842" spans="1:8" x14ac:dyDescent="0.3">
      <c r="A1842">
        <f>qwdata!B1991</f>
        <v>1651770</v>
      </c>
      <c r="B1842" s="1">
        <f>qwdata!C1991</f>
        <v>43238</v>
      </c>
      <c r="C1842" t="str">
        <f>VLOOKUP(qwdata!M1991,lookup!$A$2:$D$18,3,FALSE)</f>
        <v>Copper</v>
      </c>
      <c r="D1842">
        <f>qwdata!O1991</f>
        <v>6.6</v>
      </c>
      <c r="F1842" t="str">
        <f>IF(qwdata!N1991="&lt;","nd","d")</f>
        <v>d</v>
      </c>
      <c r="H1842" t="str">
        <f>VLOOKUP(qwdata!M1991,lookup!$A$2:$D$18,2,FALSE)</f>
        <v>Copper, water, filtered, micrograms per liter</v>
      </c>
    </row>
    <row r="1843" spans="1:8" x14ac:dyDescent="0.3">
      <c r="A1843">
        <f>qwdata!B1992</f>
        <v>1651770</v>
      </c>
      <c r="B1843" s="1">
        <f>qwdata!C1992</f>
        <v>43238</v>
      </c>
      <c r="C1843" t="str">
        <f>VLOOKUP(qwdata!M1992,lookup!$A$2:$D$18,3,FALSE)</f>
        <v>Lead</v>
      </c>
      <c r="D1843">
        <f>qwdata!O1992</f>
        <v>0.70199999999999996</v>
      </c>
      <c r="F1843" t="str">
        <f>IF(qwdata!N1992="&lt;","nd","d")</f>
        <v>d</v>
      </c>
      <c r="H1843" t="str">
        <f>VLOOKUP(qwdata!M1992,lookup!$A$2:$D$18,2,FALSE)</f>
        <v>Lead, water, filtered, micrograms per liter</v>
      </c>
    </row>
    <row r="1844" spans="1:8" x14ac:dyDescent="0.3">
      <c r="A1844">
        <f>qwdata!B1993</f>
        <v>1651770</v>
      </c>
      <c r="B1844" s="1">
        <f>qwdata!C1993</f>
        <v>43238</v>
      </c>
      <c r="C1844" t="str">
        <f>VLOOKUP(qwdata!M1993,lookup!$A$2:$D$18,3,FALSE)</f>
        <v>Zinc</v>
      </c>
      <c r="D1844">
        <f>qwdata!O1993</f>
        <v>13.3</v>
      </c>
      <c r="F1844" t="str">
        <f>IF(qwdata!N1993="&lt;","nd","d")</f>
        <v>d</v>
      </c>
      <c r="H1844" t="str">
        <f>VLOOKUP(qwdata!M1993,lookup!$A$2:$D$18,2,FALSE)</f>
        <v>Zinc, water, filtered, micrograms per liter</v>
      </c>
    </row>
    <row r="1845" spans="1:8" x14ac:dyDescent="0.3">
      <c r="A1845">
        <f>qwdata!B1994</f>
        <v>1651770</v>
      </c>
      <c r="B1845" s="1">
        <f>qwdata!C1994</f>
        <v>43238</v>
      </c>
      <c r="C1845" t="str">
        <f>VLOOKUP(qwdata!M1994,lookup!$A$2:$D$18,3,FALSE)</f>
        <v>Mercury</v>
      </c>
      <c r="D1845">
        <f>qwdata!O1994</f>
        <v>9.07</v>
      </c>
      <c r="F1845" t="str">
        <f>IF(qwdata!N1994="&lt;","nd","d")</f>
        <v>d</v>
      </c>
      <c r="H1845" t="str">
        <f>VLOOKUP(qwdata!M1994,lookup!$A$2:$D$18,2,FALSE)</f>
        <v>Mercury, water, unfiltered, nanograms per liter</v>
      </c>
    </row>
    <row r="1846" spans="1:8" x14ac:dyDescent="0.3">
      <c r="A1846">
        <f>qwdata!B1995</f>
        <v>1651770</v>
      </c>
      <c r="B1846" s="1">
        <f>qwdata!C1995</f>
        <v>43243</v>
      </c>
      <c r="C1846" t="str">
        <f>VLOOKUP(qwdata!M1995,lookup!$A$2:$D$18,3,FALSE)</f>
        <v>Copper</v>
      </c>
      <c r="D1846">
        <f>qwdata!O1995</f>
        <v>4.2</v>
      </c>
      <c r="F1846" t="str">
        <f>IF(qwdata!N1995="&lt;","nd","d")</f>
        <v>d</v>
      </c>
      <c r="H1846" t="str">
        <f>VLOOKUP(qwdata!M1995,lookup!$A$2:$D$18,2,FALSE)</f>
        <v>Copper, water, filtered, micrograms per liter</v>
      </c>
    </row>
    <row r="1847" spans="1:8" x14ac:dyDescent="0.3">
      <c r="A1847">
        <f>qwdata!B1996</f>
        <v>1651770</v>
      </c>
      <c r="B1847" s="1">
        <f>qwdata!C1996</f>
        <v>43243</v>
      </c>
      <c r="C1847" t="str">
        <f>VLOOKUP(qwdata!M1996,lookup!$A$2:$D$18,3,FALSE)</f>
        <v>Lead</v>
      </c>
      <c r="D1847">
        <f>qwdata!O1996</f>
        <v>0.27500000000000002</v>
      </c>
      <c r="F1847" t="str">
        <f>IF(qwdata!N1996="&lt;","nd","d")</f>
        <v>d</v>
      </c>
      <c r="H1847" t="str">
        <f>VLOOKUP(qwdata!M1996,lookup!$A$2:$D$18,2,FALSE)</f>
        <v>Lead, water, filtered, micrograms per liter</v>
      </c>
    </row>
    <row r="1848" spans="1:8" x14ac:dyDescent="0.3">
      <c r="A1848">
        <f>qwdata!B1997</f>
        <v>1651770</v>
      </c>
      <c r="B1848" s="1">
        <f>qwdata!C1997</f>
        <v>43243</v>
      </c>
      <c r="C1848" t="str">
        <f>VLOOKUP(qwdata!M1997,lookup!$A$2:$D$18,3,FALSE)</f>
        <v>Zinc</v>
      </c>
      <c r="D1848">
        <f>qwdata!O1997</f>
        <v>10.9</v>
      </c>
      <c r="F1848" t="str">
        <f>IF(qwdata!N1997="&lt;","nd","d")</f>
        <v>d</v>
      </c>
      <c r="H1848" t="str">
        <f>VLOOKUP(qwdata!M1997,lookup!$A$2:$D$18,2,FALSE)</f>
        <v>Zinc, water, filtered, micrograms per liter</v>
      </c>
    </row>
    <row r="1849" spans="1:8" x14ac:dyDescent="0.3">
      <c r="A1849">
        <f>qwdata!B1998</f>
        <v>1651770</v>
      </c>
      <c r="B1849" s="1">
        <f>qwdata!C1998</f>
        <v>43243</v>
      </c>
      <c r="C1849" t="str">
        <f>VLOOKUP(qwdata!M1998,lookup!$A$2:$D$18,3,FALSE)</f>
        <v>Mercury</v>
      </c>
      <c r="D1849">
        <f>qwdata!O1998</f>
        <v>7.64</v>
      </c>
      <c r="F1849" t="str">
        <f>IF(qwdata!N1998="&lt;","nd","d")</f>
        <v>d</v>
      </c>
      <c r="H1849" t="str">
        <f>VLOOKUP(qwdata!M1998,lookup!$A$2:$D$18,2,FALSE)</f>
        <v>Mercury, water, unfiltered, nanograms per liter</v>
      </c>
    </row>
    <row r="1850" spans="1:8" x14ac:dyDescent="0.3">
      <c r="A1850">
        <f>qwdata!B1999</f>
        <v>1651770</v>
      </c>
      <c r="B1850" s="1">
        <f>qwdata!C1999</f>
        <v>43270</v>
      </c>
      <c r="C1850" t="str">
        <f>VLOOKUP(qwdata!M1999,lookup!$A$2:$D$18,3,FALSE)</f>
        <v>Copper</v>
      </c>
      <c r="D1850">
        <f>qwdata!O1999</f>
        <v>2.8</v>
      </c>
      <c r="F1850" t="str">
        <f>IF(qwdata!N1999="&lt;","nd","d")</f>
        <v>d</v>
      </c>
      <c r="H1850" t="str">
        <f>VLOOKUP(qwdata!M1999,lookup!$A$2:$D$18,2,FALSE)</f>
        <v>Copper, water, filtered, micrograms per liter</v>
      </c>
    </row>
    <row r="1851" spans="1:8" x14ac:dyDescent="0.3">
      <c r="A1851">
        <f>qwdata!B2000</f>
        <v>1651770</v>
      </c>
      <c r="B1851" s="1">
        <f>qwdata!C2000</f>
        <v>43270</v>
      </c>
      <c r="C1851" t="str">
        <f>VLOOKUP(qwdata!M2000,lookup!$A$2:$D$18,3,FALSE)</f>
        <v>Lead</v>
      </c>
      <c r="D1851">
        <f>qwdata!O2000</f>
        <v>8.8999999999999996E-2</v>
      </c>
      <c r="F1851" t="str">
        <f>IF(qwdata!N2000="&lt;","nd","d")</f>
        <v>d</v>
      </c>
      <c r="H1851" t="str">
        <f>VLOOKUP(qwdata!M2000,lookup!$A$2:$D$18,2,FALSE)</f>
        <v>Lead, water, filtered, micrograms per liter</v>
      </c>
    </row>
    <row r="1852" spans="1:8" x14ac:dyDescent="0.3">
      <c r="A1852">
        <f>qwdata!B2001</f>
        <v>1651770</v>
      </c>
      <c r="B1852" s="1">
        <f>qwdata!C2001</f>
        <v>43270</v>
      </c>
      <c r="C1852" t="str">
        <f>VLOOKUP(qwdata!M2001,lookup!$A$2:$D$18,3,FALSE)</f>
        <v>Zinc</v>
      </c>
      <c r="D1852">
        <f>qwdata!O2001</f>
        <v>4.5</v>
      </c>
      <c r="F1852" t="str">
        <f>IF(qwdata!N2001="&lt;","nd","d")</f>
        <v>d</v>
      </c>
      <c r="H1852" t="str">
        <f>VLOOKUP(qwdata!M2001,lookup!$A$2:$D$18,2,FALSE)</f>
        <v>Zinc, water, filtered, micrograms per liter</v>
      </c>
    </row>
    <row r="1853" spans="1:8" x14ac:dyDescent="0.3">
      <c r="A1853">
        <f>qwdata!B2002</f>
        <v>1651770</v>
      </c>
      <c r="B1853" s="1">
        <f>qwdata!C2002</f>
        <v>43270</v>
      </c>
      <c r="C1853" t="str">
        <f>VLOOKUP(qwdata!M2002,lookup!$A$2:$D$18,3,FALSE)</f>
        <v>Mercury</v>
      </c>
      <c r="D1853">
        <f>qwdata!O2002</f>
        <v>1.26</v>
      </c>
      <c r="F1853" t="str">
        <f>IF(qwdata!N2002="&lt;","nd","d")</f>
        <v>d</v>
      </c>
      <c r="H1853" t="str">
        <f>VLOOKUP(qwdata!M2002,lookup!$A$2:$D$18,2,FALSE)</f>
        <v>Mercury, water, unfiltered, nanograms per liter</v>
      </c>
    </row>
    <row r="1854" spans="1:8" x14ac:dyDescent="0.3">
      <c r="A1854">
        <f>qwdata!B2003</f>
        <v>1651770</v>
      </c>
      <c r="B1854" s="1">
        <f>qwdata!C2003</f>
        <v>43292</v>
      </c>
      <c r="C1854" t="str">
        <f>VLOOKUP(qwdata!M2003,lookup!$A$2:$D$18,3,FALSE)</f>
        <v>Copper</v>
      </c>
      <c r="D1854">
        <f>qwdata!O2003</f>
        <v>4</v>
      </c>
      <c r="F1854" t="str">
        <f>IF(qwdata!N2003="&lt;","nd","d")</f>
        <v>d</v>
      </c>
      <c r="H1854" t="str">
        <f>VLOOKUP(qwdata!M2003,lookup!$A$2:$D$18,2,FALSE)</f>
        <v>Copper, water, filtered, micrograms per liter</v>
      </c>
    </row>
    <row r="1855" spans="1:8" x14ac:dyDescent="0.3">
      <c r="A1855">
        <f>qwdata!B2004</f>
        <v>1651770</v>
      </c>
      <c r="B1855" s="1">
        <f>qwdata!C2004</f>
        <v>43292</v>
      </c>
      <c r="C1855" t="str">
        <f>VLOOKUP(qwdata!M2004,lookup!$A$2:$D$18,3,FALSE)</f>
        <v>Lead</v>
      </c>
      <c r="D1855">
        <f>qwdata!O2004</f>
        <v>0.05</v>
      </c>
      <c r="F1855" t="str">
        <f>IF(qwdata!N2004="&lt;","nd","d")</f>
        <v>d</v>
      </c>
      <c r="H1855" t="str">
        <f>VLOOKUP(qwdata!M2004,lookup!$A$2:$D$18,2,FALSE)</f>
        <v>Lead, water, filtered, micrograms per liter</v>
      </c>
    </row>
    <row r="1856" spans="1:8" x14ac:dyDescent="0.3">
      <c r="A1856">
        <f>qwdata!B2005</f>
        <v>1651770</v>
      </c>
      <c r="B1856" s="1">
        <f>qwdata!C2005</f>
        <v>43292</v>
      </c>
      <c r="C1856" t="str">
        <f>VLOOKUP(qwdata!M2005,lookup!$A$2:$D$18,3,FALSE)</f>
        <v>Zinc</v>
      </c>
      <c r="D1856">
        <f>qwdata!O2005</f>
        <v>2.7</v>
      </c>
      <c r="F1856" t="str">
        <f>IF(qwdata!N2005="&lt;","nd","d")</f>
        <v>d</v>
      </c>
      <c r="H1856" t="str">
        <f>VLOOKUP(qwdata!M2005,lookup!$A$2:$D$18,2,FALSE)</f>
        <v>Zinc, water, filtered, micrograms per liter</v>
      </c>
    </row>
    <row r="1857" spans="1:8" x14ac:dyDescent="0.3">
      <c r="A1857">
        <f>qwdata!B2006</f>
        <v>1651770</v>
      </c>
      <c r="B1857" s="1">
        <f>qwdata!C2006</f>
        <v>43292</v>
      </c>
      <c r="C1857" t="str">
        <f>VLOOKUP(qwdata!M2006,lookup!$A$2:$D$18,3,FALSE)</f>
        <v>Mercury</v>
      </c>
      <c r="D1857">
        <f>qwdata!O2006</f>
        <v>1.81</v>
      </c>
      <c r="F1857" t="str">
        <f>IF(qwdata!N2006="&lt;","nd","d")</f>
        <v>d</v>
      </c>
      <c r="H1857" t="str">
        <f>VLOOKUP(qwdata!M2006,lookup!$A$2:$D$18,2,FALSE)</f>
        <v>Mercury, water, unfiltered, nanograms per liter</v>
      </c>
    </row>
    <row r="1858" spans="1:8" x14ac:dyDescent="0.3">
      <c r="A1858">
        <f>qwdata!B2007</f>
        <v>1651770</v>
      </c>
      <c r="B1858" s="1">
        <f>qwdata!C2007</f>
        <v>43333</v>
      </c>
      <c r="C1858" t="str">
        <f>VLOOKUP(qwdata!M2007,lookup!$A$2:$D$18,3,FALSE)</f>
        <v>Copper</v>
      </c>
      <c r="D1858">
        <f>qwdata!O2007</f>
        <v>2</v>
      </c>
      <c r="F1858" t="str">
        <f>IF(qwdata!N2007="&lt;","nd","d")</f>
        <v>d</v>
      </c>
      <c r="H1858" t="str">
        <f>VLOOKUP(qwdata!M2007,lookup!$A$2:$D$18,2,FALSE)</f>
        <v>Copper, water, filtered, micrograms per liter</v>
      </c>
    </row>
    <row r="1859" spans="1:8" x14ac:dyDescent="0.3">
      <c r="A1859">
        <f>qwdata!B2008</f>
        <v>1651770</v>
      </c>
      <c r="B1859" s="1">
        <f>qwdata!C2008</f>
        <v>43333</v>
      </c>
      <c r="C1859" t="str">
        <f>VLOOKUP(qwdata!M2008,lookup!$A$2:$D$18,3,FALSE)</f>
        <v>Lead</v>
      </c>
      <c r="D1859">
        <f>qwdata!O2008</f>
        <v>0.11600000000000001</v>
      </c>
      <c r="F1859" t="str">
        <f>IF(qwdata!N2008="&lt;","nd","d")</f>
        <v>d</v>
      </c>
      <c r="H1859" t="str">
        <f>VLOOKUP(qwdata!M2008,lookup!$A$2:$D$18,2,FALSE)</f>
        <v>Lead, water, filtered, micrograms per liter</v>
      </c>
    </row>
    <row r="1860" spans="1:8" x14ac:dyDescent="0.3">
      <c r="A1860">
        <f>qwdata!B2009</f>
        <v>1651770</v>
      </c>
      <c r="B1860" s="1">
        <f>qwdata!C2009</f>
        <v>43333</v>
      </c>
      <c r="C1860" t="str">
        <f>VLOOKUP(qwdata!M2009,lookup!$A$2:$D$18,3,FALSE)</f>
        <v>Zinc</v>
      </c>
      <c r="D1860">
        <f>qwdata!O2009</f>
        <v>10</v>
      </c>
      <c r="F1860" t="str">
        <f>IF(qwdata!N2009="&lt;","nd","d")</f>
        <v>nd</v>
      </c>
      <c r="H1860" t="str">
        <f>VLOOKUP(qwdata!M2009,lookup!$A$2:$D$18,2,FALSE)</f>
        <v>Zinc, water, filtered, micrograms per liter</v>
      </c>
    </row>
    <row r="1861" spans="1:8" x14ac:dyDescent="0.3">
      <c r="A1861">
        <f>qwdata!B2010</f>
        <v>1651770</v>
      </c>
      <c r="B1861" s="1">
        <f>qwdata!C2010</f>
        <v>43333</v>
      </c>
      <c r="C1861" t="str">
        <f>VLOOKUP(qwdata!M2010,lookup!$A$2:$D$18,3,FALSE)</f>
        <v>Mercury</v>
      </c>
      <c r="D1861">
        <f>qwdata!O2010</f>
        <v>1.25</v>
      </c>
      <c r="F1861" t="str">
        <f>IF(qwdata!N2010="&lt;","nd","d")</f>
        <v>d</v>
      </c>
      <c r="H1861" t="str">
        <f>VLOOKUP(qwdata!M2010,lookup!$A$2:$D$18,2,FALSE)</f>
        <v>Mercury, water, unfiltered, nanograms per liter</v>
      </c>
    </row>
    <row r="1862" spans="1:8" x14ac:dyDescent="0.3">
      <c r="A1862">
        <f>qwdata!B2011</f>
        <v>1651770</v>
      </c>
      <c r="B1862" s="1">
        <f>qwdata!C2011</f>
        <v>43360</v>
      </c>
      <c r="C1862" t="str">
        <f>VLOOKUP(qwdata!M2011,lookup!$A$2:$D$18,3,FALSE)</f>
        <v>Copper</v>
      </c>
      <c r="D1862">
        <f>qwdata!O2011</f>
        <v>7.2</v>
      </c>
      <c r="F1862" t="str">
        <f>IF(qwdata!N2011="&lt;","nd","d")</f>
        <v>d</v>
      </c>
      <c r="H1862" t="str">
        <f>VLOOKUP(qwdata!M2011,lookup!$A$2:$D$18,2,FALSE)</f>
        <v>Copper, water, filtered, micrograms per liter</v>
      </c>
    </row>
    <row r="1863" spans="1:8" x14ac:dyDescent="0.3">
      <c r="A1863">
        <f>qwdata!B2012</f>
        <v>1651770</v>
      </c>
      <c r="B1863" s="1">
        <f>qwdata!C2012</f>
        <v>43360</v>
      </c>
      <c r="C1863" t="str">
        <f>VLOOKUP(qwdata!M2012,lookup!$A$2:$D$18,3,FALSE)</f>
        <v>Lead</v>
      </c>
      <c r="D1863">
        <f>qwdata!O2012</f>
        <v>0.23100000000000001</v>
      </c>
      <c r="F1863" t="str">
        <f>IF(qwdata!N2012="&lt;","nd","d")</f>
        <v>d</v>
      </c>
      <c r="H1863" t="str">
        <f>VLOOKUP(qwdata!M2012,lookup!$A$2:$D$18,2,FALSE)</f>
        <v>Lead, water, filtered, micrograms per liter</v>
      </c>
    </row>
    <row r="1864" spans="1:8" x14ac:dyDescent="0.3">
      <c r="A1864">
        <f>qwdata!B2013</f>
        <v>1651770</v>
      </c>
      <c r="B1864" s="1">
        <f>qwdata!C2013</f>
        <v>43360</v>
      </c>
      <c r="C1864" t="str">
        <f>VLOOKUP(qwdata!M2013,lookup!$A$2:$D$18,3,FALSE)</f>
        <v>Zinc</v>
      </c>
      <c r="D1864">
        <f>qwdata!O2013</f>
        <v>23.9</v>
      </c>
      <c r="F1864" t="str">
        <f>IF(qwdata!N2013="&lt;","nd","d")</f>
        <v>d</v>
      </c>
      <c r="H1864" t="str">
        <f>VLOOKUP(qwdata!M2013,lookup!$A$2:$D$18,2,FALSE)</f>
        <v>Zinc, water, filtered, micrograms per liter</v>
      </c>
    </row>
    <row r="1865" spans="1:8" x14ac:dyDescent="0.3">
      <c r="A1865">
        <f>qwdata!B2014</f>
        <v>1651770</v>
      </c>
      <c r="B1865" s="1">
        <f>qwdata!C2014</f>
        <v>43360</v>
      </c>
      <c r="C1865" t="str">
        <f>VLOOKUP(qwdata!M2014,lookup!$A$2:$D$18,3,FALSE)</f>
        <v>Mercury</v>
      </c>
      <c r="D1865">
        <f>qwdata!O2014</f>
        <v>13.3</v>
      </c>
      <c r="F1865" t="str">
        <f>IF(qwdata!N2014="&lt;","nd","d")</f>
        <v>d</v>
      </c>
      <c r="H1865" t="str">
        <f>VLOOKUP(qwdata!M2014,lookup!$A$2:$D$18,2,FALSE)</f>
        <v>Mercury, water, unfiltered, nanograms per liter</v>
      </c>
    </row>
    <row r="1866" spans="1:8" x14ac:dyDescent="0.3">
      <c r="A1866">
        <f>qwdata!B2015</f>
        <v>1651770</v>
      </c>
      <c r="B1866" s="1">
        <f>qwdata!C2015</f>
        <v>43367</v>
      </c>
      <c r="C1866" t="str">
        <f>VLOOKUP(qwdata!M2015,lookup!$A$2:$D$18,3,FALSE)</f>
        <v>Copper</v>
      </c>
      <c r="D1866">
        <f>qwdata!O2015</f>
        <v>4.8</v>
      </c>
      <c r="F1866" t="str">
        <f>IF(qwdata!N2015="&lt;","nd","d")</f>
        <v>d</v>
      </c>
      <c r="H1866" t="str">
        <f>VLOOKUP(qwdata!M2015,lookup!$A$2:$D$18,2,FALSE)</f>
        <v>Copper, water, filtered, micrograms per liter</v>
      </c>
    </row>
    <row r="1867" spans="1:8" x14ac:dyDescent="0.3">
      <c r="A1867">
        <f>qwdata!B2016</f>
        <v>1651770</v>
      </c>
      <c r="B1867" s="1">
        <f>qwdata!C2016</f>
        <v>43367</v>
      </c>
      <c r="C1867" t="str">
        <f>VLOOKUP(qwdata!M2016,lookup!$A$2:$D$18,3,FALSE)</f>
        <v>Lead</v>
      </c>
      <c r="D1867">
        <f>qwdata!O2016</f>
        <v>0.47299999999999998</v>
      </c>
      <c r="F1867" t="str">
        <f>IF(qwdata!N2016="&lt;","nd","d")</f>
        <v>d</v>
      </c>
      <c r="H1867" t="str">
        <f>VLOOKUP(qwdata!M2016,lookup!$A$2:$D$18,2,FALSE)</f>
        <v>Lead, water, filtered, micrograms per liter</v>
      </c>
    </row>
    <row r="1868" spans="1:8" x14ac:dyDescent="0.3">
      <c r="A1868">
        <f>qwdata!B2017</f>
        <v>1651770</v>
      </c>
      <c r="B1868" s="1">
        <f>qwdata!C2017</f>
        <v>43367</v>
      </c>
      <c r="C1868" t="str">
        <f>VLOOKUP(qwdata!M2017,lookup!$A$2:$D$18,3,FALSE)</f>
        <v>Zinc</v>
      </c>
      <c r="D1868">
        <f>qwdata!O2017</f>
        <v>11</v>
      </c>
      <c r="F1868" t="str">
        <f>IF(qwdata!N2017="&lt;","nd","d")</f>
        <v>d</v>
      </c>
      <c r="H1868" t="str">
        <f>VLOOKUP(qwdata!M2017,lookup!$A$2:$D$18,2,FALSE)</f>
        <v>Zinc, water, filtered, micrograms per liter</v>
      </c>
    </row>
    <row r="1869" spans="1:8" x14ac:dyDescent="0.3">
      <c r="A1869">
        <f>qwdata!B2018</f>
        <v>1651770</v>
      </c>
      <c r="B1869" s="1">
        <f>qwdata!C2018</f>
        <v>43367</v>
      </c>
      <c r="C1869" t="str">
        <f>VLOOKUP(qwdata!M2018,lookup!$A$2:$D$18,3,FALSE)</f>
        <v>Mercury</v>
      </c>
      <c r="D1869">
        <f>qwdata!O2018</f>
        <v>10.6</v>
      </c>
      <c r="F1869" t="str">
        <f>IF(qwdata!N2018="&lt;","nd","d")</f>
        <v>d</v>
      </c>
      <c r="H1869" t="str">
        <f>VLOOKUP(qwdata!M2018,lookup!$A$2:$D$18,2,FALSE)</f>
        <v>Mercury, water, unfiltered, nanograms per liter</v>
      </c>
    </row>
    <row r="1870" spans="1:8" x14ac:dyDescent="0.3">
      <c r="A1870">
        <f>qwdata!B2019</f>
        <v>1651770</v>
      </c>
      <c r="B1870" s="1">
        <f>qwdata!C2019</f>
        <v>43371</v>
      </c>
      <c r="C1870" t="str">
        <f>VLOOKUP(qwdata!M2019,lookup!$A$2:$D$18,3,FALSE)</f>
        <v>Copper</v>
      </c>
      <c r="D1870">
        <f>qwdata!O2019</f>
        <v>5.4</v>
      </c>
      <c r="F1870" t="str">
        <f>IF(qwdata!N2019="&lt;","nd","d")</f>
        <v>d</v>
      </c>
      <c r="H1870" t="str">
        <f>VLOOKUP(qwdata!M2019,lookup!$A$2:$D$18,2,FALSE)</f>
        <v>Copper, water, filtered, micrograms per liter</v>
      </c>
    </row>
    <row r="1871" spans="1:8" x14ac:dyDescent="0.3">
      <c r="A1871">
        <f>qwdata!B2020</f>
        <v>1651770</v>
      </c>
      <c r="B1871" s="1">
        <f>qwdata!C2020</f>
        <v>43371</v>
      </c>
      <c r="C1871" t="str">
        <f>VLOOKUP(qwdata!M2020,lookup!$A$2:$D$18,3,FALSE)</f>
        <v>Lead</v>
      </c>
      <c r="D1871">
        <f>qwdata!O2020</f>
        <v>0.34699999999999998</v>
      </c>
      <c r="F1871" t="str">
        <f>IF(qwdata!N2020="&lt;","nd","d")</f>
        <v>d</v>
      </c>
      <c r="H1871" t="str">
        <f>VLOOKUP(qwdata!M2020,lookup!$A$2:$D$18,2,FALSE)</f>
        <v>Lead, water, filtered, micrograms per liter</v>
      </c>
    </row>
    <row r="1872" spans="1:8" x14ac:dyDescent="0.3">
      <c r="A1872">
        <f>qwdata!B2021</f>
        <v>1651770</v>
      </c>
      <c r="B1872" s="1">
        <f>qwdata!C2021</f>
        <v>43371</v>
      </c>
      <c r="C1872" t="str">
        <f>VLOOKUP(qwdata!M2021,lookup!$A$2:$D$18,3,FALSE)</f>
        <v>Zinc</v>
      </c>
      <c r="D1872">
        <f>qwdata!O2021</f>
        <v>4.3</v>
      </c>
      <c r="F1872" t="str">
        <f>IF(qwdata!N2021="&lt;","nd","d")</f>
        <v>d</v>
      </c>
      <c r="H1872" t="str">
        <f>VLOOKUP(qwdata!M2021,lookup!$A$2:$D$18,2,FALSE)</f>
        <v>Zinc, water, filtered, micrograms per liter</v>
      </c>
    </row>
    <row r="1873" spans="1:8" x14ac:dyDescent="0.3">
      <c r="A1873">
        <f>qwdata!B2022</f>
        <v>1651770</v>
      </c>
      <c r="B1873" s="1">
        <f>qwdata!C2022</f>
        <v>43371</v>
      </c>
      <c r="C1873" t="str">
        <f>VLOOKUP(qwdata!M2022,lookup!$A$2:$D$18,3,FALSE)</f>
        <v>Mercury</v>
      </c>
      <c r="D1873">
        <f>qwdata!O2022</f>
        <v>11.1</v>
      </c>
      <c r="F1873" t="str">
        <f>IF(qwdata!N2022="&lt;","nd","d")</f>
        <v>d</v>
      </c>
      <c r="H1873" t="str">
        <f>VLOOKUP(qwdata!M2022,lookup!$A$2:$D$18,2,FALSE)</f>
        <v>Mercury, water, unfiltered, nanograms per liter</v>
      </c>
    </row>
    <row r="1874" spans="1:8" x14ac:dyDescent="0.3">
      <c r="A1874">
        <f>qwdata!B2023</f>
        <v>1651770</v>
      </c>
      <c r="B1874" s="1">
        <f>qwdata!C2023</f>
        <v>43384</v>
      </c>
      <c r="C1874" t="str">
        <f>VLOOKUP(qwdata!M2023,lookup!$A$2:$D$18,3,FALSE)</f>
        <v>Copper</v>
      </c>
      <c r="D1874">
        <f>qwdata!O2023</f>
        <v>9.9</v>
      </c>
      <c r="F1874" t="str">
        <f>IF(qwdata!N2023="&lt;","nd","d")</f>
        <v>d</v>
      </c>
      <c r="H1874" t="str">
        <f>VLOOKUP(qwdata!M2023,lookup!$A$2:$D$18,2,FALSE)</f>
        <v>Copper, water, filtered, micrograms per liter</v>
      </c>
    </row>
    <row r="1875" spans="1:8" x14ac:dyDescent="0.3">
      <c r="A1875">
        <f>qwdata!B2024</f>
        <v>1651770</v>
      </c>
      <c r="B1875" s="1">
        <f>qwdata!C2024</f>
        <v>43384</v>
      </c>
      <c r="C1875" t="str">
        <f>VLOOKUP(qwdata!M2024,lookup!$A$2:$D$18,3,FALSE)</f>
        <v>Lead</v>
      </c>
      <c r="D1875">
        <f>qwdata!O2024</f>
        <v>0.80900000000000005</v>
      </c>
      <c r="F1875" t="str">
        <f>IF(qwdata!N2024="&lt;","nd","d")</f>
        <v>d</v>
      </c>
      <c r="H1875" t="str">
        <f>VLOOKUP(qwdata!M2024,lookup!$A$2:$D$18,2,FALSE)</f>
        <v>Lead, water, filtered, micrograms per liter</v>
      </c>
    </row>
    <row r="1876" spans="1:8" x14ac:dyDescent="0.3">
      <c r="A1876">
        <f>qwdata!B2025</f>
        <v>1651770</v>
      </c>
      <c r="B1876" s="1">
        <f>qwdata!C2025</f>
        <v>43384</v>
      </c>
      <c r="C1876" t="str">
        <f>VLOOKUP(qwdata!M2025,lookup!$A$2:$D$18,3,FALSE)</f>
        <v>Zinc</v>
      </c>
      <c r="D1876">
        <f>qwdata!O2025</f>
        <v>23.7</v>
      </c>
      <c r="F1876" t="str">
        <f>IF(qwdata!N2025="&lt;","nd","d")</f>
        <v>d</v>
      </c>
      <c r="H1876" t="str">
        <f>VLOOKUP(qwdata!M2025,lookup!$A$2:$D$18,2,FALSE)</f>
        <v>Zinc, water, filtered, micrograms per liter</v>
      </c>
    </row>
    <row r="1877" spans="1:8" x14ac:dyDescent="0.3">
      <c r="A1877">
        <f>qwdata!B2026</f>
        <v>1651770</v>
      </c>
      <c r="B1877" s="1">
        <f>qwdata!C2026</f>
        <v>43384</v>
      </c>
      <c r="C1877" t="str">
        <f>VLOOKUP(qwdata!M2026,lookup!$A$2:$D$18,3,FALSE)</f>
        <v>Mercury</v>
      </c>
      <c r="D1877">
        <f>qwdata!O2026</f>
        <v>5.4</v>
      </c>
      <c r="F1877" t="str">
        <f>IF(qwdata!N2026="&lt;","nd","d")</f>
        <v>d</v>
      </c>
      <c r="H1877" t="str">
        <f>VLOOKUP(qwdata!M2026,lookup!$A$2:$D$18,2,FALSE)</f>
        <v>Mercury, water, unfiltered, nanograms per liter</v>
      </c>
    </row>
    <row r="1878" spans="1:8" x14ac:dyDescent="0.3">
      <c r="A1878">
        <f>qwdata!B2027</f>
        <v>1651770</v>
      </c>
      <c r="B1878" s="1">
        <f>qwdata!C2027</f>
        <v>43410</v>
      </c>
      <c r="C1878" t="str">
        <f>VLOOKUP(qwdata!M2027,lookup!$A$2:$D$18,3,FALSE)</f>
        <v>Copper</v>
      </c>
      <c r="D1878">
        <f>qwdata!O2027</f>
        <v>5.5</v>
      </c>
      <c r="F1878" t="str">
        <f>IF(qwdata!N2027="&lt;","nd","d")</f>
        <v>d</v>
      </c>
      <c r="H1878" t="str">
        <f>VLOOKUP(qwdata!M2027,lookup!$A$2:$D$18,2,FALSE)</f>
        <v>Copper, water, filtered, micrograms per liter</v>
      </c>
    </row>
    <row r="1879" spans="1:8" x14ac:dyDescent="0.3">
      <c r="A1879">
        <f>qwdata!B2028</f>
        <v>1651770</v>
      </c>
      <c r="B1879" s="1">
        <f>qwdata!C2028</f>
        <v>43410</v>
      </c>
      <c r="C1879" t="str">
        <f>VLOOKUP(qwdata!M2028,lookup!$A$2:$D$18,3,FALSE)</f>
        <v>Lead</v>
      </c>
      <c r="D1879">
        <f>qwdata!O2028</f>
        <v>1.02</v>
      </c>
      <c r="F1879" t="str">
        <f>IF(qwdata!N2028="&lt;","nd","d")</f>
        <v>d</v>
      </c>
      <c r="H1879" t="str">
        <f>VLOOKUP(qwdata!M2028,lookup!$A$2:$D$18,2,FALSE)</f>
        <v>Lead, water, filtered, micrograms per liter</v>
      </c>
    </row>
    <row r="1880" spans="1:8" x14ac:dyDescent="0.3">
      <c r="A1880">
        <f>qwdata!B2029</f>
        <v>1651770</v>
      </c>
      <c r="B1880" s="1">
        <f>qwdata!C2029</f>
        <v>43410</v>
      </c>
      <c r="C1880" t="str">
        <f>VLOOKUP(qwdata!M2029,lookup!$A$2:$D$18,3,FALSE)</f>
        <v>Zinc</v>
      </c>
      <c r="D1880">
        <f>qwdata!O2029</f>
        <v>11.2</v>
      </c>
      <c r="F1880" t="str">
        <f>IF(qwdata!N2029="&lt;","nd","d")</f>
        <v>d</v>
      </c>
      <c r="H1880" t="str">
        <f>VLOOKUP(qwdata!M2029,lookup!$A$2:$D$18,2,FALSE)</f>
        <v>Zinc, water, filtered, micrograms per liter</v>
      </c>
    </row>
    <row r="1881" spans="1:8" x14ac:dyDescent="0.3">
      <c r="A1881">
        <f>qwdata!B2030</f>
        <v>1651770</v>
      </c>
      <c r="B1881" s="1">
        <f>qwdata!C2030</f>
        <v>43410</v>
      </c>
      <c r="C1881" t="str">
        <f>VLOOKUP(qwdata!M2030,lookup!$A$2:$D$18,3,FALSE)</f>
        <v>Mercury</v>
      </c>
      <c r="D1881">
        <f>qwdata!O2030</f>
        <v>12.3</v>
      </c>
      <c r="F1881" t="str">
        <f>IF(qwdata!N2030="&lt;","nd","d")</f>
        <v>d</v>
      </c>
      <c r="H1881" t="str">
        <f>VLOOKUP(qwdata!M2030,lookup!$A$2:$D$18,2,FALSE)</f>
        <v>Mercury, water, unfiltered, nanograms per liter</v>
      </c>
    </row>
    <row r="1882" spans="1:8" x14ac:dyDescent="0.3">
      <c r="A1882">
        <f>qwdata!B2031</f>
        <v>1651770</v>
      </c>
      <c r="B1882" s="1">
        <f>qwdata!C2031</f>
        <v>43423</v>
      </c>
      <c r="C1882" t="str">
        <f>VLOOKUP(qwdata!M2031,lookup!$A$2:$D$18,3,FALSE)</f>
        <v>Copper</v>
      </c>
      <c r="D1882">
        <f>qwdata!O2031</f>
        <v>2</v>
      </c>
      <c r="F1882" t="str">
        <f>IF(qwdata!N2031="&lt;","nd","d")</f>
        <v>nd</v>
      </c>
      <c r="H1882" t="str">
        <f>VLOOKUP(qwdata!M2031,lookup!$A$2:$D$18,2,FALSE)</f>
        <v>Copper, water, filtered, micrograms per liter</v>
      </c>
    </row>
    <row r="1883" spans="1:8" x14ac:dyDescent="0.3">
      <c r="A1883">
        <f>qwdata!B2032</f>
        <v>1651770</v>
      </c>
      <c r="B1883" s="1">
        <f>qwdata!C2032</f>
        <v>43423</v>
      </c>
      <c r="C1883" t="str">
        <f>VLOOKUP(qwdata!M2032,lookup!$A$2:$D$18,3,FALSE)</f>
        <v>Lead</v>
      </c>
      <c r="D1883">
        <f>qwdata!O2032</f>
        <v>0.1</v>
      </c>
      <c r="F1883" t="str">
        <f>IF(qwdata!N2032="&lt;","nd","d")</f>
        <v>nd</v>
      </c>
      <c r="H1883" t="str">
        <f>VLOOKUP(qwdata!M2032,lookup!$A$2:$D$18,2,FALSE)</f>
        <v>Lead, water, filtered, micrograms per liter</v>
      </c>
    </row>
    <row r="1884" spans="1:8" x14ac:dyDescent="0.3">
      <c r="A1884">
        <f>qwdata!B2033</f>
        <v>1651770</v>
      </c>
      <c r="B1884" s="1">
        <f>qwdata!C2033</f>
        <v>43423</v>
      </c>
      <c r="C1884" t="str">
        <f>VLOOKUP(qwdata!M2033,lookup!$A$2:$D$18,3,FALSE)</f>
        <v>Zinc</v>
      </c>
      <c r="D1884">
        <f>qwdata!O2033</f>
        <v>10</v>
      </c>
      <c r="F1884" t="str">
        <f>IF(qwdata!N2033="&lt;","nd","d")</f>
        <v>nd</v>
      </c>
      <c r="H1884" t="str">
        <f>VLOOKUP(qwdata!M2033,lookup!$A$2:$D$18,2,FALSE)</f>
        <v>Zinc, water, filtered, micrograms per liter</v>
      </c>
    </row>
    <row r="1885" spans="1:8" x14ac:dyDescent="0.3">
      <c r="A1885">
        <f>qwdata!B2034</f>
        <v>1651770</v>
      </c>
      <c r="B1885" s="1">
        <f>qwdata!C2034</f>
        <v>43423</v>
      </c>
      <c r="C1885" t="str">
        <f>VLOOKUP(qwdata!M2034,lookup!$A$2:$D$18,3,FALSE)</f>
        <v>Mercury</v>
      </c>
      <c r="D1885">
        <f>qwdata!O2034</f>
        <v>2.31</v>
      </c>
      <c r="F1885" t="str">
        <f>IF(qwdata!N2034="&lt;","nd","d")</f>
        <v>d</v>
      </c>
      <c r="H1885" t="str">
        <f>VLOOKUP(qwdata!M2034,lookup!$A$2:$D$18,2,FALSE)</f>
        <v>Mercury, water, unfiltered, nanograms per liter</v>
      </c>
    </row>
    <row r="1886" spans="1:8" x14ac:dyDescent="0.3">
      <c r="A1886">
        <f>qwdata!B2035</f>
        <v>1651770</v>
      </c>
      <c r="B1886" s="1">
        <f>qwdata!C2035</f>
        <v>43452</v>
      </c>
      <c r="C1886" t="str">
        <f>VLOOKUP(qwdata!M2035,lookup!$A$2:$D$18,3,FALSE)</f>
        <v>Copper</v>
      </c>
      <c r="D1886">
        <f>qwdata!O2035</f>
        <v>2.2000000000000002</v>
      </c>
      <c r="F1886" t="str">
        <f>IF(qwdata!N2035="&lt;","nd","d")</f>
        <v>d</v>
      </c>
      <c r="H1886" t="str">
        <f>VLOOKUP(qwdata!M2035,lookup!$A$2:$D$18,2,FALSE)</f>
        <v>Copper, water, filtered, micrograms per liter</v>
      </c>
    </row>
    <row r="1887" spans="1:8" x14ac:dyDescent="0.3">
      <c r="A1887">
        <f>qwdata!B2036</f>
        <v>1651770</v>
      </c>
      <c r="B1887" s="1">
        <f>qwdata!C2036</f>
        <v>43452</v>
      </c>
      <c r="C1887" t="str">
        <f>VLOOKUP(qwdata!M2036,lookup!$A$2:$D$18,3,FALSE)</f>
        <v>Lead</v>
      </c>
      <c r="D1887">
        <f>qwdata!O2036</f>
        <v>0.1</v>
      </c>
      <c r="F1887" t="str">
        <f>IF(qwdata!N2036="&lt;","nd","d")</f>
        <v>nd</v>
      </c>
      <c r="H1887" t="str">
        <f>VLOOKUP(qwdata!M2036,lookup!$A$2:$D$18,2,FALSE)</f>
        <v>Lead, water, filtered, micrograms per liter</v>
      </c>
    </row>
    <row r="1888" spans="1:8" x14ac:dyDescent="0.3">
      <c r="A1888">
        <f>qwdata!B2037</f>
        <v>1651770</v>
      </c>
      <c r="B1888" s="1">
        <f>qwdata!C2037</f>
        <v>43452</v>
      </c>
      <c r="C1888" t="str">
        <f>VLOOKUP(qwdata!M2037,lookup!$A$2:$D$18,3,FALSE)</f>
        <v>Zinc</v>
      </c>
      <c r="D1888">
        <f>qwdata!O2037</f>
        <v>10.1</v>
      </c>
      <c r="F1888" t="str">
        <f>IF(qwdata!N2037="&lt;","nd","d")</f>
        <v>d</v>
      </c>
      <c r="H1888" t="str">
        <f>VLOOKUP(qwdata!M2037,lookup!$A$2:$D$18,2,FALSE)</f>
        <v>Zinc, water, filtered, micrograms per liter</v>
      </c>
    </row>
    <row r="1889" spans="1:8" x14ac:dyDescent="0.3">
      <c r="A1889">
        <f>qwdata!B2038</f>
        <v>1651770</v>
      </c>
      <c r="B1889" s="1">
        <f>qwdata!C2038</f>
        <v>43452</v>
      </c>
      <c r="C1889" t="str">
        <f>VLOOKUP(qwdata!M2038,lookup!$A$2:$D$18,3,FALSE)</f>
        <v>Mercury</v>
      </c>
      <c r="D1889">
        <f>qwdata!O2038</f>
        <v>4.57</v>
      </c>
      <c r="F1889" t="str">
        <f>IF(qwdata!N2038="&lt;","nd","d")</f>
        <v>d</v>
      </c>
      <c r="H1889" t="str">
        <f>VLOOKUP(qwdata!M2038,lookup!$A$2:$D$18,2,FALSE)</f>
        <v>Mercury, water, unfiltered, nanograms per liter</v>
      </c>
    </row>
    <row r="1890" spans="1:8" x14ac:dyDescent="0.3">
      <c r="A1890">
        <f>qwdata!B2039</f>
        <v>1651770</v>
      </c>
      <c r="B1890" s="1">
        <f>qwdata!C2039</f>
        <v>43501</v>
      </c>
      <c r="C1890" t="str">
        <f>VLOOKUP(qwdata!M2039,lookup!$A$2:$D$18,3,FALSE)</f>
        <v>Copper</v>
      </c>
      <c r="D1890">
        <f>qwdata!O2039</f>
        <v>1.5</v>
      </c>
      <c r="F1890" t="str">
        <f>IF(qwdata!N2039="&lt;","nd","d")</f>
        <v>d</v>
      </c>
      <c r="H1890" t="str">
        <f>VLOOKUP(qwdata!M2039,lookup!$A$2:$D$18,2,FALSE)</f>
        <v>Copper, water, filtered, micrograms per liter</v>
      </c>
    </row>
    <row r="1891" spans="1:8" x14ac:dyDescent="0.3">
      <c r="A1891">
        <f>qwdata!B2040</f>
        <v>1651770</v>
      </c>
      <c r="B1891" s="1">
        <f>qwdata!C2040</f>
        <v>43501</v>
      </c>
      <c r="C1891" t="str">
        <f>VLOOKUP(qwdata!M2040,lookup!$A$2:$D$18,3,FALSE)</f>
        <v>Lead</v>
      </c>
      <c r="D1891">
        <f>qwdata!O2040</f>
        <v>5.6000000000000001E-2</v>
      </c>
      <c r="F1891" t="str">
        <f>IF(qwdata!N2040="&lt;","nd","d")</f>
        <v>d</v>
      </c>
      <c r="H1891" t="str">
        <f>VLOOKUP(qwdata!M2040,lookup!$A$2:$D$18,2,FALSE)</f>
        <v>Lead, water, filtered, micrograms per liter</v>
      </c>
    </row>
    <row r="1892" spans="1:8" x14ac:dyDescent="0.3">
      <c r="A1892">
        <f>qwdata!B2041</f>
        <v>1651770</v>
      </c>
      <c r="B1892" s="1">
        <f>qwdata!C2041</f>
        <v>43501</v>
      </c>
      <c r="C1892" t="str">
        <f>VLOOKUP(qwdata!M2041,lookup!$A$2:$D$18,3,FALSE)</f>
        <v>Zinc</v>
      </c>
      <c r="D1892">
        <f>qwdata!O2041</f>
        <v>9.9</v>
      </c>
      <c r="F1892" t="str">
        <f>IF(qwdata!N2041="&lt;","nd","d")</f>
        <v>d</v>
      </c>
      <c r="H1892" t="str">
        <f>VLOOKUP(qwdata!M2041,lookup!$A$2:$D$18,2,FALSE)</f>
        <v>Zinc, water, filtered, micrograms per liter</v>
      </c>
    </row>
    <row r="1893" spans="1:8" x14ac:dyDescent="0.3">
      <c r="A1893">
        <f>qwdata!B2042</f>
        <v>1651770</v>
      </c>
      <c r="B1893" s="1">
        <f>qwdata!C2042</f>
        <v>43501</v>
      </c>
      <c r="C1893" t="str">
        <f>VLOOKUP(qwdata!M2042,lookup!$A$2:$D$18,3,FALSE)</f>
        <v>Mercury</v>
      </c>
      <c r="D1893">
        <f>qwdata!O2042</f>
        <v>4.2300000000000004</v>
      </c>
      <c r="F1893" t="str">
        <f>IF(qwdata!N2042="&lt;","nd","d")</f>
        <v>d</v>
      </c>
      <c r="H1893" t="str">
        <f>VLOOKUP(qwdata!M2042,lookup!$A$2:$D$18,2,FALSE)</f>
        <v>Mercury, water, unfiltered, nanograms per liter</v>
      </c>
    </row>
    <row r="1894" spans="1:8" x14ac:dyDescent="0.3">
      <c r="A1894">
        <f>qwdata!B2043</f>
        <v>1651770</v>
      </c>
      <c r="B1894" s="1">
        <f>qwdata!C2043</f>
        <v>43535</v>
      </c>
      <c r="C1894" t="str">
        <f>VLOOKUP(qwdata!M2043,lookup!$A$2:$D$18,3,FALSE)</f>
        <v>Copper</v>
      </c>
      <c r="D1894">
        <f>qwdata!O2043</f>
        <v>2.2999999999999998</v>
      </c>
      <c r="F1894" t="str">
        <f>IF(qwdata!N2043="&lt;","nd","d")</f>
        <v>d</v>
      </c>
      <c r="H1894" t="str">
        <f>VLOOKUP(qwdata!M2043,lookup!$A$2:$D$18,2,FALSE)</f>
        <v>Copper, water, filtered, micrograms per liter</v>
      </c>
    </row>
    <row r="1895" spans="1:8" x14ac:dyDescent="0.3">
      <c r="A1895">
        <f>qwdata!B2044</f>
        <v>1651770</v>
      </c>
      <c r="B1895" s="1">
        <f>qwdata!C2044</f>
        <v>43535</v>
      </c>
      <c r="C1895" t="str">
        <f>VLOOKUP(qwdata!M2044,lookup!$A$2:$D$18,3,FALSE)</f>
        <v>Lead</v>
      </c>
      <c r="D1895">
        <f>qwdata!O2044</f>
        <v>8.4000000000000005E-2</v>
      </c>
      <c r="F1895" t="str">
        <f>IF(qwdata!N2044="&lt;","nd","d")</f>
        <v>d</v>
      </c>
      <c r="H1895" t="str">
        <f>VLOOKUP(qwdata!M2044,lookup!$A$2:$D$18,2,FALSE)</f>
        <v>Lead, water, filtered, micrograms per liter</v>
      </c>
    </row>
    <row r="1896" spans="1:8" x14ac:dyDescent="0.3">
      <c r="A1896">
        <f>qwdata!B2045</f>
        <v>1651770</v>
      </c>
      <c r="B1896" s="1">
        <f>qwdata!C2045</f>
        <v>43535</v>
      </c>
      <c r="C1896" t="str">
        <f>VLOOKUP(qwdata!M2045,lookup!$A$2:$D$18,3,FALSE)</f>
        <v>Zinc</v>
      </c>
      <c r="D1896">
        <f>qwdata!O2045</f>
        <v>10.7</v>
      </c>
      <c r="F1896" t="str">
        <f>IF(qwdata!N2045="&lt;","nd","d")</f>
        <v>d</v>
      </c>
      <c r="H1896" t="str">
        <f>VLOOKUP(qwdata!M2045,lookup!$A$2:$D$18,2,FALSE)</f>
        <v>Zinc, water, filtered, micrograms per liter</v>
      </c>
    </row>
    <row r="1897" spans="1:8" x14ac:dyDescent="0.3">
      <c r="A1897">
        <f>qwdata!B2046</f>
        <v>1651770</v>
      </c>
      <c r="B1897" s="1">
        <f>qwdata!C2046</f>
        <v>43535</v>
      </c>
      <c r="C1897" t="str">
        <f>VLOOKUP(qwdata!M2046,lookup!$A$2:$D$18,3,FALSE)</f>
        <v>Mercury</v>
      </c>
      <c r="D1897">
        <f>qwdata!O2046</f>
        <v>6.23</v>
      </c>
      <c r="F1897" t="str">
        <f>IF(qwdata!N2046="&lt;","nd","d")</f>
        <v>d</v>
      </c>
      <c r="H1897" t="str">
        <f>VLOOKUP(qwdata!M2046,lookup!$A$2:$D$18,2,FALSE)</f>
        <v>Mercury, water, unfiltered, nanograms per liter</v>
      </c>
    </row>
    <row r="1898" spans="1:8" x14ac:dyDescent="0.3">
      <c r="A1898">
        <f>qwdata!B2047</f>
        <v>1651770</v>
      </c>
      <c r="B1898" s="1">
        <f>qwdata!C2047</f>
        <v>43545</v>
      </c>
      <c r="C1898" t="str">
        <f>VLOOKUP(qwdata!M2047,lookup!$A$2:$D$18,3,FALSE)</f>
        <v>Copper</v>
      </c>
      <c r="D1898">
        <f>qwdata!O2047</f>
        <v>7.5</v>
      </c>
      <c r="F1898" t="str">
        <f>IF(qwdata!N2047="&lt;","nd","d")</f>
        <v>d</v>
      </c>
      <c r="H1898" t="str">
        <f>VLOOKUP(qwdata!M2047,lookup!$A$2:$D$18,2,FALSE)</f>
        <v>Copper, water, filtered, micrograms per liter</v>
      </c>
    </row>
    <row r="1899" spans="1:8" x14ac:dyDescent="0.3">
      <c r="A1899">
        <f>qwdata!B2048</f>
        <v>1651770</v>
      </c>
      <c r="B1899" s="1">
        <f>qwdata!C2048</f>
        <v>43545</v>
      </c>
      <c r="C1899" t="str">
        <f>VLOOKUP(qwdata!M2048,lookup!$A$2:$D$18,3,FALSE)</f>
        <v>Lead</v>
      </c>
      <c r="D1899">
        <f>qwdata!O2048</f>
        <v>0.50900000000000001</v>
      </c>
      <c r="F1899" t="str">
        <f>IF(qwdata!N2048="&lt;","nd","d")</f>
        <v>d</v>
      </c>
      <c r="H1899" t="str">
        <f>VLOOKUP(qwdata!M2048,lookup!$A$2:$D$18,2,FALSE)</f>
        <v>Lead, water, filtered, micrograms per liter</v>
      </c>
    </row>
    <row r="1900" spans="1:8" x14ac:dyDescent="0.3">
      <c r="A1900">
        <f>qwdata!B2049</f>
        <v>1651770</v>
      </c>
      <c r="B1900" s="1">
        <f>qwdata!C2049</f>
        <v>43545</v>
      </c>
      <c r="C1900" t="str">
        <f>VLOOKUP(qwdata!M2049,lookup!$A$2:$D$18,3,FALSE)</f>
        <v>Zinc</v>
      </c>
      <c r="D1900">
        <f>qwdata!O2049</f>
        <v>24.3</v>
      </c>
      <c r="F1900" t="str">
        <f>IF(qwdata!N2049="&lt;","nd","d")</f>
        <v>d</v>
      </c>
      <c r="H1900" t="str">
        <f>VLOOKUP(qwdata!M2049,lookup!$A$2:$D$18,2,FALSE)</f>
        <v>Zinc, water, filtered, micrograms per liter</v>
      </c>
    </row>
    <row r="1901" spans="1:8" x14ac:dyDescent="0.3">
      <c r="A1901">
        <f>qwdata!B2050</f>
        <v>1651770</v>
      </c>
      <c r="B1901" s="1">
        <f>qwdata!C2050</f>
        <v>43545</v>
      </c>
      <c r="C1901" t="str">
        <f>VLOOKUP(qwdata!M2050,lookup!$A$2:$D$18,3,FALSE)</f>
        <v>Mercury</v>
      </c>
      <c r="D1901">
        <f>qwdata!O2050</f>
        <v>15.4</v>
      </c>
      <c r="F1901" t="str">
        <f>IF(qwdata!N2050="&lt;","nd","d")</f>
        <v>d</v>
      </c>
      <c r="H1901" t="str">
        <f>VLOOKUP(qwdata!M2050,lookup!$A$2:$D$18,2,FALSE)</f>
        <v>Mercury, water, unfiltered, nanograms per liter</v>
      </c>
    </row>
    <row r="1902" spans="1:8" x14ac:dyDescent="0.3">
      <c r="A1902">
        <f>qwdata!B2051</f>
        <v>1651770</v>
      </c>
      <c r="B1902" s="1">
        <f>qwdata!C2051</f>
        <v>43559</v>
      </c>
      <c r="C1902" t="str">
        <f>VLOOKUP(qwdata!M2051,lookup!$A$2:$D$18,3,FALSE)</f>
        <v>Copper</v>
      </c>
      <c r="D1902">
        <f>qwdata!O2051</f>
        <v>5.0999999999999996</v>
      </c>
      <c r="F1902" t="str">
        <f>IF(qwdata!N2051="&lt;","nd","d")</f>
        <v>d</v>
      </c>
      <c r="H1902" t="str">
        <f>VLOOKUP(qwdata!M2051,lookup!$A$2:$D$18,2,FALSE)</f>
        <v>Copper, water, filtered, micrograms per liter</v>
      </c>
    </row>
    <row r="1903" spans="1:8" x14ac:dyDescent="0.3">
      <c r="A1903">
        <f>qwdata!B2052</f>
        <v>1651770</v>
      </c>
      <c r="B1903" s="1">
        <f>qwdata!C2052</f>
        <v>43559</v>
      </c>
      <c r="C1903" t="str">
        <f>VLOOKUP(qwdata!M2052,lookup!$A$2:$D$18,3,FALSE)</f>
        <v>Lead</v>
      </c>
      <c r="D1903">
        <f>qwdata!O2052</f>
        <v>0.14899999999999999</v>
      </c>
      <c r="F1903" t="str">
        <f>IF(qwdata!N2052="&lt;","nd","d")</f>
        <v>d</v>
      </c>
      <c r="H1903" t="str">
        <f>VLOOKUP(qwdata!M2052,lookup!$A$2:$D$18,2,FALSE)</f>
        <v>Lead, water, filtered, micrograms per liter</v>
      </c>
    </row>
    <row r="1904" spans="1:8" x14ac:dyDescent="0.3">
      <c r="A1904">
        <f>qwdata!B2053</f>
        <v>1651770</v>
      </c>
      <c r="B1904" s="1">
        <f>qwdata!C2053</f>
        <v>43559</v>
      </c>
      <c r="C1904" t="str">
        <f>VLOOKUP(qwdata!M2053,lookup!$A$2:$D$18,3,FALSE)</f>
        <v>Zinc</v>
      </c>
      <c r="D1904">
        <f>qwdata!O2053</f>
        <v>6.7</v>
      </c>
      <c r="F1904" t="str">
        <f>IF(qwdata!N2053="&lt;","nd","d")</f>
        <v>d</v>
      </c>
      <c r="H1904" t="str">
        <f>VLOOKUP(qwdata!M2053,lookup!$A$2:$D$18,2,FALSE)</f>
        <v>Zinc, water, filtered, micrograms per liter</v>
      </c>
    </row>
    <row r="1905" spans="1:8" x14ac:dyDescent="0.3">
      <c r="A1905">
        <f>qwdata!B2054</f>
        <v>1651770</v>
      </c>
      <c r="B1905" s="1">
        <f>qwdata!C2054</f>
        <v>43559</v>
      </c>
      <c r="C1905" t="str">
        <f>VLOOKUP(qwdata!M2054,lookup!$A$2:$D$18,3,FALSE)</f>
        <v>Mercury</v>
      </c>
      <c r="D1905">
        <f>qwdata!O2054</f>
        <v>6.48</v>
      </c>
      <c r="F1905" t="str">
        <f>IF(qwdata!N2054="&lt;","nd","d")</f>
        <v>d</v>
      </c>
      <c r="H1905" t="str">
        <f>VLOOKUP(qwdata!M2054,lookup!$A$2:$D$18,2,FALSE)</f>
        <v>Mercury, water, unfiltered, nanograms per liter</v>
      </c>
    </row>
    <row r="1906" spans="1:8" x14ac:dyDescent="0.3">
      <c r="A1906">
        <f>qwdata!B2055</f>
        <v>1651770</v>
      </c>
      <c r="B1906" s="1">
        <f>qwdata!C2055</f>
        <v>43574</v>
      </c>
      <c r="C1906" t="str">
        <f>VLOOKUP(qwdata!M2055,lookup!$A$2:$D$18,3,FALSE)</f>
        <v>Copper</v>
      </c>
      <c r="D1906">
        <f>qwdata!O2055</f>
        <v>13.5</v>
      </c>
      <c r="F1906" t="str">
        <f>IF(qwdata!N2055="&lt;","nd","d")</f>
        <v>d</v>
      </c>
      <c r="H1906" t="str">
        <f>VLOOKUP(qwdata!M2055,lookup!$A$2:$D$18,2,FALSE)</f>
        <v>Copper, water, filtered, micrograms per liter</v>
      </c>
    </row>
    <row r="1907" spans="1:8" x14ac:dyDescent="0.3">
      <c r="A1907">
        <f>qwdata!B2056</f>
        <v>1651770</v>
      </c>
      <c r="B1907" s="1">
        <f>qwdata!C2056</f>
        <v>43574</v>
      </c>
      <c r="C1907" t="str">
        <f>VLOOKUP(qwdata!M2056,lookup!$A$2:$D$18,3,FALSE)</f>
        <v>Lead</v>
      </c>
      <c r="D1907">
        <f>qwdata!O2056</f>
        <v>1.19</v>
      </c>
      <c r="F1907" t="str">
        <f>IF(qwdata!N2056="&lt;","nd","d")</f>
        <v>d</v>
      </c>
      <c r="H1907" t="str">
        <f>VLOOKUP(qwdata!M2056,lookup!$A$2:$D$18,2,FALSE)</f>
        <v>Lead, water, filtered, micrograms per liter</v>
      </c>
    </row>
    <row r="1908" spans="1:8" x14ac:dyDescent="0.3">
      <c r="A1908">
        <f>qwdata!B2057</f>
        <v>1651770</v>
      </c>
      <c r="B1908" s="1">
        <f>qwdata!C2057</f>
        <v>43574</v>
      </c>
      <c r="C1908" t="str">
        <f>VLOOKUP(qwdata!M2057,lookup!$A$2:$D$18,3,FALSE)</f>
        <v>Zinc</v>
      </c>
      <c r="D1908">
        <f>qwdata!O2057</f>
        <v>39.4</v>
      </c>
      <c r="F1908" t="str">
        <f>IF(qwdata!N2057="&lt;","nd","d")</f>
        <v>d</v>
      </c>
      <c r="H1908" t="str">
        <f>VLOOKUP(qwdata!M2057,lookup!$A$2:$D$18,2,FALSE)</f>
        <v>Zinc, water, filtered, micrograms per liter</v>
      </c>
    </row>
    <row r="1909" spans="1:8" x14ac:dyDescent="0.3">
      <c r="A1909">
        <f>qwdata!B2058</f>
        <v>1651770</v>
      </c>
      <c r="B1909" s="1">
        <f>qwdata!C2058</f>
        <v>43574</v>
      </c>
      <c r="C1909" t="str">
        <f>VLOOKUP(qwdata!M2058,lookup!$A$2:$D$18,3,FALSE)</f>
        <v>Mercury</v>
      </c>
      <c r="D1909">
        <f>qwdata!O2058</f>
        <v>26.6</v>
      </c>
      <c r="F1909" t="str">
        <f>IF(qwdata!N2058="&lt;","nd","d")</f>
        <v>d</v>
      </c>
      <c r="H1909" t="str">
        <f>VLOOKUP(qwdata!M2058,lookup!$A$2:$D$18,2,FALSE)</f>
        <v>Mercury, water, unfiltered, nanograms per liter</v>
      </c>
    </row>
    <row r="1910" spans="1:8" x14ac:dyDescent="0.3">
      <c r="A1910">
        <f>qwdata!B2059</f>
        <v>1651770</v>
      </c>
      <c r="B1910" s="1">
        <f>qwdata!C2059</f>
        <v>43593</v>
      </c>
      <c r="C1910" t="str">
        <f>VLOOKUP(qwdata!M2059,lookup!$A$2:$D$18,3,FALSE)</f>
        <v>Copper</v>
      </c>
      <c r="D1910">
        <f>qwdata!O2059</f>
        <v>2</v>
      </c>
      <c r="F1910" t="str">
        <f>IF(qwdata!N2059="&lt;","nd","d")</f>
        <v>nd</v>
      </c>
      <c r="H1910" t="str">
        <f>VLOOKUP(qwdata!M2059,lookup!$A$2:$D$18,2,FALSE)</f>
        <v>Copper, water, filtered, micrograms per liter</v>
      </c>
    </row>
    <row r="1911" spans="1:8" x14ac:dyDescent="0.3">
      <c r="A1911">
        <f>qwdata!B2060</f>
        <v>1651770</v>
      </c>
      <c r="B1911" s="1">
        <f>qwdata!C2060</f>
        <v>43593</v>
      </c>
      <c r="C1911" t="str">
        <f>VLOOKUP(qwdata!M2060,lookup!$A$2:$D$18,3,FALSE)</f>
        <v>Lead</v>
      </c>
      <c r="D1911">
        <f>qwdata!O2060</f>
        <v>0.1</v>
      </c>
      <c r="F1911" t="str">
        <f>IF(qwdata!N2060="&lt;","nd","d")</f>
        <v>nd</v>
      </c>
      <c r="H1911" t="str">
        <f>VLOOKUP(qwdata!M2060,lookup!$A$2:$D$18,2,FALSE)</f>
        <v>Lead, water, filtered, micrograms per liter</v>
      </c>
    </row>
    <row r="1912" spans="1:8" x14ac:dyDescent="0.3">
      <c r="A1912">
        <f>qwdata!B2061</f>
        <v>1651770</v>
      </c>
      <c r="B1912" s="1">
        <f>qwdata!C2061</f>
        <v>43593</v>
      </c>
      <c r="C1912" t="str">
        <f>VLOOKUP(qwdata!M2061,lookup!$A$2:$D$18,3,FALSE)</f>
        <v>Zinc</v>
      </c>
      <c r="D1912">
        <f>qwdata!O2061</f>
        <v>10</v>
      </c>
      <c r="F1912" t="str">
        <f>IF(qwdata!N2061="&lt;","nd","d")</f>
        <v>nd</v>
      </c>
      <c r="H1912" t="str">
        <f>VLOOKUP(qwdata!M2061,lookup!$A$2:$D$18,2,FALSE)</f>
        <v>Zinc, water, filtered, micrograms per liter</v>
      </c>
    </row>
    <row r="1913" spans="1:8" x14ac:dyDescent="0.3">
      <c r="A1913">
        <f>qwdata!B2062</f>
        <v>1651770</v>
      </c>
      <c r="B1913" s="1">
        <f>qwdata!C2062</f>
        <v>43593</v>
      </c>
      <c r="C1913" t="str">
        <f>VLOOKUP(qwdata!M2062,lookup!$A$2:$D$18,3,FALSE)</f>
        <v>Mercury</v>
      </c>
      <c r="D1913">
        <f>qwdata!O2062</f>
        <v>2.75</v>
      </c>
      <c r="F1913" t="str">
        <f>IF(qwdata!N2062="&lt;","nd","d")</f>
        <v>d</v>
      </c>
      <c r="H1913" t="str">
        <f>VLOOKUP(qwdata!M2062,lookup!$A$2:$D$18,2,FALSE)</f>
        <v>Mercury, water, unfiltered, nanograms per liter</v>
      </c>
    </row>
    <row r="1914" spans="1:8" x14ac:dyDescent="0.3">
      <c r="A1914">
        <f>qwdata!B2063</f>
        <v>1651770</v>
      </c>
      <c r="B1914" s="1">
        <f>qwdata!C2063</f>
        <v>43620</v>
      </c>
      <c r="C1914" t="str">
        <f>VLOOKUP(qwdata!M2063,lookup!$A$2:$D$18,3,FALSE)</f>
        <v>Copper</v>
      </c>
      <c r="D1914">
        <f>qwdata!O2063</f>
        <v>1.9</v>
      </c>
      <c r="F1914" t="str">
        <f>IF(qwdata!N2063="&lt;","nd","d")</f>
        <v>d</v>
      </c>
      <c r="H1914" t="str">
        <f>VLOOKUP(qwdata!M2063,lookup!$A$2:$D$18,2,FALSE)</f>
        <v>Copper, water, filtered, micrograms per liter</v>
      </c>
    </row>
    <row r="1915" spans="1:8" x14ac:dyDescent="0.3">
      <c r="A1915">
        <f>qwdata!B2064</f>
        <v>1651770</v>
      </c>
      <c r="B1915" s="1">
        <f>qwdata!C2064</f>
        <v>43620</v>
      </c>
      <c r="C1915" t="str">
        <f>VLOOKUP(qwdata!M2064,lookup!$A$2:$D$18,3,FALSE)</f>
        <v>Lead</v>
      </c>
      <c r="D1915">
        <f>qwdata!O2064</f>
        <v>7.8E-2</v>
      </c>
      <c r="F1915" t="str">
        <f>IF(qwdata!N2064="&lt;","nd","d")</f>
        <v>d</v>
      </c>
      <c r="H1915" t="str">
        <f>VLOOKUP(qwdata!M2064,lookup!$A$2:$D$18,2,FALSE)</f>
        <v>Lead, water, filtered, micrograms per liter</v>
      </c>
    </row>
    <row r="1916" spans="1:8" x14ac:dyDescent="0.3">
      <c r="A1916">
        <f>qwdata!B2065</f>
        <v>1651770</v>
      </c>
      <c r="B1916" s="1">
        <f>qwdata!C2065</f>
        <v>43620</v>
      </c>
      <c r="C1916" t="str">
        <f>VLOOKUP(qwdata!M2065,lookup!$A$2:$D$18,3,FALSE)</f>
        <v>Zinc</v>
      </c>
      <c r="D1916">
        <f>qwdata!O2065</f>
        <v>5.8</v>
      </c>
      <c r="F1916" t="str">
        <f>IF(qwdata!N2065="&lt;","nd","d")</f>
        <v>d</v>
      </c>
      <c r="H1916" t="str">
        <f>VLOOKUP(qwdata!M2065,lookup!$A$2:$D$18,2,FALSE)</f>
        <v>Zinc, water, filtered, micrograms per liter</v>
      </c>
    </row>
    <row r="1917" spans="1:8" x14ac:dyDescent="0.3">
      <c r="A1917">
        <f>qwdata!B2066</f>
        <v>1651770</v>
      </c>
      <c r="B1917" s="1">
        <f>qwdata!C2066</f>
        <v>43620</v>
      </c>
      <c r="C1917" t="str">
        <f>VLOOKUP(qwdata!M2066,lookup!$A$2:$D$18,3,FALSE)</f>
        <v>Mercury</v>
      </c>
      <c r="D1917">
        <f>qwdata!O2066</f>
        <v>3.03</v>
      </c>
      <c r="F1917" t="str">
        <f>IF(qwdata!N2066="&lt;","nd","d")</f>
        <v>d</v>
      </c>
      <c r="H1917" t="str">
        <f>VLOOKUP(qwdata!M2066,lookup!$A$2:$D$18,2,FALSE)</f>
        <v>Mercury, water, unfiltered, nanograms per liter</v>
      </c>
    </row>
    <row r="1918" spans="1:8" x14ac:dyDescent="0.3">
      <c r="A1918">
        <f>qwdata!B2067</f>
        <v>1651770</v>
      </c>
      <c r="B1918" s="1">
        <f>qwdata!C2067</f>
        <v>43648</v>
      </c>
      <c r="C1918" t="str">
        <f>VLOOKUP(qwdata!M2067,lookup!$A$2:$D$18,3,FALSE)</f>
        <v>Copper</v>
      </c>
      <c r="D1918">
        <f>qwdata!O2067</f>
        <v>1.6</v>
      </c>
      <c r="F1918" t="str">
        <f>IF(qwdata!N2067="&lt;","nd","d")</f>
        <v>d</v>
      </c>
      <c r="H1918" t="str">
        <f>VLOOKUP(qwdata!M2067,lookup!$A$2:$D$18,2,FALSE)</f>
        <v>Copper, water, filtered, micrograms per liter</v>
      </c>
    </row>
    <row r="1919" spans="1:8" x14ac:dyDescent="0.3">
      <c r="A1919">
        <f>qwdata!B2068</f>
        <v>1651770</v>
      </c>
      <c r="B1919" s="1">
        <f>qwdata!C2068</f>
        <v>43648</v>
      </c>
      <c r="C1919" t="str">
        <f>VLOOKUP(qwdata!M2068,lookup!$A$2:$D$18,3,FALSE)</f>
        <v>Lead</v>
      </c>
      <c r="D1919">
        <f>qwdata!O2068</f>
        <v>6.5000000000000002E-2</v>
      </c>
      <c r="F1919" t="str">
        <f>IF(qwdata!N2068="&lt;","nd","d")</f>
        <v>d</v>
      </c>
      <c r="H1919" t="str">
        <f>VLOOKUP(qwdata!M2068,lookup!$A$2:$D$18,2,FALSE)</f>
        <v>Lead, water, filtered, micrograms per liter</v>
      </c>
    </row>
    <row r="1920" spans="1:8" x14ac:dyDescent="0.3">
      <c r="A1920">
        <f>qwdata!B2069</f>
        <v>1651770</v>
      </c>
      <c r="B1920" s="1">
        <f>qwdata!C2069</f>
        <v>43648</v>
      </c>
      <c r="C1920" t="str">
        <f>VLOOKUP(qwdata!M2069,lookup!$A$2:$D$18,3,FALSE)</f>
        <v>Zinc</v>
      </c>
      <c r="D1920">
        <f>qwdata!O2069</f>
        <v>4</v>
      </c>
      <c r="F1920" t="str">
        <f>IF(qwdata!N2069="&lt;","nd","d")</f>
        <v>nd</v>
      </c>
      <c r="H1920" t="str">
        <f>VLOOKUP(qwdata!M2069,lookup!$A$2:$D$18,2,FALSE)</f>
        <v>Zinc, water, filtered, micrograms per liter</v>
      </c>
    </row>
    <row r="1921" spans="1:8" x14ac:dyDescent="0.3">
      <c r="A1921">
        <f>qwdata!B2070</f>
        <v>1651770</v>
      </c>
      <c r="B1921" s="1">
        <f>qwdata!C2070</f>
        <v>43648</v>
      </c>
      <c r="C1921" t="str">
        <f>VLOOKUP(qwdata!M2070,lookup!$A$2:$D$18,3,FALSE)</f>
        <v>Mercury</v>
      </c>
      <c r="D1921">
        <f>qwdata!O2070</f>
        <v>1.1000000000000001</v>
      </c>
      <c r="F1921" t="str">
        <f>IF(qwdata!N2070="&lt;","nd","d")</f>
        <v>d</v>
      </c>
      <c r="H1921" t="str">
        <f>VLOOKUP(qwdata!M2070,lookup!$A$2:$D$18,2,FALSE)</f>
        <v>Mercury, water, unfiltered, nanograms per liter</v>
      </c>
    </row>
    <row r="1922" spans="1:8" x14ac:dyDescent="0.3">
      <c r="A1922">
        <f>qwdata!B2071</f>
        <v>1651770</v>
      </c>
      <c r="B1922" s="1">
        <f>qwdata!C2071</f>
        <v>43654</v>
      </c>
      <c r="C1922" t="str">
        <f>VLOOKUP(qwdata!M2071,lookup!$A$2:$D$18,3,FALSE)</f>
        <v>Copper</v>
      </c>
      <c r="D1922">
        <f>qwdata!O2071</f>
        <v>6.5</v>
      </c>
      <c r="F1922" t="str">
        <f>IF(qwdata!N2071="&lt;","nd","d")</f>
        <v>d</v>
      </c>
      <c r="H1922" t="str">
        <f>VLOOKUP(qwdata!M2071,lookup!$A$2:$D$18,2,FALSE)</f>
        <v>Copper, water, filtered, micrograms per liter</v>
      </c>
    </row>
    <row r="1923" spans="1:8" x14ac:dyDescent="0.3">
      <c r="A1923">
        <f>qwdata!B2072</f>
        <v>1651770</v>
      </c>
      <c r="B1923" s="1">
        <f>qwdata!C2072</f>
        <v>43654</v>
      </c>
      <c r="C1923" t="str">
        <f>VLOOKUP(qwdata!M2072,lookup!$A$2:$D$18,3,FALSE)</f>
        <v>Lead</v>
      </c>
      <c r="D1923">
        <f>qwdata!O2072</f>
        <v>1.1299999999999999</v>
      </c>
      <c r="F1923" t="str">
        <f>IF(qwdata!N2072="&lt;","nd","d")</f>
        <v>d</v>
      </c>
      <c r="H1923" t="str">
        <f>VLOOKUP(qwdata!M2072,lookup!$A$2:$D$18,2,FALSE)</f>
        <v>Lead, water, filtered, micrograms per liter</v>
      </c>
    </row>
    <row r="1924" spans="1:8" x14ac:dyDescent="0.3">
      <c r="A1924">
        <f>qwdata!B2073</f>
        <v>1651770</v>
      </c>
      <c r="B1924" s="1">
        <f>qwdata!C2073</f>
        <v>43654</v>
      </c>
      <c r="C1924" t="str">
        <f>VLOOKUP(qwdata!M2073,lookup!$A$2:$D$18,3,FALSE)</f>
        <v>Zinc</v>
      </c>
      <c r="D1924">
        <f>qwdata!O2073</f>
        <v>9.1</v>
      </c>
      <c r="F1924" t="str">
        <f>IF(qwdata!N2073="&lt;","nd","d")</f>
        <v>d</v>
      </c>
      <c r="H1924" t="str">
        <f>VLOOKUP(qwdata!M2073,lookup!$A$2:$D$18,2,FALSE)</f>
        <v>Zinc, water, filtered, micrograms per liter</v>
      </c>
    </row>
    <row r="1925" spans="1:8" x14ac:dyDescent="0.3">
      <c r="A1925">
        <f>qwdata!B2074</f>
        <v>1651770</v>
      </c>
      <c r="B1925" s="1">
        <f>qwdata!C2074</f>
        <v>43654</v>
      </c>
      <c r="C1925" t="str">
        <f>VLOOKUP(qwdata!M2074,lookup!$A$2:$D$18,3,FALSE)</f>
        <v>Mercury</v>
      </c>
      <c r="D1925">
        <f>qwdata!O2074</f>
        <v>12.4</v>
      </c>
      <c r="F1925" t="str">
        <f>IF(qwdata!N2074="&lt;","nd","d")</f>
        <v>d</v>
      </c>
      <c r="H1925" t="str">
        <f>VLOOKUP(qwdata!M2074,lookup!$A$2:$D$18,2,FALSE)</f>
        <v>Mercury, water, unfiltered, nanograms per liter</v>
      </c>
    </row>
    <row r="1926" spans="1:8" x14ac:dyDescent="0.3">
      <c r="A1926">
        <f>qwdata!B2075</f>
        <v>1651770</v>
      </c>
      <c r="B1926" s="1">
        <f>qwdata!C2075</f>
        <v>43682</v>
      </c>
      <c r="C1926" t="str">
        <f>VLOOKUP(qwdata!M2075,lookup!$A$2:$D$18,3,FALSE)</f>
        <v>Copper</v>
      </c>
      <c r="D1926">
        <f>qwdata!O2075</f>
        <v>3.2</v>
      </c>
      <c r="F1926" t="str">
        <f>IF(qwdata!N2075="&lt;","nd","d")</f>
        <v>d</v>
      </c>
      <c r="H1926" t="str">
        <f>VLOOKUP(qwdata!M2075,lookup!$A$2:$D$18,2,FALSE)</f>
        <v>Copper, water, filtered, micrograms per liter</v>
      </c>
    </row>
    <row r="1927" spans="1:8" x14ac:dyDescent="0.3">
      <c r="A1927">
        <f>qwdata!B2076</f>
        <v>1651770</v>
      </c>
      <c r="B1927" s="1">
        <f>qwdata!C2076</f>
        <v>43682</v>
      </c>
      <c r="C1927" t="str">
        <f>VLOOKUP(qwdata!M2076,lookup!$A$2:$D$18,3,FALSE)</f>
        <v>Lead</v>
      </c>
      <c r="D1927">
        <f>qwdata!O2076</f>
        <v>0.153</v>
      </c>
      <c r="F1927" t="str">
        <f>IF(qwdata!N2076="&lt;","nd","d")</f>
        <v>d</v>
      </c>
      <c r="H1927" t="str">
        <f>VLOOKUP(qwdata!M2076,lookup!$A$2:$D$18,2,FALSE)</f>
        <v>Lead, water, filtered, micrograms per liter</v>
      </c>
    </row>
    <row r="1928" spans="1:8" x14ac:dyDescent="0.3">
      <c r="A1928">
        <f>qwdata!B2077</f>
        <v>1651770</v>
      </c>
      <c r="B1928" s="1">
        <f>qwdata!C2077</f>
        <v>43682</v>
      </c>
      <c r="C1928" t="str">
        <f>VLOOKUP(qwdata!M2077,lookup!$A$2:$D$18,3,FALSE)</f>
        <v>Zinc</v>
      </c>
      <c r="D1928">
        <f>qwdata!O2077</f>
        <v>2.7</v>
      </c>
      <c r="F1928" t="str">
        <f>IF(qwdata!N2077="&lt;","nd","d")</f>
        <v>d</v>
      </c>
      <c r="H1928" t="str">
        <f>VLOOKUP(qwdata!M2077,lookup!$A$2:$D$18,2,FALSE)</f>
        <v>Zinc, water, filtered, micrograms per liter</v>
      </c>
    </row>
    <row r="1929" spans="1:8" x14ac:dyDescent="0.3">
      <c r="A1929">
        <f>qwdata!B2078</f>
        <v>1651770</v>
      </c>
      <c r="B1929" s="1">
        <f>qwdata!C2078</f>
        <v>43682</v>
      </c>
      <c r="C1929" t="str">
        <f>VLOOKUP(qwdata!M2078,lookup!$A$2:$D$18,3,FALSE)</f>
        <v>Mercury</v>
      </c>
      <c r="D1929">
        <f>qwdata!O2078</f>
        <v>2.64</v>
      </c>
      <c r="F1929" t="str">
        <f>IF(qwdata!N2078="&lt;","nd","d")</f>
        <v>d</v>
      </c>
      <c r="H1929" t="str">
        <f>VLOOKUP(qwdata!M2078,lookup!$A$2:$D$18,2,FALSE)</f>
        <v>Mercury, water, unfiltered, nanograms per liter</v>
      </c>
    </row>
    <row r="1930" spans="1:8" x14ac:dyDescent="0.3">
      <c r="A1930">
        <f>qwdata!B2079</f>
        <v>1651770</v>
      </c>
      <c r="B1930" s="1">
        <f>qwdata!C2079</f>
        <v>43700</v>
      </c>
      <c r="C1930" t="str">
        <f>VLOOKUP(qwdata!M2079,lookup!$A$2:$D$18,3,FALSE)</f>
        <v>Mercury</v>
      </c>
      <c r="D1930">
        <f>qwdata!O2079</f>
        <v>21.9</v>
      </c>
      <c r="F1930" t="str">
        <f>IF(qwdata!N2079="&lt;","nd","d")</f>
        <v>d</v>
      </c>
      <c r="H1930" t="str">
        <f>VLOOKUP(qwdata!M2079,lookup!$A$2:$D$18,2,FALSE)</f>
        <v>Mercury, water, unfiltered, nanograms per liter</v>
      </c>
    </row>
    <row r="1931" spans="1:8" x14ac:dyDescent="0.3">
      <c r="A1931">
        <f>qwdata!B2080</f>
        <v>1651770</v>
      </c>
      <c r="B1931" s="1">
        <f>qwdata!C2080</f>
        <v>43711</v>
      </c>
      <c r="C1931" t="str">
        <f>VLOOKUP(qwdata!M2080,lookup!$A$2:$D$18,3,FALSE)</f>
        <v>Copper</v>
      </c>
      <c r="D1931">
        <f>qwdata!O2080</f>
        <v>2.1</v>
      </c>
      <c r="F1931" t="str">
        <f>IF(qwdata!N2080="&lt;","nd","d")</f>
        <v>d</v>
      </c>
      <c r="H1931" t="str">
        <f>VLOOKUP(qwdata!M2080,lookup!$A$2:$D$18,2,FALSE)</f>
        <v>Copper, water, filtered, micrograms per liter</v>
      </c>
    </row>
    <row r="1932" spans="1:8" x14ac:dyDescent="0.3">
      <c r="A1932">
        <f>qwdata!B2081</f>
        <v>1651770</v>
      </c>
      <c r="B1932" s="1">
        <f>qwdata!C2081</f>
        <v>43711</v>
      </c>
      <c r="C1932" t="str">
        <f>VLOOKUP(qwdata!M2081,lookup!$A$2:$D$18,3,FALSE)</f>
        <v>Lead</v>
      </c>
      <c r="D1932">
        <f>qwdata!O2081</f>
        <v>4.4999999999999998E-2</v>
      </c>
      <c r="F1932" t="str">
        <f>IF(qwdata!N2081="&lt;","nd","d")</f>
        <v>d</v>
      </c>
      <c r="H1932" t="str">
        <f>VLOOKUP(qwdata!M2081,lookup!$A$2:$D$18,2,FALSE)</f>
        <v>Lead, water, filtered, micrograms per liter</v>
      </c>
    </row>
    <row r="1933" spans="1:8" x14ac:dyDescent="0.3">
      <c r="A1933">
        <f>qwdata!B2082</f>
        <v>1651770</v>
      </c>
      <c r="B1933" s="1">
        <f>qwdata!C2082</f>
        <v>43711</v>
      </c>
      <c r="C1933" t="str">
        <f>VLOOKUP(qwdata!M2082,lookup!$A$2:$D$18,3,FALSE)</f>
        <v>Zinc</v>
      </c>
      <c r="D1933">
        <f>qwdata!O2082</f>
        <v>4</v>
      </c>
      <c r="F1933" t="str">
        <f>IF(qwdata!N2082="&lt;","nd","d")</f>
        <v>nd</v>
      </c>
      <c r="H1933" t="str">
        <f>VLOOKUP(qwdata!M2082,lookup!$A$2:$D$18,2,FALSE)</f>
        <v>Zinc, water, filtered, micrograms per liter</v>
      </c>
    </row>
    <row r="1934" spans="1:8" x14ac:dyDescent="0.3">
      <c r="A1934">
        <f>qwdata!B2083</f>
        <v>1651770</v>
      </c>
      <c r="B1934" s="1">
        <f>qwdata!C2083</f>
        <v>43711</v>
      </c>
      <c r="C1934" t="str">
        <f>VLOOKUP(qwdata!M2083,lookup!$A$2:$D$18,3,FALSE)</f>
        <v>Mercury</v>
      </c>
      <c r="D1934">
        <f>qwdata!O2083</f>
        <v>1.1000000000000001</v>
      </c>
      <c r="F1934" t="str">
        <f>IF(qwdata!N2083="&lt;","nd","d")</f>
        <v>d</v>
      </c>
      <c r="H1934" t="str">
        <f>VLOOKUP(qwdata!M2083,lookup!$A$2:$D$18,2,FALSE)</f>
        <v>Mercury, water, unfiltered, nanograms per liter</v>
      </c>
    </row>
    <row r="1935" spans="1:8" x14ac:dyDescent="0.3">
      <c r="A1935">
        <f>qwdata!B2084</f>
        <v>1651770</v>
      </c>
      <c r="B1935" s="1">
        <f>qwdata!C2084</f>
        <v>43749</v>
      </c>
      <c r="C1935" t="str">
        <f>VLOOKUP(qwdata!M2084,lookup!$A$2:$D$18,3,FALSE)</f>
        <v>Copper</v>
      </c>
      <c r="D1935">
        <f>qwdata!O2084</f>
        <v>4.5</v>
      </c>
      <c r="F1935" t="str">
        <f>IF(qwdata!N2084="&lt;","nd","d")</f>
        <v>d</v>
      </c>
      <c r="H1935" t="str">
        <f>VLOOKUP(qwdata!M2084,lookup!$A$2:$D$18,2,FALSE)</f>
        <v>Copper, water, filtered, micrograms per liter</v>
      </c>
    </row>
    <row r="1936" spans="1:8" x14ac:dyDescent="0.3">
      <c r="A1936">
        <f>qwdata!B2085</f>
        <v>1651770</v>
      </c>
      <c r="B1936" s="1">
        <f>qwdata!C2085</f>
        <v>43749</v>
      </c>
      <c r="C1936" t="str">
        <f>VLOOKUP(qwdata!M2085,lookup!$A$2:$D$18,3,FALSE)</f>
        <v>Lead</v>
      </c>
      <c r="D1936">
        <f>qwdata!O2085</f>
        <v>7.9000000000000001E-2</v>
      </c>
      <c r="F1936" t="str">
        <f>IF(qwdata!N2085="&lt;","nd","d")</f>
        <v>d</v>
      </c>
      <c r="H1936" t="str">
        <f>VLOOKUP(qwdata!M2085,lookup!$A$2:$D$18,2,FALSE)</f>
        <v>Lead, water, filtered, micrograms per liter</v>
      </c>
    </row>
    <row r="1937" spans="1:8" x14ac:dyDescent="0.3">
      <c r="A1937">
        <f>qwdata!B2086</f>
        <v>1651770</v>
      </c>
      <c r="B1937" s="1">
        <f>qwdata!C2086</f>
        <v>43749</v>
      </c>
      <c r="C1937" t="str">
        <f>VLOOKUP(qwdata!M2086,lookup!$A$2:$D$18,3,FALSE)</f>
        <v>Zinc</v>
      </c>
      <c r="D1937">
        <f>qwdata!O2086</f>
        <v>4</v>
      </c>
      <c r="F1937" t="str">
        <f>IF(qwdata!N2086="&lt;","nd","d")</f>
        <v>nd</v>
      </c>
      <c r="H1937" t="str">
        <f>VLOOKUP(qwdata!M2086,lookup!$A$2:$D$18,2,FALSE)</f>
        <v>Zinc, water, filtered, micrograms per liter</v>
      </c>
    </row>
    <row r="1938" spans="1:8" x14ac:dyDescent="0.3">
      <c r="A1938">
        <f>qwdata!B2087</f>
        <v>1651770</v>
      </c>
      <c r="B1938" s="1">
        <f>qwdata!C2087</f>
        <v>43749</v>
      </c>
      <c r="C1938" t="str">
        <f>VLOOKUP(qwdata!M2087,lookup!$A$2:$D$18,3,FALSE)</f>
        <v>Mercury</v>
      </c>
      <c r="D1938">
        <f>qwdata!O2087</f>
        <v>5.27</v>
      </c>
      <c r="F1938" t="str">
        <f>IF(qwdata!N2087="&lt;","nd","d")</f>
        <v>d</v>
      </c>
      <c r="H1938" t="str">
        <f>VLOOKUP(qwdata!M2087,lookup!$A$2:$D$18,2,FALSE)</f>
        <v>Mercury, water, unfiltered, nanograms per liter</v>
      </c>
    </row>
    <row r="1939" spans="1:8" x14ac:dyDescent="0.3">
      <c r="A1939">
        <f>qwdata!B2088</f>
        <v>1651770</v>
      </c>
      <c r="B1939" s="1">
        <f>qwdata!C2088</f>
        <v>43754</v>
      </c>
      <c r="C1939" t="str">
        <f>VLOOKUP(qwdata!M2088,lookup!$A$2:$D$18,3,FALSE)</f>
        <v>Copper</v>
      </c>
      <c r="D1939">
        <f>qwdata!O2088</f>
        <v>5.9</v>
      </c>
      <c r="F1939" t="str">
        <f>IF(qwdata!N2088="&lt;","nd","d")</f>
        <v>d</v>
      </c>
      <c r="H1939" t="str">
        <f>VLOOKUP(qwdata!M2088,lookup!$A$2:$D$18,2,FALSE)</f>
        <v>Copper, water, filtered, micrograms per liter</v>
      </c>
    </row>
    <row r="1940" spans="1:8" x14ac:dyDescent="0.3">
      <c r="A1940">
        <f>qwdata!B2089</f>
        <v>1651770</v>
      </c>
      <c r="B1940" s="1">
        <f>qwdata!C2089</f>
        <v>43754</v>
      </c>
      <c r="C1940" t="str">
        <f>VLOOKUP(qwdata!M2089,lookup!$A$2:$D$18,3,FALSE)</f>
        <v>Lead</v>
      </c>
      <c r="D1940">
        <f>qwdata!O2089</f>
        <v>0.98199999999999998</v>
      </c>
      <c r="F1940" t="str">
        <f>IF(qwdata!N2089="&lt;","nd","d")</f>
        <v>d</v>
      </c>
      <c r="H1940" t="str">
        <f>VLOOKUP(qwdata!M2089,lookup!$A$2:$D$18,2,FALSE)</f>
        <v>Lead, water, filtered, micrograms per liter</v>
      </c>
    </row>
    <row r="1941" spans="1:8" x14ac:dyDescent="0.3">
      <c r="A1941">
        <f>qwdata!B2090</f>
        <v>1651770</v>
      </c>
      <c r="B1941" s="1">
        <f>qwdata!C2090</f>
        <v>43754</v>
      </c>
      <c r="C1941" t="str">
        <f>VLOOKUP(qwdata!M2090,lookup!$A$2:$D$18,3,FALSE)</f>
        <v>Zinc</v>
      </c>
      <c r="D1941">
        <f>qwdata!O2090</f>
        <v>14</v>
      </c>
      <c r="F1941" t="str">
        <f>IF(qwdata!N2090="&lt;","nd","d")</f>
        <v>d</v>
      </c>
      <c r="H1941" t="str">
        <f>VLOOKUP(qwdata!M2090,lookup!$A$2:$D$18,2,FALSE)</f>
        <v>Zinc, water, filtered, micrograms per liter</v>
      </c>
    </row>
    <row r="1942" spans="1:8" x14ac:dyDescent="0.3">
      <c r="A1942">
        <f>qwdata!B2091</f>
        <v>1651770</v>
      </c>
      <c r="B1942" s="1">
        <f>qwdata!C2091</f>
        <v>43754</v>
      </c>
      <c r="C1942" t="str">
        <f>VLOOKUP(qwdata!M2091,lookup!$A$2:$D$18,3,FALSE)</f>
        <v>Mercury</v>
      </c>
      <c r="D1942">
        <f>qwdata!O2091</f>
        <v>12.7</v>
      </c>
      <c r="F1942" t="str">
        <f>IF(qwdata!N2091="&lt;","nd","d")</f>
        <v>d</v>
      </c>
      <c r="H1942" t="str">
        <f>VLOOKUP(qwdata!M2091,lookup!$A$2:$D$18,2,FALSE)</f>
        <v>Mercury, water, unfiltered, nanograms per liter</v>
      </c>
    </row>
    <row r="1943" spans="1:8" x14ac:dyDescent="0.3">
      <c r="A1943">
        <f>qwdata!B2092</f>
        <v>1651770</v>
      </c>
      <c r="B1943" s="1">
        <f>qwdata!C2092</f>
        <v>43760</v>
      </c>
      <c r="C1943" t="str">
        <f>VLOOKUP(qwdata!M2092,lookup!$A$2:$D$18,3,FALSE)</f>
        <v>Copper</v>
      </c>
      <c r="D1943">
        <f>qwdata!O2092</f>
        <v>5.6</v>
      </c>
      <c r="F1943" t="str">
        <f>IF(qwdata!N2092="&lt;","nd","d")</f>
        <v>d</v>
      </c>
      <c r="H1943" t="str">
        <f>VLOOKUP(qwdata!M2092,lookup!$A$2:$D$18,2,FALSE)</f>
        <v>Copper, water, filtered, micrograms per liter</v>
      </c>
    </row>
    <row r="1944" spans="1:8" x14ac:dyDescent="0.3">
      <c r="A1944">
        <f>qwdata!B2093</f>
        <v>1651770</v>
      </c>
      <c r="B1944" s="1">
        <f>qwdata!C2093</f>
        <v>43760</v>
      </c>
      <c r="C1944" t="str">
        <f>VLOOKUP(qwdata!M2093,lookup!$A$2:$D$18,3,FALSE)</f>
        <v>Lead</v>
      </c>
      <c r="D1944">
        <f>qwdata!O2093</f>
        <v>1.05</v>
      </c>
      <c r="F1944" t="str">
        <f>IF(qwdata!N2093="&lt;","nd","d")</f>
        <v>d</v>
      </c>
      <c r="H1944" t="str">
        <f>VLOOKUP(qwdata!M2093,lookup!$A$2:$D$18,2,FALSE)</f>
        <v>Lead, water, filtered, micrograms per liter</v>
      </c>
    </row>
    <row r="1945" spans="1:8" x14ac:dyDescent="0.3">
      <c r="A1945">
        <f>qwdata!B2094</f>
        <v>1651770</v>
      </c>
      <c r="B1945" s="1">
        <f>qwdata!C2094</f>
        <v>43760</v>
      </c>
      <c r="C1945" t="str">
        <f>VLOOKUP(qwdata!M2094,lookup!$A$2:$D$18,3,FALSE)</f>
        <v>Zinc</v>
      </c>
      <c r="D1945">
        <f>qwdata!O2094</f>
        <v>13.2</v>
      </c>
      <c r="F1945" t="str">
        <f>IF(qwdata!N2094="&lt;","nd","d")</f>
        <v>d</v>
      </c>
      <c r="H1945" t="str">
        <f>VLOOKUP(qwdata!M2094,lookup!$A$2:$D$18,2,FALSE)</f>
        <v>Zinc, water, filtered, micrograms per liter</v>
      </c>
    </row>
    <row r="1946" spans="1:8" x14ac:dyDescent="0.3">
      <c r="A1946">
        <f>qwdata!B2095</f>
        <v>1651770</v>
      </c>
      <c r="B1946" s="1">
        <f>qwdata!C2095</f>
        <v>43760</v>
      </c>
      <c r="C1946" t="str">
        <f>VLOOKUP(qwdata!M2095,lookup!$A$2:$D$18,3,FALSE)</f>
        <v>Mercury</v>
      </c>
      <c r="D1946">
        <f>qwdata!O2095</f>
        <v>10.9</v>
      </c>
      <c r="F1946" t="str">
        <f>IF(qwdata!N2095="&lt;","nd","d")</f>
        <v>d</v>
      </c>
      <c r="H1946" t="str">
        <f>VLOOKUP(qwdata!M2095,lookup!$A$2:$D$18,2,FALSE)</f>
        <v>Mercury, water, unfiltered, nanograms per liter</v>
      </c>
    </row>
    <row r="1947" spans="1:8" x14ac:dyDescent="0.3">
      <c r="A1947">
        <f>qwdata!B2096</f>
        <v>1651770</v>
      </c>
      <c r="B1947" s="1">
        <f>qwdata!C2096</f>
        <v>43775</v>
      </c>
      <c r="C1947" t="str">
        <f>VLOOKUP(qwdata!M2096,lookup!$A$2:$D$18,3,FALSE)</f>
        <v>Copper</v>
      </c>
      <c r="D1947">
        <f>qwdata!O2096</f>
        <v>4.5</v>
      </c>
      <c r="F1947" t="str">
        <f>IF(qwdata!N2096="&lt;","nd","d")</f>
        <v>d</v>
      </c>
      <c r="H1947" t="str">
        <f>VLOOKUP(qwdata!M2096,lookup!$A$2:$D$18,2,FALSE)</f>
        <v>Copper, water, filtered, micrograms per liter</v>
      </c>
    </row>
    <row r="1948" spans="1:8" x14ac:dyDescent="0.3">
      <c r="A1948">
        <f>qwdata!B2097</f>
        <v>1651770</v>
      </c>
      <c r="B1948" s="1">
        <f>qwdata!C2097</f>
        <v>43775</v>
      </c>
      <c r="C1948" t="str">
        <f>VLOOKUP(qwdata!M2097,lookup!$A$2:$D$18,3,FALSE)</f>
        <v>Lead</v>
      </c>
      <c r="D1948">
        <f>qwdata!O2097</f>
        <v>7.2999999999999995E-2</v>
      </c>
      <c r="F1948" t="str">
        <f>IF(qwdata!N2097="&lt;","nd","d")</f>
        <v>d</v>
      </c>
      <c r="H1948" t="str">
        <f>VLOOKUP(qwdata!M2097,lookup!$A$2:$D$18,2,FALSE)</f>
        <v>Lead, water, filtered, micrograms per liter</v>
      </c>
    </row>
    <row r="1949" spans="1:8" x14ac:dyDescent="0.3">
      <c r="A1949">
        <f>qwdata!B2098</f>
        <v>1651770</v>
      </c>
      <c r="B1949" s="1">
        <f>qwdata!C2098</f>
        <v>43775</v>
      </c>
      <c r="C1949" t="str">
        <f>VLOOKUP(qwdata!M2098,lookup!$A$2:$D$18,3,FALSE)</f>
        <v>Zinc</v>
      </c>
      <c r="D1949">
        <f>qwdata!O2098</f>
        <v>5</v>
      </c>
      <c r="F1949" t="str">
        <f>IF(qwdata!N2098="&lt;","nd","d")</f>
        <v>d</v>
      </c>
      <c r="H1949" t="str">
        <f>VLOOKUP(qwdata!M2098,lookup!$A$2:$D$18,2,FALSE)</f>
        <v>Zinc, water, filtered, micrograms per liter</v>
      </c>
    </row>
    <row r="1950" spans="1:8" x14ac:dyDescent="0.3">
      <c r="A1950">
        <f>qwdata!B2099</f>
        <v>1651770</v>
      </c>
      <c r="B1950" s="1">
        <f>qwdata!C2099</f>
        <v>43775</v>
      </c>
      <c r="C1950" t="str">
        <f>VLOOKUP(qwdata!M2099,lookup!$A$2:$D$18,3,FALSE)</f>
        <v>Mercury</v>
      </c>
      <c r="D1950">
        <f>qwdata!O2099</f>
        <v>1.74</v>
      </c>
      <c r="F1950" t="str">
        <f>IF(qwdata!N2099="&lt;","nd","d")</f>
        <v>d</v>
      </c>
      <c r="H1950" t="str">
        <f>VLOOKUP(qwdata!M2099,lookup!$A$2:$D$18,2,FALSE)</f>
        <v>Mercury, water, unfiltered, nanograms per liter</v>
      </c>
    </row>
    <row r="1951" spans="1:8" x14ac:dyDescent="0.3">
      <c r="A1951">
        <f>qwdata!B2100</f>
        <v>1651770</v>
      </c>
      <c r="B1951" s="1">
        <f>qwdata!C2100</f>
        <v>43800</v>
      </c>
      <c r="C1951" t="str">
        <f>VLOOKUP(qwdata!M2100,lookup!$A$2:$D$18,3,FALSE)</f>
        <v>Copper</v>
      </c>
      <c r="D1951">
        <f>qwdata!O2100</f>
        <v>6.9</v>
      </c>
      <c r="F1951" t="str">
        <f>IF(qwdata!N2100="&lt;","nd","d")</f>
        <v>d</v>
      </c>
      <c r="H1951" t="str">
        <f>VLOOKUP(qwdata!M2100,lookup!$A$2:$D$18,2,FALSE)</f>
        <v>Copper, water, filtered, micrograms per liter</v>
      </c>
    </row>
    <row r="1952" spans="1:8" x14ac:dyDescent="0.3">
      <c r="A1952">
        <f>qwdata!B2101</f>
        <v>1651770</v>
      </c>
      <c r="B1952" s="1">
        <f>qwdata!C2101</f>
        <v>43800</v>
      </c>
      <c r="C1952" t="str">
        <f>VLOOKUP(qwdata!M2101,lookup!$A$2:$D$18,3,FALSE)</f>
        <v>Lead</v>
      </c>
      <c r="D1952">
        <f>qwdata!O2101</f>
        <v>0.67600000000000005</v>
      </c>
      <c r="F1952" t="str">
        <f>IF(qwdata!N2101="&lt;","nd","d")</f>
        <v>d</v>
      </c>
      <c r="H1952" t="str">
        <f>VLOOKUP(qwdata!M2101,lookup!$A$2:$D$18,2,FALSE)</f>
        <v>Lead, water, filtered, micrograms per liter</v>
      </c>
    </row>
    <row r="1953" spans="1:8" x14ac:dyDescent="0.3">
      <c r="A1953">
        <f>qwdata!B2102</f>
        <v>1651770</v>
      </c>
      <c r="B1953" s="1">
        <f>qwdata!C2102</f>
        <v>43800</v>
      </c>
      <c r="C1953" t="str">
        <f>VLOOKUP(qwdata!M2102,lookup!$A$2:$D$18,3,FALSE)</f>
        <v>Zinc</v>
      </c>
      <c r="D1953">
        <f>qwdata!O2102</f>
        <v>21.8</v>
      </c>
      <c r="F1953" t="str">
        <f>IF(qwdata!N2102="&lt;","nd","d")</f>
        <v>d</v>
      </c>
      <c r="H1953" t="str">
        <f>VLOOKUP(qwdata!M2102,lookup!$A$2:$D$18,2,FALSE)</f>
        <v>Zinc, water, filtered, micrograms per liter</v>
      </c>
    </row>
    <row r="1954" spans="1:8" x14ac:dyDescent="0.3">
      <c r="A1954">
        <f>qwdata!B2103</f>
        <v>1651770</v>
      </c>
      <c r="B1954" s="1">
        <f>qwdata!C2103</f>
        <v>43800</v>
      </c>
      <c r="C1954" t="str">
        <f>VLOOKUP(qwdata!M2103,lookup!$A$2:$D$18,3,FALSE)</f>
        <v>Mercury</v>
      </c>
      <c r="D1954">
        <f>qwdata!O2103</f>
        <v>7.2</v>
      </c>
      <c r="F1954" t="str">
        <f>IF(qwdata!N2103="&lt;","nd","d")</f>
        <v>d</v>
      </c>
      <c r="H1954" t="str">
        <f>VLOOKUP(qwdata!M2103,lookup!$A$2:$D$18,2,FALSE)</f>
        <v>Mercury, water, unfiltered, nanograms per liter</v>
      </c>
    </row>
    <row r="1955" spans="1:8" x14ac:dyDescent="0.3">
      <c r="A1955">
        <f>qwdata!B2104</f>
        <v>1651770</v>
      </c>
      <c r="B1955" s="1">
        <f>qwdata!C2104</f>
        <v>43802</v>
      </c>
      <c r="C1955" t="str">
        <f>VLOOKUP(qwdata!M2104,lookup!$A$2:$D$18,3,FALSE)</f>
        <v>Copper</v>
      </c>
      <c r="D1955">
        <f>qwdata!O2104</f>
        <v>2.6</v>
      </c>
      <c r="F1955" t="str">
        <f>IF(qwdata!N2104="&lt;","nd","d")</f>
        <v>d</v>
      </c>
      <c r="H1955" t="str">
        <f>VLOOKUP(qwdata!M2104,lookup!$A$2:$D$18,2,FALSE)</f>
        <v>Copper, water, filtered, micrograms per liter</v>
      </c>
    </row>
    <row r="1956" spans="1:8" x14ac:dyDescent="0.3">
      <c r="A1956">
        <f>qwdata!B2105</f>
        <v>1651770</v>
      </c>
      <c r="B1956" s="1">
        <f>qwdata!C2105</f>
        <v>43802</v>
      </c>
      <c r="C1956" t="str">
        <f>VLOOKUP(qwdata!M2105,lookup!$A$2:$D$18,3,FALSE)</f>
        <v>Lead</v>
      </c>
      <c r="D1956">
        <f>qwdata!O2105</f>
        <v>0.17599999999999999</v>
      </c>
      <c r="F1956" t="str">
        <f>IF(qwdata!N2105="&lt;","nd","d")</f>
        <v>d</v>
      </c>
      <c r="H1956" t="str">
        <f>VLOOKUP(qwdata!M2105,lookup!$A$2:$D$18,2,FALSE)</f>
        <v>Lead, water, filtered, micrograms per liter</v>
      </c>
    </row>
    <row r="1957" spans="1:8" x14ac:dyDescent="0.3">
      <c r="A1957">
        <f>qwdata!B2106</f>
        <v>1651770</v>
      </c>
      <c r="B1957" s="1">
        <f>qwdata!C2106</f>
        <v>43802</v>
      </c>
      <c r="C1957" t="str">
        <f>VLOOKUP(qwdata!M2106,lookup!$A$2:$D$18,3,FALSE)</f>
        <v>Zinc</v>
      </c>
      <c r="D1957">
        <f>qwdata!O2106</f>
        <v>5.6</v>
      </c>
      <c r="F1957" t="str">
        <f>IF(qwdata!N2106="&lt;","nd","d")</f>
        <v>d</v>
      </c>
      <c r="H1957" t="str">
        <f>VLOOKUP(qwdata!M2106,lookup!$A$2:$D$18,2,FALSE)</f>
        <v>Zinc, water, filtered, micrograms per liter</v>
      </c>
    </row>
    <row r="1958" spans="1:8" x14ac:dyDescent="0.3">
      <c r="A1958">
        <f>qwdata!B2107</f>
        <v>1651770</v>
      </c>
      <c r="B1958" s="1">
        <f>qwdata!C2107</f>
        <v>43802</v>
      </c>
      <c r="C1958" t="str">
        <f>VLOOKUP(qwdata!M2107,lookup!$A$2:$D$18,3,FALSE)</f>
        <v>Mercury</v>
      </c>
      <c r="D1958">
        <f>qwdata!O2107</f>
        <v>2.95</v>
      </c>
      <c r="F1958" t="str">
        <f>IF(qwdata!N2107="&lt;","nd","d")</f>
        <v>d</v>
      </c>
      <c r="H1958" t="str">
        <f>VLOOKUP(qwdata!M2107,lookup!$A$2:$D$18,2,FALSE)</f>
        <v>Mercury, water, unfiltered, nanograms per liter</v>
      </c>
    </row>
    <row r="1959" spans="1:8" x14ac:dyDescent="0.3">
      <c r="A1959">
        <f>qwdata!B2108</f>
        <v>1651770</v>
      </c>
      <c r="B1959" s="1">
        <f>qwdata!C2108</f>
        <v>43808</v>
      </c>
      <c r="C1959" t="str">
        <f>VLOOKUP(qwdata!M2108,lookup!$A$2:$D$18,3,FALSE)</f>
        <v>Copper</v>
      </c>
      <c r="D1959">
        <f>qwdata!O2108</f>
        <v>14.4</v>
      </c>
      <c r="F1959" t="str">
        <f>IF(qwdata!N2108="&lt;","nd","d")</f>
        <v>d</v>
      </c>
      <c r="H1959" t="str">
        <f>VLOOKUP(qwdata!M2108,lookup!$A$2:$D$18,2,FALSE)</f>
        <v>Copper, water, filtered, micrograms per liter</v>
      </c>
    </row>
    <row r="1960" spans="1:8" x14ac:dyDescent="0.3">
      <c r="A1960">
        <f>qwdata!B2109</f>
        <v>1651770</v>
      </c>
      <c r="B1960" s="1">
        <f>qwdata!C2109</f>
        <v>43808</v>
      </c>
      <c r="C1960" t="str">
        <f>VLOOKUP(qwdata!M2109,lookup!$A$2:$D$18,3,FALSE)</f>
        <v>Lead</v>
      </c>
      <c r="D1960">
        <f>qwdata!O2109</f>
        <v>1.48</v>
      </c>
      <c r="F1960" t="str">
        <f>IF(qwdata!N2109="&lt;","nd","d")</f>
        <v>d</v>
      </c>
      <c r="H1960" t="str">
        <f>VLOOKUP(qwdata!M2109,lookup!$A$2:$D$18,2,FALSE)</f>
        <v>Lead, water, filtered, micrograms per liter</v>
      </c>
    </row>
    <row r="1961" spans="1:8" x14ac:dyDescent="0.3">
      <c r="A1961">
        <f>qwdata!B2110</f>
        <v>1651770</v>
      </c>
      <c r="B1961" s="1">
        <f>qwdata!C2110</f>
        <v>43808</v>
      </c>
      <c r="C1961" t="str">
        <f>VLOOKUP(qwdata!M2110,lookup!$A$2:$D$18,3,FALSE)</f>
        <v>Zinc</v>
      </c>
      <c r="D1961">
        <f>qwdata!O2110</f>
        <v>30.5</v>
      </c>
      <c r="F1961" t="str">
        <f>IF(qwdata!N2110="&lt;","nd","d")</f>
        <v>d</v>
      </c>
      <c r="H1961" t="str">
        <f>VLOOKUP(qwdata!M2110,lookup!$A$2:$D$18,2,FALSE)</f>
        <v>Zinc, water, filtered, micrograms per liter</v>
      </c>
    </row>
    <row r="1962" spans="1:8" x14ac:dyDescent="0.3">
      <c r="A1962">
        <f>qwdata!B2111</f>
        <v>1651770</v>
      </c>
      <c r="B1962" s="1">
        <f>qwdata!C2111</f>
        <v>43808</v>
      </c>
      <c r="C1962" t="str">
        <f>VLOOKUP(qwdata!M2111,lookup!$A$2:$D$18,3,FALSE)</f>
        <v>Mercury</v>
      </c>
      <c r="D1962">
        <f>qwdata!O2111</f>
        <v>3.57</v>
      </c>
      <c r="F1962" t="str">
        <f>IF(qwdata!N2111="&lt;","nd","d")</f>
        <v>d</v>
      </c>
      <c r="H1962" t="str">
        <f>VLOOKUP(qwdata!M2111,lookup!$A$2:$D$18,2,FALSE)</f>
        <v>Mercury, water, unfiltered, nanograms per liter</v>
      </c>
    </row>
    <row r="1963" spans="1:8" x14ac:dyDescent="0.3">
      <c r="A1963">
        <f>qwdata!B2112</f>
        <v>1651770</v>
      </c>
      <c r="B1963" s="1">
        <f>qwdata!C2112</f>
        <v>43815</v>
      </c>
      <c r="C1963" t="str">
        <f>VLOOKUP(qwdata!M2112,lookup!$A$2:$D$18,3,FALSE)</f>
        <v>Copper</v>
      </c>
      <c r="D1963">
        <f>qwdata!O2112</f>
        <v>5.4</v>
      </c>
      <c r="F1963" t="str">
        <f>IF(qwdata!N2112="&lt;","nd","d")</f>
        <v>d</v>
      </c>
      <c r="H1963" t="str">
        <f>VLOOKUP(qwdata!M2112,lookup!$A$2:$D$18,2,FALSE)</f>
        <v>Copper, water, filtered, micrograms per liter</v>
      </c>
    </row>
    <row r="1964" spans="1:8" x14ac:dyDescent="0.3">
      <c r="A1964">
        <f>qwdata!B2113</f>
        <v>1651770</v>
      </c>
      <c r="B1964" s="1">
        <f>qwdata!C2113</f>
        <v>43815</v>
      </c>
      <c r="C1964" t="str">
        <f>VLOOKUP(qwdata!M2113,lookup!$A$2:$D$18,3,FALSE)</f>
        <v>Lead</v>
      </c>
      <c r="D1964">
        <f>qwdata!O2113</f>
        <v>0.58699999999999997</v>
      </c>
      <c r="F1964" t="str">
        <f>IF(qwdata!N2113="&lt;","nd","d")</f>
        <v>d</v>
      </c>
      <c r="H1964" t="str">
        <f>VLOOKUP(qwdata!M2113,lookup!$A$2:$D$18,2,FALSE)</f>
        <v>Lead, water, filtered, micrograms per liter</v>
      </c>
    </row>
    <row r="1965" spans="1:8" x14ac:dyDescent="0.3">
      <c r="A1965">
        <f>qwdata!B2114</f>
        <v>1651770</v>
      </c>
      <c r="B1965" s="1">
        <f>qwdata!C2114</f>
        <v>43815</v>
      </c>
      <c r="C1965" t="str">
        <f>VLOOKUP(qwdata!M2114,lookup!$A$2:$D$18,3,FALSE)</f>
        <v>Zinc</v>
      </c>
      <c r="D1965">
        <f>qwdata!O2114</f>
        <v>15.8</v>
      </c>
      <c r="F1965" t="str">
        <f>IF(qwdata!N2114="&lt;","nd","d")</f>
        <v>d</v>
      </c>
      <c r="H1965" t="str">
        <f>VLOOKUP(qwdata!M2114,lookup!$A$2:$D$18,2,FALSE)</f>
        <v>Zinc, water, filtered, micrograms per liter</v>
      </c>
    </row>
    <row r="1966" spans="1:8" x14ac:dyDescent="0.3">
      <c r="A1966">
        <f>qwdata!B2115</f>
        <v>1651770</v>
      </c>
      <c r="B1966" s="1">
        <f>qwdata!C2115</f>
        <v>43815</v>
      </c>
      <c r="C1966" t="str">
        <f>VLOOKUP(qwdata!M2115,lookup!$A$2:$D$18,3,FALSE)</f>
        <v>Mercury</v>
      </c>
      <c r="D1966">
        <f>qwdata!O2115</f>
        <v>7.12</v>
      </c>
      <c r="F1966" t="str">
        <f>IF(qwdata!N2115="&lt;","nd","d")</f>
        <v>d</v>
      </c>
      <c r="H1966" t="str">
        <f>VLOOKUP(qwdata!M2115,lookup!$A$2:$D$18,2,FALSE)</f>
        <v>Mercury, water, unfiltered, nanograms per liter</v>
      </c>
    </row>
    <row r="1967" spans="1:8" x14ac:dyDescent="0.3">
      <c r="A1967">
        <f>qwdata!B2116</f>
        <v>1651770</v>
      </c>
      <c r="B1967" s="1">
        <f>qwdata!C2116</f>
        <v>43832</v>
      </c>
      <c r="C1967" t="str">
        <f>VLOOKUP(qwdata!M2116,lookup!$A$2:$D$18,3,FALSE)</f>
        <v>Copper</v>
      </c>
      <c r="D1967">
        <f>qwdata!O2116</f>
        <v>3.6</v>
      </c>
      <c r="F1967" t="str">
        <f>IF(qwdata!N2116="&lt;","nd","d")</f>
        <v>d</v>
      </c>
      <c r="H1967" t="str">
        <f>VLOOKUP(qwdata!M2116,lookup!$A$2:$D$18,2,FALSE)</f>
        <v>Copper, water, filtered, micrograms per liter</v>
      </c>
    </row>
    <row r="1968" spans="1:8" x14ac:dyDescent="0.3">
      <c r="A1968">
        <f>qwdata!B2117</f>
        <v>1651770</v>
      </c>
      <c r="B1968" s="1">
        <f>qwdata!C2117</f>
        <v>43832</v>
      </c>
      <c r="C1968" t="str">
        <f>VLOOKUP(qwdata!M2117,lookup!$A$2:$D$18,3,FALSE)</f>
        <v>Lead</v>
      </c>
      <c r="D1968">
        <f>qwdata!O2117</f>
        <v>0.125</v>
      </c>
      <c r="F1968" t="str">
        <f>IF(qwdata!N2117="&lt;","nd","d")</f>
        <v>d</v>
      </c>
      <c r="H1968" t="str">
        <f>VLOOKUP(qwdata!M2117,lookup!$A$2:$D$18,2,FALSE)</f>
        <v>Lead, water, filtered, micrograms per liter</v>
      </c>
    </row>
    <row r="1969" spans="1:8" x14ac:dyDescent="0.3">
      <c r="A1969">
        <f>qwdata!B2118</f>
        <v>1651770</v>
      </c>
      <c r="B1969" s="1">
        <f>qwdata!C2118</f>
        <v>43832</v>
      </c>
      <c r="C1969" t="str">
        <f>VLOOKUP(qwdata!M2118,lookup!$A$2:$D$18,3,FALSE)</f>
        <v>Zinc</v>
      </c>
      <c r="D1969">
        <f>qwdata!O2118</f>
        <v>6.5</v>
      </c>
      <c r="F1969" t="str">
        <f>IF(qwdata!N2118="&lt;","nd","d")</f>
        <v>d</v>
      </c>
      <c r="H1969" t="str">
        <f>VLOOKUP(qwdata!M2118,lookup!$A$2:$D$18,2,FALSE)</f>
        <v>Zinc, water, filtered, micrograms per liter</v>
      </c>
    </row>
    <row r="1970" spans="1:8" x14ac:dyDescent="0.3">
      <c r="A1970">
        <f>qwdata!B2119</f>
        <v>1651770</v>
      </c>
      <c r="B1970" s="1">
        <f>qwdata!C2119</f>
        <v>43832</v>
      </c>
      <c r="C1970" t="str">
        <f>VLOOKUP(qwdata!M2119,lookup!$A$2:$D$18,3,FALSE)</f>
        <v>Mercury</v>
      </c>
      <c r="D1970">
        <f>qwdata!O2119</f>
        <v>3.42</v>
      </c>
      <c r="F1970" t="str">
        <f>IF(qwdata!N2119="&lt;","nd","d")</f>
        <v>d</v>
      </c>
      <c r="H1970" t="str">
        <f>VLOOKUP(qwdata!M2119,lookup!$A$2:$D$18,2,FALSE)</f>
        <v>Mercury, water, unfiltered, nanograms per liter</v>
      </c>
    </row>
    <row r="1971" spans="1:8" x14ac:dyDescent="0.3">
      <c r="A1971">
        <f>qwdata!B2120</f>
        <v>1651770</v>
      </c>
      <c r="B1971" s="1">
        <f>qwdata!C2120</f>
        <v>43855</v>
      </c>
      <c r="C1971" t="str">
        <f>VLOOKUP(qwdata!M2120,lookup!$A$2:$D$18,3,FALSE)</f>
        <v>Copper</v>
      </c>
      <c r="D1971">
        <f>qwdata!O2120</f>
        <v>5.7</v>
      </c>
      <c r="F1971" t="str">
        <f>IF(qwdata!N2120="&lt;","nd","d")</f>
        <v>d</v>
      </c>
      <c r="H1971" t="str">
        <f>VLOOKUP(qwdata!M2120,lookup!$A$2:$D$18,2,FALSE)</f>
        <v>Copper, water, filtered, micrograms per liter</v>
      </c>
    </row>
    <row r="1972" spans="1:8" x14ac:dyDescent="0.3">
      <c r="A1972">
        <f>qwdata!B2121</f>
        <v>1651770</v>
      </c>
      <c r="B1972" s="1">
        <f>qwdata!C2121</f>
        <v>43855</v>
      </c>
      <c r="C1972" t="str">
        <f>VLOOKUP(qwdata!M2121,lookup!$A$2:$D$18,3,FALSE)</f>
        <v>Lead</v>
      </c>
      <c r="D1972">
        <f>qwdata!O2121</f>
        <v>0.72</v>
      </c>
      <c r="F1972" t="str">
        <f>IF(qwdata!N2121="&lt;","nd","d")</f>
        <v>d</v>
      </c>
      <c r="H1972" t="str">
        <f>VLOOKUP(qwdata!M2121,lookup!$A$2:$D$18,2,FALSE)</f>
        <v>Lead, water, filtered, micrograms per liter</v>
      </c>
    </row>
    <row r="1973" spans="1:8" x14ac:dyDescent="0.3">
      <c r="A1973">
        <f>qwdata!B2122</f>
        <v>1651770</v>
      </c>
      <c r="B1973" s="1">
        <f>qwdata!C2122</f>
        <v>43855</v>
      </c>
      <c r="C1973" t="str">
        <f>VLOOKUP(qwdata!M2122,lookup!$A$2:$D$18,3,FALSE)</f>
        <v>Zinc</v>
      </c>
      <c r="D1973">
        <f>qwdata!O2122</f>
        <v>16.100000000000001</v>
      </c>
      <c r="F1973" t="str">
        <f>IF(qwdata!N2122="&lt;","nd","d")</f>
        <v>d</v>
      </c>
      <c r="H1973" t="str">
        <f>VLOOKUP(qwdata!M2122,lookup!$A$2:$D$18,2,FALSE)</f>
        <v>Zinc, water, filtered, micrograms per liter</v>
      </c>
    </row>
    <row r="1974" spans="1:8" x14ac:dyDescent="0.3">
      <c r="A1974">
        <f>qwdata!B2123</f>
        <v>1651770</v>
      </c>
      <c r="B1974" s="1">
        <f>qwdata!C2123</f>
        <v>43855</v>
      </c>
      <c r="C1974" t="str">
        <f>VLOOKUP(qwdata!M2123,lookup!$A$2:$D$18,3,FALSE)</f>
        <v>Mercury</v>
      </c>
      <c r="D1974">
        <f>qwdata!O2123</f>
        <v>8.89</v>
      </c>
      <c r="F1974" t="str">
        <f>IF(qwdata!N2123="&lt;","nd","d")</f>
        <v>d</v>
      </c>
      <c r="H1974" t="str">
        <f>VLOOKUP(qwdata!M2123,lookup!$A$2:$D$18,2,FALSE)</f>
        <v>Mercury, water, unfiltered, nanograms per liter</v>
      </c>
    </row>
    <row r="1975" spans="1:8" x14ac:dyDescent="0.3">
      <c r="A1975">
        <f>qwdata!B2124</f>
        <v>1651770</v>
      </c>
      <c r="B1975" s="1">
        <f>qwdata!C2124</f>
        <v>43864</v>
      </c>
      <c r="C1975" t="str">
        <f>VLOOKUP(qwdata!M2124,lookup!$A$2:$D$18,3,FALSE)</f>
        <v>Copper</v>
      </c>
      <c r="D1975">
        <f>qwdata!O2124</f>
        <v>2.8</v>
      </c>
      <c r="F1975" t="str">
        <f>IF(qwdata!N2124="&lt;","nd","d")</f>
        <v>d</v>
      </c>
      <c r="H1975" t="str">
        <f>VLOOKUP(qwdata!M2124,lookup!$A$2:$D$18,2,FALSE)</f>
        <v>Copper, water, filtered, micrograms per liter</v>
      </c>
    </row>
    <row r="1976" spans="1:8" x14ac:dyDescent="0.3">
      <c r="A1976">
        <f>qwdata!B2125</f>
        <v>1651770</v>
      </c>
      <c r="B1976" s="1">
        <f>qwdata!C2125</f>
        <v>43864</v>
      </c>
      <c r="C1976" t="str">
        <f>VLOOKUP(qwdata!M2125,lookup!$A$2:$D$18,3,FALSE)</f>
        <v>Lead</v>
      </c>
      <c r="D1976">
        <f>qwdata!O2125</f>
        <v>7.0999999999999994E-2</v>
      </c>
      <c r="F1976" t="str">
        <f>IF(qwdata!N2125="&lt;","nd","d")</f>
        <v>d</v>
      </c>
      <c r="H1976" t="str">
        <f>VLOOKUP(qwdata!M2125,lookup!$A$2:$D$18,2,FALSE)</f>
        <v>Lead, water, filtered, micrograms per liter</v>
      </c>
    </row>
    <row r="1977" spans="1:8" x14ac:dyDescent="0.3">
      <c r="A1977">
        <f>qwdata!B2126</f>
        <v>1651770</v>
      </c>
      <c r="B1977" s="1">
        <f>qwdata!C2126</f>
        <v>43864</v>
      </c>
      <c r="C1977" t="str">
        <f>VLOOKUP(qwdata!M2126,lookup!$A$2:$D$18,3,FALSE)</f>
        <v>Zinc</v>
      </c>
      <c r="D1977">
        <f>qwdata!O2126</f>
        <v>5.7</v>
      </c>
      <c r="F1977" t="str">
        <f>IF(qwdata!N2126="&lt;","nd","d")</f>
        <v>d</v>
      </c>
      <c r="H1977" t="str">
        <f>VLOOKUP(qwdata!M2126,lookup!$A$2:$D$18,2,FALSE)</f>
        <v>Zinc, water, filtered, micrograms per liter</v>
      </c>
    </row>
    <row r="1978" spans="1:8" x14ac:dyDescent="0.3">
      <c r="A1978">
        <f>qwdata!B2127</f>
        <v>1651770</v>
      </c>
      <c r="B1978" s="1">
        <f>qwdata!C2127</f>
        <v>43864</v>
      </c>
      <c r="C1978" t="str">
        <f>VLOOKUP(qwdata!M2127,lookup!$A$2:$D$18,3,FALSE)</f>
        <v>Mercury</v>
      </c>
      <c r="D1978">
        <f>qwdata!O2127</f>
        <v>1.72</v>
      </c>
      <c r="F1978" t="str">
        <f>IF(qwdata!N2127="&lt;","nd","d")</f>
        <v>d</v>
      </c>
      <c r="H1978" t="str">
        <f>VLOOKUP(qwdata!M2127,lookup!$A$2:$D$18,2,FALSE)</f>
        <v>Mercury, water, unfiltered, nanograms per liter</v>
      </c>
    </row>
    <row r="1979" spans="1:8" x14ac:dyDescent="0.3">
      <c r="A1979">
        <f>qwdata!B2128</f>
        <v>1651770</v>
      </c>
      <c r="B1979" s="1">
        <f>qwdata!C2128</f>
        <v>43867</v>
      </c>
      <c r="C1979" t="str">
        <f>VLOOKUP(qwdata!M2128,lookup!$A$2:$D$18,3,FALSE)</f>
        <v>Copper</v>
      </c>
      <c r="D1979">
        <f>qwdata!O2128</f>
        <v>5.2</v>
      </c>
      <c r="F1979" t="str">
        <f>IF(qwdata!N2128="&lt;","nd","d")</f>
        <v>d</v>
      </c>
      <c r="H1979" t="str">
        <f>VLOOKUP(qwdata!M2128,lookup!$A$2:$D$18,2,FALSE)</f>
        <v>Copper, water, filtered, micrograms per liter</v>
      </c>
    </row>
    <row r="1980" spans="1:8" x14ac:dyDescent="0.3">
      <c r="A1980">
        <f>qwdata!B2129</f>
        <v>1651770</v>
      </c>
      <c r="B1980" s="1">
        <f>qwdata!C2129</f>
        <v>43867</v>
      </c>
      <c r="C1980" t="str">
        <f>VLOOKUP(qwdata!M2129,lookup!$A$2:$D$18,3,FALSE)</f>
        <v>Lead</v>
      </c>
      <c r="D1980">
        <f>qwdata!O2129</f>
        <v>0.71799999999999997</v>
      </c>
      <c r="F1980" t="str">
        <f>IF(qwdata!N2129="&lt;","nd","d")</f>
        <v>d</v>
      </c>
      <c r="H1980" t="str">
        <f>VLOOKUP(qwdata!M2129,lookup!$A$2:$D$18,2,FALSE)</f>
        <v>Lead, water, filtered, micrograms per liter</v>
      </c>
    </row>
    <row r="1981" spans="1:8" x14ac:dyDescent="0.3">
      <c r="A1981">
        <f>qwdata!B2130</f>
        <v>1651770</v>
      </c>
      <c r="B1981" s="1">
        <f>qwdata!C2130</f>
        <v>43867</v>
      </c>
      <c r="C1981" t="str">
        <f>VLOOKUP(qwdata!M2130,lookup!$A$2:$D$18,3,FALSE)</f>
        <v>Zinc</v>
      </c>
      <c r="D1981">
        <f>qwdata!O2130</f>
        <v>9.6999999999999993</v>
      </c>
      <c r="F1981" t="str">
        <f>IF(qwdata!N2130="&lt;","nd","d")</f>
        <v>d</v>
      </c>
      <c r="H1981" t="str">
        <f>VLOOKUP(qwdata!M2130,lookup!$A$2:$D$18,2,FALSE)</f>
        <v>Zinc, water, filtered, micrograms per liter</v>
      </c>
    </row>
    <row r="1982" spans="1:8" x14ac:dyDescent="0.3">
      <c r="A1982">
        <f>qwdata!B2131</f>
        <v>1651770</v>
      </c>
      <c r="B1982" s="1">
        <f>qwdata!C2131</f>
        <v>43867</v>
      </c>
      <c r="C1982" t="str">
        <f>VLOOKUP(qwdata!M2131,lookup!$A$2:$D$18,3,FALSE)</f>
        <v>Mercury</v>
      </c>
      <c r="D1982">
        <f>qwdata!O2131</f>
        <v>11.2</v>
      </c>
      <c r="F1982" t="str">
        <f>IF(qwdata!N2131="&lt;","nd","d")</f>
        <v>d</v>
      </c>
      <c r="H1982" t="str">
        <f>VLOOKUP(qwdata!M2131,lookup!$A$2:$D$18,2,FALSE)</f>
        <v>Mercury, water, unfiltered, nanograms per liter</v>
      </c>
    </row>
    <row r="1983" spans="1:8" x14ac:dyDescent="0.3">
      <c r="A1983">
        <f>qwdata!B2132</f>
        <v>1651770</v>
      </c>
      <c r="B1983" s="1">
        <f>qwdata!C2132</f>
        <v>43893</v>
      </c>
      <c r="C1983" t="str">
        <f>VLOOKUP(qwdata!M2132,lookup!$A$2:$D$18,3,FALSE)</f>
        <v>Copper</v>
      </c>
      <c r="D1983">
        <f>qwdata!O2132</f>
        <v>4.5999999999999996</v>
      </c>
      <c r="F1983" t="str">
        <f>IF(qwdata!N2132="&lt;","nd","d")</f>
        <v>d</v>
      </c>
      <c r="H1983" t="str">
        <f>VLOOKUP(qwdata!M2132,lookup!$A$2:$D$18,2,FALSE)</f>
        <v>Copper, water, filtered, micrograms per liter</v>
      </c>
    </row>
    <row r="1984" spans="1:8" x14ac:dyDescent="0.3">
      <c r="A1984">
        <f>qwdata!B2133</f>
        <v>1651770</v>
      </c>
      <c r="B1984" s="1">
        <f>qwdata!C2133</f>
        <v>43893</v>
      </c>
      <c r="C1984" t="str">
        <f>VLOOKUP(qwdata!M2133,lookup!$A$2:$D$18,3,FALSE)</f>
        <v>Lead</v>
      </c>
      <c r="D1984">
        <f>qwdata!O2133</f>
        <v>0.36</v>
      </c>
      <c r="F1984" t="str">
        <f>IF(qwdata!N2133="&lt;","nd","d")</f>
        <v>d</v>
      </c>
      <c r="H1984" t="str">
        <f>VLOOKUP(qwdata!M2133,lookup!$A$2:$D$18,2,FALSE)</f>
        <v>Lead, water, filtered, micrograms per liter</v>
      </c>
    </row>
    <row r="1985" spans="1:8" x14ac:dyDescent="0.3">
      <c r="A1985">
        <f>qwdata!B2134</f>
        <v>1651770</v>
      </c>
      <c r="B1985" s="1">
        <f>qwdata!C2134</f>
        <v>43893</v>
      </c>
      <c r="C1985" t="str">
        <f>VLOOKUP(qwdata!M2134,lookup!$A$2:$D$18,3,FALSE)</f>
        <v>Zinc</v>
      </c>
      <c r="D1985">
        <f>qwdata!O2134</f>
        <v>15.9</v>
      </c>
      <c r="F1985" t="str">
        <f>IF(qwdata!N2134="&lt;","nd","d")</f>
        <v>d</v>
      </c>
      <c r="H1985" t="str">
        <f>VLOOKUP(qwdata!M2134,lookup!$A$2:$D$18,2,FALSE)</f>
        <v>Zinc, water, filtered, micrograms per liter</v>
      </c>
    </row>
    <row r="1986" spans="1:8" x14ac:dyDescent="0.3">
      <c r="A1986">
        <f>qwdata!B2135</f>
        <v>1651770</v>
      </c>
      <c r="B1986" s="1">
        <f>qwdata!C2135</f>
        <v>43895</v>
      </c>
      <c r="C1986" t="str">
        <f>VLOOKUP(qwdata!M2135,lookup!$A$2:$D$18,3,FALSE)</f>
        <v>Mercury</v>
      </c>
      <c r="D1986">
        <f>qwdata!O2135</f>
        <v>1.73</v>
      </c>
      <c r="F1986" t="str">
        <f>IF(qwdata!N2135="&lt;","nd","d")</f>
        <v>d</v>
      </c>
      <c r="H1986" t="str">
        <f>VLOOKUP(qwdata!M2135,lookup!$A$2:$D$18,2,FALSE)</f>
        <v>Mercury, water, unfiltered, nanograms per liter</v>
      </c>
    </row>
    <row r="1987" spans="1:8" x14ac:dyDescent="0.3">
      <c r="A1987">
        <f>qwdata!B2136</f>
        <v>1651770</v>
      </c>
      <c r="B1987" s="1">
        <f>qwdata!C2136</f>
        <v>43923</v>
      </c>
      <c r="C1987" t="str">
        <f>VLOOKUP(qwdata!M2136,lookup!$A$2:$D$18,3,FALSE)</f>
        <v>Copper</v>
      </c>
      <c r="D1987">
        <f>qwdata!O2136</f>
        <v>1.2</v>
      </c>
      <c r="F1987" t="str">
        <f>IF(qwdata!N2136="&lt;","nd","d")</f>
        <v>d</v>
      </c>
      <c r="H1987" t="str">
        <f>VLOOKUP(qwdata!M2136,lookup!$A$2:$D$18,2,FALSE)</f>
        <v>Copper, water, filtered, micrograms per liter</v>
      </c>
    </row>
    <row r="1988" spans="1:8" x14ac:dyDescent="0.3">
      <c r="A1988">
        <f>qwdata!B2137</f>
        <v>1651770</v>
      </c>
      <c r="B1988" s="1">
        <f>qwdata!C2137</f>
        <v>43923</v>
      </c>
      <c r="C1988" t="str">
        <f>VLOOKUP(qwdata!M2137,lookup!$A$2:$D$18,3,FALSE)</f>
        <v>Lead</v>
      </c>
      <c r="D1988">
        <f>qwdata!O2137</f>
        <v>8.3000000000000004E-2</v>
      </c>
      <c r="F1988" t="str">
        <f>IF(qwdata!N2137="&lt;","nd","d")</f>
        <v>d</v>
      </c>
      <c r="H1988" t="str">
        <f>VLOOKUP(qwdata!M2137,lookup!$A$2:$D$18,2,FALSE)</f>
        <v>Lead, water, filtered, micrograms per liter</v>
      </c>
    </row>
    <row r="1989" spans="1:8" x14ac:dyDescent="0.3">
      <c r="A1989">
        <f>qwdata!B2138</f>
        <v>1651770</v>
      </c>
      <c r="B1989" s="1">
        <f>qwdata!C2138</f>
        <v>43923</v>
      </c>
      <c r="C1989" t="str">
        <f>VLOOKUP(qwdata!M2138,lookup!$A$2:$D$18,3,FALSE)</f>
        <v>Zinc</v>
      </c>
      <c r="D1989">
        <f>qwdata!O2138</f>
        <v>5</v>
      </c>
      <c r="F1989" t="str">
        <f>IF(qwdata!N2138="&lt;","nd","d")</f>
        <v>d</v>
      </c>
      <c r="H1989" t="str">
        <f>VLOOKUP(qwdata!M2138,lookup!$A$2:$D$18,2,FALSE)</f>
        <v>Zinc, water, filtered, micrograms per liter</v>
      </c>
    </row>
    <row r="1990" spans="1:8" x14ac:dyDescent="0.3">
      <c r="A1990">
        <f>qwdata!B2139</f>
        <v>1651770</v>
      </c>
      <c r="B1990" s="1">
        <f>qwdata!C2139</f>
        <v>43923</v>
      </c>
      <c r="C1990" t="str">
        <f>VLOOKUP(qwdata!M2139,lookup!$A$2:$D$18,3,FALSE)</f>
        <v>Mercury</v>
      </c>
      <c r="D1990">
        <f>qwdata!O2139</f>
        <v>1.48</v>
      </c>
      <c r="F1990" t="str">
        <f>IF(qwdata!N2139="&lt;","nd","d")</f>
        <v>d</v>
      </c>
      <c r="H1990" t="str">
        <f>VLOOKUP(qwdata!M2139,lookup!$A$2:$D$18,2,FALSE)</f>
        <v>Mercury, water, unfiltered, nanograms per liter</v>
      </c>
    </row>
    <row r="1991" spans="1:8" x14ac:dyDescent="0.3">
      <c r="A1991">
        <f>qwdata!B2140</f>
        <v>1651770</v>
      </c>
      <c r="B1991" s="1">
        <f>qwdata!C2140</f>
        <v>43971</v>
      </c>
      <c r="C1991" t="str">
        <f>VLOOKUP(qwdata!M2140,lookup!$A$2:$D$18,3,FALSE)</f>
        <v>Copper</v>
      </c>
      <c r="D1991">
        <f>qwdata!O2140</f>
        <v>2.4</v>
      </c>
      <c r="F1991" t="str">
        <f>IF(qwdata!N2140="&lt;","nd","d")</f>
        <v>d</v>
      </c>
      <c r="H1991" t="str">
        <f>VLOOKUP(qwdata!M2140,lookup!$A$2:$D$18,2,FALSE)</f>
        <v>Copper, water, filtered, micrograms per liter</v>
      </c>
    </row>
    <row r="1992" spans="1:8" x14ac:dyDescent="0.3">
      <c r="A1992">
        <f>qwdata!B2141</f>
        <v>1651770</v>
      </c>
      <c r="B1992" s="1">
        <f>qwdata!C2141</f>
        <v>43971</v>
      </c>
      <c r="C1992" t="str">
        <f>VLOOKUP(qwdata!M2141,lookup!$A$2:$D$18,3,FALSE)</f>
        <v>Lead</v>
      </c>
      <c r="D1992">
        <f>qwdata!O2141</f>
        <v>8.2000000000000003E-2</v>
      </c>
      <c r="F1992" t="str">
        <f>IF(qwdata!N2141="&lt;","nd","d")</f>
        <v>d</v>
      </c>
      <c r="H1992" t="str">
        <f>VLOOKUP(qwdata!M2141,lookup!$A$2:$D$18,2,FALSE)</f>
        <v>Lead, water, filtered, micrograms per liter</v>
      </c>
    </row>
    <row r="1993" spans="1:8" x14ac:dyDescent="0.3">
      <c r="A1993">
        <f>qwdata!B2142</f>
        <v>1651770</v>
      </c>
      <c r="B1993" s="1">
        <f>qwdata!C2142</f>
        <v>43971</v>
      </c>
      <c r="C1993" t="str">
        <f>VLOOKUP(qwdata!M2142,lookup!$A$2:$D$18,3,FALSE)</f>
        <v>Zinc</v>
      </c>
      <c r="D1993">
        <f>qwdata!O2142</f>
        <v>5.0999999999999996</v>
      </c>
      <c r="F1993" t="str">
        <f>IF(qwdata!N2142="&lt;","nd","d")</f>
        <v>d</v>
      </c>
      <c r="H1993" t="str">
        <f>VLOOKUP(qwdata!M2142,lookup!$A$2:$D$18,2,FALSE)</f>
        <v>Zinc, water, filtered, micrograms per liter</v>
      </c>
    </row>
    <row r="1994" spans="1:8" x14ac:dyDescent="0.3">
      <c r="A1994">
        <f>qwdata!B2143</f>
        <v>1651770</v>
      </c>
      <c r="B1994" s="1">
        <f>qwdata!C2143</f>
        <v>43971</v>
      </c>
      <c r="C1994" t="str">
        <f>VLOOKUP(qwdata!M2143,lookup!$A$2:$D$18,3,FALSE)</f>
        <v>Mercury</v>
      </c>
      <c r="D1994">
        <f>qwdata!O2143</f>
        <v>3.45</v>
      </c>
      <c r="F1994" t="str">
        <f>IF(qwdata!N2143="&lt;","nd","d")</f>
        <v>d</v>
      </c>
      <c r="H1994" t="str">
        <f>VLOOKUP(qwdata!M2143,lookup!$A$2:$D$18,2,FALSE)</f>
        <v>Mercury, water, unfiltered, nanograms per liter</v>
      </c>
    </row>
    <row r="1995" spans="1:8" x14ac:dyDescent="0.3">
      <c r="A1995">
        <f>qwdata!B2144</f>
        <v>1651770</v>
      </c>
      <c r="B1995" s="1">
        <f>qwdata!C2144</f>
        <v>43984</v>
      </c>
      <c r="C1995" t="str">
        <f>VLOOKUP(qwdata!M2144,lookup!$A$2:$D$18,3,FALSE)</f>
        <v>Copper</v>
      </c>
      <c r="D1995">
        <f>qwdata!O2144</f>
        <v>1.2</v>
      </c>
      <c r="F1995" t="str">
        <f>IF(qwdata!N2144="&lt;","nd","d")</f>
        <v>d</v>
      </c>
      <c r="H1995" t="str">
        <f>VLOOKUP(qwdata!M2144,lookup!$A$2:$D$18,2,FALSE)</f>
        <v>Copper, water, filtered, micrograms per liter</v>
      </c>
    </row>
    <row r="1996" spans="1:8" x14ac:dyDescent="0.3">
      <c r="A1996">
        <f>qwdata!B2145</f>
        <v>1651770</v>
      </c>
      <c r="B1996" s="1">
        <f>qwdata!C2145</f>
        <v>43984</v>
      </c>
      <c r="C1996" t="str">
        <f>VLOOKUP(qwdata!M2145,lookup!$A$2:$D$18,3,FALSE)</f>
        <v>Lead</v>
      </c>
      <c r="D1996">
        <f>qwdata!O2145</f>
        <v>6.9000000000000006E-2</v>
      </c>
      <c r="F1996" t="str">
        <f>IF(qwdata!N2145="&lt;","nd","d")</f>
        <v>d</v>
      </c>
      <c r="H1996" t="str">
        <f>VLOOKUP(qwdata!M2145,lookup!$A$2:$D$18,2,FALSE)</f>
        <v>Lead, water, filtered, micrograms per liter</v>
      </c>
    </row>
    <row r="1997" spans="1:8" x14ac:dyDescent="0.3">
      <c r="A1997">
        <f>qwdata!B2146</f>
        <v>1651770</v>
      </c>
      <c r="B1997" s="1">
        <f>qwdata!C2146</f>
        <v>43984</v>
      </c>
      <c r="C1997" t="str">
        <f>VLOOKUP(qwdata!M2146,lookup!$A$2:$D$18,3,FALSE)</f>
        <v>Zinc</v>
      </c>
      <c r="D1997">
        <f>qwdata!O2146</f>
        <v>4</v>
      </c>
      <c r="F1997" t="str">
        <f>IF(qwdata!N2146="&lt;","nd","d")</f>
        <v>nd</v>
      </c>
      <c r="H1997" t="str">
        <f>VLOOKUP(qwdata!M2146,lookup!$A$2:$D$18,2,FALSE)</f>
        <v>Zinc, water, filtered, micrograms per liter</v>
      </c>
    </row>
    <row r="1998" spans="1:8" x14ac:dyDescent="0.3">
      <c r="A1998">
        <f>qwdata!B2147</f>
        <v>1651770</v>
      </c>
      <c r="B1998" s="1">
        <f>qwdata!C2147</f>
        <v>43984</v>
      </c>
      <c r="C1998" t="str">
        <f>VLOOKUP(qwdata!M2147,lookup!$A$2:$D$18,3,FALSE)</f>
        <v>Mercury</v>
      </c>
      <c r="D1998">
        <f>qwdata!O2147</f>
        <v>3.75</v>
      </c>
      <c r="F1998" t="str">
        <f>IF(qwdata!N2147="&lt;","nd","d")</f>
        <v>d</v>
      </c>
      <c r="H1998" t="str">
        <f>VLOOKUP(qwdata!M2147,lookup!$A$2:$D$18,2,FALSE)</f>
        <v>Mercury, water, unfiltered, nanograms per liter</v>
      </c>
    </row>
    <row r="1999" spans="1:8" x14ac:dyDescent="0.3">
      <c r="A1999">
        <f>qwdata!B2148</f>
        <v>1651770</v>
      </c>
      <c r="B1999" s="1">
        <f>qwdata!C2148</f>
        <v>43993</v>
      </c>
      <c r="C1999" t="str">
        <f>VLOOKUP(qwdata!M2148,lookup!$A$2:$D$18,3,FALSE)</f>
        <v>Copper</v>
      </c>
      <c r="D1999">
        <f>qwdata!O2148</f>
        <v>5.0999999999999996</v>
      </c>
      <c r="F1999" t="str">
        <f>IF(qwdata!N2148="&lt;","nd","d")</f>
        <v>d</v>
      </c>
      <c r="H1999" t="str">
        <f>VLOOKUP(qwdata!M2148,lookup!$A$2:$D$18,2,FALSE)</f>
        <v>Copper, water, filtered, micrograms per liter</v>
      </c>
    </row>
    <row r="2000" spans="1:8" x14ac:dyDescent="0.3">
      <c r="A2000">
        <f>qwdata!B2149</f>
        <v>1651770</v>
      </c>
      <c r="B2000" s="1">
        <f>qwdata!C2149</f>
        <v>43993</v>
      </c>
      <c r="C2000" t="str">
        <f>VLOOKUP(qwdata!M2149,lookup!$A$2:$D$18,3,FALSE)</f>
        <v>Lead</v>
      </c>
      <c r="D2000">
        <f>qwdata!O2149</f>
        <v>1.1299999999999999</v>
      </c>
      <c r="F2000" t="str">
        <f>IF(qwdata!N2149="&lt;","nd","d")</f>
        <v>d</v>
      </c>
      <c r="H2000" t="str">
        <f>VLOOKUP(qwdata!M2149,lookup!$A$2:$D$18,2,FALSE)</f>
        <v>Lead, water, filtered, micrograms per liter</v>
      </c>
    </row>
    <row r="2001" spans="1:8" x14ac:dyDescent="0.3">
      <c r="A2001">
        <f>qwdata!B2150</f>
        <v>1651770</v>
      </c>
      <c r="B2001" s="1">
        <f>qwdata!C2150</f>
        <v>43993</v>
      </c>
      <c r="C2001" t="str">
        <f>VLOOKUP(qwdata!M2150,lookup!$A$2:$D$18,3,FALSE)</f>
        <v>Zinc</v>
      </c>
      <c r="D2001">
        <f>qwdata!O2150</f>
        <v>9</v>
      </c>
      <c r="F2001" t="str">
        <f>IF(qwdata!N2150="&lt;","nd","d")</f>
        <v>d</v>
      </c>
      <c r="H2001" t="str">
        <f>VLOOKUP(qwdata!M2150,lookup!$A$2:$D$18,2,FALSE)</f>
        <v>Zinc, water, filtered, micrograms per liter</v>
      </c>
    </row>
    <row r="2002" spans="1:8" x14ac:dyDescent="0.3">
      <c r="A2002">
        <f>qwdata!B2151</f>
        <v>1651770</v>
      </c>
      <c r="B2002" s="1">
        <f>qwdata!C2151</f>
        <v>43993</v>
      </c>
      <c r="C2002" t="str">
        <f>VLOOKUP(qwdata!M2151,lookup!$A$2:$D$18,3,FALSE)</f>
        <v>Mercury</v>
      </c>
      <c r="D2002">
        <f>qwdata!O2151</f>
        <v>15.9</v>
      </c>
      <c r="F2002" t="str">
        <f>IF(qwdata!N2151="&lt;","nd","d")</f>
        <v>d</v>
      </c>
      <c r="H2002" t="str">
        <f>VLOOKUP(qwdata!M2151,lookup!$A$2:$D$18,2,FALSE)</f>
        <v>Mercury, water, unfiltered, nanograms per liter</v>
      </c>
    </row>
    <row r="2003" spans="1:8" x14ac:dyDescent="0.3">
      <c r="A2003">
        <f>qwdata!B2152</f>
        <v>1651770</v>
      </c>
      <c r="B2003" s="1">
        <f>qwdata!C2152</f>
        <v>44019</v>
      </c>
      <c r="C2003" t="str">
        <f>VLOOKUP(qwdata!M2152,lookup!$A$2:$D$18,3,FALSE)</f>
        <v>Copper</v>
      </c>
      <c r="D2003">
        <f>qwdata!O2152</f>
        <v>5.8</v>
      </c>
      <c r="F2003" t="str">
        <f>IF(qwdata!N2152="&lt;","nd","d")</f>
        <v>d</v>
      </c>
      <c r="H2003" t="str">
        <f>VLOOKUP(qwdata!M2152,lookup!$A$2:$D$18,2,FALSE)</f>
        <v>Copper, water, filtered, micrograms per liter</v>
      </c>
    </row>
    <row r="2004" spans="1:8" x14ac:dyDescent="0.3">
      <c r="A2004">
        <f>qwdata!B2153</f>
        <v>1651770</v>
      </c>
      <c r="B2004" s="1">
        <f>qwdata!C2153</f>
        <v>44019</v>
      </c>
      <c r="C2004" t="str">
        <f>VLOOKUP(qwdata!M2153,lookup!$A$2:$D$18,3,FALSE)</f>
        <v>Lead</v>
      </c>
      <c r="D2004">
        <f>qwdata!O2153</f>
        <v>0.39700000000000002</v>
      </c>
      <c r="F2004" t="str">
        <f>IF(qwdata!N2153="&lt;","nd","d")</f>
        <v>d</v>
      </c>
      <c r="H2004" t="str">
        <f>VLOOKUP(qwdata!M2153,lookup!$A$2:$D$18,2,FALSE)</f>
        <v>Lead, water, filtered, micrograms per liter</v>
      </c>
    </row>
    <row r="2005" spans="1:8" x14ac:dyDescent="0.3">
      <c r="A2005">
        <f>qwdata!B2154</f>
        <v>1651770</v>
      </c>
      <c r="B2005" s="1">
        <f>qwdata!C2154</f>
        <v>44019</v>
      </c>
      <c r="C2005" t="str">
        <f>VLOOKUP(qwdata!M2154,lookup!$A$2:$D$18,3,FALSE)</f>
        <v>Zinc</v>
      </c>
      <c r="D2005">
        <f>qwdata!O2154</f>
        <v>16</v>
      </c>
      <c r="F2005" t="str">
        <f>IF(qwdata!N2154="&lt;","nd","d")</f>
        <v>d</v>
      </c>
      <c r="H2005" t="str">
        <f>VLOOKUP(qwdata!M2154,lookup!$A$2:$D$18,2,FALSE)</f>
        <v>Zinc, water, filtered, micrograms per liter</v>
      </c>
    </row>
    <row r="2006" spans="1:8" x14ac:dyDescent="0.3">
      <c r="A2006">
        <f>qwdata!B2155</f>
        <v>1651770</v>
      </c>
      <c r="B2006" s="1">
        <f>qwdata!C2155</f>
        <v>44019</v>
      </c>
      <c r="C2006" t="str">
        <f>VLOOKUP(qwdata!M2155,lookup!$A$2:$D$18,3,FALSE)</f>
        <v>Mercury</v>
      </c>
      <c r="D2006">
        <f>qwdata!O2155</f>
        <v>6.5</v>
      </c>
      <c r="F2006" t="str">
        <f>IF(qwdata!N2155="&lt;","nd","d")</f>
        <v>d</v>
      </c>
      <c r="H2006" t="str">
        <f>VLOOKUP(qwdata!M2155,lookup!$A$2:$D$18,2,FALSE)</f>
        <v>Mercury, water, unfiltered, nanograms per liter</v>
      </c>
    </row>
    <row r="2007" spans="1:8" x14ac:dyDescent="0.3">
      <c r="A2007">
        <f>qwdata!B2156</f>
        <v>1651770</v>
      </c>
      <c r="B2007" s="1">
        <f>qwdata!C2156</f>
        <v>44021</v>
      </c>
      <c r="C2007" t="str">
        <f>VLOOKUP(qwdata!M2156,lookup!$A$2:$D$18,3,FALSE)</f>
        <v>Copper</v>
      </c>
      <c r="D2007">
        <f>qwdata!O2156</f>
        <v>3.3</v>
      </c>
      <c r="F2007" t="str">
        <f>IF(qwdata!N2156="&lt;","nd","d")</f>
        <v>d</v>
      </c>
      <c r="H2007" t="str">
        <f>VLOOKUP(qwdata!M2156,lookup!$A$2:$D$18,2,FALSE)</f>
        <v>Copper, water, filtered, micrograms per liter</v>
      </c>
    </row>
    <row r="2008" spans="1:8" x14ac:dyDescent="0.3">
      <c r="A2008">
        <f>qwdata!B2157</f>
        <v>1651770</v>
      </c>
      <c r="B2008" s="1">
        <f>qwdata!C2157</f>
        <v>44021</v>
      </c>
      <c r="C2008" t="str">
        <f>VLOOKUP(qwdata!M2157,lookup!$A$2:$D$18,3,FALSE)</f>
        <v>Lead</v>
      </c>
      <c r="D2008">
        <f>qwdata!O2157</f>
        <v>8.5000000000000006E-2</v>
      </c>
      <c r="F2008" t="str">
        <f>IF(qwdata!N2157="&lt;","nd","d")</f>
        <v>d</v>
      </c>
      <c r="H2008" t="str">
        <f>VLOOKUP(qwdata!M2157,lookup!$A$2:$D$18,2,FALSE)</f>
        <v>Lead, water, filtered, micrograms per liter</v>
      </c>
    </row>
    <row r="2009" spans="1:8" x14ac:dyDescent="0.3">
      <c r="A2009">
        <f>qwdata!B2158</f>
        <v>1651770</v>
      </c>
      <c r="B2009" s="1">
        <f>qwdata!C2158</f>
        <v>44021</v>
      </c>
      <c r="C2009" t="str">
        <f>VLOOKUP(qwdata!M2158,lookup!$A$2:$D$18,3,FALSE)</f>
        <v>Zinc</v>
      </c>
      <c r="D2009">
        <f>qwdata!O2158</f>
        <v>7.2</v>
      </c>
      <c r="F2009" t="str">
        <f>IF(qwdata!N2158="&lt;","nd","d")</f>
        <v>d</v>
      </c>
      <c r="H2009" t="str">
        <f>VLOOKUP(qwdata!M2158,lookup!$A$2:$D$18,2,FALSE)</f>
        <v>Zinc, water, filtered, micrograms per liter</v>
      </c>
    </row>
    <row r="2010" spans="1:8" x14ac:dyDescent="0.3">
      <c r="A2010">
        <f>qwdata!B2159</f>
        <v>1651770</v>
      </c>
      <c r="B2010" s="1">
        <f>qwdata!C2159</f>
        <v>44021</v>
      </c>
      <c r="C2010" t="str">
        <f>VLOOKUP(qwdata!M2159,lookup!$A$2:$D$18,3,FALSE)</f>
        <v>Mercury</v>
      </c>
      <c r="D2010">
        <f>qwdata!O2159</f>
        <v>2</v>
      </c>
      <c r="F2010" t="str">
        <f>IF(qwdata!N2159="&lt;","nd","d")</f>
        <v>d</v>
      </c>
      <c r="H2010" t="str">
        <f>VLOOKUP(qwdata!M2159,lookup!$A$2:$D$18,2,FALSE)</f>
        <v>Mercury, water, unfiltered, nanograms per liter</v>
      </c>
    </row>
    <row r="2011" spans="1:8" x14ac:dyDescent="0.3">
      <c r="A2011">
        <f>qwdata!B2160</f>
        <v>1651770</v>
      </c>
      <c r="B2011" s="1">
        <f>qwdata!C2160</f>
        <v>44034</v>
      </c>
      <c r="C2011" t="str">
        <f>VLOOKUP(qwdata!M2160,lookup!$A$2:$D$18,3,FALSE)</f>
        <v>Copper</v>
      </c>
      <c r="D2011">
        <f>qwdata!O2160</f>
        <v>9.4</v>
      </c>
      <c r="F2011" t="str">
        <f>IF(qwdata!N2160="&lt;","nd","d")</f>
        <v>d</v>
      </c>
      <c r="H2011" t="str">
        <f>VLOOKUP(qwdata!M2160,lookup!$A$2:$D$18,2,FALSE)</f>
        <v>Copper, water, filtered, micrograms per liter</v>
      </c>
    </row>
    <row r="2012" spans="1:8" x14ac:dyDescent="0.3">
      <c r="A2012">
        <f>qwdata!B2161</f>
        <v>1651770</v>
      </c>
      <c r="B2012" s="1">
        <f>qwdata!C2161</f>
        <v>44034</v>
      </c>
      <c r="C2012" t="str">
        <f>VLOOKUP(qwdata!M2161,lookup!$A$2:$D$18,3,FALSE)</f>
        <v>Lead</v>
      </c>
      <c r="D2012">
        <f>qwdata!O2161</f>
        <v>1.85</v>
      </c>
      <c r="F2012" t="str">
        <f>IF(qwdata!N2161="&lt;","nd","d")</f>
        <v>d</v>
      </c>
      <c r="H2012" t="str">
        <f>VLOOKUP(qwdata!M2161,lookup!$A$2:$D$18,2,FALSE)</f>
        <v>Lead, water, filtered, micrograms per liter</v>
      </c>
    </row>
    <row r="2013" spans="1:8" x14ac:dyDescent="0.3">
      <c r="A2013">
        <f>qwdata!B2162</f>
        <v>1651770</v>
      </c>
      <c r="B2013" s="1">
        <f>qwdata!C2162</f>
        <v>44034</v>
      </c>
      <c r="C2013" t="str">
        <f>VLOOKUP(qwdata!M2162,lookup!$A$2:$D$18,3,FALSE)</f>
        <v>Zinc</v>
      </c>
      <c r="D2013">
        <f>qwdata!O2162</f>
        <v>28</v>
      </c>
      <c r="F2013" t="str">
        <f>IF(qwdata!N2162="&lt;","nd","d")</f>
        <v>d</v>
      </c>
      <c r="H2013" t="str">
        <f>VLOOKUP(qwdata!M2162,lookup!$A$2:$D$18,2,FALSE)</f>
        <v>Zinc, water, filtered, micrograms per liter</v>
      </c>
    </row>
    <row r="2014" spans="1:8" x14ac:dyDescent="0.3">
      <c r="A2014">
        <f>qwdata!B2163</f>
        <v>1651770</v>
      </c>
      <c r="B2014" s="1">
        <f>qwdata!C2163</f>
        <v>44034</v>
      </c>
      <c r="C2014" t="str">
        <f>VLOOKUP(qwdata!M2163,lookup!$A$2:$D$18,3,FALSE)</f>
        <v>Mercury</v>
      </c>
      <c r="D2014">
        <f>qwdata!O2163</f>
        <v>10.6</v>
      </c>
      <c r="F2014" t="str">
        <f>IF(qwdata!N2163="&lt;","nd","d")</f>
        <v>d</v>
      </c>
      <c r="H2014" t="str">
        <f>VLOOKUP(qwdata!M2163,lookup!$A$2:$D$18,2,FALSE)</f>
        <v>Mercury, water, unfiltered, nanograms per liter</v>
      </c>
    </row>
    <row r="2015" spans="1:8" x14ac:dyDescent="0.3">
      <c r="A2015">
        <f>qwdata!B2164</f>
        <v>1651770</v>
      </c>
      <c r="B2015" s="1">
        <f>qwdata!C2164</f>
        <v>44047</v>
      </c>
      <c r="C2015" t="str">
        <f>VLOOKUP(qwdata!M2164,lookup!$A$2:$D$18,3,FALSE)</f>
        <v>Copper</v>
      </c>
      <c r="D2015">
        <f>qwdata!O2164</f>
        <v>3.7</v>
      </c>
      <c r="F2015" t="str">
        <f>IF(qwdata!N2164="&lt;","nd","d")</f>
        <v>d</v>
      </c>
      <c r="H2015" t="str">
        <f>VLOOKUP(qwdata!M2164,lookup!$A$2:$D$18,2,FALSE)</f>
        <v>Copper, water, filtered, micrograms per liter</v>
      </c>
    </row>
    <row r="2016" spans="1:8" x14ac:dyDescent="0.3">
      <c r="A2016">
        <f>qwdata!B2165</f>
        <v>1651770</v>
      </c>
      <c r="B2016" s="1">
        <f>qwdata!C2165</f>
        <v>44047</v>
      </c>
      <c r="C2016" t="str">
        <f>VLOOKUP(qwdata!M2165,lookup!$A$2:$D$18,3,FALSE)</f>
        <v>Lead</v>
      </c>
      <c r="D2016">
        <f>qwdata!O2165</f>
        <v>0.48</v>
      </c>
      <c r="F2016" t="str">
        <f>IF(qwdata!N2165="&lt;","nd","d")</f>
        <v>d</v>
      </c>
      <c r="H2016" t="str">
        <f>VLOOKUP(qwdata!M2165,lookup!$A$2:$D$18,2,FALSE)</f>
        <v>Lead, water, filtered, micrograms per liter</v>
      </c>
    </row>
    <row r="2017" spans="1:8" x14ac:dyDescent="0.3">
      <c r="A2017">
        <f>qwdata!B2166</f>
        <v>1651770</v>
      </c>
      <c r="B2017" s="1">
        <f>qwdata!C2166</f>
        <v>44047</v>
      </c>
      <c r="C2017" t="str">
        <f>VLOOKUP(qwdata!M2166,lookup!$A$2:$D$18,3,FALSE)</f>
        <v>Zinc</v>
      </c>
      <c r="D2017">
        <f>qwdata!O2166</f>
        <v>5.2</v>
      </c>
      <c r="F2017" t="str">
        <f>IF(qwdata!N2166="&lt;","nd","d")</f>
        <v>d</v>
      </c>
      <c r="H2017" t="str">
        <f>VLOOKUP(qwdata!M2166,lookup!$A$2:$D$18,2,FALSE)</f>
        <v>Zinc, water, filtered, micrograms per liter</v>
      </c>
    </row>
    <row r="2018" spans="1:8" x14ac:dyDescent="0.3">
      <c r="A2018">
        <f>qwdata!B2167</f>
        <v>1651770</v>
      </c>
      <c r="B2018" s="1">
        <f>qwdata!C2167</f>
        <v>44047</v>
      </c>
      <c r="C2018" t="str">
        <f>VLOOKUP(qwdata!M2167,lookup!$A$2:$D$18,3,FALSE)</f>
        <v>Mercury</v>
      </c>
      <c r="D2018">
        <f>qwdata!O2167</f>
        <v>18.899999999999999</v>
      </c>
      <c r="F2018" t="str">
        <f>IF(qwdata!N2167="&lt;","nd","d")</f>
        <v>d</v>
      </c>
      <c r="H2018" t="str">
        <f>VLOOKUP(qwdata!M2167,lookup!$A$2:$D$18,2,FALSE)</f>
        <v>Mercury, water, unfiltered, nanograms per liter</v>
      </c>
    </row>
    <row r="2019" spans="1:8" x14ac:dyDescent="0.3">
      <c r="A2019">
        <f>qwdata!B2168</f>
        <v>1651770</v>
      </c>
      <c r="B2019" s="1">
        <f>qwdata!C2168</f>
        <v>44049</v>
      </c>
      <c r="C2019" t="str">
        <f>VLOOKUP(qwdata!M2168,lookup!$A$2:$D$18,3,FALSE)</f>
        <v>Copper</v>
      </c>
      <c r="D2019">
        <f>qwdata!O2168</f>
        <v>4.7</v>
      </c>
      <c r="F2019" t="str">
        <f>IF(qwdata!N2168="&lt;","nd","d")</f>
        <v>d</v>
      </c>
      <c r="H2019" t="str">
        <f>VLOOKUP(qwdata!M2168,lookup!$A$2:$D$18,2,FALSE)</f>
        <v>Copper, water, filtered, micrograms per liter</v>
      </c>
    </row>
    <row r="2020" spans="1:8" x14ac:dyDescent="0.3">
      <c r="A2020">
        <f>qwdata!B2169</f>
        <v>1651770</v>
      </c>
      <c r="B2020" s="1">
        <f>qwdata!C2169</f>
        <v>44049</v>
      </c>
      <c r="C2020" t="str">
        <f>VLOOKUP(qwdata!M2169,lookup!$A$2:$D$18,3,FALSE)</f>
        <v>Lead</v>
      </c>
      <c r="D2020">
        <f>qwdata!O2169</f>
        <v>0.40699999999999997</v>
      </c>
      <c r="F2020" t="str">
        <f>IF(qwdata!N2169="&lt;","nd","d")</f>
        <v>d</v>
      </c>
      <c r="H2020" t="str">
        <f>VLOOKUP(qwdata!M2169,lookup!$A$2:$D$18,2,FALSE)</f>
        <v>Lead, water, filtered, micrograms per liter</v>
      </c>
    </row>
    <row r="2021" spans="1:8" x14ac:dyDescent="0.3">
      <c r="A2021">
        <f>qwdata!B2170</f>
        <v>1651770</v>
      </c>
      <c r="B2021" s="1">
        <f>qwdata!C2170</f>
        <v>44049</v>
      </c>
      <c r="C2021" t="str">
        <f>VLOOKUP(qwdata!M2170,lookup!$A$2:$D$18,3,FALSE)</f>
        <v>Zinc</v>
      </c>
      <c r="D2021">
        <f>qwdata!O2170</f>
        <v>9.5</v>
      </c>
      <c r="F2021" t="str">
        <f>IF(qwdata!N2170="&lt;","nd","d")</f>
        <v>d</v>
      </c>
      <c r="H2021" t="str">
        <f>VLOOKUP(qwdata!M2170,lookup!$A$2:$D$18,2,FALSE)</f>
        <v>Zinc, water, filtered, micrograms per liter</v>
      </c>
    </row>
    <row r="2022" spans="1:8" x14ac:dyDescent="0.3">
      <c r="A2022">
        <f>qwdata!B2171</f>
        <v>1651770</v>
      </c>
      <c r="B2022" s="1">
        <f>qwdata!C2171</f>
        <v>44049</v>
      </c>
      <c r="C2022" t="str">
        <f>VLOOKUP(qwdata!M2171,lookup!$A$2:$D$18,3,FALSE)</f>
        <v>Mercury</v>
      </c>
      <c r="D2022">
        <f>qwdata!O2171</f>
        <v>4.71</v>
      </c>
      <c r="F2022" t="str">
        <f>IF(qwdata!N2171="&lt;","nd","d")</f>
        <v>d</v>
      </c>
      <c r="H2022" t="str">
        <f>VLOOKUP(qwdata!M2171,lookup!$A$2:$D$18,2,FALSE)</f>
        <v>Mercury, water, unfiltered, nanograms per liter</v>
      </c>
    </row>
    <row r="2023" spans="1:8" x14ac:dyDescent="0.3">
      <c r="A2023">
        <f>qwdata!B2172</f>
        <v>1651770</v>
      </c>
      <c r="B2023" s="1">
        <f>qwdata!C2172</f>
        <v>44083</v>
      </c>
      <c r="C2023" t="str">
        <f>VLOOKUP(qwdata!M2172,lookup!$A$2:$D$18,3,FALSE)</f>
        <v>Copper</v>
      </c>
      <c r="D2023">
        <f>qwdata!O2172</f>
        <v>3</v>
      </c>
      <c r="F2023" t="str">
        <f>IF(qwdata!N2172="&lt;","nd","d")</f>
        <v>d</v>
      </c>
      <c r="H2023" t="str">
        <f>VLOOKUP(qwdata!M2172,lookup!$A$2:$D$18,2,FALSE)</f>
        <v>Copper, water, filtered, micrograms per liter</v>
      </c>
    </row>
    <row r="2024" spans="1:8" x14ac:dyDescent="0.3">
      <c r="A2024">
        <f>qwdata!B2173</f>
        <v>1651770</v>
      </c>
      <c r="B2024" s="1">
        <f>qwdata!C2173</f>
        <v>44083</v>
      </c>
      <c r="C2024" t="str">
        <f>VLOOKUP(qwdata!M2173,lookup!$A$2:$D$18,3,FALSE)</f>
        <v>Lead</v>
      </c>
      <c r="D2024">
        <f>qwdata!O2173</f>
        <v>4.5999999999999999E-2</v>
      </c>
      <c r="F2024" t="str">
        <f>IF(qwdata!N2173="&lt;","nd","d")</f>
        <v>d</v>
      </c>
      <c r="H2024" t="str">
        <f>VLOOKUP(qwdata!M2173,lookup!$A$2:$D$18,2,FALSE)</f>
        <v>Lead, water, filtered, micrograms per liter</v>
      </c>
    </row>
    <row r="2025" spans="1:8" x14ac:dyDescent="0.3">
      <c r="A2025">
        <f>qwdata!B2174</f>
        <v>1651770</v>
      </c>
      <c r="B2025" s="1">
        <f>qwdata!C2174</f>
        <v>44083</v>
      </c>
      <c r="C2025" t="str">
        <f>VLOOKUP(qwdata!M2174,lookup!$A$2:$D$18,3,FALSE)</f>
        <v>Zinc</v>
      </c>
      <c r="D2025">
        <f>qwdata!O2174</f>
        <v>2.6</v>
      </c>
      <c r="F2025" t="str">
        <f>IF(qwdata!N2174="&lt;","nd","d")</f>
        <v>d</v>
      </c>
      <c r="H2025" t="str">
        <f>VLOOKUP(qwdata!M2174,lookup!$A$2:$D$18,2,FALSE)</f>
        <v>Zinc, water, filtered, micrograms per liter</v>
      </c>
    </row>
    <row r="2026" spans="1:8" x14ac:dyDescent="0.3">
      <c r="A2026">
        <f>qwdata!B2175</f>
        <v>1651770</v>
      </c>
      <c r="B2026" s="1">
        <f>qwdata!C2175</f>
        <v>44083</v>
      </c>
      <c r="C2026" t="str">
        <f>VLOOKUP(qwdata!M2175,lookup!$A$2:$D$18,3,FALSE)</f>
        <v>Mercury</v>
      </c>
      <c r="D2026">
        <f>qwdata!O2175</f>
        <v>1.44</v>
      </c>
      <c r="F2026" t="str">
        <f>IF(qwdata!N2175="&lt;","nd","d")</f>
        <v>d</v>
      </c>
      <c r="H2026" t="str">
        <f>VLOOKUP(qwdata!M2175,lookup!$A$2:$D$18,2,FALSE)</f>
        <v>Mercury, water, unfiltered, nanograms per liter</v>
      </c>
    </row>
    <row r="2027" spans="1:8" x14ac:dyDescent="0.3">
      <c r="A2027">
        <f>qwdata!B2176</f>
        <v>1651770</v>
      </c>
      <c r="B2027" s="1">
        <f>qwdata!C2176</f>
        <v>44084</v>
      </c>
      <c r="C2027" t="str">
        <f>VLOOKUP(qwdata!M2176,lookup!$A$2:$D$18,3,FALSE)</f>
        <v>Copper</v>
      </c>
      <c r="D2027">
        <f>qwdata!O2176</f>
        <v>5.8</v>
      </c>
      <c r="F2027" t="str">
        <f>IF(qwdata!N2176="&lt;","nd","d")</f>
        <v>d</v>
      </c>
      <c r="H2027" t="str">
        <f>VLOOKUP(qwdata!M2176,lookup!$A$2:$D$18,2,FALSE)</f>
        <v>Copper, water, filtered, micrograms per liter</v>
      </c>
    </row>
    <row r="2028" spans="1:8" x14ac:dyDescent="0.3">
      <c r="A2028">
        <f>qwdata!B2177</f>
        <v>1651770</v>
      </c>
      <c r="B2028" s="1">
        <f>qwdata!C2177</f>
        <v>44084</v>
      </c>
      <c r="C2028" t="str">
        <f>VLOOKUP(qwdata!M2177,lookup!$A$2:$D$18,3,FALSE)</f>
        <v>Lead</v>
      </c>
      <c r="D2028">
        <f>qwdata!O2177</f>
        <v>1.31</v>
      </c>
      <c r="F2028" t="str">
        <f>IF(qwdata!N2177="&lt;","nd","d")</f>
        <v>d</v>
      </c>
      <c r="H2028" t="str">
        <f>VLOOKUP(qwdata!M2177,lookup!$A$2:$D$18,2,FALSE)</f>
        <v>Lead, water, filtered, micrograms per liter</v>
      </c>
    </row>
    <row r="2029" spans="1:8" x14ac:dyDescent="0.3">
      <c r="A2029">
        <f>qwdata!B2178</f>
        <v>1651770</v>
      </c>
      <c r="B2029" s="1">
        <f>qwdata!C2178</f>
        <v>44084</v>
      </c>
      <c r="C2029" t="str">
        <f>VLOOKUP(qwdata!M2178,lookup!$A$2:$D$18,3,FALSE)</f>
        <v>Zinc</v>
      </c>
      <c r="D2029">
        <f>qwdata!O2178</f>
        <v>11.5</v>
      </c>
      <c r="F2029" t="str">
        <f>IF(qwdata!N2178="&lt;","nd","d")</f>
        <v>d</v>
      </c>
      <c r="H2029" t="str">
        <f>VLOOKUP(qwdata!M2178,lookup!$A$2:$D$18,2,FALSE)</f>
        <v>Zinc, water, filtered, micrograms per liter</v>
      </c>
    </row>
    <row r="2030" spans="1:8" x14ac:dyDescent="0.3">
      <c r="A2030">
        <f>qwdata!B2179</f>
        <v>1651770</v>
      </c>
      <c r="B2030" s="1">
        <f>qwdata!C2179</f>
        <v>44084</v>
      </c>
      <c r="C2030" t="str">
        <f>VLOOKUP(qwdata!M2179,lookup!$A$2:$D$18,3,FALSE)</f>
        <v>Mercury</v>
      </c>
      <c r="D2030">
        <f>qwdata!O2179</f>
        <v>6.12</v>
      </c>
      <c r="F2030" t="str">
        <f>IF(qwdata!N2179="&lt;","nd","d")</f>
        <v>d</v>
      </c>
      <c r="H2030" t="str">
        <f>VLOOKUP(qwdata!M2179,lookup!$A$2:$D$18,2,FALSE)</f>
        <v>Mercury, water, unfiltered, nanograms per liter</v>
      </c>
    </row>
    <row r="2031" spans="1:8" x14ac:dyDescent="0.3">
      <c r="A2031">
        <f>qwdata!B2180</f>
        <v>1651770</v>
      </c>
      <c r="B2031" s="1">
        <f>qwdata!C2180</f>
        <v>44092</v>
      </c>
      <c r="C2031" t="str">
        <f>VLOOKUP(qwdata!M2180,lookup!$A$2:$D$18,3,FALSE)</f>
        <v>Copper</v>
      </c>
      <c r="D2031">
        <f>qwdata!O2180</f>
        <v>4.3</v>
      </c>
      <c r="F2031" t="str">
        <f>IF(qwdata!N2180="&lt;","nd","d")</f>
        <v>d</v>
      </c>
      <c r="H2031" t="str">
        <f>VLOOKUP(qwdata!M2180,lookup!$A$2:$D$18,2,FALSE)</f>
        <v>Copper, water, filtered, micrograms per liter</v>
      </c>
    </row>
    <row r="2032" spans="1:8" x14ac:dyDescent="0.3">
      <c r="A2032">
        <f>qwdata!B2181</f>
        <v>1651770</v>
      </c>
      <c r="B2032" s="1">
        <f>qwdata!C2181</f>
        <v>44092</v>
      </c>
      <c r="C2032" t="str">
        <f>VLOOKUP(qwdata!M2181,lookup!$A$2:$D$18,3,FALSE)</f>
        <v>Lead</v>
      </c>
      <c r="D2032">
        <f>qwdata!O2181</f>
        <v>0.377</v>
      </c>
      <c r="F2032" t="str">
        <f>IF(qwdata!N2181="&lt;","nd","d")</f>
        <v>d</v>
      </c>
      <c r="H2032" t="str">
        <f>VLOOKUP(qwdata!M2181,lookup!$A$2:$D$18,2,FALSE)</f>
        <v>Lead, water, filtered, micrograms per liter</v>
      </c>
    </row>
    <row r="2033" spans="1:8" x14ac:dyDescent="0.3">
      <c r="A2033">
        <f>qwdata!B2182</f>
        <v>1651770</v>
      </c>
      <c r="B2033" s="1">
        <f>qwdata!C2182</f>
        <v>44092</v>
      </c>
      <c r="C2033" t="str">
        <f>VLOOKUP(qwdata!M2182,lookup!$A$2:$D$18,3,FALSE)</f>
        <v>Zinc</v>
      </c>
      <c r="D2033">
        <f>qwdata!O2182</f>
        <v>6.8</v>
      </c>
      <c r="F2033" t="str">
        <f>IF(qwdata!N2182="&lt;","nd","d")</f>
        <v>d</v>
      </c>
      <c r="H2033" t="str">
        <f>VLOOKUP(qwdata!M2182,lookup!$A$2:$D$18,2,FALSE)</f>
        <v>Zinc, water, filtered, micrograms per liter</v>
      </c>
    </row>
    <row r="2034" spans="1:8" x14ac:dyDescent="0.3">
      <c r="A2034">
        <f>qwdata!B2183</f>
        <v>1651770</v>
      </c>
      <c r="B2034" s="1">
        <f>qwdata!C2183</f>
        <v>44092</v>
      </c>
      <c r="C2034" t="str">
        <f>VLOOKUP(qwdata!M2183,lookup!$A$2:$D$18,3,FALSE)</f>
        <v>Mercury</v>
      </c>
      <c r="D2034">
        <f>qwdata!O2183</f>
        <v>4.1500000000000004</v>
      </c>
      <c r="F2034" t="str">
        <f>IF(qwdata!N2183="&lt;","nd","d")</f>
        <v>d</v>
      </c>
      <c r="H2034" t="str">
        <f>VLOOKUP(qwdata!M2183,lookup!$A$2:$D$18,2,FALSE)</f>
        <v>Mercury, water, unfiltered, nanograms per liter</v>
      </c>
    </row>
    <row r="2035" spans="1:8" x14ac:dyDescent="0.3">
      <c r="A2035">
        <f>qwdata!B2184</f>
        <v>1651770</v>
      </c>
      <c r="B2035" s="1">
        <f>qwdata!C2184</f>
        <v>44109</v>
      </c>
      <c r="C2035" t="str">
        <f>VLOOKUP(qwdata!M2184,lookup!$A$2:$D$18,3,FALSE)</f>
        <v>Copper</v>
      </c>
      <c r="D2035">
        <f>qwdata!O2184</f>
        <v>2.6</v>
      </c>
      <c r="F2035" t="str">
        <f>IF(qwdata!N2184="&lt;","nd","d")</f>
        <v>d</v>
      </c>
      <c r="H2035" t="str">
        <f>VLOOKUP(qwdata!M2184,lookup!$A$2:$D$18,2,FALSE)</f>
        <v>Copper, water, filtered, micrograms per liter</v>
      </c>
    </row>
    <row r="2036" spans="1:8" x14ac:dyDescent="0.3">
      <c r="A2036">
        <f>qwdata!B2185</f>
        <v>1651770</v>
      </c>
      <c r="B2036" s="1">
        <f>qwdata!C2185</f>
        <v>44109</v>
      </c>
      <c r="C2036" t="str">
        <f>VLOOKUP(qwdata!M2185,lookup!$A$2:$D$18,3,FALSE)</f>
        <v>Lead</v>
      </c>
      <c r="D2036">
        <f>qwdata!O2185</f>
        <v>5.0999999999999997E-2</v>
      </c>
      <c r="F2036" t="str">
        <f>IF(qwdata!N2185="&lt;","nd","d")</f>
        <v>d</v>
      </c>
      <c r="H2036" t="str">
        <f>VLOOKUP(qwdata!M2185,lookup!$A$2:$D$18,2,FALSE)</f>
        <v>Lead, water, filtered, micrograms per liter</v>
      </c>
    </row>
    <row r="2037" spans="1:8" x14ac:dyDescent="0.3">
      <c r="A2037">
        <f>qwdata!B2186</f>
        <v>1651770</v>
      </c>
      <c r="B2037" s="1">
        <f>qwdata!C2186</f>
        <v>44109</v>
      </c>
      <c r="C2037" t="str">
        <f>VLOOKUP(qwdata!M2186,lookup!$A$2:$D$18,3,FALSE)</f>
        <v>Zinc</v>
      </c>
      <c r="D2037">
        <f>qwdata!O2186</f>
        <v>6</v>
      </c>
      <c r="F2037" t="str">
        <f>IF(qwdata!N2186="&lt;","nd","d")</f>
        <v>nd</v>
      </c>
      <c r="H2037" t="str">
        <f>VLOOKUP(qwdata!M2186,lookup!$A$2:$D$18,2,FALSE)</f>
        <v>Zinc, water, filtered, micrograms per liter</v>
      </c>
    </row>
    <row r="2038" spans="1:8" x14ac:dyDescent="0.3">
      <c r="A2038">
        <f>qwdata!B2187</f>
        <v>1651770</v>
      </c>
      <c r="B2038" s="1">
        <f>qwdata!C2187</f>
        <v>44109</v>
      </c>
      <c r="C2038" t="str">
        <f>VLOOKUP(qwdata!M2187,lookup!$A$2:$D$18,3,FALSE)</f>
        <v>Mercury</v>
      </c>
      <c r="D2038">
        <f>qwdata!O2187</f>
        <v>1.24</v>
      </c>
      <c r="F2038" t="str">
        <f>IF(qwdata!N2187="&lt;","nd","d")</f>
        <v>d</v>
      </c>
      <c r="H2038" t="str">
        <f>VLOOKUP(qwdata!M2187,lookup!$A$2:$D$18,2,FALSE)</f>
        <v>Mercury, water, unfiltered, nanograms per liter</v>
      </c>
    </row>
    <row r="2039" spans="1:8" x14ac:dyDescent="0.3">
      <c r="A2039">
        <f>qwdata!B2188</f>
        <v>1651770</v>
      </c>
      <c r="B2039" s="1">
        <f>qwdata!C2188</f>
        <v>44116</v>
      </c>
      <c r="C2039" t="str">
        <f>VLOOKUP(qwdata!M2188,lookup!$A$2:$D$18,3,FALSE)</f>
        <v>Copper</v>
      </c>
      <c r="D2039">
        <f>qwdata!O2188</f>
        <v>5.6</v>
      </c>
      <c r="F2039" t="str">
        <f>IF(qwdata!N2188="&lt;","nd","d")</f>
        <v>d</v>
      </c>
      <c r="H2039" t="str">
        <f>VLOOKUP(qwdata!M2188,lookup!$A$2:$D$18,2,FALSE)</f>
        <v>Copper, water, filtered, micrograms per liter</v>
      </c>
    </row>
    <row r="2040" spans="1:8" x14ac:dyDescent="0.3">
      <c r="A2040">
        <f>qwdata!B2189</f>
        <v>1651770</v>
      </c>
      <c r="B2040" s="1">
        <f>qwdata!C2189</f>
        <v>44116</v>
      </c>
      <c r="C2040" t="str">
        <f>VLOOKUP(qwdata!M2189,lookup!$A$2:$D$18,3,FALSE)</f>
        <v>Lead</v>
      </c>
      <c r="D2040">
        <f>qwdata!O2189</f>
        <v>0.79500000000000004</v>
      </c>
      <c r="F2040" t="str">
        <f>IF(qwdata!N2189="&lt;","nd","d")</f>
        <v>d</v>
      </c>
      <c r="H2040" t="str">
        <f>VLOOKUP(qwdata!M2189,lookup!$A$2:$D$18,2,FALSE)</f>
        <v>Lead, water, filtered, micrograms per liter</v>
      </c>
    </row>
    <row r="2041" spans="1:8" x14ac:dyDescent="0.3">
      <c r="A2041">
        <f>qwdata!B2190</f>
        <v>1651770</v>
      </c>
      <c r="B2041" s="1">
        <f>qwdata!C2190</f>
        <v>44116</v>
      </c>
      <c r="C2041" t="str">
        <f>VLOOKUP(qwdata!M2190,lookup!$A$2:$D$18,3,FALSE)</f>
        <v>Zinc</v>
      </c>
      <c r="D2041">
        <f>qwdata!O2190</f>
        <v>11.9</v>
      </c>
      <c r="F2041" t="str">
        <f>IF(qwdata!N2190="&lt;","nd","d")</f>
        <v>d</v>
      </c>
      <c r="H2041" t="str">
        <f>VLOOKUP(qwdata!M2190,lookup!$A$2:$D$18,2,FALSE)</f>
        <v>Zinc, water, filtered, micrograms per liter</v>
      </c>
    </row>
    <row r="2042" spans="1:8" x14ac:dyDescent="0.3">
      <c r="A2042">
        <f>qwdata!B2191</f>
        <v>1651770</v>
      </c>
      <c r="B2042" s="1">
        <f>qwdata!C2191</f>
        <v>44116</v>
      </c>
      <c r="C2042" t="str">
        <f>VLOOKUP(qwdata!M2191,lookup!$A$2:$D$18,3,FALSE)</f>
        <v>Mercury</v>
      </c>
      <c r="D2042">
        <f>qwdata!O2191</f>
        <v>4.7</v>
      </c>
      <c r="F2042" t="str">
        <f>IF(qwdata!N2191="&lt;","nd","d")</f>
        <v>d</v>
      </c>
      <c r="H2042" t="str">
        <f>VLOOKUP(qwdata!M2191,lookup!$A$2:$D$18,2,FALSE)</f>
        <v>Mercury, water, unfiltered, nanograms per liter</v>
      </c>
    </row>
    <row r="2043" spans="1:8" x14ac:dyDescent="0.3">
      <c r="A2043">
        <f>qwdata!B2192</f>
        <v>1651770</v>
      </c>
      <c r="B2043" s="1">
        <f>qwdata!C2192</f>
        <v>44145</v>
      </c>
      <c r="C2043" t="str">
        <f>VLOOKUP(qwdata!M2192,lookup!$A$2:$D$18,3,FALSE)</f>
        <v>Copper</v>
      </c>
      <c r="D2043">
        <f>qwdata!O2192</f>
        <v>2.2999999999999998</v>
      </c>
      <c r="F2043" t="str">
        <f>IF(qwdata!N2192="&lt;","nd","d")</f>
        <v>d</v>
      </c>
      <c r="H2043" t="str">
        <f>VLOOKUP(qwdata!M2192,lookup!$A$2:$D$18,2,FALSE)</f>
        <v>Copper, water, filtered, micrograms per liter</v>
      </c>
    </row>
    <row r="2044" spans="1:8" x14ac:dyDescent="0.3">
      <c r="A2044">
        <f>qwdata!B2193</f>
        <v>1651770</v>
      </c>
      <c r="B2044" s="1">
        <f>qwdata!C2193</f>
        <v>44145</v>
      </c>
      <c r="C2044" t="str">
        <f>VLOOKUP(qwdata!M2193,lookup!$A$2:$D$18,3,FALSE)</f>
        <v>Lead</v>
      </c>
      <c r="D2044">
        <f>qwdata!O2193</f>
        <v>5.2999999999999999E-2</v>
      </c>
      <c r="F2044" t="str">
        <f>IF(qwdata!N2193="&lt;","nd","d")</f>
        <v>d</v>
      </c>
      <c r="H2044" t="str">
        <f>VLOOKUP(qwdata!M2193,lookup!$A$2:$D$18,2,FALSE)</f>
        <v>Lead, water, filtered, micrograms per liter</v>
      </c>
    </row>
    <row r="2045" spans="1:8" x14ac:dyDescent="0.3">
      <c r="A2045">
        <f>qwdata!B2194</f>
        <v>1651770</v>
      </c>
      <c r="B2045" s="1">
        <f>qwdata!C2194</f>
        <v>44145</v>
      </c>
      <c r="C2045" t="str">
        <f>VLOOKUP(qwdata!M2194,lookup!$A$2:$D$18,3,FALSE)</f>
        <v>Zinc</v>
      </c>
      <c r="D2045">
        <f>qwdata!O2194</f>
        <v>3.1</v>
      </c>
      <c r="F2045" t="str">
        <f>IF(qwdata!N2194="&lt;","nd","d")</f>
        <v>d</v>
      </c>
      <c r="H2045" t="str">
        <f>VLOOKUP(qwdata!M2194,lookup!$A$2:$D$18,2,FALSE)</f>
        <v>Zinc, water, filtered, micrograms per liter</v>
      </c>
    </row>
    <row r="2046" spans="1:8" x14ac:dyDescent="0.3">
      <c r="A2046">
        <f>qwdata!B2195</f>
        <v>1651770</v>
      </c>
      <c r="B2046" s="1">
        <f>qwdata!C2195</f>
        <v>44145</v>
      </c>
      <c r="C2046" t="str">
        <f>VLOOKUP(qwdata!M2195,lookup!$A$2:$D$18,3,FALSE)</f>
        <v>Mercury</v>
      </c>
      <c r="D2046">
        <f>qwdata!O2195</f>
        <v>2.61</v>
      </c>
      <c r="F2046" t="str">
        <f>IF(qwdata!N2195="&lt;","nd","d")</f>
        <v>d</v>
      </c>
      <c r="H2046" t="str">
        <f>VLOOKUP(qwdata!M2195,lookup!$A$2:$D$18,2,FALSE)</f>
        <v>Mercury, water, unfiltered, nanograms per liter</v>
      </c>
    </row>
    <row r="2047" spans="1:8" x14ac:dyDescent="0.3">
      <c r="A2047">
        <f>qwdata!B2196</f>
        <v>1651770</v>
      </c>
      <c r="B2047" s="1">
        <f>qwdata!C2196</f>
        <v>44147</v>
      </c>
      <c r="C2047" t="str">
        <f>VLOOKUP(qwdata!M2196,lookup!$A$2:$D$18,3,FALSE)</f>
        <v>Copper</v>
      </c>
      <c r="D2047">
        <f>qwdata!O2196</f>
        <v>5.8</v>
      </c>
      <c r="F2047" t="str">
        <f>IF(qwdata!N2196="&lt;","nd","d")</f>
        <v>d</v>
      </c>
      <c r="H2047" t="str">
        <f>VLOOKUP(qwdata!M2196,lookup!$A$2:$D$18,2,FALSE)</f>
        <v>Copper, water, filtered, micrograms per liter</v>
      </c>
    </row>
    <row r="2048" spans="1:8" x14ac:dyDescent="0.3">
      <c r="A2048">
        <f>qwdata!B2197</f>
        <v>1651770</v>
      </c>
      <c r="B2048" s="1">
        <f>qwdata!C2197</f>
        <v>44147</v>
      </c>
      <c r="C2048" t="str">
        <f>VLOOKUP(qwdata!M2197,lookup!$A$2:$D$18,3,FALSE)</f>
        <v>Lead</v>
      </c>
      <c r="D2048">
        <f>qwdata!O2197</f>
        <v>1.1499999999999999</v>
      </c>
      <c r="F2048" t="str">
        <f>IF(qwdata!N2197="&lt;","nd","d")</f>
        <v>d</v>
      </c>
      <c r="H2048" t="str">
        <f>VLOOKUP(qwdata!M2197,lookup!$A$2:$D$18,2,FALSE)</f>
        <v>Lead, water, filtered, micrograms per liter</v>
      </c>
    </row>
    <row r="2049" spans="1:8" x14ac:dyDescent="0.3">
      <c r="A2049">
        <f>qwdata!B2198</f>
        <v>1651770</v>
      </c>
      <c r="B2049" s="1">
        <f>qwdata!C2198</f>
        <v>44147</v>
      </c>
      <c r="C2049" t="str">
        <f>VLOOKUP(qwdata!M2198,lookup!$A$2:$D$18,3,FALSE)</f>
        <v>Zinc</v>
      </c>
      <c r="D2049">
        <f>qwdata!O2198</f>
        <v>14.8</v>
      </c>
      <c r="F2049" t="str">
        <f>IF(qwdata!N2198="&lt;","nd","d")</f>
        <v>d</v>
      </c>
      <c r="H2049" t="str">
        <f>VLOOKUP(qwdata!M2198,lookup!$A$2:$D$18,2,FALSE)</f>
        <v>Zinc, water, filtered, micrograms per liter</v>
      </c>
    </row>
    <row r="2050" spans="1:8" x14ac:dyDescent="0.3">
      <c r="A2050">
        <f>qwdata!B2199</f>
        <v>1651770</v>
      </c>
      <c r="B2050" s="1">
        <f>qwdata!C2199</f>
        <v>44147</v>
      </c>
      <c r="C2050" t="str">
        <f>VLOOKUP(qwdata!M2199,lookup!$A$2:$D$18,3,FALSE)</f>
        <v>Mercury</v>
      </c>
      <c r="D2050">
        <f>qwdata!O2199</f>
        <v>11</v>
      </c>
      <c r="F2050" t="str">
        <f>IF(qwdata!N2199="&lt;","nd","d")</f>
        <v>d</v>
      </c>
      <c r="H2050" t="str">
        <f>VLOOKUP(qwdata!M2199,lookup!$A$2:$D$18,2,FALSE)</f>
        <v>Mercury, water, unfiltered, nanograms per liter</v>
      </c>
    </row>
    <row r="2051" spans="1:8" x14ac:dyDescent="0.3">
      <c r="A2051">
        <f>qwdata!B2200</f>
        <v>1651770</v>
      </c>
      <c r="B2051" s="1">
        <f>qwdata!C2200</f>
        <v>44175</v>
      </c>
      <c r="C2051" t="str">
        <f>VLOOKUP(qwdata!M2200,lookup!$A$2:$D$18,3,FALSE)</f>
        <v>Copper</v>
      </c>
      <c r="D2051">
        <f>qwdata!O2200</f>
        <v>2.5</v>
      </c>
      <c r="F2051" t="str">
        <f>IF(qwdata!N2200="&lt;","nd","d")</f>
        <v>d</v>
      </c>
      <c r="H2051" t="str">
        <f>VLOOKUP(qwdata!M2200,lookup!$A$2:$D$18,2,FALSE)</f>
        <v>Copper, water, filtered, micrograms per liter</v>
      </c>
    </row>
    <row r="2052" spans="1:8" x14ac:dyDescent="0.3">
      <c r="A2052">
        <f>qwdata!B2201</f>
        <v>1651770</v>
      </c>
      <c r="B2052" s="1">
        <f>qwdata!C2201</f>
        <v>44175</v>
      </c>
      <c r="C2052" t="str">
        <f>VLOOKUP(qwdata!M2201,lookup!$A$2:$D$18,3,FALSE)</f>
        <v>Lead</v>
      </c>
      <c r="D2052">
        <f>qwdata!O2201</f>
        <v>7.1999999999999995E-2</v>
      </c>
      <c r="F2052" t="str">
        <f>IF(qwdata!N2201="&lt;","nd","d")</f>
        <v>d</v>
      </c>
      <c r="H2052" t="str">
        <f>VLOOKUP(qwdata!M2201,lookup!$A$2:$D$18,2,FALSE)</f>
        <v>Lead, water, filtered, micrograms per liter</v>
      </c>
    </row>
    <row r="2053" spans="1:8" x14ac:dyDescent="0.3">
      <c r="A2053">
        <f>qwdata!B2202</f>
        <v>1651770</v>
      </c>
      <c r="B2053" s="1">
        <f>qwdata!C2202</f>
        <v>44175</v>
      </c>
      <c r="C2053" t="str">
        <f>VLOOKUP(qwdata!M2202,lookup!$A$2:$D$18,3,FALSE)</f>
        <v>Zinc</v>
      </c>
      <c r="D2053">
        <f>qwdata!O2202</f>
        <v>5.6</v>
      </c>
      <c r="F2053" t="str">
        <f>IF(qwdata!N2202="&lt;","nd","d")</f>
        <v>d</v>
      </c>
      <c r="H2053" t="str">
        <f>VLOOKUP(qwdata!M2202,lookup!$A$2:$D$18,2,FALSE)</f>
        <v>Zinc, water, filtered, micrograms per liter</v>
      </c>
    </row>
    <row r="2054" spans="1:8" x14ac:dyDescent="0.3">
      <c r="A2054">
        <f>qwdata!B2203</f>
        <v>1651770</v>
      </c>
      <c r="B2054" s="1">
        <f>qwdata!C2203</f>
        <v>44175</v>
      </c>
      <c r="C2054" t="str">
        <f>VLOOKUP(qwdata!M2203,lookup!$A$2:$D$18,3,FALSE)</f>
        <v>Mercury</v>
      </c>
      <c r="D2054">
        <f>qwdata!O2203</f>
        <v>3.84</v>
      </c>
      <c r="F2054" t="str">
        <f>IF(qwdata!N2203="&lt;","nd","d")</f>
        <v>d</v>
      </c>
      <c r="H2054" t="str">
        <f>VLOOKUP(qwdata!M2203,lookup!$A$2:$D$18,2,FALSE)</f>
        <v>Mercury, water, unfiltered, nanograms per liter</v>
      </c>
    </row>
    <row r="2055" spans="1:8" x14ac:dyDescent="0.3">
      <c r="A2055">
        <f>qwdata!B2204</f>
        <v>1651770</v>
      </c>
      <c r="B2055" s="1">
        <f>qwdata!C2204</f>
        <v>44179</v>
      </c>
      <c r="C2055" t="str">
        <f>VLOOKUP(qwdata!M2204,lookup!$A$2:$D$18,3,FALSE)</f>
        <v>Copper</v>
      </c>
      <c r="D2055">
        <f>qwdata!O2204</f>
        <v>3.8</v>
      </c>
      <c r="F2055" t="str">
        <f>IF(qwdata!N2204="&lt;","nd","d")</f>
        <v>d</v>
      </c>
      <c r="H2055" t="str">
        <f>VLOOKUP(qwdata!M2204,lookup!$A$2:$D$18,2,FALSE)</f>
        <v>Copper, water, filtered, micrograms per liter</v>
      </c>
    </row>
    <row r="2056" spans="1:8" x14ac:dyDescent="0.3">
      <c r="A2056">
        <f>qwdata!B2205</f>
        <v>1651770</v>
      </c>
      <c r="B2056" s="1">
        <f>qwdata!C2205</f>
        <v>44179</v>
      </c>
      <c r="C2056" t="str">
        <f>VLOOKUP(qwdata!M2205,lookup!$A$2:$D$18,3,FALSE)</f>
        <v>Lead</v>
      </c>
      <c r="D2056">
        <f>qwdata!O2205</f>
        <v>0.623</v>
      </c>
      <c r="F2056" t="str">
        <f>IF(qwdata!N2205="&lt;","nd","d")</f>
        <v>d</v>
      </c>
      <c r="H2056" t="str">
        <f>VLOOKUP(qwdata!M2205,lookup!$A$2:$D$18,2,FALSE)</f>
        <v>Lead, water, filtered, micrograms per liter</v>
      </c>
    </row>
    <row r="2057" spans="1:8" x14ac:dyDescent="0.3">
      <c r="A2057">
        <f>qwdata!B2206</f>
        <v>1651770</v>
      </c>
      <c r="B2057" s="1">
        <f>qwdata!C2206</f>
        <v>44179</v>
      </c>
      <c r="C2057" t="str">
        <f>VLOOKUP(qwdata!M2206,lookup!$A$2:$D$18,3,FALSE)</f>
        <v>Zinc</v>
      </c>
      <c r="D2057">
        <f>qwdata!O2206</f>
        <v>11.8</v>
      </c>
      <c r="F2057" t="str">
        <f>IF(qwdata!N2206="&lt;","nd","d")</f>
        <v>d</v>
      </c>
      <c r="H2057" t="str">
        <f>VLOOKUP(qwdata!M2206,lookup!$A$2:$D$18,2,FALSE)</f>
        <v>Zinc, water, filtered, micrograms per liter</v>
      </c>
    </row>
    <row r="2058" spans="1:8" x14ac:dyDescent="0.3">
      <c r="A2058">
        <f>qwdata!B2207</f>
        <v>1651770</v>
      </c>
      <c r="B2058" s="1">
        <f>qwdata!C2207</f>
        <v>44179</v>
      </c>
      <c r="C2058" t="str">
        <f>VLOOKUP(qwdata!M2207,lookup!$A$2:$D$18,3,FALSE)</f>
        <v>Mercury</v>
      </c>
      <c r="D2058">
        <f>qwdata!O2207</f>
        <v>5.82</v>
      </c>
      <c r="F2058" t="str">
        <f>IF(qwdata!N2207="&lt;","nd","d")</f>
        <v>d</v>
      </c>
      <c r="H2058" t="str">
        <f>VLOOKUP(qwdata!M2207,lookup!$A$2:$D$18,2,FALSE)</f>
        <v>Mercury, water, unfiltered, nanograms per liter</v>
      </c>
    </row>
    <row r="2059" spans="1:8" x14ac:dyDescent="0.3">
      <c r="A2059">
        <f>qwdata!B2208</f>
        <v>1651770</v>
      </c>
      <c r="B2059" s="1">
        <f>qwdata!C2208</f>
        <v>44221</v>
      </c>
      <c r="C2059" t="str">
        <f>VLOOKUP(qwdata!M2208,lookup!$A$2:$D$18,3,FALSE)</f>
        <v>Copper</v>
      </c>
      <c r="D2059">
        <f>qwdata!O2208</f>
        <v>1.7</v>
      </c>
      <c r="F2059" t="str">
        <f>IF(qwdata!N2208="&lt;","nd","d")</f>
        <v>d</v>
      </c>
      <c r="H2059" t="str">
        <f>VLOOKUP(qwdata!M2208,lookup!$A$2:$D$18,2,FALSE)</f>
        <v>Copper, water, filtered, micrograms per liter</v>
      </c>
    </row>
    <row r="2060" spans="1:8" x14ac:dyDescent="0.3">
      <c r="A2060">
        <f>qwdata!B2209</f>
        <v>1651770</v>
      </c>
      <c r="B2060" s="1">
        <f>qwdata!C2209</f>
        <v>44221</v>
      </c>
      <c r="C2060" t="str">
        <f>VLOOKUP(qwdata!M2209,lookup!$A$2:$D$18,3,FALSE)</f>
        <v>Lead</v>
      </c>
      <c r="D2060">
        <f>qwdata!O2209</f>
        <v>5.7000000000000002E-2</v>
      </c>
      <c r="F2060" t="str">
        <f>IF(qwdata!N2209="&lt;","nd","d")</f>
        <v>d</v>
      </c>
      <c r="H2060" t="str">
        <f>VLOOKUP(qwdata!M2209,lookup!$A$2:$D$18,2,FALSE)</f>
        <v>Lead, water, filtered, micrograms per liter</v>
      </c>
    </row>
    <row r="2061" spans="1:8" x14ac:dyDescent="0.3">
      <c r="A2061">
        <f>qwdata!B2210</f>
        <v>1651770</v>
      </c>
      <c r="B2061" s="1">
        <f>qwdata!C2210</f>
        <v>44221</v>
      </c>
      <c r="C2061" t="str">
        <f>VLOOKUP(qwdata!M2210,lookup!$A$2:$D$18,3,FALSE)</f>
        <v>Zinc</v>
      </c>
      <c r="D2061">
        <f>qwdata!O2210</f>
        <v>2</v>
      </c>
      <c r="F2061" t="str">
        <f>IF(qwdata!N2210="&lt;","nd","d")</f>
        <v>nd</v>
      </c>
      <c r="H2061" t="str">
        <f>VLOOKUP(qwdata!M2210,lookup!$A$2:$D$18,2,FALSE)</f>
        <v>Zinc, water, filtered, micrograms per liter</v>
      </c>
    </row>
    <row r="2062" spans="1:8" x14ac:dyDescent="0.3">
      <c r="A2062">
        <f>qwdata!B2211</f>
        <v>1651770</v>
      </c>
      <c r="B2062" s="1">
        <f>qwdata!C2211</f>
        <v>44221</v>
      </c>
      <c r="C2062" t="str">
        <f>VLOOKUP(qwdata!M2211,lookup!$A$2:$D$18,3,FALSE)</f>
        <v>Mercury</v>
      </c>
      <c r="D2062">
        <f>qwdata!O2211</f>
        <v>11</v>
      </c>
      <c r="F2062" t="str">
        <f>IF(qwdata!N2211="&lt;","nd","d")</f>
        <v>d</v>
      </c>
      <c r="H2062" t="str">
        <f>VLOOKUP(qwdata!M2211,lookup!$A$2:$D$18,2,FALSE)</f>
        <v>Mercury, water, unfiltered, nanograms per liter</v>
      </c>
    </row>
    <row r="2063" spans="1:8" x14ac:dyDescent="0.3">
      <c r="A2063">
        <f>qwdata!B2212</f>
        <v>1651770</v>
      </c>
      <c r="B2063" s="1">
        <f>qwdata!C2212</f>
        <v>44236</v>
      </c>
      <c r="C2063" t="str">
        <f>VLOOKUP(qwdata!M2212,lookup!$A$2:$D$18,3,FALSE)</f>
        <v>Copper</v>
      </c>
      <c r="D2063">
        <f>qwdata!O2212</f>
        <v>2.1</v>
      </c>
      <c r="F2063" t="str">
        <f>IF(qwdata!N2212="&lt;","nd","d")</f>
        <v>d</v>
      </c>
      <c r="H2063" t="str">
        <f>VLOOKUP(qwdata!M2212,lookup!$A$2:$D$18,2,FALSE)</f>
        <v>Copper, water, filtered, micrograms per liter</v>
      </c>
    </row>
    <row r="2064" spans="1:8" x14ac:dyDescent="0.3">
      <c r="A2064">
        <f>qwdata!B2213</f>
        <v>1651770</v>
      </c>
      <c r="B2064" s="1">
        <f>qwdata!C2213</f>
        <v>44236</v>
      </c>
      <c r="C2064" t="str">
        <f>VLOOKUP(qwdata!M2213,lookup!$A$2:$D$18,3,FALSE)</f>
        <v>Lead</v>
      </c>
      <c r="D2064">
        <f>qwdata!O2213</f>
        <v>9.5000000000000001E-2</v>
      </c>
      <c r="F2064" t="str">
        <f>IF(qwdata!N2213="&lt;","nd","d")</f>
        <v>d</v>
      </c>
      <c r="H2064" t="str">
        <f>VLOOKUP(qwdata!M2213,lookup!$A$2:$D$18,2,FALSE)</f>
        <v>Lead, water, filtered, micrograms per liter</v>
      </c>
    </row>
    <row r="2065" spans="1:8" x14ac:dyDescent="0.3">
      <c r="A2065">
        <f>qwdata!B2214</f>
        <v>1651770</v>
      </c>
      <c r="B2065" s="1">
        <f>qwdata!C2214</f>
        <v>44236</v>
      </c>
      <c r="C2065" t="str">
        <f>VLOOKUP(qwdata!M2214,lookup!$A$2:$D$18,3,FALSE)</f>
        <v>Zinc</v>
      </c>
      <c r="D2065">
        <f>qwdata!O2214</f>
        <v>7.2</v>
      </c>
      <c r="F2065" t="str">
        <f>IF(qwdata!N2214="&lt;","nd","d")</f>
        <v>d</v>
      </c>
      <c r="H2065" t="str">
        <f>VLOOKUP(qwdata!M2214,lookup!$A$2:$D$18,2,FALSE)</f>
        <v>Zinc, water, filtered, micrograms per liter</v>
      </c>
    </row>
    <row r="2066" spans="1:8" x14ac:dyDescent="0.3">
      <c r="A2066">
        <f>qwdata!B2215</f>
        <v>1651770</v>
      </c>
      <c r="B2066" s="1">
        <f>qwdata!C2215</f>
        <v>44236</v>
      </c>
      <c r="C2066" t="str">
        <f>VLOOKUP(qwdata!M2215,lookup!$A$2:$D$18,3,FALSE)</f>
        <v>Mercury</v>
      </c>
      <c r="D2066">
        <f>qwdata!O2215</f>
        <v>2.2799999999999998</v>
      </c>
      <c r="F2066" t="str">
        <f>IF(qwdata!N2215="&lt;","nd","d")</f>
        <v>d</v>
      </c>
      <c r="H2066" t="str">
        <f>VLOOKUP(qwdata!M2215,lookup!$A$2:$D$18,2,FALSE)</f>
        <v>Mercury, water, unfiltered, nanograms per liter</v>
      </c>
    </row>
    <row r="2067" spans="1:8" x14ac:dyDescent="0.3">
      <c r="A2067">
        <f>qwdata!B2216</f>
        <v>1651770</v>
      </c>
      <c r="B2067" s="1">
        <f>qwdata!C2216</f>
        <v>44263</v>
      </c>
      <c r="C2067" t="str">
        <f>VLOOKUP(qwdata!M2216,lookup!$A$2:$D$18,3,FALSE)</f>
        <v>Copper</v>
      </c>
      <c r="D2067">
        <f>qwdata!O2216</f>
        <v>1.7</v>
      </c>
      <c r="F2067" t="str">
        <f>IF(qwdata!N2216="&lt;","nd","d")</f>
        <v>d</v>
      </c>
      <c r="H2067" t="str">
        <f>VLOOKUP(qwdata!M2216,lookup!$A$2:$D$18,2,FALSE)</f>
        <v>Copper, water, filtered, micrograms per liter</v>
      </c>
    </row>
    <row r="2068" spans="1:8" x14ac:dyDescent="0.3">
      <c r="A2068">
        <f>qwdata!B2217</f>
        <v>1651770</v>
      </c>
      <c r="B2068" s="1">
        <f>qwdata!C2217</f>
        <v>44263</v>
      </c>
      <c r="C2068" t="str">
        <f>VLOOKUP(qwdata!M2217,lookup!$A$2:$D$18,3,FALSE)</f>
        <v>Lead</v>
      </c>
      <c r="D2068">
        <f>qwdata!O2217</f>
        <v>5.0999999999999997E-2</v>
      </c>
      <c r="F2068" t="str">
        <f>IF(qwdata!N2217="&lt;","nd","d")</f>
        <v>d</v>
      </c>
      <c r="H2068" t="str">
        <f>VLOOKUP(qwdata!M2217,lookup!$A$2:$D$18,2,FALSE)</f>
        <v>Lead, water, filtered, micrograms per liter</v>
      </c>
    </row>
    <row r="2069" spans="1:8" x14ac:dyDescent="0.3">
      <c r="A2069">
        <f>qwdata!B2218</f>
        <v>1651770</v>
      </c>
      <c r="B2069" s="1">
        <f>qwdata!C2218</f>
        <v>44263</v>
      </c>
      <c r="C2069" t="str">
        <f>VLOOKUP(qwdata!M2218,lookup!$A$2:$D$18,3,FALSE)</f>
        <v>Zinc</v>
      </c>
      <c r="D2069">
        <f>qwdata!O2218</f>
        <v>8.1999999999999993</v>
      </c>
      <c r="F2069" t="str">
        <f>IF(qwdata!N2218="&lt;","nd","d")</f>
        <v>d</v>
      </c>
      <c r="H2069" t="str">
        <f>VLOOKUP(qwdata!M2218,lookup!$A$2:$D$18,2,FALSE)</f>
        <v>Zinc, water, filtered, micrograms per liter</v>
      </c>
    </row>
    <row r="2070" spans="1:8" x14ac:dyDescent="0.3">
      <c r="A2070">
        <f>qwdata!B2219</f>
        <v>1651770</v>
      </c>
      <c r="B2070" s="1">
        <f>qwdata!C2219</f>
        <v>44263</v>
      </c>
      <c r="C2070" t="str">
        <f>VLOOKUP(qwdata!M2219,lookup!$A$2:$D$18,3,FALSE)</f>
        <v>Mercury</v>
      </c>
      <c r="D2070">
        <f>qwdata!O2219</f>
        <v>1.95</v>
      </c>
      <c r="F2070" t="str">
        <f>IF(qwdata!N2219="&lt;","nd","d")</f>
        <v>d</v>
      </c>
      <c r="H2070" t="str">
        <f>VLOOKUP(qwdata!M2219,lookup!$A$2:$D$18,2,FALSE)</f>
        <v>Mercury, water, unfiltered, nanograms per liter</v>
      </c>
    </row>
    <row r="2071" spans="1:8" x14ac:dyDescent="0.3">
      <c r="A2071">
        <f>qwdata!B2220</f>
        <v>1651770</v>
      </c>
      <c r="B2071" s="1">
        <f>qwdata!C2220</f>
        <v>44273</v>
      </c>
      <c r="C2071" t="str">
        <f>VLOOKUP(qwdata!M2220,lookup!$A$2:$D$18,3,FALSE)</f>
        <v>Copper</v>
      </c>
      <c r="D2071">
        <f>qwdata!O2220</f>
        <v>8.6999999999999993</v>
      </c>
      <c r="F2071" t="str">
        <f>IF(qwdata!N2220="&lt;","nd","d")</f>
        <v>d</v>
      </c>
      <c r="H2071" t="str">
        <f>VLOOKUP(qwdata!M2220,lookup!$A$2:$D$18,2,FALSE)</f>
        <v>Copper, water, filtered, micrograms per liter</v>
      </c>
    </row>
    <row r="2072" spans="1:8" x14ac:dyDescent="0.3">
      <c r="A2072">
        <f>qwdata!B2221</f>
        <v>1651770</v>
      </c>
      <c r="B2072" s="1">
        <f>qwdata!C2221</f>
        <v>44273</v>
      </c>
      <c r="C2072" t="str">
        <f>VLOOKUP(qwdata!M2221,lookup!$A$2:$D$18,3,FALSE)</f>
        <v>Lead</v>
      </c>
      <c r="D2072">
        <f>qwdata!O2221</f>
        <v>1.03</v>
      </c>
      <c r="F2072" t="str">
        <f>IF(qwdata!N2221="&lt;","nd","d")</f>
        <v>d</v>
      </c>
      <c r="H2072" t="str">
        <f>VLOOKUP(qwdata!M2221,lookup!$A$2:$D$18,2,FALSE)</f>
        <v>Lead, water, filtered, micrograms per liter</v>
      </c>
    </row>
    <row r="2073" spans="1:8" x14ac:dyDescent="0.3">
      <c r="A2073">
        <f>qwdata!B2222</f>
        <v>1651770</v>
      </c>
      <c r="B2073" s="1">
        <f>qwdata!C2222</f>
        <v>44273</v>
      </c>
      <c r="C2073" t="str">
        <f>VLOOKUP(qwdata!M2222,lookup!$A$2:$D$18,3,FALSE)</f>
        <v>Zinc</v>
      </c>
      <c r="D2073">
        <f>qwdata!O2222</f>
        <v>26.6</v>
      </c>
      <c r="F2073" t="str">
        <f>IF(qwdata!N2222="&lt;","nd","d")</f>
        <v>d</v>
      </c>
      <c r="H2073" t="str">
        <f>VLOOKUP(qwdata!M2222,lookup!$A$2:$D$18,2,FALSE)</f>
        <v>Zinc, water, filtered, micrograms per liter</v>
      </c>
    </row>
    <row r="2074" spans="1:8" x14ac:dyDescent="0.3">
      <c r="A2074">
        <f>qwdata!B2223</f>
        <v>1651770</v>
      </c>
      <c r="B2074" s="1">
        <f>qwdata!C2223</f>
        <v>44273</v>
      </c>
      <c r="C2074" t="str">
        <f>VLOOKUP(qwdata!M2223,lookup!$A$2:$D$18,3,FALSE)</f>
        <v>Mercury</v>
      </c>
      <c r="D2074">
        <f>qwdata!O2223</f>
        <v>16.899999999999999</v>
      </c>
      <c r="F2074" t="str">
        <f>IF(qwdata!N2223="&lt;","nd","d")</f>
        <v>d</v>
      </c>
      <c r="H2074" t="str">
        <f>VLOOKUP(qwdata!M2223,lookup!$A$2:$D$18,2,FALSE)</f>
        <v>Mercury, water, unfiltered, nanograms per liter</v>
      </c>
    </row>
    <row r="2075" spans="1:8" x14ac:dyDescent="0.3">
      <c r="A2075">
        <f>qwdata!B2224</f>
        <v>1651770</v>
      </c>
      <c r="B2075" s="1">
        <f>qwdata!C2224</f>
        <v>44286</v>
      </c>
      <c r="C2075" t="str">
        <f>VLOOKUP(qwdata!M2224,lookup!$A$2:$D$18,3,FALSE)</f>
        <v>Copper</v>
      </c>
      <c r="D2075">
        <f>qwdata!O2224</f>
        <v>6.7</v>
      </c>
      <c r="F2075" t="str">
        <f>IF(qwdata!N2224="&lt;","nd","d")</f>
        <v>d</v>
      </c>
      <c r="H2075" t="str">
        <f>VLOOKUP(qwdata!M2224,lookup!$A$2:$D$18,2,FALSE)</f>
        <v>Copper, water, filtered, micrograms per liter</v>
      </c>
    </row>
    <row r="2076" spans="1:8" x14ac:dyDescent="0.3">
      <c r="A2076">
        <f>qwdata!B2225</f>
        <v>1651770</v>
      </c>
      <c r="B2076" s="1">
        <f>qwdata!C2225</f>
        <v>44286</v>
      </c>
      <c r="C2076" t="str">
        <f>VLOOKUP(qwdata!M2225,lookup!$A$2:$D$18,3,FALSE)</f>
        <v>Lead</v>
      </c>
      <c r="D2076">
        <f>qwdata!O2225</f>
        <v>1.62</v>
      </c>
      <c r="F2076" t="str">
        <f>IF(qwdata!N2225="&lt;","nd","d")</f>
        <v>d</v>
      </c>
      <c r="H2076" t="str">
        <f>VLOOKUP(qwdata!M2225,lookup!$A$2:$D$18,2,FALSE)</f>
        <v>Lead, water, filtered, micrograms per liter</v>
      </c>
    </row>
    <row r="2077" spans="1:8" x14ac:dyDescent="0.3">
      <c r="A2077">
        <f>qwdata!B2226</f>
        <v>1651770</v>
      </c>
      <c r="B2077" s="1">
        <f>qwdata!C2226</f>
        <v>44286</v>
      </c>
      <c r="C2077" t="str">
        <f>VLOOKUP(qwdata!M2226,lookup!$A$2:$D$18,3,FALSE)</f>
        <v>Zinc</v>
      </c>
      <c r="D2077">
        <f>qwdata!O2226</f>
        <v>17</v>
      </c>
      <c r="F2077" t="str">
        <f>IF(qwdata!N2226="&lt;","nd","d")</f>
        <v>d</v>
      </c>
      <c r="H2077" t="str">
        <f>VLOOKUP(qwdata!M2226,lookup!$A$2:$D$18,2,FALSE)</f>
        <v>Zinc, water, filtered, micrograms per liter</v>
      </c>
    </row>
    <row r="2078" spans="1:8" x14ac:dyDescent="0.3">
      <c r="A2078">
        <f>qwdata!B2227</f>
        <v>1651770</v>
      </c>
      <c r="B2078" s="1">
        <f>qwdata!C2227</f>
        <v>44292</v>
      </c>
      <c r="C2078" t="str">
        <f>VLOOKUP(qwdata!M2227,lookup!$A$2:$D$18,3,FALSE)</f>
        <v>Copper</v>
      </c>
      <c r="D2078">
        <f>qwdata!O2227</f>
        <v>1.5</v>
      </c>
      <c r="F2078" t="str">
        <f>IF(qwdata!N2227="&lt;","nd","d")</f>
        <v>d</v>
      </c>
      <c r="H2078" t="str">
        <f>VLOOKUP(qwdata!M2227,lookup!$A$2:$D$18,2,FALSE)</f>
        <v>Copper, water, filtered, micrograms per liter</v>
      </c>
    </row>
    <row r="2079" spans="1:8" x14ac:dyDescent="0.3">
      <c r="A2079">
        <f>qwdata!B2228</f>
        <v>1651770</v>
      </c>
      <c r="B2079" s="1">
        <f>qwdata!C2228</f>
        <v>44292</v>
      </c>
      <c r="C2079" t="str">
        <f>VLOOKUP(qwdata!M2228,lookup!$A$2:$D$18,3,FALSE)</f>
        <v>Lead</v>
      </c>
      <c r="D2079">
        <f>qwdata!O2228</f>
        <v>6.3E-2</v>
      </c>
      <c r="F2079" t="str">
        <f>IF(qwdata!N2228="&lt;","nd","d")</f>
        <v>d</v>
      </c>
      <c r="H2079" t="str">
        <f>VLOOKUP(qwdata!M2228,lookup!$A$2:$D$18,2,FALSE)</f>
        <v>Lead, water, filtered, micrograms per liter</v>
      </c>
    </row>
    <row r="2080" spans="1:8" x14ac:dyDescent="0.3">
      <c r="A2080">
        <f>qwdata!B2229</f>
        <v>1651770</v>
      </c>
      <c r="B2080" s="1">
        <f>qwdata!C2229</f>
        <v>44292</v>
      </c>
      <c r="C2080" t="str">
        <f>VLOOKUP(qwdata!M2229,lookup!$A$2:$D$18,3,FALSE)</f>
        <v>Zinc</v>
      </c>
      <c r="D2080">
        <f>qwdata!O2229</f>
        <v>6.2</v>
      </c>
      <c r="F2080" t="str">
        <f>IF(qwdata!N2229="&lt;","nd","d")</f>
        <v>d</v>
      </c>
      <c r="H2080" t="str">
        <f>VLOOKUP(qwdata!M2229,lookup!$A$2:$D$18,2,FALSE)</f>
        <v>Zinc, water, filtered, micrograms per liter</v>
      </c>
    </row>
    <row r="2081" spans="1:8" x14ac:dyDescent="0.3">
      <c r="A2081">
        <f>qwdata!B2230</f>
        <v>1651770</v>
      </c>
      <c r="B2081" s="1">
        <f>qwdata!C2230</f>
        <v>44292</v>
      </c>
      <c r="C2081" t="str">
        <f>VLOOKUP(qwdata!M2230,lookup!$A$2:$D$18,3,FALSE)</f>
        <v>Mercury</v>
      </c>
      <c r="D2081">
        <f>qwdata!O2230</f>
        <v>2.0699999999999998</v>
      </c>
      <c r="F2081" t="str">
        <f>IF(qwdata!N2230="&lt;","nd","d")</f>
        <v>d</v>
      </c>
      <c r="H2081" t="str">
        <f>VLOOKUP(qwdata!M2230,lookup!$A$2:$D$18,2,FALSE)</f>
        <v>Mercury, water, unfiltered, nanograms per liter</v>
      </c>
    </row>
    <row r="2082" spans="1:8" x14ac:dyDescent="0.3">
      <c r="A2082">
        <f>qwdata!B2231</f>
        <v>1651770</v>
      </c>
      <c r="B2082" s="1">
        <f>qwdata!C2231</f>
        <v>44321</v>
      </c>
      <c r="C2082" t="str">
        <f>VLOOKUP(qwdata!M2231,lookup!$A$2:$D$18,3,FALSE)</f>
        <v>Copper</v>
      </c>
      <c r="D2082">
        <f>qwdata!O2231</f>
        <v>7.5</v>
      </c>
      <c r="F2082" t="str">
        <f>IF(qwdata!N2231="&lt;","nd","d")</f>
        <v>d</v>
      </c>
      <c r="H2082" t="str">
        <f>VLOOKUP(qwdata!M2231,lookup!$A$2:$D$18,2,FALSE)</f>
        <v>Copper, water, filtered, micrograms per liter</v>
      </c>
    </row>
    <row r="2083" spans="1:8" x14ac:dyDescent="0.3">
      <c r="A2083">
        <f>qwdata!B2232</f>
        <v>1651770</v>
      </c>
      <c r="B2083" s="1">
        <f>qwdata!C2232</f>
        <v>44321</v>
      </c>
      <c r="C2083" t="str">
        <f>VLOOKUP(qwdata!M2232,lookup!$A$2:$D$18,3,FALSE)</f>
        <v>Lead</v>
      </c>
      <c r="D2083">
        <f>qwdata!O2232</f>
        <v>0.46200000000000002</v>
      </c>
      <c r="F2083" t="str">
        <f>IF(qwdata!N2232="&lt;","nd","d")</f>
        <v>d</v>
      </c>
      <c r="H2083" t="str">
        <f>VLOOKUP(qwdata!M2232,lookup!$A$2:$D$18,2,FALSE)</f>
        <v>Lead, water, filtered, micrograms per liter</v>
      </c>
    </row>
    <row r="2084" spans="1:8" x14ac:dyDescent="0.3">
      <c r="A2084">
        <f>qwdata!B2233</f>
        <v>1651770</v>
      </c>
      <c r="B2084" s="1">
        <f>qwdata!C2233</f>
        <v>44321</v>
      </c>
      <c r="C2084" t="str">
        <f>VLOOKUP(qwdata!M2233,lookup!$A$2:$D$18,3,FALSE)</f>
        <v>Zinc</v>
      </c>
      <c r="D2084">
        <f>qwdata!O2233</f>
        <v>16.5</v>
      </c>
      <c r="F2084" t="str">
        <f>IF(qwdata!N2233="&lt;","nd","d")</f>
        <v>d</v>
      </c>
      <c r="H2084" t="str">
        <f>VLOOKUP(qwdata!M2233,lookup!$A$2:$D$18,2,FALSE)</f>
        <v>Zinc, water, filtered, micrograms per liter</v>
      </c>
    </row>
    <row r="2085" spans="1:8" x14ac:dyDescent="0.3">
      <c r="A2085">
        <f>qwdata!B2234</f>
        <v>1651770</v>
      </c>
      <c r="B2085" s="1">
        <f>qwdata!C2234</f>
        <v>44321</v>
      </c>
      <c r="C2085" t="str">
        <f>VLOOKUP(qwdata!M2234,lookup!$A$2:$D$18,3,FALSE)</f>
        <v>Mercury</v>
      </c>
      <c r="D2085">
        <f>qwdata!O2234</f>
        <v>4.0599999999999996</v>
      </c>
      <c r="F2085" t="str">
        <f>IF(qwdata!N2234="&lt;","nd","d")</f>
        <v>d</v>
      </c>
      <c r="H2085" t="str">
        <f>VLOOKUP(qwdata!M2234,lookup!$A$2:$D$18,2,FALSE)</f>
        <v>Mercury, water, unfiltered, nanograms per liter</v>
      </c>
    </row>
    <row r="2086" spans="1:8" x14ac:dyDescent="0.3">
      <c r="A2086">
        <f>qwdata!B2235</f>
        <v>1651770</v>
      </c>
      <c r="B2086" s="1">
        <f>qwdata!C2235</f>
        <v>44323</v>
      </c>
      <c r="C2086" t="str">
        <f>VLOOKUP(qwdata!M2235,lookup!$A$2:$D$18,3,FALSE)</f>
        <v>Copper</v>
      </c>
      <c r="D2086">
        <f>qwdata!O2235</f>
        <v>15.2</v>
      </c>
      <c r="F2086" t="str">
        <f>IF(qwdata!N2235="&lt;","nd","d")</f>
        <v>d</v>
      </c>
      <c r="H2086" t="str">
        <f>VLOOKUP(qwdata!M2235,lookup!$A$2:$D$18,2,FALSE)</f>
        <v>Copper, water, filtered, micrograms per liter</v>
      </c>
    </row>
    <row r="2087" spans="1:8" x14ac:dyDescent="0.3">
      <c r="A2087">
        <f>qwdata!B2236</f>
        <v>1651770</v>
      </c>
      <c r="B2087" s="1">
        <f>qwdata!C2236</f>
        <v>44323</v>
      </c>
      <c r="C2087" t="str">
        <f>VLOOKUP(qwdata!M2236,lookup!$A$2:$D$18,3,FALSE)</f>
        <v>Lead</v>
      </c>
      <c r="D2087">
        <f>qwdata!O2236</f>
        <v>2.02</v>
      </c>
      <c r="F2087" t="str">
        <f>IF(qwdata!N2236="&lt;","nd","d")</f>
        <v>d</v>
      </c>
      <c r="H2087" t="str">
        <f>VLOOKUP(qwdata!M2236,lookup!$A$2:$D$18,2,FALSE)</f>
        <v>Lead, water, filtered, micrograms per liter</v>
      </c>
    </row>
    <row r="2088" spans="1:8" x14ac:dyDescent="0.3">
      <c r="A2088">
        <f>qwdata!B2237</f>
        <v>1651770</v>
      </c>
      <c r="B2088" s="1">
        <f>qwdata!C2237</f>
        <v>44323</v>
      </c>
      <c r="C2088" t="str">
        <f>VLOOKUP(qwdata!M2237,lookup!$A$2:$D$18,3,FALSE)</f>
        <v>Zinc</v>
      </c>
      <c r="D2088">
        <f>qwdata!O2237</f>
        <v>56.8</v>
      </c>
      <c r="F2088" t="str">
        <f>IF(qwdata!N2237="&lt;","nd","d")</f>
        <v>d</v>
      </c>
      <c r="H2088" t="str">
        <f>VLOOKUP(qwdata!M2237,lookup!$A$2:$D$18,2,FALSE)</f>
        <v>Zinc, water, filtered, micrograms per liter</v>
      </c>
    </row>
    <row r="2089" spans="1:8" x14ac:dyDescent="0.3">
      <c r="A2089">
        <f>qwdata!B2238</f>
        <v>1651770</v>
      </c>
      <c r="B2089" s="1">
        <f>qwdata!C2238</f>
        <v>44323</v>
      </c>
      <c r="C2089" t="str">
        <f>VLOOKUP(qwdata!M2238,lookup!$A$2:$D$18,3,FALSE)</f>
        <v>Mercury</v>
      </c>
      <c r="D2089">
        <f>qwdata!O2238</f>
        <v>11.1</v>
      </c>
      <c r="F2089" t="str">
        <f>IF(qwdata!N2238="&lt;","nd","d")</f>
        <v>d</v>
      </c>
      <c r="H2089" t="str">
        <f>VLOOKUP(qwdata!M2238,lookup!$A$2:$D$18,2,FALSE)</f>
        <v>Mercury, water, unfiltered, nanograms per liter</v>
      </c>
    </row>
    <row r="2090" spans="1:8" x14ac:dyDescent="0.3">
      <c r="A2090">
        <f>qwdata!B2239</f>
        <v>1651770</v>
      </c>
      <c r="B2090" s="1">
        <f>qwdata!C2239</f>
        <v>44340</v>
      </c>
      <c r="C2090" t="str">
        <f>VLOOKUP(qwdata!M2239,lookup!$A$2:$D$18,3,FALSE)</f>
        <v>Copper</v>
      </c>
      <c r="D2090">
        <f>qwdata!O2239</f>
        <v>9.8000000000000007</v>
      </c>
      <c r="F2090" t="str">
        <f>IF(qwdata!N2239="&lt;","nd","d")</f>
        <v>d</v>
      </c>
      <c r="H2090" t="str">
        <f>VLOOKUP(qwdata!M2239,lookup!$A$2:$D$18,2,FALSE)</f>
        <v>Copper, water, filtered, micrograms per liter</v>
      </c>
    </row>
    <row r="2091" spans="1:8" x14ac:dyDescent="0.3">
      <c r="A2091">
        <f>qwdata!B2240</f>
        <v>1651770</v>
      </c>
      <c r="B2091" s="1">
        <f>qwdata!C2240</f>
        <v>44340</v>
      </c>
      <c r="C2091" t="str">
        <f>VLOOKUP(qwdata!M2240,lookup!$A$2:$D$18,3,FALSE)</f>
        <v>Lead</v>
      </c>
      <c r="D2091">
        <f>qwdata!O2240</f>
        <v>1.18</v>
      </c>
      <c r="F2091" t="str">
        <f>IF(qwdata!N2240="&lt;","nd","d")</f>
        <v>d</v>
      </c>
      <c r="H2091" t="str">
        <f>VLOOKUP(qwdata!M2240,lookup!$A$2:$D$18,2,FALSE)</f>
        <v>Lead, water, filtered, micrograms per liter</v>
      </c>
    </row>
    <row r="2092" spans="1:8" x14ac:dyDescent="0.3">
      <c r="A2092">
        <f>qwdata!B2241</f>
        <v>1651770</v>
      </c>
      <c r="B2092" s="1">
        <f>qwdata!C2241</f>
        <v>44340</v>
      </c>
      <c r="C2092" t="str">
        <f>VLOOKUP(qwdata!M2241,lookup!$A$2:$D$18,3,FALSE)</f>
        <v>Zinc</v>
      </c>
      <c r="D2092">
        <f>qwdata!O2241</f>
        <v>28.9</v>
      </c>
      <c r="F2092" t="str">
        <f>IF(qwdata!N2241="&lt;","nd","d")</f>
        <v>d</v>
      </c>
      <c r="H2092" t="str">
        <f>VLOOKUP(qwdata!M2241,lookup!$A$2:$D$18,2,FALSE)</f>
        <v>Zinc, water, filtered, micrograms per liter</v>
      </c>
    </row>
    <row r="2093" spans="1:8" x14ac:dyDescent="0.3">
      <c r="A2093">
        <f>qwdata!B2242</f>
        <v>1651770</v>
      </c>
      <c r="B2093" s="1">
        <f>qwdata!C2242</f>
        <v>44340</v>
      </c>
      <c r="C2093" t="str">
        <f>VLOOKUP(qwdata!M2242,lookup!$A$2:$D$18,3,FALSE)</f>
        <v>Mercury</v>
      </c>
      <c r="D2093">
        <f>qwdata!O2242</f>
        <v>81.8</v>
      </c>
      <c r="F2093" t="str">
        <f>IF(qwdata!N2242="&lt;","nd","d")</f>
        <v>d</v>
      </c>
      <c r="H2093" t="str">
        <f>VLOOKUP(qwdata!M2242,lookup!$A$2:$D$18,2,FALSE)</f>
        <v>Mercury, water, unfiltered, nanograms per liter</v>
      </c>
    </row>
    <row r="2094" spans="1:8" x14ac:dyDescent="0.3">
      <c r="A2094">
        <f>qwdata!B2243</f>
        <v>1651770</v>
      </c>
      <c r="B2094" s="1">
        <f>qwdata!C2243</f>
        <v>44349</v>
      </c>
      <c r="C2094" t="str">
        <f>VLOOKUP(qwdata!M2243,lookup!$A$2:$D$18,3,FALSE)</f>
        <v>Copper</v>
      </c>
      <c r="D2094">
        <f>qwdata!O2243</f>
        <v>3.3</v>
      </c>
      <c r="F2094" t="str">
        <f>IF(qwdata!N2243="&lt;","nd","d")</f>
        <v>d</v>
      </c>
      <c r="H2094" t="str">
        <f>VLOOKUP(qwdata!M2243,lookup!$A$2:$D$18,2,FALSE)</f>
        <v>Copper, water, filtered, micrograms per liter</v>
      </c>
    </row>
    <row r="2095" spans="1:8" x14ac:dyDescent="0.3">
      <c r="A2095">
        <f>qwdata!B2244</f>
        <v>1651770</v>
      </c>
      <c r="B2095" s="1">
        <f>qwdata!C2244</f>
        <v>44349</v>
      </c>
      <c r="C2095" t="str">
        <f>VLOOKUP(qwdata!M2244,lookup!$A$2:$D$18,3,FALSE)</f>
        <v>Lead</v>
      </c>
      <c r="D2095">
        <f>qwdata!O2244</f>
        <v>0.10199999999999999</v>
      </c>
      <c r="F2095" t="str">
        <f>IF(qwdata!N2244="&lt;","nd","d")</f>
        <v>d</v>
      </c>
      <c r="H2095" t="str">
        <f>VLOOKUP(qwdata!M2244,lookup!$A$2:$D$18,2,FALSE)</f>
        <v>Lead, water, filtered, micrograms per liter</v>
      </c>
    </row>
    <row r="2096" spans="1:8" x14ac:dyDescent="0.3">
      <c r="A2096">
        <f>qwdata!B2245</f>
        <v>1651770</v>
      </c>
      <c r="B2096" s="1">
        <f>qwdata!C2245</f>
        <v>44349</v>
      </c>
      <c r="C2096" t="str">
        <f>VLOOKUP(qwdata!M2245,lookup!$A$2:$D$18,3,FALSE)</f>
        <v>Zinc</v>
      </c>
      <c r="D2096">
        <f>qwdata!O2245</f>
        <v>4.5999999999999996</v>
      </c>
      <c r="F2096" t="str">
        <f>IF(qwdata!N2245="&lt;","nd","d")</f>
        <v>d</v>
      </c>
      <c r="H2096" t="str">
        <f>VLOOKUP(qwdata!M2245,lookup!$A$2:$D$18,2,FALSE)</f>
        <v>Zinc, water, filtered, micrograms per liter</v>
      </c>
    </row>
    <row r="2097" spans="1:8" x14ac:dyDescent="0.3">
      <c r="A2097">
        <f>qwdata!B2246</f>
        <v>1651770</v>
      </c>
      <c r="B2097" s="1">
        <f>qwdata!C2246</f>
        <v>44349</v>
      </c>
      <c r="C2097" t="str">
        <f>VLOOKUP(qwdata!M2246,lookup!$A$2:$D$18,3,FALSE)</f>
        <v>Mercury</v>
      </c>
      <c r="D2097">
        <f>qwdata!O2246</f>
        <v>1.81</v>
      </c>
      <c r="F2097" t="str">
        <f>IF(qwdata!N2246="&lt;","nd","d")</f>
        <v>d</v>
      </c>
      <c r="H2097" t="str">
        <f>VLOOKUP(qwdata!M2246,lookup!$A$2:$D$18,2,FALSE)</f>
        <v>Mercury, water, unfiltered, nanograms per liter</v>
      </c>
    </row>
    <row r="2098" spans="1:8" x14ac:dyDescent="0.3">
      <c r="A2098">
        <f>qwdata!B2247</f>
        <v>1651770</v>
      </c>
      <c r="B2098" s="1">
        <f>qwdata!C2247</f>
        <v>44358</v>
      </c>
      <c r="C2098" t="str">
        <f>VLOOKUP(qwdata!M2247,lookup!$A$2:$D$18,3,FALSE)</f>
        <v>Copper</v>
      </c>
      <c r="D2098">
        <f>qwdata!O2247</f>
        <v>5.4</v>
      </c>
      <c r="F2098" t="str">
        <f>IF(qwdata!N2247="&lt;","nd","d")</f>
        <v>d</v>
      </c>
      <c r="H2098" t="str">
        <f>VLOOKUP(qwdata!M2247,lookup!$A$2:$D$18,2,FALSE)</f>
        <v>Copper, water, filtered, micrograms per liter</v>
      </c>
    </row>
    <row r="2099" spans="1:8" x14ac:dyDescent="0.3">
      <c r="A2099">
        <f>qwdata!B2248</f>
        <v>1651770</v>
      </c>
      <c r="B2099" s="1">
        <f>qwdata!C2248</f>
        <v>44358</v>
      </c>
      <c r="C2099" t="str">
        <f>VLOOKUP(qwdata!M2248,lookup!$A$2:$D$18,3,FALSE)</f>
        <v>Lead</v>
      </c>
      <c r="D2099">
        <f>qwdata!O2248</f>
        <v>0.77800000000000002</v>
      </c>
      <c r="F2099" t="str">
        <f>IF(qwdata!N2248="&lt;","nd","d")</f>
        <v>d</v>
      </c>
      <c r="H2099" t="str">
        <f>VLOOKUP(qwdata!M2248,lookup!$A$2:$D$18,2,FALSE)</f>
        <v>Lead, water, filtered, micrograms per liter</v>
      </c>
    </row>
    <row r="2100" spans="1:8" x14ac:dyDescent="0.3">
      <c r="A2100">
        <f>qwdata!B2249</f>
        <v>1651770</v>
      </c>
      <c r="B2100" s="1">
        <f>qwdata!C2249</f>
        <v>44358</v>
      </c>
      <c r="C2100" t="str">
        <f>VLOOKUP(qwdata!M2249,lookup!$A$2:$D$18,3,FALSE)</f>
        <v>Zinc</v>
      </c>
      <c r="D2100">
        <f>qwdata!O2249</f>
        <v>10.6</v>
      </c>
      <c r="F2100" t="str">
        <f>IF(qwdata!N2249="&lt;","nd","d")</f>
        <v>d</v>
      </c>
      <c r="H2100" t="str">
        <f>VLOOKUP(qwdata!M2249,lookup!$A$2:$D$18,2,FALSE)</f>
        <v>Zinc, water, filtered, micrograms per liter</v>
      </c>
    </row>
    <row r="2101" spans="1:8" x14ac:dyDescent="0.3">
      <c r="A2101">
        <f>qwdata!B2250</f>
        <v>1651770</v>
      </c>
      <c r="B2101" s="1">
        <f>qwdata!C2250</f>
        <v>44358</v>
      </c>
      <c r="C2101" t="str">
        <f>VLOOKUP(qwdata!M2250,lookup!$A$2:$D$18,3,FALSE)</f>
        <v>Mercury</v>
      </c>
      <c r="D2101">
        <f>qwdata!O2250</f>
        <v>11</v>
      </c>
      <c r="F2101" t="str">
        <f>IF(qwdata!N2250="&lt;","nd","d")</f>
        <v>d</v>
      </c>
      <c r="H2101" t="str">
        <f>VLOOKUP(qwdata!M2250,lookup!$A$2:$D$18,2,FALSE)</f>
        <v>Mercury, water, unfiltered, nanograms per liter</v>
      </c>
    </row>
    <row r="2102" spans="1:8" x14ac:dyDescent="0.3">
      <c r="A2102">
        <f>qwdata!B2251</f>
        <v>1651770</v>
      </c>
      <c r="B2102" s="1">
        <f>qwdata!C2251</f>
        <v>44378</v>
      </c>
      <c r="C2102" t="str">
        <f>VLOOKUP(qwdata!M2251,lookup!$A$2:$D$18,3,FALSE)</f>
        <v>Copper</v>
      </c>
      <c r="D2102">
        <f>qwdata!O2251</f>
        <v>4.8</v>
      </c>
      <c r="F2102" t="str">
        <f>IF(qwdata!N2251="&lt;","nd","d")</f>
        <v>d</v>
      </c>
      <c r="H2102" t="str">
        <f>VLOOKUP(qwdata!M2251,lookup!$A$2:$D$18,2,FALSE)</f>
        <v>Copper, water, filtered, micrograms per liter</v>
      </c>
    </row>
    <row r="2103" spans="1:8" x14ac:dyDescent="0.3">
      <c r="A2103">
        <f>qwdata!B2252</f>
        <v>1651770</v>
      </c>
      <c r="B2103" s="1">
        <f>qwdata!C2252</f>
        <v>44378</v>
      </c>
      <c r="C2103" t="str">
        <f>VLOOKUP(qwdata!M2252,lookup!$A$2:$D$18,3,FALSE)</f>
        <v>Lead</v>
      </c>
      <c r="D2103">
        <f>qwdata!O2252</f>
        <v>0.22500000000000001</v>
      </c>
      <c r="F2103" t="str">
        <f>IF(qwdata!N2252="&lt;","nd","d")</f>
        <v>d</v>
      </c>
      <c r="H2103" t="str">
        <f>VLOOKUP(qwdata!M2252,lookup!$A$2:$D$18,2,FALSE)</f>
        <v>Lead, water, filtered, micrograms per liter</v>
      </c>
    </row>
    <row r="2104" spans="1:8" x14ac:dyDescent="0.3">
      <c r="A2104">
        <f>qwdata!B2253</f>
        <v>1651770</v>
      </c>
      <c r="B2104" s="1">
        <f>qwdata!C2253</f>
        <v>44378</v>
      </c>
      <c r="C2104" t="str">
        <f>VLOOKUP(qwdata!M2253,lookup!$A$2:$D$18,3,FALSE)</f>
        <v>Zinc</v>
      </c>
      <c r="D2104">
        <f>qwdata!O2253</f>
        <v>8.1</v>
      </c>
      <c r="F2104" t="str">
        <f>IF(qwdata!N2253="&lt;","nd","d")</f>
        <v>d</v>
      </c>
      <c r="H2104" t="str">
        <f>VLOOKUP(qwdata!M2253,lookup!$A$2:$D$18,2,FALSE)</f>
        <v>Zinc, water, filtered, micrograms per liter</v>
      </c>
    </row>
    <row r="2105" spans="1:8" x14ac:dyDescent="0.3">
      <c r="A2105">
        <f>qwdata!B2254</f>
        <v>1651770</v>
      </c>
      <c r="B2105" s="1">
        <f>qwdata!C2254</f>
        <v>44378</v>
      </c>
      <c r="C2105" t="str">
        <f>VLOOKUP(qwdata!M2254,lookup!$A$2:$D$18,3,FALSE)</f>
        <v>Mercury</v>
      </c>
      <c r="D2105">
        <f>qwdata!O2254</f>
        <v>3.69</v>
      </c>
      <c r="F2105" t="str">
        <f>IF(qwdata!N2254="&lt;","nd","d")</f>
        <v>d</v>
      </c>
      <c r="H2105" t="str">
        <f>VLOOKUP(qwdata!M2254,lookup!$A$2:$D$18,2,FALSE)</f>
        <v>Mercury, water, unfiltered, nanograms per liter</v>
      </c>
    </row>
    <row r="2106" spans="1:8" x14ac:dyDescent="0.3">
      <c r="A2106">
        <f>qwdata!B2255</f>
        <v>1651770</v>
      </c>
      <c r="B2106" s="1">
        <f>qwdata!C2255</f>
        <v>44410</v>
      </c>
      <c r="C2106" t="str">
        <f>VLOOKUP(qwdata!M2255,lookup!$A$2:$D$18,3,FALSE)</f>
        <v>Copper</v>
      </c>
      <c r="D2106">
        <f>qwdata!O2255</f>
        <v>2.9</v>
      </c>
      <c r="F2106" t="str">
        <f>IF(qwdata!N2255="&lt;","nd","d")</f>
        <v>d</v>
      </c>
      <c r="H2106" t="str">
        <f>VLOOKUP(qwdata!M2255,lookup!$A$2:$D$18,2,FALSE)</f>
        <v>Copper, water, filtered, micrograms per liter</v>
      </c>
    </row>
    <row r="2107" spans="1:8" x14ac:dyDescent="0.3">
      <c r="A2107">
        <f>qwdata!B2256</f>
        <v>1651770</v>
      </c>
      <c r="B2107" s="1">
        <f>qwdata!C2256</f>
        <v>44410</v>
      </c>
      <c r="C2107" t="str">
        <f>VLOOKUP(qwdata!M2256,lookup!$A$2:$D$18,3,FALSE)</f>
        <v>Lead</v>
      </c>
      <c r="D2107">
        <f>qwdata!O2256</f>
        <v>0.33400000000000002</v>
      </c>
      <c r="F2107" t="str">
        <f>IF(qwdata!N2256="&lt;","nd","d")</f>
        <v>d</v>
      </c>
      <c r="H2107" t="str">
        <f>VLOOKUP(qwdata!M2256,lookup!$A$2:$D$18,2,FALSE)</f>
        <v>Lead, water, filtered, micrograms per liter</v>
      </c>
    </row>
    <row r="2108" spans="1:8" x14ac:dyDescent="0.3">
      <c r="A2108">
        <f>qwdata!B2257</f>
        <v>1651770</v>
      </c>
      <c r="B2108" s="1">
        <f>qwdata!C2257</f>
        <v>44410</v>
      </c>
      <c r="C2108" t="str">
        <f>VLOOKUP(qwdata!M2257,lookup!$A$2:$D$18,3,FALSE)</f>
        <v>Zinc</v>
      </c>
      <c r="D2108">
        <f>qwdata!O2257</f>
        <v>6.9</v>
      </c>
      <c r="F2108" t="str">
        <f>IF(qwdata!N2257="&lt;","nd","d")</f>
        <v>d</v>
      </c>
      <c r="H2108" t="str">
        <f>VLOOKUP(qwdata!M2257,lookup!$A$2:$D$18,2,FALSE)</f>
        <v>Zinc, water, filtered, micrograms per liter</v>
      </c>
    </row>
    <row r="2109" spans="1:8" x14ac:dyDescent="0.3">
      <c r="A2109">
        <f>qwdata!B2258</f>
        <v>1651770</v>
      </c>
      <c r="B2109" s="1">
        <f>qwdata!C2258</f>
        <v>44410</v>
      </c>
      <c r="C2109" t="str">
        <f>VLOOKUP(qwdata!M2258,lookup!$A$2:$D$18,3,FALSE)</f>
        <v>Mercury</v>
      </c>
      <c r="D2109">
        <f>qwdata!O2258</f>
        <v>2.4300000000000002</v>
      </c>
      <c r="F2109" t="str">
        <f>IF(qwdata!N2258="&lt;","nd","d")</f>
        <v>d</v>
      </c>
      <c r="H2109" t="str">
        <f>VLOOKUP(qwdata!M2258,lookup!$A$2:$D$18,2,FALSE)</f>
        <v>Mercury, water, unfiltered, nanograms per liter</v>
      </c>
    </row>
    <row r="2110" spans="1:8" x14ac:dyDescent="0.3">
      <c r="A2110">
        <f>qwdata!B2259</f>
        <v>1651770</v>
      </c>
      <c r="B2110" s="1">
        <f>qwdata!C2259</f>
        <v>44428</v>
      </c>
      <c r="C2110" t="str">
        <f>VLOOKUP(qwdata!M2259,lookup!$A$2:$D$18,3,FALSE)</f>
        <v>Copper</v>
      </c>
      <c r="D2110">
        <f>qwdata!O2259</f>
        <v>5.7</v>
      </c>
      <c r="F2110" t="str">
        <f>IF(qwdata!N2259="&lt;","nd","d")</f>
        <v>d</v>
      </c>
      <c r="H2110" t="str">
        <f>VLOOKUP(qwdata!M2259,lookup!$A$2:$D$18,2,FALSE)</f>
        <v>Copper, water, filtered, micrograms per liter</v>
      </c>
    </row>
    <row r="2111" spans="1:8" x14ac:dyDescent="0.3">
      <c r="A2111">
        <f>qwdata!B2260</f>
        <v>1651770</v>
      </c>
      <c r="B2111" s="1">
        <f>qwdata!C2260</f>
        <v>44428</v>
      </c>
      <c r="C2111" t="str">
        <f>VLOOKUP(qwdata!M2260,lookup!$A$2:$D$18,3,FALSE)</f>
        <v>Lead</v>
      </c>
      <c r="D2111">
        <f>qwdata!O2260</f>
        <v>0.73699999999999999</v>
      </c>
      <c r="F2111" t="str">
        <f>IF(qwdata!N2260="&lt;","nd","d")</f>
        <v>d</v>
      </c>
      <c r="H2111" t="str">
        <f>VLOOKUP(qwdata!M2260,lookup!$A$2:$D$18,2,FALSE)</f>
        <v>Lead, water, filtered, micrograms per liter</v>
      </c>
    </row>
    <row r="2112" spans="1:8" x14ac:dyDescent="0.3">
      <c r="A2112">
        <f>qwdata!B2261</f>
        <v>1651770</v>
      </c>
      <c r="B2112" s="1">
        <f>qwdata!C2261</f>
        <v>44428</v>
      </c>
      <c r="C2112" t="str">
        <f>VLOOKUP(qwdata!M2261,lookup!$A$2:$D$18,3,FALSE)</f>
        <v>Zinc</v>
      </c>
      <c r="D2112">
        <f>qwdata!O2261</f>
        <v>9.8000000000000007</v>
      </c>
      <c r="F2112" t="str">
        <f>IF(qwdata!N2261="&lt;","nd","d")</f>
        <v>d</v>
      </c>
      <c r="H2112" t="str">
        <f>VLOOKUP(qwdata!M2261,lookup!$A$2:$D$18,2,FALSE)</f>
        <v>Zinc, water, filtered, micrograms per liter</v>
      </c>
    </row>
    <row r="2113" spans="1:8" x14ac:dyDescent="0.3">
      <c r="A2113">
        <f>qwdata!B2262</f>
        <v>1651770</v>
      </c>
      <c r="B2113" s="1">
        <f>qwdata!C2262</f>
        <v>44428</v>
      </c>
      <c r="C2113" t="str">
        <f>VLOOKUP(qwdata!M2262,lookup!$A$2:$D$18,3,FALSE)</f>
        <v>Mercury</v>
      </c>
      <c r="D2113">
        <f>qwdata!O2262</f>
        <v>11.3</v>
      </c>
      <c r="F2113" t="str">
        <f>IF(qwdata!N2262="&lt;","nd","d")</f>
        <v>d</v>
      </c>
      <c r="H2113" t="str">
        <f>VLOOKUP(qwdata!M2262,lookup!$A$2:$D$18,2,FALSE)</f>
        <v>Mercury, water, unfiltered, nanograms per liter</v>
      </c>
    </row>
    <row r="2114" spans="1:8" x14ac:dyDescent="0.3">
      <c r="A2114">
        <f>qwdata!B2263</f>
        <v>1651770</v>
      </c>
      <c r="B2114" s="1">
        <f>qwdata!C2263</f>
        <v>44440</v>
      </c>
      <c r="C2114" t="str">
        <f>VLOOKUP(qwdata!M2263,lookup!$A$2:$D$18,3,FALSE)</f>
        <v>Copper</v>
      </c>
      <c r="D2114">
        <f>qwdata!O2263</f>
        <v>5.2</v>
      </c>
      <c r="F2114" t="str">
        <f>IF(qwdata!N2263="&lt;","nd","d")</f>
        <v>d</v>
      </c>
      <c r="H2114" t="str">
        <f>VLOOKUP(qwdata!M2263,lookup!$A$2:$D$18,2,FALSE)</f>
        <v>Copper, water, filtered, micrograms per liter</v>
      </c>
    </row>
    <row r="2115" spans="1:8" x14ac:dyDescent="0.3">
      <c r="A2115">
        <f>qwdata!B2264</f>
        <v>1651770</v>
      </c>
      <c r="B2115" s="1">
        <f>qwdata!C2264</f>
        <v>44440</v>
      </c>
      <c r="C2115" t="str">
        <f>VLOOKUP(qwdata!M2264,lookup!$A$2:$D$18,3,FALSE)</f>
        <v>Lead</v>
      </c>
      <c r="D2115">
        <f>qwdata!O2264</f>
        <v>0.51700000000000002</v>
      </c>
      <c r="F2115" t="str">
        <f>IF(qwdata!N2264="&lt;","nd","d")</f>
        <v>d</v>
      </c>
      <c r="H2115" t="str">
        <f>VLOOKUP(qwdata!M2264,lookup!$A$2:$D$18,2,FALSE)</f>
        <v>Lead, water, filtered, micrograms per liter</v>
      </c>
    </row>
    <row r="2116" spans="1:8" x14ac:dyDescent="0.3">
      <c r="A2116">
        <f>qwdata!B2265</f>
        <v>1651770</v>
      </c>
      <c r="B2116" s="1">
        <f>qwdata!C2265</f>
        <v>44440</v>
      </c>
      <c r="C2116" t="str">
        <f>VLOOKUP(qwdata!M2265,lookup!$A$2:$D$18,3,FALSE)</f>
        <v>Zinc</v>
      </c>
      <c r="D2116">
        <f>qwdata!O2265</f>
        <v>13.2</v>
      </c>
      <c r="F2116" t="str">
        <f>IF(qwdata!N2265="&lt;","nd","d")</f>
        <v>d</v>
      </c>
      <c r="H2116" t="str">
        <f>VLOOKUP(qwdata!M2265,lookup!$A$2:$D$18,2,FALSE)</f>
        <v>Zinc, water, filtered, micrograms per liter</v>
      </c>
    </row>
    <row r="2117" spans="1:8" x14ac:dyDescent="0.3">
      <c r="A2117">
        <f>qwdata!B2266</f>
        <v>1651770</v>
      </c>
      <c r="B2117" s="1">
        <f>qwdata!C2266</f>
        <v>44440</v>
      </c>
      <c r="C2117" t="str">
        <f>VLOOKUP(qwdata!M2266,lookup!$A$2:$D$18,3,FALSE)</f>
        <v>Mercury</v>
      </c>
      <c r="D2117">
        <f>qwdata!O2266</f>
        <v>7.01</v>
      </c>
      <c r="F2117" t="str">
        <f>IF(qwdata!N2266="&lt;","nd","d")</f>
        <v>d</v>
      </c>
      <c r="H2117" t="str">
        <f>VLOOKUP(qwdata!M2266,lookup!$A$2:$D$18,2,FALSE)</f>
        <v>Mercury, water, unfiltered, nanograms per liter</v>
      </c>
    </row>
    <row r="2118" spans="1:8" x14ac:dyDescent="0.3">
      <c r="A2118">
        <f>qwdata!B2267</f>
        <v>1651770</v>
      </c>
      <c r="B2118" s="1">
        <f>qwdata!C2267</f>
        <v>44462</v>
      </c>
      <c r="C2118" t="str">
        <f>VLOOKUP(qwdata!M2267,lookup!$A$2:$D$18,3,FALSE)</f>
        <v>Copper</v>
      </c>
      <c r="D2118">
        <f>qwdata!O2267</f>
        <v>3.1</v>
      </c>
      <c r="F2118" t="str">
        <f>IF(qwdata!N2267="&lt;","nd","d")</f>
        <v>d</v>
      </c>
      <c r="H2118" t="str">
        <f>VLOOKUP(qwdata!M2267,lookup!$A$2:$D$18,2,FALSE)</f>
        <v>Copper, water, filtered, micrograms per liter</v>
      </c>
    </row>
    <row r="2119" spans="1:8" x14ac:dyDescent="0.3">
      <c r="A2119">
        <f>qwdata!B2268</f>
        <v>1651770</v>
      </c>
      <c r="B2119" s="1">
        <f>qwdata!C2268</f>
        <v>44462</v>
      </c>
      <c r="C2119" t="str">
        <f>VLOOKUP(qwdata!M2268,lookup!$A$2:$D$18,3,FALSE)</f>
        <v>Lead</v>
      </c>
      <c r="D2119">
        <f>qwdata!O2268</f>
        <v>0.52800000000000002</v>
      </c>
      <c r="F2119" t="str">
        <f>IF(qwdata!N2268="&lt;","nd","d")</f>
        <v>d</v>
      </c>
      <c r="H2119" t="str">
        <f>VLOOKUP(qwdata!M2268,lookup!$A$2:$D$18,2,FALSE)</f>
        <v>Lead, water, filtered, micrograms per liter</v>
      </c>
    </row>
    <row r="2120" spans="1:8" x14ac:dyDescent="0.3">
      <c r="A2120">
        <f>qwdata!B2269</f>
        <v>1651770</v>
      </c>
      <c r="B2120" s="1">
        <f>qwdata!C2269</f>
        <v>44462</v>
      </c>
      <c r="C2120" t="str">
        <f>VLOOKUP(qwdata!M2269,lookup!$A$2:$D$18,3,FALSE)</f>
        <v>Zinc</v>
      </c>
      <c r="D2120">
        <f>qwdata!O2269</f>
        <v>7.5</v>
      </c>
      <c r="F2120" t="str">
        <f>IF(qwdata!N2269="&lt;","nd","d")</f>
        <v>d</v>
      </c>
      <c r="H2120" t="str">
        <f>VLOOKUP(qwdata!M2269,lookup!$A$2:$D$18,2,FALSE)</f>
        <v>Zinc, water, filtered, micrograms per liter</v>
      </c>
    </row>
    <row r="2121" spans="1:8" x14ac:dyDescent="0.3">
      <c r="A2121">
        <f>qwdata!B2270</f>
        <v>1651770</v>
      </c>
      <c r="B2121" s="1">
        <f>qwdata!C2270</f>
        <v>44462</v>
      </c>
      <c r="C2121" t="str">
        <f>VLOOKUP(qwdata!M2270,lookup!$A$2:$D$18,3,FALSE)</f>
        <v>Mercury</v>
      </c>
      <c r="D2121">
        <f>qwdata!O2270</f>
        <v>12.7</v>
      </c>
      <c r="F2121" t="str">
        <f>IF(qwdata!N2270="&lt;","nd","d")</f>
        <v>d</v>
      </c>
      <c r="H2121" t="str">
        <f>VLOOKUP(qwdata!M2270,lookup!$A$2:$D$18,2,FALSE)</f>
        <v>Mercury, water, unfiltered, nanograms per liter</v>
      </c>
    </row>
    <row r="2122" spans="1:8" x14ac:dyDescent="0.3">
      <c r="A2122">
        <f>qwdata!B2271</f>
        <v>1651770</v>
      </c>
      <c r="B2122" s="1">
        <f>qwdata!C2271</f>
        <v>44473</v>
      </c>
      <c r="C2122" t="str">
        <f>VLOOKUP(qwdata!M2271,lookup!$A$2:$D$18,3,FALSE)</f>
        <v>Copper</v>
      </c>
      <c r="D2122">
        <f>qwdata!O2271</f>
        <v>1.7</v>
      </c>
      <c r="F2122" t="str">
        <f>IF(qwdata!N2271="&lt;","nd","d")</f>
        <v>d</v>
      </c>
      <c r="H2122" t="str">
        <f>VLOOKUP(qwdata!M2271,lookup!$A$2:$D$18,2,FALSE)</f>
        <v>Copper, water, filtered, micrograms per liter</v>
      </c>
    </row>
    <row r="2123" spans="1:8" x14ac:dyDescent="0.3">
      <c r="A2123">
        <f>qwdata!B2272</f>
        <v>1651770</v>
      </c>
      <c r="B2123" s="1">
        <f>qwdata!C2272</f>
        <v>44473</v>
      </c>
      <c r="C2123" t="str">
        <f>VLOOKUP(qwdata!M2272,lookup!$A$2:$D$18,3,FALSE)</f>
        <v>Lead</v>
      </c>
      <c r="D2123">
        <f>qwdata!O2272</f>
        <v>7.0999999999999994E-2</v>
      </c>
      <c r="F2123" t="str">
        <f>IF(qwdata!N2272="&lt;","nd","d")</f>
        <v>d</v>
      </c>
      <c r="H2123" t="str">
        <f>VLOOKUP(qwdata!M2272,lookup!$A$2:$D$18,2,FALSE)</f>
        <v>Lead, water, filtered, micrograms per liter</v>
      </c>
    </row>
    <row r="2124" spans="1:8" x14ac:dyDescent="0.3">
      <c r="A2124">
        <f>qwdata!B2273</f>
        <v>1651770</v>
      </c>
      <c r="B2124" s="1">
        <f>qwdata!C2273</f>
        <v>44473</v>
      </c>
      <c r="C2124" t="str">
        <f>VLOOKUP(qwdata!M2273,lookup!$A$2:$D$18,3,FALSE)</f>
        <v>Zinc</v>
      </c>
      <c r="D2124">
        <f>qwdata!O2273</f>
        <v>2.2999999999999998</v>
      </c>
      <c r="F2124" t="str">
        <f>IF(qwdata!N2273="&lt;","nd","d")</f>
        <v>d</v>
      </c>
      <c r="H2124" t="str">
        <f>VLOOKUP(qwdata!M2273,lookup!$A$2:$D$18,2,FALSE)</f>
        <v>Zinc, water, filtered, micrograms per liter</v>
      </c>
    </row>
    <row r="2125" spans="1:8" x14ac:dyDescent="0.3">
      <c r="A2125">
        <f>qwdata!B2274</f>
        <v>1651770</v>
      </c>
      <c r="B2125" s="1">
        <f>qwdata!C2274</f>
        <v>44473</v>
      </c>
      <c r="C2125" t="str">
        <f>VLOOKUP(qwdata!M2274,lookup!$A$2:$D$18,3,FALSE)</f>
        <v>Mercury</v>
      </c>
      <c r="D2125">
        <f>qwdata!O2274</f>
        <v>1.9</v>
      </c>
      <c r="F2125" t="str">
        <f>IF(qwdata!N2274="&lt;","nd","d")</f>
        <v>d</v>
      </c>
      <c r="H2125" t="str">
        <f>VLOOKUP(qwdata!M2274,lookup!$A$2:$D$18,2,FALSE)</f>
        <v>Mercury, water, unfiltered, nanograms per liter</v>
      </c>
    </row>
    <row r="2126" spans="1:8" x14ac:dyDescent="0.3">
      <c r="A2126">
        <f>qwdata!B2275</f>
        <v>1651770</v>
      </c>
      <c r="B2126" s="1">
        <f>qwdata!C2275</f>
        <v>44498</v>
      </c>
      <c r="C2126" t="str">
        <f>VLOOKUP(qwdata!M2275,lookup!$A$2:$D$18,3,FALSE)</f>
        <v>Copper</v>
      </c>
      <c r="D2126">
        <f>qwdata!O2275</f>
        <v>7.7</v>
      </c>
      <c r="F2126" t="str">
        <f>IF(qwdata!N2275="&lt;","nd","d")</f>
        <v>d</v>
      </c>
      <c r="H2126" t="str">
        <f>VLOOKUP(qwdata!M2275,lookup!$A$2:$D$18,2,FALSE)</f>
        <v>Copper, water, filtered, micrograms per liter</v>
      </c>
    </row>
    <row r="2127" spans="1:8" x14ac:dyDescent="0.3">
      <c r="A2127">
        <f>qwdata!B2276</f>
        <v>1651770</v>
      </c>
      <c r="B2127" s="1">
        <f>qwdata!C2276</f>
        <v>44498</v>
      </c>
      <c r="C2127" t="str">
        <f>VLOOKUP(qwdata!M2276,lookup!$A$2:$D$18,3,FALSE)</f>
        <v>Lead</v>
      </c>
      <c r="D2127">
        <f>qwdata!O2276</f>
        <v>2.08</v>
      </c>
      <c r="F2127" t="str">
        <f>IF(qwdata!N2276="&lt;","nd","d")</f>
        <v>d</v>
      </c>
      <c r="H2127" t="str">
        <f>VLOOKUP(qwdata!M2276,lookup!$A$2:$D$18,2,FALSE)</f>
        <v>Lead, water, filtered, micrograms per liter</v>
      </c>
    </row>
    <row r="2128" spans="1:8" x14ac:dyDescent="0.3">
      <c r="A2128">
        <f>qwdata!B2277</f>
        <v>1651770</v>
      </c>
      <c r="B2128" s="1">
        <f>qwdata!C2277</f>
        <v>44498</v>
      </c>
      <c r="C2128" t="str">
        <f>VLOOKUP(qwdata!M2277,lookup!$A$2:$D$18,3,FALSE)</f>
        <v>Zinc</v>
      </c>
      <c r="D2128">
        <f>qwdata!O2277</f>
        <v>25.2</v>
      </c>
      <c r="F2128" t="str">
        <f>IF(qwdata!N2277="&lt;","nd","d")</f>
        <v>d</v>
      </c>
      <c r="H2128" t="str">
        <f>VLOOKUP(qwdata!M2277,lookup!$A$2:$D$18,2,FALSE)</f>
        <v>Zinc, water, filtered, micrograms per liter</v>
      </c>
    </row>
    <row r="2129" spans="1:8" x14ac:dyDescent="0.3">
      <c r="A2129">
        <f>qwdata!B2278</f>
        <v>1651770</v>
      </c>
      <c r="B2129" s="1">
        <f>qwdata!C2278</f>
        <v>44498</v>
      </c>
      <c r="C2129" t="str">
        <f>VLOOKUP(qwdata!M2278,lookup!$A$2:$D$18,3,FALSE)</f>
        <v>Mercury</v>
      </c>
      <c r="D2129">
        <f>qwdata!O2278</f>
        <v>5.8</v>
      </c>
      <c r="F2129" t="str">
        <f>IF(qwdata!N2278="&lt;","nd","d")</f>
        <v>d</v>
      </c>
      <c r="H2129" t="str">
        <f>VLOOKUP(qwdata!M2278,lookup!$A$2:$D$18,2,FALSE)</f>
        <v>Mercury, water, unfiltered, nanograms per liter</v>
      </c>
    </row>
    <row r="2130" spans="1:8" x14ac:dyDescent="0.3">
      <c r="A2130">
        <f>qwdata!B2279</f>
        <v>1651770</v>
      </c>
      <c r="B2130" s="1">
        <f>qwdata!C2279</f>
        <v>44503</v>
      </c>
      <c r="C2130" t="str">
        <f>VLOOKUP(qwdata!M2279,lookup!$A$2:$D$18,3,FALSE)</f>
        <v>Copper</v>
      </c>
      <c r="D2130">
        <f>qwdata!O2279</f>
        <v>2.7</v>
      </c>
      <c r="F2130" t="str">
        <f>IF(qwdata!N2279="&lt;","nd","d")</f>
        <v>d</v>
      </c>
      <c r="H2130" t="str">
        <f>VLOOKUP(qwdata!M2279,lookup!$A$2:$D$18,2,FALSE)</f>
        <v>Copper, water, filtered, micrograms per liter</v>
      </c>
    </row>
    <row r="2131" spans="1:8" x14ac:dyDescent="0.3">
      <c r="A2131">
        <f>qwdata!B2280</f>
        <v>1651770</v>
      </c>
      <c r="B2131" s="1">
        <f>qwdata!C2280</f>
        <v>44503</v>
      </c>
      <c r="C2131" t="str">
        <f>VLOOKUP(qwdata!M2280,lookup!$A$2:$D$18,3,FALSE)</f>
        <v>Lead</v>
      </c>
      <c r="D2131">
        <f>qwdata!O2280</f>
        <v>0.33700000000000002</v>
      </c>
      <c r="F2131" t="str">
        <f>IF(qwdata!N2280="&lt;","nd","d")</f>
        <v>d</v>
      </c>
      <c r="H2131" t="str">
        <f>VLOOKUP(qwdata!M2280,lookup!$A$2:$D$18,2,FALSE)</f>
        <v>Lead, water, filtered, micrograms per liter</v>
      </c>
    </row>
    <row r="2132" spans="1:8" x14ac:dyDescent="0.3">
      <c r="A2132">
        <f>qwdata!B2281</f>
        <v>1651770</v>
      </c>
      <c r="B2132" s="1">
        <f>qwdata!C2281</f>
        <v>44503</v>
      </c>
      <c r="C2132" t="str">
        <f>VLOOKUP(qwdata!M2281,lookup!$A$2:$D$18,3,FALSE)</f>
        <v>Zinc</v>
      </c>
      <c r="D2132">
        <f>qwdata!O2281</f>
        <v>4.9000000000000004</v>
      </c>
      <c r="F2132" t="str">
        <f>IF(qwdata!N2281="&lt;","nd","d")</f>
        <v>d</v>
      </c>
      <c r="H2132" t="str">
        <f>VLOOKUP(qwdata!M2281,lookup!$A$2:$D$18,2,FALSE)</f>
        <v>Zinc, water, filtered, micrograms per liter</v>
      </c>
    </row>
    <row r="2133" spans="1:8" x14ac:dyDescent="0.3">
      <c r="A2133">
        <f>qwdata!B2282</f>
        <v>1651770</v>
      </c>
      <c r="B2133" s="1">
        <f>qwdata!C2282</f>
        <v>44503</v>
      </c>
      <c r="C2133" t="str">
        <f>VLOOKUP(qwdata!M2282,lookup!$A$2:$D$18,3,FALSE)</f>
        <v>Mercury</v>
      </c>
      <c r="D2133">
        <f>qwdata!O2282</f>
        <v>2.29</v>
      </c>
      <c r="F2133" t="str">
        <f>IF(qwdata!N2282="&lt;","nd","d")</f>
        <v>d</v>
      </c>
      <c r="H2133" t="str">
        <f>VLOOKUP(qwdata!M2282,lookup!$A$2:$D$18,2,FALSE)</f>
        <v>Mercury, water, unfiltered, nanograms per liter</v>
      </c>
    </row>
    <row r="2134" spans="1:8" x14ac:dyDescent="0.3">
      <c r="A2134">
        <f>qwdata!B2283</f>
        <v>1651770</v>
      </c>
      <c r="B2134" s="1">
        <f>qwdata!C2283</f>
        <v>44536</v>
      </c>
      <c r="C2134" t="str">
        <f>VLOOKUP(qwdata!M2283,lookup!$A$2:$D$18,3,FALSE)</f>
        <v>Copper</v>
      </c>
      <c r="D2134">
        <f>qwdata!O2283</f>
        <v>2.4</v>
      </c>
      <c r="F2134" t="str">
        <f>IF(qwdata!N2283="&lt;","nd","d")</f>
        <v>d</v>
      </c>
      <c r="H2134" t="str">
        <f>VLOOKUP(qwdata!M2283,lookup!$A$2:$D$18,2,FALSE)</f>
        <v>Copper, water, filtered, micrograms per liter</v>
      </c>
    </row>
    <row r="2135" spans="1:8" x14ac:dyDescent="0.3">
      <c r="A2135">
        <f>qwdata!B2284</f>
        <v>1651770</v>
      </c>
      <c r="B2135" s="1">
        <f>qwdata!C2284</f>
        <v>44536</v>
      </c>
      <c r="C2135" t="str">
        <f>VLOOKUP(qwdata!M2284,lookup!$A$2:$D$18,3,FALSE)</f>
        <v>Lead</v>
      </c>
      <c r="D2135">
        <f>qwdata!O2284</f>
        <v>0.05</v>
      </c>
      <c r="F2135" t="str">
        <f>IF(qwdata!N2284="&lt;","nd","d")</f>
        <v>d</v>
      </c>
      <c r="H2135" t="str">
        <f>VLOOKUP(qwdata!M2284,lookup!$A$2:$D$18,2,FALSE)</f>
        <v>Lead, water, filtered, micrograms per liter</v>
      </c>
    </row>
    <row r="2136" spans="1:8" x14ac:dyDescent="0.3">
      <c r="A2136">
        <f>qwdata!B2285</f>
        <v>1651770</v>
      </c>
      <c r="B2136" s="1">
        <f>qwdata!C2285</f>
        <v>44536</v>
      </c>
      <c r="C2136" t="str">
        <f>VLOOKUP(qwdata!M2285,lookup!$A$2:$D$18,3,FALSE)</f>
        <v>Zinc</v>
      </c>
      <c r="D2136">
        <f>qwdata!O2285</f>
        <v>3.9</v>
      </c>
      <c r="F2136" t="str">
        <f>IF(qwdata!N2285="&lt;","nd","d")</f>
        <v>d</v>
      </c>
      <c r="H2136" t="str">
        <f>VLOOKUP(qwdata!M2285,lookup!$A$2:$D$18,2,FALSE)</f>
        <v>Zinc, water, filtered, micrograms per liter</v>
      </c>
    </row>
    <row r="2137" spans="1:8" x14ac:dyDescent="0.3">
      <c r="A2137">
        <f>qwdata!B2286</f>
        <v>1651770</v>
      </c>
      <c r="B2137" s="1">
        <f>qwdata!C2286</f>
        <v>44536</v>
      </c>
      <c r="C2137" t="str">
        <f>VLOOKUP(qwdata!M2286,lookup!$A$2:$D$18,3,FALSE)</f>
        <v>Mercury</v>
      </c>
      <c r="D2137">
        <f>qwdata!O2286</f>
        <v>5.81</v>
      </c>
      <c r="F2137" t="str">
        <f>IF(qwdata!N2286="&lt;","nd","d")</f>
        <v>d</v>
      </c>
      <c r="H2137" t="str">
        <f>VLOOKUP(qwdata!M2286,lookup!$A$2:$D$18,2,FALSE)</f>
        <v>Mercury, water, unfiltered, nanograms per liter</v>
      </c>
    </row>
    <row r="2138" spans="1:8" x14ac:dyDescent="0.3">
      <c r="A2138">
        <f>qwdata!B2287</f>
        <v>1651770</v>
      </c>
      <c r="B2138" s="1">
        <f>qwdata!C2287</f>
        <v>44565</v>
      </c>
      <c r="C2138" t="str">
        <f>VLOOKUP(qwdata!M2287,lookup!$A$2:$D$18,3,FALSE)</f>
        <v>Copper</v>
      </c>
      <c r="D2138">
        <f>qwdata!O2287</f>
        <v>4.9000000000000004</v>
      </c>
      <c r="F2138" t="str">
        <f>IF(qwdata!N2287="&lt;","nd","d")</f>
        <v>d</v>
      </c>
      <c r="H2138" t="str">
        <f>VLOOKUP(qwdata!M2287,lookup!$A$2:$D$18,2,FALSE)</f>
        <v>Copper, water, filtered, micrograms per liter</v>
      </c>
    </row>
    <row r="2139" spans="1:8" x14ac:dyDescent="0.3">
      <c r="A2139">
        <f>qwdata!B2288</f>
        <v>1651770</v>
      </c>
      <c r="B2139" s="1">
        <f>qwdata!C2288</f>
        <v>44565</v>
      </c>
      <c r="C2139" t="str">
        <f>VLOOKUP(qwdata!M2288,lookup!$A$2:$D$18,3,FALSE)</f>
        <v>Lead</v>
      </c>
      <c r="D2139">
        <f>qwdata!O2288</f>
        <v>0.97199999999999998</v>
      </c>
      <c r="F2139" t="str">
        <f>IF(qwdata!N2288="&lt;","nd","d")</f>
        <v>d</v>
      </c>
      <c r="H2139" t="str">
        <f>VLOOKUP(qwdata!M2288,lookup!$A$2:$D$18,2,FALSE)</f>
        <v>Lead, water, filtered, micrograms per liter</v>
      </c>
    </row>
    <row r="2140" spans="1:8" x14ac:dyDescent="0.3">
      <c r="A2140">
        <f>qwdata!B2289</f>
        <v>1651770</v>
      </c>
      <c r="B2140" s="1">
        <f>qwdata!C2289</f>
        <v>44565</v>
      </c>
      <c r="C2140" t="str">
        <f>VLOOKUP(qwdata!M2289,lookup!$A$2:$D$18,3,FALSE)</f>
        <v>Zinc</v>
      </c>
      <c r="D2140">
        <f>qwdata!O2289</f>
        <v>23.8</v>
      </c>
      <c r="F2140" t="str">
        <f>IF(qwdata!N2289="&lt;","nd","d")</f>
        <v>d</v>
      </c>
      <c r="H2140" t="str">
        <f>VLOOKUP(qwdata!M2289,lookup!$A$2:$D$18,2,FALSE)</f>
        <v>Zinc, water, filtered, micrograms per liter</v>
      </c>
    </row>
    <row r="2141" spans="1:8" x14ac:dyDescent="0.3">
      <c r="A2141">
        <f>qwdata!B2290</f>
        <v>1651770</v>
      </c>
      <c r="B2141" s="1">
        <f>qwdata!C2290</f>
        <v>44565</v>
      </c>
      <c r="C2141" t="str">
        <f>VLOOKUP(qwdata!M2290,lookup!$A$2:$D$18,3,FALSE)</f>
        <v>Mercury</v>
      </c>
      <c r="D2141">
        <f>qwdata!O2290</f>
        <v>4.2</v>
      </c>
      <c r="F2141" t="str">
        <f>IF(qwdata!N2290="&lt;","nd","d")</f>
        <v>d</v>
      </c>
      <c r="H2141" t="str">
        <f>VLOOKUP(qwdata!M2290,lookup!$A$2:$D$18,2,FALSE)</f>
        <v>Mercury, water, unfiltered, nanograms per liter</v>
      </c>
    </row>
    <row r="2142" spans="1:8" x14ac:dyDescent="0.3">
      <c r="A2142">
        <f>qwdata!B2291</f>
        <v>1651770</v>
      </c>
      <c r="B2142" s="1">
        <f>qwdata!C2291</f>
        <v>44596</v>
      </c>
      <c r="C2142" t="str">
        <f>VLOOKUP(qwdata!M2291,lookup!$A$2:$D$18,3,FALSE)</f>
        <v>Copper</v>
      </c>
      <c r="D2142">
        <f>qwdata!O2291</f>
        <v>5.9</v>
      </c>
      <c r="F2142" t="str">
        <f>IF(qwdata!N2291="&lt;","nd","d")</f>
        <v>d</v>
      </c>
      <c r="H2142" t="str">
        <f>VLOOKUP(qwdata!M2291,lookup!$A$2:$D$18,2,FALSE)</f>
        <v>Copper, water, filtered, micrograms per liter</v>
      </c>
    </row>
    <row r="2143" spans="1:8" x14ac:dyDescent="0.3">
      <c r="A2143">
        <f>qwdata!B2292</f>
        <v>1651770</v>
      </c>
      <c r="B2143" s="1">
        <f>qwdata!C2292</f>
        <v>44596</v>
      </c>
      <c r="C2143" t="str">
        <f>VLOOKUP(qwdata!M2292,lookup!$A$2:$D$18,3,FALSE)</f>
        <v>Lead</v>
      </c>
      <c r="D2143">
        <f>qwdata!O2292</f>
        <v>1</v>
      </c>
      <c r="F2143" t="str">
        <f>IF(qwdata!N2292="&lt;","nd","d")</f>
        <v>d</v>
      </c>
      <c r="H2143" t="str">
        <f>VLOOKUP(qwdata!M2292,lookup!$A$2:$D$18,2,FALSE)</f>
        <v>Lead, water, filtered, micrograms per liter</v>
      </c>
    </row>
    <row r="2144" spans="1:8" x14ac:dyDescent="0.3">
      <c r="A2144">
        <f>qwdata!B2293</f>
        <v>1651770</v>
      </c>
      <c r="B2144" s="1">
        <f>qwdata!C2293</f>
        <v>44596</v>
      </c>
      <c r="C2144" t="str">
        <f>VLOOKUP(qwdata!M2293,lookup!$A$2:$D$18,3,FALSE)</f>
        <v>Zinc</v>
      </c>
      <c r="D2144">
        <f>qwdata!O2293</f>
        <v>18.399999999999999</v>
      </c>
      <c r="F2144" t="str">
        <f>IF(qwdata!N2293="&lt;","nd","d")</f>
        <v>d</v>
      </c>
      <c r="H2144" t="str">
        <f>VLOOKUP(qwdata!M2293,lookup!$A$2:$D$18,2,FALSE)</f>
        <v>Zinc, water, filtered, micrograms per liter</v>
      </c>
    </row>
    <row r="2145" spans="1:8" x14ac:dyDescent="0.3">
      <c r="A2145">
        <f>qwdata!B2294</f>
        <v>1651770</v>
      </c>
      <c r="B2145" s="1">
        <f>qwdata!C2294</f>
        <v>44596</v>
      </c>
      <c r="C2145" t="str">
        <f>VLOOKUP(qwdata!M2294,lookup!$A$2:$D$18,3,FALSE)</f>
        <v>Mercury</v>
      </c>
      <c r="D2145">
        <f>qwdata!O2294</f>
        <v>18.899999999999999</v>
      </c>
      <c r="F2145" t="str">
        <f>IF(qwdata!N2294="&lt;","nd","d")</f>
        <v>d</v>
      </c>
      <c r="H2145" t="str">
        <f>VLOOKUP(qwdata!M2294,lookup!$A$2:$D$18,2,FALSE)</f>
        <v>Mercury, water, unfiltered, nanograms per liter</v>
      </c>
    </row>
    <row r="2146" spans="1:8" x14ac:dyDescent="0.3">
      <c r="A2146">
        <f>qwdata!B2295</f>
        <v>1651770</v>
      </c>
      <c r="B2146" s="1">
        <f>qwdata!C2295</f>
        <v>44602</v>
      </c>
      <c r="C2146" t="str">
        <f>VLOOKUP(qwdata!M2295,lookup!$A$2:$D$18,3,FALSE)</f>
        <v>Copper</v>
      </c>
      <c r="D2146">
        <f>qwdata!O2295</f>
        <v>3.3</v>
      </c>
      <c r="F2146" t="str">
        <f>IF(qwdata!N2295="&lt;","nd","d")</f>
        <v>d</v>
      </c>
      <c r="H2146" t="str">
        <f>VLOOKUP(qwdata!M2295,lookup!$A$2:$D$18,2,FALSE)</f>
        <v>Copper, water, filtered, micrograms per liter</v>
      </c>
    </row>
    <row r="2147" spans="1:8" x14ac:dyDescent="0.3">
      <c r="A2147">
        <f>qwdata!B2296</f>
        <v>1651770</v>
      </c>
      <c r="B2147" s="1">
        <f>qwdata!C2296</f>
        <v>44602</v>
      </c>
      <c r="C2147" t="str">
        <f>VLOOKUP(qwdata!M2296,lookup!$A$2:$D$18,3,FALSE)</f>
        <v>Lead</v>
      </c>
      <c r="D2147">
        <f>qwdata!O2296</f>
        <v>0.11899999999999999</v>
      </c>
      <c r="F2147" t="str">
        <f>IF(qwdata!N2296="&lt;","nd","d")</f>
        <v>d</v>
      </c>
      <c r="H2147" t="str">
        <f>VLOOKUP(qwdata!M2296,lookup!$A$2:$D$18,2,FALSE)</f>
        <v>Lead, water, filtered, micrograms per liter</v>
      </c>
    </row>
    <row r="2148" spans="1:8" x14ac:dyDescent="0.3">
      <c r="A2148">
        <f>qwdata!B2297</f>
        <v>1651770</v>
      </c>
      <c r="B2148" s="1">
        <f>qwdata!C2297</f>
        <v>44602</v>
      </c>
      <c r="C2148" t="str">
        <f>VLOOKUP(qwdata!M2297,lookup!$A$2:$D$18,3,FALSE)</f>
        <v>Zinc</v>
      </c>
      <c r="D2148">
        <f>qwdata!O2297</f>
        <v>33.700000000000003</v>
      </c>
      <c r="F2148" t="str">
        <f>IF(qwdata!N2297="&lt;","nd","d")</f>
        <v>d</v>
      </c>
      <c r="H2148" t="str">
        <f>VLOOKUP(qwdata!M2297,lookup!$A$2:$D$18,2,FALSE)</f>
        <v>Zinc, water, filtered, micrograms per liter</v>
      </c>
    </row>
    <row r="2149" spans="1:8" x14ac:dyDescent="0.3">
      <c r="A2149">
        <f>qwdata!B2298</f>
        <v>1651770</v>
      </c>
      <c r="B2149" s="1">
        <f>qwdata!C2298</f>
        <v>44602</v>
      </c>
      <c r="C2149" t="str">
        <f>VLOOKUP(qwdata!M2298,lookup!$A$2:$D$18,3,FALSE)</f>
        <v>Mercury</v>
      </c>
      <c r="D2149">
        <f>qwdata!O2298</f>
        <v>221</v>
      </c>
      <c r="F2149" t="str">
        <f>IF(qwdata!N2298="&lt;","nd","d")</f>
        <v>d</v>
      </c>
      <c r="H2149" t="str">
        <f>VLOOKUP(qwdata!M2298,lookup!$A$2:$D$18,2,FALSE)</f>
        <v>Mercury, water, unfiltered, nanograms per liter</v>
      </c>
    </row>
    <row r="2150" spans="1:8" x14ac:dyDescent="0.3">
      <c r="A2150">
        <f>qwdata!B2299</f>
        <v>1651770</v>
      </c>
      <c r="B2150" s="1">
        <f>qwdata!C2299</f>
        <v>44627</v>
      </c>
      <c r="C2150" t="str">
        <f>VLOOKUP(qwdata!M2299,lookup!$A$2:$D$18,3,FALSE)</f>
        <v>Copper</v>
      </c>
      <c r="D2150">
        <f>qwdata!O2299</f>
        <v>1.8</v>
      </c>
      <c r="F2150" t="str">
        <f>IF(qwdata!N2299="&lt;","nd","d")</f>
        <v>d</v>
      </c>
      <c r="H2150" t="str">
        <f>VLOOKUP(qwdata!M2299,lookup!$A$2:$D$18,2,FALSE)</f>
        <v>Copper, water, filtered, micrograms per liter</v>
      </c>
    </row>
    <row r="2151" spans="1:8" x14ac:dyDescent="0.3">
      <c r="A2151">
        <f>qwdata!B2300</f>
        <v>1651770</v>
      </c>
      <c r="B2151" s="1">
        <f>qwdata!C2300</f>
        <v>44627</v>
      </c>
      <c r="C2151" t="str">
        <f>VLOOKUP(qwdata!M2300,lookup!$A$2:$D$18,3,FALSE)</f>
        <v>Lead</v>
      </c>
      <c r="D2151">
        <f>qwdata!O2300</f>
        <v>8.8999999999999996E-2</v>
      </c>
      <c r="F2151" t="str">
        <f>IF(qwdata!N2300="&lt;","nd","d")</f>
        <v>d</v>
      </c>
      <c r="H2151" t="str">
        <f>VLOOKUP(qwdata!M2300,lookup!$A$2:$D$18,2,FALSE)</f>
        <v>Lead, water, filtered, micrograms per liter</v>
      </c>
    </row>
    <row r="2152" spans="1:8" x14ac:dyDescent="0.3">
      <c r="A2152">
        <f>qwdata!B2301</f>
        <v>1651770</v>
      </c>
      <c r="B2152" s="1">
        <f>qwdata!C2301</f>
        <v>44627</v>
      </c>
      <c r="C2152" t="str">
        <f>VLOOKUP(qwdata!M2301,lookup!$A$2:$D$18,3,FALSE)</f>
        <v>Zinc</v>
      </c>
      <c r="D2152">
        <f>qwdata!O2301</f>
        <v>5.5</v>
      </c>
      <c r="F2152" t="str">
        <f>IF(qwdata!N2301="&lt;","nd","d")</f>
        <v>d</v>
      </c>
      <c r="H2152" t="str">
        <f>VLOOKUP(qwdata!M2301,lookup!$A$2:$D$18,2,FALSE)</f>
        <v>Zinc, water, filtered, micrograms per liter</v>
      </c>
    </row>
    <row r="2153" spans="1:8" x14ac:dyDescent="0.3">
      <c r="A2153">
        <f>qwdata!B2302</f>
        <v>1651770</v>
      </c>
      <c r="B2153" s="1">
        <f>qwdata!C2302</f>
        <v>44627</v>
      </c>
      <c r="C2153" t="str">
        <f>VLOOKUP(qwdata!M2302,lookup!$A$2:$D$18,3,FALSE)</f>
        <v>Mercury</v>
      </c>
      <c r="D2153">
        <f>qwdata!O2302</f>
        <v>1.62</v>
      </c>
      <c r="F2153" t="str">
        <f>IF(qwdata!N2302="&lt;","nd","d")</f>
        <v>d</v>
      </c>
      <c r="H2153" t="str">
        <f>VLOOKUP(qwdata!M2302,lookup!$A$2:$D$18,2,FALSE)</f>
        <v>Mercury, water, unfiltered, nanograms per liter</v>
      </c>
    </row>
    <row r="2154" spans="1:8" x14ac:dyDescent="0.3">
      <c r="A2154">
        <f>qwdata!B2303</f>
        <v>1651770</v>
      </c>
      <c r="B2154" s="1">
        <f>qwdata!C2303</f>
        <v>44629</v>
      </c>
      <c r="C2154" t="str">
        <f>VLOOKUP(qwdata!M2303,lookup!$A$2:$D$18,3,FALSE)</f>
        <v>Copper</v>
      </c>
      <c r="D2154">
        <f>qwdata!O2303</f>
        <v>5.2</v>
      </c>
      <c r="F2154" t="str">
        <f>IF(qwdata!N2303="&lt;","nd","d")</f>
        <v>d</v>
      </c>
      <c r="H2154" t="str">
        <f>VLOOKUP(qwdata!M2303,lookup!$A$2:$D$18,2,FALSE)</f>
        <v>Copper, water, filtered, micrograms per liter</v>
      </c>
    </row>
    <row r="2155" spans="1:8" x14ac:dyDescent="0.3">
      <c r="A2155">
        <f>qwdata!B2304</f>
        <v>1651770</v>
      </c>
      <c r="B2155" s="1">
        <f>qwdata!C2304</f>
        <v>44629</v>
      </c>
      <c r="C2155" t="str">
        <f>VLOOKUP(qwdata!M2304,lookup!$A$2:$D$18,3,FALSE)</f>
        <v>Lead</v>
      </c>
      <c r="D2155">
        <f>qwdata!O2304</f>
        <v>0.85499999999999998</v>
      </c>
      <c r="F2155" t="str">
        <f>IF(qwdata!N2304="&lt;","nd","d")</f>
        <v>d</v>
      </c>
      <c r="H2155" t="str">
        <f>VLOOKUP(qwdata!M2304,lookup!$A$2:$D$18,2,FALSE)</f>
        <v>Lead, water, filtered, micrograms per liter</v>
      </c>
    </row>
    <row r="2156" spans="1:8" x14ac:dyDescent="0.3">
      <c r="A2156">
        <f>qwdata!B2305</f>
        <v>1651770</v>
      </c>
      <c r="B2156" s="1">
        <f>qwdata!C2305</f>
        <v>44629</v>
      </c>
      <c r="C2156" t="str">
        <f>VLOOKUP(qwdata!M2305,lookup!$A$2:$D$18,3,FALSE)</f>
        <v>Zinc</v>
      </c>
      <c r="D2156">
        <f>qwdata!O2305</f>
        <v>21.9</v>
      </c>
      <c r="F2156" t="str">
        <f>IF(qwdata!N2305="&lt;","nd","d")</f>
        <v>d</v>
      </c>
      <c r="H2156" t="str">
        <f>VLOOKUP(qwdata!M2305,lookup!$A$2:$D$18,2,FALSE)</f>
        <v>Zinc, water, filtered, micrograms per liter</v>
      </c>
    </row>
    <row r="2157" spans="1:8" x14ac:dyDescent="0.3">
      <c r="A2157">
        <f>qwdata!B2306</f>
        <v>1651770</v>
      </c>
      <c r="B2157" s="1">
        <f>qwdata!C2306</f>
        <v>44629</v>
      </c>
      <c r="C2157" t="str">
        <f>VLOOKUP(qwdata!M2306,lookup!$A$2:$D$18,3,FALSE)</f>
        <v>Mercury</v>
      </c>
      <c r="D2157">
        <f>qwdata!O2306</f>
        <v>9.9</v>
      </c>
      <c r="F2157" t="str">
        <f>IF(qwdata!N2306="&lt;","nd","d")</f>
        <v>d</v>
      </c>
      <c r="H2157" t="str">
        <f>VLOOKUP(qwdata!M2306,lookup!$A$2:$D$18,2,FALSE)</f>
        <v>Mercury, water, unfiltered, nanograms per liter</v>
      </c>
    </row>
    <row r="2158" spans="1:8" x14ac:dyDescent="0.3">
      <c r="A2158">
        <f>qwdata!B2307</f>
        <v>1651770</v>
      </c>
      <c r="B2158" s="1">
        <f>qwdata!C2307</f>
        <v>44637</v>
      </c>
      <c r="C2158" t="str">
        <f>VLOOKUP(qwdata!M2307,lookup!$A$2:$D$18,3,FALSE)</f>
        <v>Copper</v>
      </c>
      <c r="D2158">
        <f>qwdata!O2307</f>
        <v>6.9</v>
      </c>
      <c r="F2158" t="str">
        <f>IF(qwdata!N2307="&lt;","nd","d")</f>
        <v>d</v>
      </c>
      <c r="H2158" t="str">
        <f>VLOOKUP(qwdata!M2307,lookup!$A$2:$D$18,2,FALSE)</f>
        <v>Copper, water, filtered, micrograms per liter</v>
      </c>
    </row>
    <row r="2159" spans="1:8" x14ac:dyDescent="0.3">
      <c r="A2159">
        <f>qwdata!B2308</f>
        <v>1651770</v>
      </c>
      <c r="B2159" s="1">
        <f>qwdata!C2308</f>
        <v>44637</v>
      </c>
      <c r="C2159" t="str">
        <f>VLOOKUP(qwdata!M2308,lookup!$A$2:$D$18,3,FALSE)</f>
        <v>Lead</v>
      </c>
      <c r="D2159">
        <f>qwdata!O2308</f>
        <v>1.1599999999999999</v>
      </c>
      <c r="F2159" t="str">
        <f>IF(qwdata!N2308="&lt;","nd","d")</f>
        <v>d</v>
      </c>
      <c r="H2159" t="str">
        <f>VLOOKUP(qwdata!M2308,lookup!$A$2:$D$18,2,FALSE)</f>
        <v>Lead, water, filtered, micrograms per liter</v>
      </c>
    </row>
    <row r="2160" spans="1:8" x14ac:dyDescent="0.3">
      <c r="A2160">
        <f>qwdata!B2309</f>
        <v>1651770</v>
      </c>
      <c r="B2160" s="1">
        <f>qwdata!C2309</f>
        <v>44637</v>
      </c>
      <c r="C2160" t="str">
        <f>VLOOKUP(qwdata!M2309,lookup!$A$2:$D$18,3,FALSE)</f>
        <v>Zinc</v>
      </c>
      <c r="D2160">
        <f>qwdata!O2309</f>
        <v>14.5</v>
      </c>
      <c r="F2160" t="str">
        <f>IF(qwdata!N2309="&lt;","nd","d")</f>
        <v>d</v>
      </c>
      <c r="H2160" t="str">
        <f>VLOOKUP(qwdata!M2309,lookup!$A$2:$D$18,2,FALSE)</f>
        <v>Zinc, water, filtered, micrograms per liter</v>
      </c>
    </row>
    <row r="2161" spans="1:8" x14ac:dyDescent="0.3">
      <c r="A2161">
        <f>qwdata!B2310</f>
        <v>1651770</v>
      </c>
      <c r="B2161" s="1">
        <f>qwdata!C2310</f>
        <v>44637</v>
      </c>
      <c r="C2161" t="str">
        <f>VLOOKUP(qwdata!M2310,lookup!$A$2:$D$18,3,FALSE)</f>
        <v>Mercury</v>
      </c>
      <c r="D2161">
        <f>qwdata!O2310</f>
        <v>21</v>
      </c>
      <c r="F2161" t="str">
        <f>IF(qwdata!N2310="&lt;","nd","d")</f>
        <v>d</v>
      </c>
      <c r="H2161" t="str">
        <f>VLOOKUP(qwdata!M2310,lookup!$A$2:$D$18,2,FALSE)</f>
        <v>Mercury, water, unfiltered, nanograms per liter</v>
      </c>
    </row>
    <row r="2162" spans="1:8" x14ac:dyDescent="0.3">
      <c r="A2162">
        <f>qwdata!B2311</f>
        <v>1651770</v>
      </c>
      <c r="B2162" s="1">
        <f>qwdata!C2311</f>
        <v>44656</v>
      </c>
      <c r="C2162" t="str">
        <f>VLOOKUP(qwdata!M2311,lookup!$A$2:$D$18,3,FALSE)</f>
        <v>Copper</v>
      </c>
      <c r="D2162">
        <f>qwdata!O2311</f>
        <v>2.1</v>
      </c>
      <c r="F2162" t="str">
        <f>IF(qwdata!N2311="&lt;","nd","d")</f>
        <v>d</v>
      </c>
      <c r="H2162" t="str">
        <f>VLOOKUP(qwdata!M2311,lookup!$A$2:$D$18,2,FALSE)</f>
        <v>Copper, water, filtered, micrograms per liter</v>
      </c>
    </row>
    <row r="2163" spans="1:8" x14ac:dyDescent="0.3">
      <c r="A2163">
        <f>qwdata!B2312</f>
        <v>1651770</v>
      </c>
      <c r="B2163" s="1">
        <f>qwdata!C2312</f>
        <v>44656</v>
      </c>
      <c r="C2163" t="str">
        <f>VLOOKUP(qwdata!M2312,lookup!$A$2:$D$18,3,FALSE)</f>
        <v>Lead</v>
      </c>
      <c r="D2163">
        <f>qwdata!O2312</f>
        <v>0.19400000000000001</v>
      </c>
      <c r="F2163" t="str">
        <f>IF(qwdata!N2312="&lt;","nd","d")</f>
        <v>d</v>
      </c>
      <c r="H2163" t="str">
        <f>VLOOKUP(qwdata!M2312,lookup!$A$2:$D$18,2,FALSE)</f>
        <v>Lead, water, filtered, micrograms per liter</v>
      </c>
    </row>
    <row r="2164" spans="1:8" x14ac:dyDescent="0.3">
      <c r="A2164">
        <f>qwdata!B2313</f>
        <v>1651770</v>
      </c>
      <c r="B2164" s="1">
        <f>qwdata!C2313</f>
        <v>44656</v>
      </c>
      <c r="C2164" t="str">
        <f>VLOOKUP(qwdata!M2313,lookup!$A$2:$D$18,3,FALSE)</f>
        <v>Zinc</v>
      </c>
      <c r="D2164">
        <f>qwdata!O2313</f>
        <v>5</v>
      </c>
      <c r="F2164" t="str">
        <f>IF(qwdata!N2313="&lt;","nd","d")</f>
        <v>d</v>
      </c>
      <c r="H2164" t="str">
        <f>VLOOKUP(qwdata!M2313,lookup!$A$2:$D$18,2,FALSE)</f>
        <v>Zinc, water, filtered, micrograms per liter</v>
      </c>
    </row>
    <row r="2165" spans="1:8" x14ac:dyDescent="0.3">
      <c r="A2165">
        <f>qwdata!B2314</f>
        <v>1651770</v>
      </c>
      <c r="B2165" s="1">
        <f>qwdata!C2314</f>
        <v>44656</v>
      </c>
      <c r="C2165" t="str">
        <f>VLOOKUP(qwdata!M2314,lookup!$A$2:$D$18,3,FALSE)</f>
        <v>Mercury</v>
      </c>
      <c r="D2165">
        <f>qwdata!O2314</f>
        <v>1.64</v>
      </c>
      <c r="F2165" t="str">
        <f>IF(qwdata!N2314="&lt;","nd","d")</f>
        <v>d</v>
      </c>
      <c r="H2165" t="str">
        <f>VLOOKUP(qwdata!M2314,lookup!$A$2:$D$18,2,FALSE)</f>
        <v>Mercury, water, unfiltered, nanograms per liter</v>
      </c>
    </row>
    <row r="2166" spans="1:8" x14ac:dyDescent="0.3">
      <c r="A2166">
        <f>qwdata!B2315</f>
        <v>1651770</v>
      </c>
      <c r="B2166" s="1">
        <f>qwdata!C2315</f>
        <v>44657</v>
      </c>
      <c r="C2166" t="str">
        <f>VLOOKUP(qwdata!M2315,lookup!$A$2:$D$18,3,FALSE)</f>
        <v>Copper</v>
      </c>
      <c r="D2166">
        <f>qwdata!O2315</f>
        <v>6.9</v>
      </c>
      <c r="F2166" t="str">
        <f>IF(qwdata!N2315="&lt;","nd","d")</f>
        <v>d</v>
      </c>
      <c r="H2166" t="str">
        <f>VLOOKUP(qwdata!M2315,lookup!$A$2:$D$18,2,FALSE)</f>
        <v>Copper, water, filtered, micrograms per liter</v>
      </c>
    </row>
    <row r="2167" spans="1:8" x14ac:dyDescent="0.3">
      <c r="A2167">
        <f>qwdata!B2316</f>
        <v>1651770</v>
      </c>
      <c r="B2167" s="1">
        <f>qwdata!C2316</f>
        <v>44657</v>
      </c>
      <c r="C2167" t="str">
        <f>VLOOKUP(qwdata!M2316,lookup!$A$2:$D$18,3,FALSE)</f>
        <v>Lead</v>
      </c>
      <c r="D2167">
        <f>qwdata!O2316</f>
        <v>1.26</v>
      </c>
      <c r="F2167" t="str">
        <f>IF(qwdata!N2316="&lt;","nd","d")</f>
        <v>d</v>
      </c>
      <c r="H2167" t="str">
        <f>VLOOKUP(qwdata!M2316,lookup!$A$2:$D$18,2,FALSE)</f>
        <v>Lead, water, filtered, micrograms per liter</v>
      </c>
    </row>
    <row r="2168" spans="1:8" x14ac:dyDescent="0.3">
      <c r="A2168">
        <f>qwdata!B2317</f>
        <v>1651770</v>
      </c>
      <c r="B2168" s="1">
        <f>qwdata!C2317</f>
        <v>44657</v>
      </c>
      <c r="C2168" t="str">
        <f>VLOOKUP(qwdata!M2317,lookup!$A$2:$D$18,3,FALSE)</f>
        <v>Zinc</v>
      </c>
      <c r="D2168">
        <f>qwdata!O2317</f>
        <v>18</v>
      </c>
      <c r="F2168" t="str">
        <f>IF(qwdata!N2317="&lt;","nd","d")</f>
        <v>d</v>
      </c>
      <c r="H2168" t="str">
        <f>VLOOKUP(qwdata!M2317,lookup!$A$2:$D$18,2,FALSE)</f>
        <v>Zinc, water, filtered, micrograms per liter</v>
      </c>
    </row>
    <row r="2169" spans="1:8" x14ac:dyDescent="0.3">
      <c r="A2169">
        <f>qwdata!B2318</f>
        <v>1651770</v>
      </c>
      <c r="B2169" s="1">
        <f>qwdata!C2318</f>
        <v>44657</v>
      </c>
      <c r="C2169" t="str">
        <f>VLOOKUP(qwdata!M2318,lookup!$A$2:$D$18,3,FALSE)</f>
        <v>Mercury</v>
      </c>
      <c r="D2169">
        <f>qwdata!O2318</f>
        <v>8.34</v>
      </c>
      <c r="F2169" t="str">
        <f>IF(qwdata!N2318="&lt;","nd","d")</f>
        <v>d</v>
      </c>
      <c r="H2169" t="str">
        <f>VLOOKUP(qwdata!M2318,lookup!$A$2:$D$18,2,FALSE)</f>
        <v>Mercury, water, unfiltered, nanograms per liter</v>
      </c>
    </row>
    <row r="2170" spans="1:8" x14ac:dyDescent="0.3">
      <c r="A2170">
        <f>qwdata!B2319</f>
        <v>1651770</v>
      </c>
      <c r="B2170" s="1">
        <f>qwdata!C2319</f>
        <v>44658</v>
      </c>
      <c r="C2170" t="str">
        <f>VLOOKUP(qwdata!M2319,lookup!$A$2:$D$18,3,FALSE)</f>
        <v>Copper</v>
      </c>
      <c r="D2170">
        <f>qwdata!O2319</f>
        <v>10.7</v>
      </c>
      <c r="F2170" t="str">
        <f>IF(qwdata!N2319="&lt;","nd","d")</f>
        <v>d</v>
      </c>
      <c r="H2170" t="str">
        <f>VLOOKUP(qwdata!M2319,lookup!$A$2:$D$18,2,FALSE)</f>
        <v>Copper, water, filtered, micrograms per liter</v>
      </c>
    </row>
    <row r="2171" spans="1:8" x14ac:dyDescent="0.3">
      <c r="A2171">
        <f>qwdata!B2320</f>
        <v>1651770</v>
      </c>
      <c r="B2171" s="1">
        <f>qwdata!C2320</f>
        <v>44658</v>
      </c>
      <c r="C2171" t="str">
        <f>VLOOKUP(qwdata!M2320,lookup!$A$2:$D$18,3,FALSE)</f>
        <v>Lead</v>
      </c>
      <c r="D2171">
        <f>qwdata!O2320</f>
        <v>5.3</v>
      </c>
      <c r="F2171" t="str">
        <f>IF(qwdata!N2320="&lt;","nd","d")</f>
        <v>d</v>
      </c>
      <c r="H2171" t="str">
        <f>VLOOKUP(qwdata!M2320,lookup!$A$2:$D$18,2,FALSE)</f>
        <v>Lead, water, filtered, micrograms per liter</v>
      </c>
    </row>
    <row r="2172" spans="1:8" x14ac:dyDescent="0.3">
      <c r="A2172">
        <f>qwdata!B2321</f>
        <v>1651770</v>
      </c>
      <c r="B2172" s="1">
        <f>qwdata!C2321</f>
        <v>44658</v>
      </c>
      <c r="C2172" t="str">
        <f>VLOOKUP(qwdata!M2321,lookup!$A$2:$D$18,3,FALSE)</f>
        <v>Zinc</v>
      </c>
      <c r="D2172">
        <f>qwdata!O2321</f>
        <v>38.700000000000003</v>
      </c>
      <c r="F2172" t="str">
        <f>IF(qwdata!N2321="&lt;","nd","d")</f>
        <v>d</v>
      </c>
      <c r="H2172" t="str">
        <f>VLOOKUP(qwdata!M2321,lookup!$A$2:$D$18,2,FALSE)</f>
        <v>Zinc, water, filtered, micrograms per liter</v>
      </c>
    </row>
    <row r="2173" spans="1:8" x14ac:dyDescent="0.3">
      <c r="A2173">
        <f>qwdata!B2322</f>
        <v>1651770</v>
      </c>
      <c r="B2173" s="1">
        <f>qwdata!C2322</f>
        <v>44658</v>
      </c>
      <c r="C2173" t="str">
        <f>VLOOKUP(qwdata!M2322,lookup!$A$2:$D$18,3,FALSE)</f>
        <v>Mercury</v>
      </c>
      <c r="D2173">
        <f>qwdata!O2322</f>
        <v>10.199999999999999</v>
      </c>
      <c r="F2173" t="str">
        <f>IF(qwdata!N2322="&lt;","nd","d")</f>
        <v>d</v>
      </c>
      <c r="H2173" t="str">
        <f>VLOOKUP(qwdata!M2322,lookup!$A$2:$D$18,2,FALSE)</f>
        <v>Mercury, water, unfiltered, nanograms per liter</v>
      </c>
    </row>
    <row r="2174" spans="1:8" x14ac:dyDescent="0.3">
      <c r="A2174">
        <f>qwdata!B2323</f>
        <v>1651770</v>
      </c>
      <c r="B2174" s="1">
        <f>qwdata!C2323</f>
        <v>44686</v>
      </c>
      <c r="C2174" t="str">
        <f>VLOOKUP(qwdata!M2323,lookup!$A$2:$D$18,3,FALSE)</f>
        <v>Copper</v>
      </c>
      <c r="D2174">
        <f>qwdata!O2323</f>
        <v>3</v>
      </c>
      <c r="F2174" t="str">
        <f>IF(qwdata!N2323="&lt;","nd","d")</f>
        <v>d</v>
      </c>
      <c r="H2174" t="str">
        <f>VLOOKUP(qwdata!M2323,lookup!$A$2:$D$18,2,FALSE)</f>
        <v>Copper, water, filtered, micrograms per liter</v>
      </c>
    </row>
    <row r="2175" spans="1:8" x14ac:dyDescent="0.3">
      <c r="A2175">
        <f>qwdata!B2324</f>
        <v>1651770</v>
      </c>
      <c r="B2175" s="1">
        <f>qwdata!C2324</f>
        <v>44686</v>
      </c>
      <c r="C2175" t="str">
        <f>VLOOKUP(qwdata!M2324,lookup!$A$2:$D$18,3,FALSE)</f>
        <v>Lead</v>
      </c>
      <c r="D2175">
        <f>qwdata!O2324</f>
        <v>0.157</v>
      </c>
      <c r="F2175" t="str">
        <f>IF(qwdata!N2324="&lt;","nd","d")</f>
        <v>d</v>
      </c>
      <c r="H2175" t="str">
        <f>VLOOKUP(qwdata!M2324,lookup!$A$2:$D$18,2,FALSE)</f>
        <v>Lead, water, filtered, micrograms per liter</v>
      </c>
    </row>
    <row r="2176" spans="1:8" x14ac:dyDescent="0.3">
      <c r="A2176">
        <f>qwdata!B2325</f>
        <v>1651770</v>
      </c>
      <c r="B2176" s="1">
        <f>qwdata!C2325</f>
        <v>44686</v>
      </c>
      <c r="C2176" t="str">
        <f>VLOOKUP(qwdata!M2325,lookup!$A$2:$D$18,3,FALSE)</f>
        <v>Zinc</v>
      </c>
      <c r="D2176">
        <f>qwdata!O2325</f>
        <v>6.9</v>
      </c>
      <c r="F2176" t="str">
        <f>IF(qwdata!N2325="&lt;","nd","d")</f>
        <v>d</v>
      </c>
      <c r="H2176" t="str">
        <f>VLOOKUP(qwdata!M2325,lookup!$A$2:$D$18,2,FALSE)</f>
        <v>Zinc, water, filtered, micrograms per liter</v>
      </c>
    </row>
    <row r="2177" spans="1:8" x14ac:dyDescent="0.3">
      <c r="A2177">
        <f>qwdata!B2326</f>
        <v>1651770</v>
      </c>
      <c r="B2177" s="1">
        <f>qwdata!C2326</f>
        <v>44686</v>
      </c>
      <c r="C2177" t="str">
        <f>VLOOKUP(qwdata!M2326,lookup!$A$2:$D$18,3,FALSE)</f>
        <v>Mercury</v>
      </c>
      <c r="D2177">
        <f>qwdata!O2326</f>
        <v>7.63</v>
      </c>
      <c r="F2177" t="str">
        <f>IF(qwdata!N2326="&lt;","nd","d")</f>
        <v>d</v>
      </c>
      <c r="H2177" t="str">
        <f>VLOOKUP(qwdata!M2326,lookup!$A$2:$D$18,2,FALSE)</f>
        <v>Mercury, water, unfiltered, nanograms per liter</v>
      </c>
    </row>
    <row r="2178" spans="1:8" x14ac:dyDescent="0.3">
      <c r="A2178">
        <f>qwdata!B2327</f>
        <v>1651770</v>
      </c>
      <c r="B2178" s="1">
        <f>qwdata!C2327</f>
        <v>44687</v>
      </c>
      <c r="C2178" t="str">
        <f>VLOOKUP(qwdata!M2327,lookup!$A$2:$D$18,3,FALSE)</f>
        <v>Copper</v>
      </c>
      <c r="D2178">
        <f>qwdata!O2327</f>
        <v>8.1</v>
      </c>
      <c r="F2178" t="str">
        <f>IF(qwdata!N2327="&lt;","nd","d")</f>
        <v>d</v>
      </c>
      <c r="H2178" t="str">
        <f>VLOOKUP(qwdata!M2327,lookup!$A$2:$D$18,2,FALSE)</f>
        <v>Copper, water, filtered, micrograms per liter</v>
      </c>
    </row>
    <row r="2179" spans="1:8" x14ac:dyDescent="0.3">
      <c r="A2179">
        <f>qwdata!B2328</f>
        <v>1651770</v>
      </c>
      <c r="B2179" s="1">
        <f>qwdata!C2328</f>
        <v>44687</v>
      </c>
      <c r="C2179" t="str">
        <f>VLOOKUP(qwdata!M2328,lookup!$A$2:$D$18,3,FALSE)</f>
        <v>Lead</v>
      </c>
      <c r="D2179">
        <f>qwdata!O2328</f>
        <v>1</v>
      </c>
      <c r="F2179" t="str">
        <f>IF(qwdata!N2328="&lt;","nd","d")</f>
        <v>d</v>
      </c>
      <c r="H2179" t="str">
        <f>VLOOKUP(qwdata!M2328,lookup!$A$2:$D$18,2,FALSE)</f>
        <v>Lead, water, filtered, micrograms per liter</v>
      </c>
    </row>
    <row r="2180" spans="1:8" x14ac:dyDescent="0.3">
      <c r="A2180">
        <f>qwdata!B2329</f>
        <v>1651770</v>
      </c>
      <c r="B2180" s="1">
        <f>qwdata!C2329</f>
        <v>44687</v>
      </c>
      <c r="C2180" t="str">
        <f>VLOOKUP(qwdata!M2329,lookup!$A$2:$D$18,3,FALSE)</f>
        <v>Zinc</v>
      </c>
      <c r="D2180">
        <f>qwdata!O2329</f>
        <v>20.6</v>
      </c>
      <c r="F2180" t="str">
        <f>IF(qwdata!N2329="&lt;","nd","d")</f>
        <v>d</v>
      </c>
      <c r="H2180" t="str">
        <f>VLOOKUP(qwdata!M2329,lookup!$A$2:$D$18,2,FALSE)</f>
        <v>Zinc, water, filtered, micrograms per liter</v>
      </c>
    </row>
    <row r="2181" spans="1:8" x14ac:dyDescent="0.3">
      <c r="A2181">
        <f>qwdata!B2330</f>
        <v>1651770</v>
      </c>
      <c r="B2181" s="1">
        <f>qwdata!C2330</f>
        <v>44687</v>
      </c>
      <c r="C2181" t="str">
        <f>VLOOKUP(qwdata!M2330,lookup!$A$2:$D$18,3,FALSE)</f>
        <v>Mercury</v>
      </c>
      <c r="D2181">
        <f>qwdata!O2330</f>
        <v>10.4</v>
      </c>
      <c r="F2181" t="str">
        <f>IF(qwdata!N2330="&lt;","nd","d")</f>
        <v>d</v>
      </c>
      <c r="H2181" t="str">
        <f>VLOOKUP(qwdata!M2330,lookup!$A$2:$D$18,2,FALSE)</f>
        <v>Mercury, water, unfiltered, nanograms per liter</v>
      </c>
    </row>
    <row r="2182" spans="1:8" x14ac:dyDescent="0.3">
      <c r="A2182">
        <f>qwdata!B2331</f>
        <v>1651770</v>
      </c>
      <c r="B2182" s="1">
        <f>qwdata!C2331</f>
        <v>44719</v>
      </c>
      <c r="C2182" t="str">
        <f>VLOOKUP(qwdata!M2331,lookup!$A$2:$D$18,3,FALSE)</f>
        <v>Copper</v>
      </c>
      <c r="D2182">
        <f>qwdata!O2331</f>
        <v>1.6</v>
      </c>
      <c r="F2182" t="str">
        <f>IF(qwdata!N2331="&lt;","nd","d")</f>
        <v>d</v>
      </c>
      <c r="H2182" t="str">
        <f>VLOOKUP(qwdata!M2331,lookup!$A$2:$D$18,2,FALSE)</f>
        <v>Copper, water, filtered, micrograms per liter</v>
      </c>
    </row>
    <row r="2183" spans="1:8" x14ac:dyDescent="0.3">
      <c r="A2183">
        <f>qwdata!B2332</f>
        <v>1651770</v>
      </c>
      <c r="B2183" s="1">
        <f>qwdata!C2332</f>
        <v>44719</v>
      </c>
      <c r="C2183" t="str">
        <f>VLOOKUP(qwdata!M2332,lookup!$A$2:$D$18,3,FALSE)</f>
        <v>Lead</v>
      </c>
      <c r="D2183">
        <f>qwdata!O2332</f>
        <v>7.2999999999999995E-2</v>
      </c>
      <c r="F2183" t="str">
        <f>IF(qwdata!N2332="&lt;","nd","d")</f>
        <v>d</v>
      </c>
      <c r="H2183" t="str">
        <f>VLOOKUP(qwdata!M2332,lookup!$A$2:$D$18,2,FALSE)</f>
        <v>Lead, water, filtered, micrograms per liter</v>
      </c>
    </row>
    <row r="2184" spans="1:8" x14ac:dyDescent="0.3">
      <c r="A2184">
        <f>qwdata!B2333</f>
        <v>1651770</v>
      </c>
      <c r="B2184" s="1">
        <f>qwdata!C2333</f>
        <v>44719</v>
      </c>
      <c r="C2184" t="str">
        <f>VLOOKUP(qwdata!M2333,lookup!$A$2:$D$18,3,FALSE)</f>
        <v>Zinc</v>
      </c>
      <c r="D2184">
        <f>qwdata!O2333</f>
        <v>6.7</v>
      </c>
      <c r="F2184" t="str">
        <f>IF(qwdata!N2333="&lt;","nd","d")</f>
        <v>d</v>
      </c>
      <c r="H2184" t="str">
        <f>VLOOKUP(qwdata!M2333,lookup!$A$2:$D$18,2,FALSE)</f>
        <v>Zinc, water, filtered, micrograms per liter</v>
      </c>
    </row>
    <row r="2185" spans="1:8" x14ac:dyDescent="0.3">
      <c r="A2185">
        <f>qwdata!B2334</f>
        <v>1651770</v>
      </c>
      <c r="B2185" s="1">
        <f>qwdata!C2334</f>
        <v>44719</v>
      </c>
      <c r="C2185" t="str">
        <f>VLOOKUP(qwdata!M2334,lookup!$A$2:$D$18,3,FALSE)</f>
        <v>Mercury</v>
      </c>
      <c r="D2185">
        <f>qwdata!O2334</f>
        <v>2.95</v>
      </c>
      <c r="F2185" t="str">
        <f>IF(qwdata!N2334="&lt;","nd","d")</f>
        <v>d</v>
      </c>
      <c r="H2185" t="str">
        <f>VLOOKUP(qwdata!M2334,lookup!$A$2:$D$18,2,FALSE)</f>
        <v>Mercury, water, unfiltered, nanograms per liter</v>
      </c>
    </row>
    <row r="2186" spans="1:8" x14ac:dyDescent="0.3">
      <c r="A2186">
        <f>qwdata!B2335</f>
        <v>1651770</v>
      </c>
      <c r="B2186" s="1">
        <f>qwdata!C2335</f>
        <v>44751</v>
      </c>
      <c r="C2186" t="str">
        <f>VLOOKUP(qwdata!M2335,lookup!$A$2:$D$18,3,FALSE)</f>
        <v>Mercury</v>
      </c>
      <c r="D2186">
        <f>qwdata!O2335</f>
        <v>8.26</v>
      </c>
      <c r="F2186" t="str">
        <f>IF(qwdata!N2335="&lt;","nd","d")</f>
        <v>d</v>
      </c>
      <c r="H2186" t="str">
        <f>VLOOKUP(qwdata!M2335,lookup!$A$2:$D$18,2,FALSE)</f>
        <v>Mercury, water, unfiltered, nanograms per liter</v>
      </c>
    </row>
    <row r="2187" spans="1:8" x14ac:dyDescent="0.3">
      <c r="A2187">
        <f>qwdata!B2336</f>
        <v>1651770</v>
      </c>
      <c r="B2187" s="1">
        <f>qwdata!C2336</f>
        <v>44756</v>
      </c>
      <c r="C2187" t="str">
        <f>VLOOKUP(qwdata!M2336,lookup!$A$2:$D$18,3,FALSE)</f>
        <v>Mercury</v>
      </c>
      <c r="D2187">
        <f>qwdata!O2336</f>
        <v>1.7</v>
      </c>
      <c r="F2187" t="str">
        <f>IF(qwdata!N2336="&lt;","nd","d")</f>
        <v>d</v>
      </c>
      <c r="H2187" t="str">
        <f>VLOOKUP(qwdata!M2336,lookup!$A$2:$D$18,2,FALSE)</f>
        <v>Mercury, water, unfiltered, nanograms per liter</v>
      </c>
    </row>
    <row r="2188" spans="1:8" x14ac:dyDescent="0.3">
      <c r="B2188" s="1"/>
    </row>
    <row r="2189" spans="1:8" x14ac:dyDescent="0.3">
      <c r="B2189" s="1"/>
    </row>
    <row r="2190" spans="1:8" x14ac:dyDescent="0.3">
      <c r="B2190" s="1"/>
    </row>
    <row r="2191" spans="1:8" x14ac:dyDescent="0.3">
      <c r="B2191" s="1"/>
    </row>
    <row r="2192" spans="1:8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Formatted</vt:lpstr>
      <vt:lpstr>All Fields</vt:lpstr>
      <vt:lpstr>ReadMe</vt:lpstr>
      <vt:lpstr>qwdata</vt:lpstr>
      <vt:lpstr>statistics</vt:lpstr>
      <vt:lpstr>lookup</vt:lpstr>
      <vt:lpstr>qwdata_curated</vt:lpstr>
      <vt:lpstr>'All Fields'!_FilterDatabase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Janssen</dc:creator>
  <cp:lastModifiedBy>Shanna Rucker</cp:lastModifiedBy>
  <dcterms:created xsi:type="dcterms:W3CDTF">2022-09-19T18:08:08Z</dcterms:created>
  <dcterms:modified xsi:type="dcterms:W3CDTF">2022-12-20T15:38:11Z</dcterms:modified>
</cp:coreProperties>
</file>