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DD6EB2A4-1FD4-42E4-92E6-5C3A2A743EE8}" xr6:coauthVersionLast="47" xr6:coauthVersionMax="47" xr10:uidLastSave="{00000000-0000-0000-0000-000000000000}"/>
  <bookViews>
    <workbookView xWindow="-120" yWindow="-16320" windowWidth="29040" windowHeight="15840" xr2:uid="{23697FDE-567D-4570-AE33-F8F65584BB36}"/>
  </bookViews>
  <sheets>
    <sheet name="location_id" sheetId="7" r:id="rId1"/>
    <sheet name="location_name" sheetId="18" r:id="rId2"/>
    <sheet name="sci_subshed " sheetId="17" r:id="rId3"/>
    <sheet name="dumpsite_score" sheetId="1" r:id="rId4"/>
    <sheet name="dumpsite_weight" sheetId="2" r:id="rId5"/>
    <sheet name="trash_score" sheetId="3" r:id="rId6"/>
    <sheet name="connectivity_summary" sheetId="4" r:id="rId7"/>
    <sheet name="fish_summary" sheetId="8" r:id="rId8"/>
    <sheet name="habitat_summary" sheetId="11" r:id="rId9"/>
    <sheet name="macroinvertebrate_summary" sheetId="12" r:id="rId10"/>
    <sheet name="eia_subsheds" sheetId="13" r:id="rId11"/>
    <sheet name="eia_rock_creek" sheetId="14" r:id="rId12"/>
    <sheet name="eia_score" sheetId="16" r:id="rId13"/>
    <sheet name="eia_2023_TEMP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5" l="1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3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3" i="15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J9" i="14" l="1"/>
  <c r="I9" i="14"/>
  <c r="F9" i="14"/>
  <c r="J16" i="14"/>
  <c r="I16" i="14"/>
  <c r="F16" i="14"/>
  <c r="J8" i="14"/>
  <c r="I8" i="14"/>
  <c r="F8" i="14"/>
  <c r="J17" i="14"/>
  <c r="I17" i="14"/>
  <c r="F17" i="14"/>
  <c r="J15" i="14"/>
  <c r="I15" i="14"/>
  <c r="F15" i="14"/>
  <c r="J7" i="14"/>
  <c r="I7" i="14"/>
  <c r="F7" i="14"/>
  <c r="J14" i="14"/>
  <c r="I14" i="14"/>
  <c r="F14" i="14"/>
  <c r="J6" i="14"/>
  <c r="I6" i="14"/>
  <c r="F6" i="14"/>
  <c r="J10" i="14"/>
  <c r="I10" i="14"/>
  <c r="F10" i="14"/>
  <c r="J13" i="14"/>
  <c r="I13" i="14"/>
  <c r="F13" i="14"/>
  <c r="J5" i="14"/>
  <c r="I5" i="14"/>
  <c r="F5" i="14"/>
  <c r="J18" i="14"/>
  <c r="I18" i="14"/>
  <c r="F18" i="14"/>
  <c r="J12" i="14"/>
  <c r="I12" i="14"/>
  <c r="F12" i="14"/>
  <c r="J4" i="14"/>
  <c r="I4" i="14"/>
  <c r="F4" i="14"/>
  <c r="J2" i="14"/>
  <c r="I2" i="14"/>
  <c r="F2" i="14"/>
  <c r="J11" i="14"/>
  <c r="I11" i="14"/>
  <c r="F11" i="14"/>
  <c r="J3" i="14"/>
  <c r="I3" i="14"/>
  <c r="F3" i="14"/>
  <c r="J17" i="13"/>
  <c r="I17" i="13"/>
  <c r="F17" i="13"/>
  <c r="J24" i="13"/>
  <c r="I24" i="13"/>
  <c r="F24" i="13"/>
  <c r="J16" i="13"/>
  <c r="I16" i="13"/>
  <c r="F16" i="13"/>
  <c r="J8" i="13"/>
  <c r="I8" i="13"/>
  <c r="F8" i="13"/>
  <c r="J9" i="13"/>
  <c r="I9" i="13"/>
  <c r="F9" i="13"/>
  <c r="J23" i="13"/>
  <c r="I23" i="13"/>
  <c r="F23" i="13"/>
  <c r="J15" i="13"/>
  <c r="I15" i="13"/>
  <c r="F15" i="13"/>
  <c r="J7" i="13"/>
  <c r="I7" i="13"/>
  <c r="F7" i="13"/>
  <c r="J22" i="13"/>
  <c r="I22" i="13"/>
  <c r="F22" i="13"/>
  <c r="J14" i="13"/>
  <c r="I14" i="13"/>
  <c r="F14" i="13"/>
  <c r="J6" i="13"/>
  <c r="I6" i="13"/>
  <c r="F6" i="13"/>
  <c r="J25" i="13"/>
  <c r="I25" i="13"/>
  <c r="F25" i="13"/>
  <c r="J21" i="13"/>
  <c r="I21" i="13"/>
  <c r="F21" i="13"/>
  <c r="J13" i="13"/>
  <c r="I13" i="13"/>
  <c r="F13" i="13"/>
  <c r="J5" i="13"/>
  <c r="I5" i="13"/>
  <c r="F5" i="13"/>
  <c r="J2" i="13"/>
  <c r="I2" i="13"/>
  <c r="F2" i="13"/>
  <c r="J20" i="13"/>
  <c r="I20" i="13"/>
  <c r="F20" i="13"/>
  <c r="J12" i="13"/>
  <c r="I12" i="13"/>
  <c r="F12" i="13"/>
  <c r="J4" i="13"/>
  <c r="I4" i="13"/>
  <c r="F4" i="13"/>
  <c r="J27" i="13"/>
  <c r="I27" i="13"/>
  <c r="F27" i="13"/>
  <c r="J19" i="13"/>
  <c r="I19" i="13"/>
  <c r="F19" i="13"/>
  <c r="J11" i="13"/>
  <c r="I11" i="13"/>
  <c r="F11" i="13"/>
  <c r="J3" i="13"/>
  <c r="I3" i="13"/>
  <c r="F3" i="13"/>
  <c r="J26" i="13"/>
  <c r="I26" i="13"/>
  <c r="F26" i="13"/>
  <c r="J18" i="13"/>
  <c r="I18" i="13"/>
  <c r="F18" i="13"/>
  <c r="J10" i="13"/>
  <c r="I10" i="13"/>
  <c r="F10" i="13"/>
</calcChain>
</file>

<file path=xl/sharedStrings.xml><?xml version="1.0" encoding="utf-8"?>
<sst xmlns="http://schemas.openxmlformats.org/spreadsheetml/2006/main" count="1340" uniqueCount="135">
  <si>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</si>
  <si>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</si>
  <si>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</si>
  <si>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</si>
  <si>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</si>
  <si>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</si>
  <si>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</si>
  <si>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</si>
  <si>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</si>
  <si>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</si>
  <si>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</si>
  <si>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</si>
  <si>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</si>
  <si>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</si>
  <si>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</si>
  <si>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</si>
  <si>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</si>
  <si>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</si>
  <si>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</si>
  <si>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</si>
  <si>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</si>
  <si>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</si>
  <si>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</si>
  <si>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</si>
  <si>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</si>
  <si>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</si>
  <si>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</si>
  <si>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</si>
  <si>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</si>
  <si>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</si>
  <si>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</si>
  <si>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</si>
  <si>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</si>
  <si>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</si>
  <si>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</si>
  <si>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</si>
  <si>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</si>
  <si>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</si>
  <si>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</si>
  <si>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</si>
  <si>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</si>
  <si>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</si>
  <si>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</si>
  <si>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</si>
  <si>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</si>
  <si>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</si>
  <si>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</si>
  <si>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</si>
  <si>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</si>
  <si>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</si>
  <si>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</si>
  <si>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</si>
  <si>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</si>
  <si>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</si>
  <si>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</si>
  <si>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</si>
  <si>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</si>
  <si>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</si>
  <si>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</si>
  <si>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</si>
  <si>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</si>
  <si>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</si>
  <si>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</si>
  <si>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</si>
  <si>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watershed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</si>
  <si>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</si>
  <si>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</si>
  <si>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</si>
  <si>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</si>
  <si>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</si>
  <si>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</si>
  <si>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</si>
  <si>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</si>
  <si>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</si>
  <si>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</si>
  <si>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</si>
  <si>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</si>
  <si>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</si>
  <si>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</si>
  <si>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</si>
  <si>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</si>
  <si>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</si>
  <si>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WATERSHED</t>
  </si>
  <si>
    <t>SUBSHED</t>
  </si>
  <si>
    <t>SEWER_SYST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</si>
  <si>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</si>
  <si>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</si>
  <si>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</si>
  <si>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</si>
  <si>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</si>
  <si>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</si>
  <si>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</si>
  <si>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</si>
  <si>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</si>
  <si>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</si>
  <si>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</si>
  <si>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</si>
  <si>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subwatersheds</t>
  </si>
  <si>
    <t>OBJECTID_1 *</t>
  </si>
  <si>
    <t>Shape *</t>
  </si>
  <si>
    <t>Shape_Length</t>
  </si>
  <si>
    <t>Shape_Area</t>
  </si>
  <si>
    <t>Polygon</t>
  </si>
  <si>
    <t>Anacostia River / Benning-ECap</t>
  </si>
  <si>
    <t>Anacostia River / Naylor</t>
  </si>
  <si>
    <t>Anacostia River / Northwest Anacostia</t>
  </si>
  <si>
    <t>Anacostia River / Ridge</t>
  </si>
  <si>
    <t>Anacostia River / Sligo Creek</t>
  </si>
  <si>
    <t>Anacostia River / Suitland-Stickfoot</t>
  </si>
  <si>
    <t>Anacostia River / To MD - Anacostia</t>
  </si>
  <si>
    <t>Kingman Lake</t>
  </si>
  <si>
    <t>Lower Beaverdam Creek</t>
  </si>
  <si>
    <t>Northwest Branch</t>
  </si>
  <si>
    <t>C &amp; O Canal</t>
  </si>
  <si>
    <t>Potomac River / Mill Creek</t>
  </si>
  <si>
    <t>Potomac River / Oxon Cove</t>
  </si>
  <si>
    <t>Potomac River / To Little Falls</t>
  </si>
  <si>
    <t>Potomac River / Unknown Creek to Little Falls</t>
  </si>
  <si>
    <t>Tidal Basin</t>
  </si>
  <si>
    <t>Washington Ship Channel</t>
  </si>
  <si>
    <t>impervious</t>
  </si>
  <si>
    <t>2023_impervious_m2</t>
  </si>
  <si>
    <t>OBJECTID *</t>
  </si>
  <si>
    <t>SUM_Post_project_Impervious_land_cover_area</t>
  </si>
  <si>
    <t>Multipoint</t>
  </si>
  <si>
    <t>2023_impervious_treated_m2</t>
  </si>
  <si>
    <t>analysis_subshed_m2</t>
  </si>
  <si>
    <t>analysis_impervious_m2</t>
  </si>
  <si>
    <t>analysis_impervious_treated_m2</t>
  </si>
  <si>
    <t>2019_impervious_m2</t>
  </si>
  <si>
    <t>2019_impervious_treated_m2</t>
  </si>
  <si>
    <t>max_eia_percent</t>
  </si>
  <si>
    <t>sci_subshed</t>
  </si>
  <si>
    <t>sci_watershed</t>
  </si>
  <si>
    <t>We decided to combine all data available in awatershed. Does that include for Rock Creek too? That would mean fo r Rock Creek subsheds, data would be used both for the subshed and Rock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</si>
</sst>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A70-FEB1-4761-8449-3A8139D2BAE4}">
  <dimension ref="A1:B29"/>
  <sheetViews>
    <sheetView tabSelected="1" workbookViewId="0">
      <selection activeCell="I19" sqref="I19"/>
    </sheetView>
  </sheetViews>
  <sheetFormatPr defaultRowHeight="14.4" x14ac:dyDescent="0.3"/>
  <cols>
    <col min="1" max="1" width="10.44140625" bestFit="1" customWidth="1"/>
    <col min="2" max="2" width="25.33203125" bestFit="1" customWidth="1"/>
  </cols>
  <sheetData>
    <row r="1" spans="1:2" x14ac:dyDescent="0.3">
      <c r="A1" t="s">
        <v>63</v>
      </c>
      <c r="B1" t="s">
        <v>70</v>
      </c>
    </row>
    <row r="2" spans="1:2" x14ac:dyDescent="0.3">
      <c r="A2" t="s">
        <v>10</v>
      </c>
      <c r="B2" t="s">
        <v>9</v>
      </c>
    </row>
    <row r="3" spans="1:2" x14ac:dyDescent="0.3">
      <c r="A3" t="s">
        <v>13</v>
      </c>
      <c r="B3" t="s">
        <v>12</v>
      </c>
    </row>
    <row r="4" spans="1:2" x14ac:dyDescent="0.3">
      <c r="A4" t="s">
        <v>15</v>
      </c>
      <c r="B4" t="s">
        <v>14</v>
      </c>
    </row>
    <row r="5" spans="1:2" x14ac:dyDescent="0.3">
      <c r="A5" t="s">
        <v>17</v>
      </c>
      <c r="B5" t="s">
        <v>16</v>
      </c>
    </row>
    <row r="6" spans="1:2" x14ac:dyDescent="0.3">
      <c r="A6" t="s">
        <v>19</v>
      </c>
      <c r="B6" t="s">
        <v>18</v>
      </c>
    </row>
    <row r="7" spans="1:2" x14ac:dyDescent="0.3">
      <c r="A7" t="s">
        <v>22</v>
      </c>
      <c r="B7" t="s">
        <v>21</v>
      </c>
    </row>
    <row r="8" spans="1:2" x14ac:dyDescent="0.3">
      <c r="A8" t="s">
        <v>24</v>
      </c>
      <c r="B8" t="s">
        <v>23</v>
      </c>
    </row>
    <row r="9" spans="1:2" x14ac:dyDescent="0.3">
      <c r="A9" t="s">
        <v>26</v>
      </c>
      <c r="B9" t="s">
        <v>25</v>
      </c>
    </row>
    <row r="10" spans="1:2" x14ac:dyDescent="0.3">
      <c r="A10" t="s">
        <v>28</v>
      </c>
      <c r="B10" t="s">
        <v>27</v>
      </c>
    </row>
    <row r="11" spans="1:2" x14ac:dyDescent="0.3">
      <c r="A11" t="s">
        <v>30</v>
      </c>
      <c r="B11" t="s">
        <v>29</v>
      </c>
    </row>
    <row r="12" spans="1:2" x14ac:dyDescent="0.3">
      <c r="A12" t="s">
        <v>32</v>
      </c>
      <c r="B12" t="s">
        <v>31</v>
      </c>
    </row>
    <row r="13" spans="1:2" x14ac:dyDescent="0.3">
      <c r="A13" t="s">
        <v>34</v>
      </c>
      <c r="B13" t="s">
        <v>33</v>
      </c>
    </row>
    <row r="14" spans="1:2" x14ac:dyDescent="0.3">
      <c r="A14" t="s">
        <v>36</v>
      </c>
      <c r="B14" t="s">
        <v>35</v>
      </c>
    </row>
    <row r="15" spans="1:2" x14ac:dyDescent="0.3">
      <c r="A15" t="s">
        <v>38</v>
      </c>
      <c r="B15" t="s">
        <v>37</v>
      </c>
    </row>
    <row r="16" spans="1:2" x14ac:dyDescent="0.3">
      <c r="A16" t="s">
        <v>40</v>
      </c>
      <c r="B16" t="s">
        <v>39</v>
      </c>
    </row>
    <row r="17" spans="1:2" x14ac:dyDescent="0.3">
      <c r="A17" t="s">
        <v>42</v>
      </c>
      <c r="B17" t="s">
        <v>41</v>
      </c>
    </row>
    <row r="18" spans="1:2" x14ac:dyDescent="0.3">
      <c r="A18" t="s">
        <v>44</v>
      </c>
      <c r="B18" t="s">
        <v>43</v>
      </c>
    </row>
    <row r="19" spans="1:2" x14ac:dyDescent="0.3">
      <c r="A19" t="s">
        <v>46</v>
      </c>
      <c r="B19" t="s">
        <v>45</v>
      </c>
    </row>
    <row r="20" spans="1:2" x14ac:dyDescent="0.3">
      <c r="A20" t="s">
        <v>48</v>
      </c>
      <c r="B20" t="s">
        <v>47</v>
      </c>
    </row>
    <row r="21" spans="1:2" x14ac:dyDescent="0.3">
      <c r="A21" t="s">
        <v>50</v>
      </c>
      <c r="B21" t="s">
        <v>49</v>
      </c>
    </row>
    <row r="22" spans="1:2" x14ac:dyDescent="0.3">
      <c r="A22" t="s">
        <v>52</v>
      </c>
      <c r="B22" t="s">
        <v>51</v>
      </c>
    </row>
    <row r="23" spans="1:2" x14ac:dyDescent="0.3">
      <c r="A23" t="s">
        <v>54</v>
      </c>
      <c r="B23" t="s">
        <v>53</v>
      </c>
    </row>
    <row r="24" spans="1:2" x14ac:dyDescent="0.3">
      <c r="A24" t="s">
        <v>56</v>
      </c>
      <c r="B24" t="s">
        <v>55</v>
      </c>
    </row>
    <row r="25" spans="1:2" x14ac:dyDescent="0.3">
      <c r="A25" t="s">
        <v>58</v>
      </c>
      <c r="B25" t="s">
        <v>57</v>
      </c>
    </row>
    <row r="26" spans="1:2" x14ac:dyDescent="0.3">
      <c r="A26" t="s">
        <v>60</v>
      </c>
      <c r="B26" t="s">
        <v>59</v>
      </c>
    </row>
    <row r="27" spans="1:2" x14ac:dyDescent="0.3">
      <c r="A27" t="s">
        <v>62</v>
      </c>
      <c r="B27" t="s">
        <v>61</v>
      </c>
    </row>
    <row r="28" spans="1:2" x14ac:dyDescent="0.3">
      <c r="A28" t="s">
        <v>69</v>
      </c>
      <c r="B28" t="s">
        <v>76</v>
      </c>
    </row>
    <row r="29" spans="1:2" x14ac:dyDescent="0.3">
      <c r="A29" t="s">
        <v>68</v>
      </c>
      <c r="B2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/>
  </sheetViews>
  <sheetFormatPr defaultRowHeight="14.4" x14ac:dyDescent="0.3"/>
  <cols>
    <col min="1" max="1" width="25.3320312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64</v>
      </c>
      <c r="B1" t="s">
        <v>63</v>
      </c>
      <c r="C1" t="s">
        <v>80</v>
      </c>
      <c r="D1" t="s">
        <v>1</v>
      </c>
    </row>
    <row r="2" spans="1:4" x14ac:dyDescent="0.3">
      <c r="A2" t="s">
        <v>74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41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45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75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L27"/>
  <sheetViews>
    <sheetView workbookViewId="0"/>
  </sheetViews>
  <sheetFormatPr defaultRowHeight="14.4" x14ac:dyDescent="0.3"/>
  <cols>
    <col min="1" max="1" width="25.33203125" bestFit="1" customWidth="1"/>
    <col min="2" max="2" width="14.33203125" bestFit="1" customWidth="1"/>
    <col min="3" max="3" width="25.33203125" bestFit="1" customWidth="1"/>
    <col min="4" max="4" width="13.33203125" bestFit="1" customWidth="1"/>
    <col min="5" max="5" width="42.109375" bestFit="1" customWidth="1"/>
    <col min="6" max="6" width="19.88671875" bestFit="1" customWidth="1"/>
    <col min="7" max="7" width="15.109375" bestFit="1" customWidth="1"/>
    <col min="9" max="9" width="15.109375" bestFit="1" customWidth="1"/>
    <col min="11" max="11" width="11" bestFit="1" customWidth="1"/>
  </cols>
  <sheetData>
    <row r="1" spans="1:12" x14ac:dyDescent="0.3">
      <c r="A1" t="s">
        <v>132</v>
      </c>
      <c r="B1" t="s">
        <v>86</v>
      </c>
      <c r="C1" t="s">
        <v>87</v>
      </c>
      <c r="D1" t="s">
        <v>88</v>
      </c>
      <c r="E1" t="s">
        <v>81</v>
      </c>
      <c r="F1" t="s">
        <v>126</v>
      </c>
      <c r="G1" t="s">
        <v>127</v>
      </c>
      <c r="H1" t="s">
        <v>128</v>
      </c>
      <c r="I1" t="s">
        <v>121</v>
      </c>
      <c r="J1" t="s">
        <v>125</v>
      </c>
      <c r="K1" t="s">
        <v>129</v>
      </c>
      <c r="L1" t="s">
        <v>130</v>
      </c>
    </row>
    <row r="2" spans="1:12" x14ac:dyDescent="0.3">
      <c r="A2" t="s">
        <v>14</v>
      </c>
      <c r="B2" t="s">
        <v>89</v>
      </c>
      <c r="C2" t="s">
        <v>14</v>
      </c>
      <c r="D2" t="s">
        <v>90</v>
      </c>
      <c r="E2" t="str">
        <f>B2 &amp;" - "&amp;D2&amp;" - "&amp;C2</f>
        <v>Potomac River - MS4 - Battery Kemble Creek</v>
      </c>
      <c r="F2">
        <f>VLOOKUP(E2,eia_2023_TEMP!$C$3:$H$54,6,FALSE)</f>
        <v>937174.33882299997</v>
      </c>
      <c r="G2">
        <v>201839.882679</v>
      </c>
      <c r="H2">
        <v>380435</v>
      </c>
      <c r="I2">
        <f>VLOOKUP(E2,eia_2023_TEMP!$M$3:$R$54,6,FALSE)</f>
        <v>201839.882679</v>
      </c>
      <c r="J2">
        <f>VLOOKUP(E2,eia_2023_TEMP!$W$3:$AA$54,5,FALSE)</f>
        <v>380435</v>
      </c>
    </row>
    <row r="3" spans="1:12" x14ac:dyDescent="0.3">
      <c r="A3" t="s">
        <v>16</v>
      </c>
      <c r="B3" t="s">
        <v>74</v>
      </c>
      <c r="C3" t="s">
        <v>16</v>
      </c>
      <c r="D3" t="s">
        <v>90</v>
      </c>
      <c r="E3" t="str">
        <f t="shared" ref="E3:E27" si="0">B3 &amp;" - "&amp;D3&amp;" - "&amp;C3</f>
        <v>Rock Creek - MS4 - Broad Branch</v>
      </c>
      <c r="F3">
        <f>VLOOKUP(E3,eia_2023_TEMP!$C$3:$H$54,6,FALSE)</f>
        <v>4647615.451266</v>
      </c>
      <c r="G3">
        <v>1627836.3829900001</v>
      </c>
      <c r="H3">
        <v>1117618.041373</v>
      </c>
      <c r="I3">
        <f>VLOOKUP(E3,eia_2023_TEMP!$M$3:$R$54,6,FALSE)</f>
        <v>1627836.3829900001</v>
      </c>
      <c r="J3">
        <f>VLOOKUP(E3,eia_2023_TEMP!$W$3:$AA$54,5,FALSE)</f>
        <v>1117618.041373</v>
      </c>
    </row>
    <row r="4" spans="1:12" x14ac:dyDescent="0.3">
      <c r="A4" t="s">
        <v>18</v>
      </c>
      <c r="B4" t="s">
        <v>89</v>
      </c>
      <c r="C4" t="s">
        <v>18</v>
      </c>
      <c r="D4" t="s">
        <v>90</v>
      </c>
      <c r="E4" t="str">
        <f t="shared" si="0"/>
        <v>Potomac River - MS4 - Dalecarlia Tributary</v>
      </c>
      <c r="F4">
        <f>VLOOKUP(E4,eia_2023_TEMP!$C$3:$H$54,6,FALSE)</f>
        <v>1093720.8926619999</v>
      </c>
      <c r="G4">
        <v>295099.61869099998</v>
      </c>
      <c r="H4">
        <v>255414</v>
      </c>
      <c r="I4">
        <f>VLOOKUP(E4,eia_2023_TEMP!$M$3:$R$54,6,FALSE)</f>
        <v>295099.61869099998</v>
      </c>
      <c r="J4">
        <f>VLOOKUP(E4,eia_2023_TEMP!$W$3:$AA$54,5,FALSE)</f>
        <v>255414</v>
      </c>
    </row>
    <row r="5" spans="1:12" x14ac:dyDescent="0.3">
      <c r="A5" t="s">
        <v>21</v>
      </c>
      <c r="B5" t="s">
        <v>74</v>
      </c>
      <c r="C5" t="s">
        <v>21</v>
      </c>
      <c r="D5" t="s">
        <v>90</v>
      </c>
      <c r="E5" t="str">
        <f t="shared" si="0"/>
        <v>Rock Creek - MS4 - Dumbarton Oaks</v>
      </c>
      <c r="F5">
        <f>VLOOKUP(E5,eia_2023_TEMP!$C$3:$H$54,6,FALSE)</f>
        <v>550669.02754499996</v>
      </c>
      <c r="G5">
        <v>153336.346682</v>
      </c>
      <c r="H5">
        <v>141034.4</v>
      </c>
      <c r="I5">
        <f>VLOOKUP(E5,eia_2023_TEMP!$M$3:$R$54,6,FALSE)</f>
        <v>153336.346682</v>
      </c>
      <c r="J5">
        <f>VLOOKUP(E5,eia_2023_TEMP!$W$3:$AA$54,5,FALSE)</f>
        <v>141034.4</v>
      </c>
    </row>
    <row r="6" spans="1:12" x14ac:dyDescent="0.3">
      <c r="A6" t="s">
        <v>31</v>
      </c>
      <c r="B6" t="s">
        <v>74</v>
      </c>
      <c r="C6" t="s">
        <v>31</v>
      </c>
      <c r="D6" t="s">
        <v>90</v>
      </c>
      <c r="E6" t="str">
        <f t="shared" si="0"/>
        <v>Rock Creek - MS4 - Fenwick Branch</v>
      </c>
      <c r="F6">
        <f>VLOOKUP(E6,eia_2023_TEMP!$C$3:$H$54,6,FALSE)</f>
        <v>893570.26851199998</v>
      </c>
      <c r="G6">
        <v>284546.89655499998</v>
      </c>
      <c r="H6">
        <v>100035.041018</v>
      </c>
      <c r="I6">
        <f>VLOOKUP(E6,eia_2023_TEMP!$M$3:$R$54,6,FALSE)</f>
        <v>284546.89655499998</v>
      </c>
      <c r="J6">
        <f>VLOOKUP(E6,eia_2023_TEMP!$W$3:$AA$54,5,FALSE)</f>
        <v>100035.041018</v>
      </c>
    </row>
    <row r="7" spans="1:12" x14ac:dyDescent="0.3">
      <c r="A7" t="s">
        <v>27</v>
      </c>
      <c r="B7" t="s">
        <v>91</v>
      </c>
      <c r="C7" t="s">
        <v>27</v>
      </c>
      <c r="D7" t="s">
        <v>90</v>
      </c>
      <c r="E7" t="str">
        <f t="shared" si="0"/>
        <v>Anacostia River - MS4 - Fort Chaplin Tributary</v>
      </c>
      <c r="F7">
        <f>VLOOKUP(E7,eia_2023_TEMP!$C$3:$H$54,6,FALSE)</f>
        <v>1179480.930099</v>
      </c>
      <c r="G7">
        <v>423427.09377600002</v>
      </c>
      <c r="H7">
        <v>768027.46</v>
      </c>
      <c r="I7">
        <f>VLOOKUP(E7,eia_2023_TEMP!$M$3:$R$54,6,FALSE)</f>
        <v>423427.09377600002</v>
      </c>
      <c r="J7">
        <f>VLOOKUP(E7,eia_2023_TEMP!$W$3:$AA$54,5,FALSE)</f>
        <v>768027.46</v>
      </c>
    </row>
    <row r="8" spans="1:12" x14ac:dyDescent="0.3">
      <c r="A8" t="s">
        <v>29</v>
      </c>
      <c r="B8" t="s">
        <v>91</v>
      </c>
      <c r="C8" t="s">
        <v>29</v>
      </c>
      <c r="D8" t="s">
        <v>90</v>
      </c>
      <c r="E8" t="str">
        <f t="shared" si="0"/>
        <v>Anacostia River - MS4 - Fort Davis Tributary</v>
      </c>
      <c r="F8">
        <f>VLOOKUP(E8,eia_2023_TEMP!$C$3:$H$54,6,FALSE)</f>
        <v>947363.36607900006</v>
      </c>
      <c r="G8">
        <v>328257.13486599998</v>
      </c>
      <c r="H8">
        <v>237072.41034</v>
      </c>
      <c r="I8">
        <f>VLOOKUP(E8,eia_2023_TEMP!$M$3:$R$54,6,FALSE)</f>
        <v>328257.13486599998</v>
      </c>
      <c r="J8">
        <f>VLOOKUP(E8,eia_2023_TEMP!$W$3:$AA$54,5,FALSE)</f>
        <v>237072.41034</v>
      </c>
    </row>
    <row r="9" spans="1:12" x14ac:dyDescent="0.3">
      <c r="A9" t="s">
        <v>23</v>
      </c>
      <c r="B9" t="s">
        <v>91</v>
      </c>
      <c r="C9" t="s">
        <v>23</v>
      </c>
      <c r="D9" t="s">
        <v>90</v>
      </c>
      <c r="E9" t="str">
        <f t="shared" si="0"/>
        <v>Anacostia River - MS4 - Fort Dupont Tributary</v>
      </c>
      <c r="F9">
        <f>VLOOKUP(E9,eia_2023_TEMP!$C$3:$H$54,6,FALSE)</f>
        <v>1656203.4922460001</v>
      </c>
      <c r="G9">
        <v>154823.527241</v>
      </c>
      <c r="H9">
        <v>177741.03056000001</v>
      </c>
      <c r="I9">
        <f>VLOOKUP(E9,eia_2023_TEMP!$M$3:$R$54,6,FALSE)</f>
        <v>154823.527241</v>
      </c>
      <c r="J9">
        <f>VLOOKUP(E9,eia_2023_TEMP!$W$3:$AA$54,5,FALSE)</f>
        <v>177741.03056000001</v>
      </c>
    </row>
    <row r="10" spans="1:12" x14ac:dyDescent="0.3">
      <c r="A10" t="s">
        <v>33</v>
      </c>
      <c r="B10" t="s">
        <v>91</v>
      </c>
      <c r="C10" t="s">
        <v>33</v>
      </c>
      <c r="D10" t="s">
        <v>90</v>
      </c>
      <c r="E10" t="str">
        <f t="shared" si="0"/>
        <v>Anacostia River - MS4 - Fort Stanton Tributary</v>
      </c>
      <c r="F10">
        <f>VLOOKUP(E10,eia_2023_TEMP!$C$3:$H$54,6,FALSE)</f>
        <v>1120416.084786</v>
      </c>
      <c r="G10">
        <v>488751.46888300002</v>
      </c>
      <c r="H10">
        <v>1001244.8</v>
      </c>
      <c r="I10">
        <f>VLOOKUP(E10,eia_2023_TEMP!$M$3:$R$54,6,FALSE)</f>
        <v>488751.46888300002</v>
      </c>
      <c r="J10">
        <f>VLOOKUP(E10,eia_2023_TEMP!$W$3:$AA$54,5,FALSE)</f>
        <v>1001244.8</v>
      </c>
    </row>
    <row r="11" spans="1:12" x14ac:dyDescent="0.3">
      <c r="A11" t="s">
        <v>25</v>
      </c>
      <c r="B11" t="s">
        <v>89</v>
      </c>
      <c r="C11" t="s">
        <v>25</v>
      </c>
      <c r="D11" t="s">
        <v>90</v>
      </c>
      <c r="E11" t="str">
        <f t="shared" si="0"/>
        <v>Potomac River - MS4 - Foundry Branch</v>
      </c>
      <c r="F11">
        <f>VLOOKUP(E11,eia_2023_TEMP!$C$3:$H$54,6,FALSE)</f>
        <v>4591354.7555780001</v>
      </c>
      <c r="G11">
        <v>1725012.9862850001</v>
      </c>
      <c r="H11">
        <v>2619097.3403039998</v>
      </c>
      <c r="I11">
        <f>VLOOKUP(E11,eia_2023_TEMP!$M$3:$R$54,6,FALSE)</f>
        <v>1725012.9862850001</v>
      </c>
      <c r="J11">
        <f>VLOOKUP(E11,eia_2023_TEMP!$W$3:$AA$54,5,FALSE)</f>
        <v>2619097.3403039998</v>
      </c>
    </row>
    <row r="12" spans="1:12" x14ac:dyDescent="0.3">
      <c r="A12" t="s">
        <v>35</v>
      </c>
      <c r="B12" t="s">
        <v>91</v>
      </c>
      <c r="C12" t="s">
        <v>35</v>
      </c>
      <c r="D12" t="s">
        <v>90</v>
      </c>
      <c r="E12" t="str">
        <f t="shared" si="0"/>
        <v>Anacostia River - MS4 - Hickey Run</v>
      </c>
      <c r="F12">
        <f>VLOOKUP(E12,eia_2023_TEMP!$C$3:$H$54,6,FALSE)</f>
        <v>4467107.9818719998</v>
      </c>
      <c r="G12">
        <v>1860899.599257</v>
      </c>
      <c r="H12">
        <v>17219627.360909998</v>
      </c>
      <c r="I12">
        <f>VLOOKUP(E12,eia_2023_TEMP!$M$3:$R$54,6,FALSE)</f>
        <v>1860899.599257</v>
      </c>
      <c r="J12">
        <f>VLOOKUP(E12,eia_2023_TEMP!$W$3:$AA$54,5,FALSE)</f>
        <v>17219627.360909998</v>
      </c>
    </row>
    <row r="13" spans="1:12" x14ac:dyDescent="0.3">
      <c r="A13" t="s">
        <v>37</v>
      </c>
      <c r="B13" t="s">
        <v>74</v>
      </c>
      <c r="C13" t="s">
        <v>37</v>
      </c>
      <c r="D13" t="s">
        <v>90</v>
      </c>
      <c r="E13" t="str">
        <f t="shared" si="0"/>
        <v>Rock Creek - MS4 - Klingle Valley Run</v>
      </c>
      <c r="F13">
        <f>VLOOKUP(E13,eia_2023_TEMP!$C$3:$H$54,6,FALSE)</f>
        <v>695461.98931199999</v>
      </c>
      <c r="G13">
        <v>262052.96526900001</v>
      </c>
      <c r="H13">
        <v>365082.01527999999</v>
      </c>
      <c r="I13">
        <f>VLOOKUP(E13,eia_2023_TEMP!$M$3:$R$54,6,FALSE)</f>
        <v>262052.96526900001</v>
      </c>
      <c r="J13">
        <f>VLOOKUP(E13,eia_2023_TEMP!$W$3:$AA$54,5,FALSE)</f>
        <v>365082.01527999999</v>
      </c>
    </row>
    <row r="14" spans="1:12" x14ac:dyDescent="0.3">
      <c r="A14" t="s">
        <v>39</v>
      </c>
      <c r="B14" t="s">
        <v>74</v>
      </c>
      <c r="C14" t="s">
        <v>39</v>
      </c>
      <c r="D14" t="s">
        <v>90</v>
      </c>
      <c r="E14" t="str">
        <f t="shared" si="0"/>
        <v>Rock Creek - MS4 - Luzon Branch</v>
      </c>
      <c r="F14">
        <f>VLOOKUP(E14,eia_2023_TEMP!$C$3:$H$54,6,FALSE)</f>
        <v>2604274.9917990002</v>
      </c>
      <c r="G14">
        <v>1218914.868638</v>
      </c>
      <c r="H14">
        <v>943535.51400199998</v>
      </c>
      <c r="I14">
        <f>VLOOKUP(E14,eia_2023_TEMP!$M$3:$R$54,6,FALSE)</f>
        <v>1218914.868638</v>
      </c>
      <c r="J14">
        <f>VLOOKUP(E14,eia_2023_TEMP!$W$3:$AA$54,5,FALSE)</f>
        <v>943535.51400199998</v>
      </c>
    </row>
    <row r="15" spans="1:12" x14ac:dyDescent="0.3">
      <c r="A15" t="s">
        <v>41</v>
      </c>
      <c r="B15" t="s">
        <v>74</v>
      </c>
      <c r="C15" t="s">
        <v>41</v>
      </c>
      <c r="D15" t="s">
        <v>90</v>
      </c>
      <c r="E15" t="str">
        <f t="shared" si="0"/>
        <v>Rock Creek - MS4 - Melvin Hazen Valley Branch</v>
      </c>
      <c r="F15">
        <f>VLOOKUP(E15,eia_2023_TEMP!$C$3:$H$54,6,FALSE)</f>
        <v>705473.08743399999</v>
      </c>
      <c r="G15">
        <v>242184.617035</v>
      </c>
      <c r="H15">
        <v>287341.69527999999</v>
      </c>
      <c r="I15">
        <f>VLOOKUP(E15,eia_2023_TEMP!$M$3:$R$54,6,FALSE)</f>
        <v>242184.617035</v>
      </c>
      <c r="J15">
        <f>VLOOKUP(E15,eia_2023_TEMP!$W$3:$AA$54,5,FALSE)</f>
        <v>287341.69527999999</v>
      </c>
    </row>
    <row r="16" spans="1:12" x14ac:dyDescent="0.3">
      <c r="A16" t="s">
        <v>43</v>
      </c>
      <c r="B16" t="s">
        <v>91</v>
      </c>
      <c r="C16" t="s">
        <v>43</v>
      </c>
      <c r="D16" t="s">
        <v>90</v>
      </c>
      <c r="E16" t="str">
        <f t="shared" si="0"/>
        <v>Anacostia River - MS4 - Nash Run</v>
      </c>
      <c r="F16">
        <f>VLOOKUP(E16,eia_2023_TEMP!$C$3:$H$54,6,FALSE)</f>
        <v>1910758.146094</v>
      </c>
      <c r="G16">
        <v>649594.87167000002</v>
      </c>
      <c r="H16">
        <v>707857.25361599994</v>
      </c>
      <c r="I16">
        <f>VLOOKUP(E16,eia_2023_TEMP!$M$3:$R$54,6,FALSE)</f>
        <v>649594.87167000002</v>
      </c>
      <c r="J16">
        <f>VLOOKUP(E16,eia_2023_TEMP!$W$3:$AA$54,5,FALSE)</f>
        <v>707857.25361599994</v>
      </c>
    </row>
    <row r="17" spans="1:10" x14ac:dyDescent="0.3">
      <c r="A17" t="s">
        <v>85</v>
      </c>
      <c r="B17" t="s">
        <v>74</v>
      </c>
      <c r="C17" t="s">
        <v>85</v>
      </c>
      <c r="D17" t="s">
        <v>90</v>
      </c>
      <c r="E17" t="str">
        <f t="shared" si="0"/>
        <v>Rock Creek - MS4 - Normanstone Creek</v>
      </c>
      <c r="F17">
        <f>VLOOKUP(E17,eia_2023_TEMP!$C$3:$H$54,6,FALSE)</f>
        <v>881319.645013</v>
      </c>
      <c r="G17">
        <v>343445.50517299998</v>
      </c>
      <c r="H17">
        <v>353269</v>
      </c>
      <c r="I17">
        <f>VLOOKUP(E17,eia_2023_TEMP!$M$3:$R$54,6,FALSE)</f>
        <v>343445.50517299998</v>
      </c>
      <c r="J17">
        <f>VLOOKUP(E17,eia_2023_TEMP!$W$3:$AA$54,5,FALSE)</f>
        <v>353269</v>
      </c>
    </row>
    <row r="18" spans="1:10" x14ac:dyDescent="0.3">
      <c r="A18" t="s">
        <v>47</v>
      </c>
      <c r="B18" t="s">
        <v>89</v>
      </c>
      <c r="C18" t="s">
        <v>47</v>
      </c>
      <c r="D18" t="s">
        <v>90</v>
      </c>
      <c r="E18" t="str">
        <f t="shared" si="0"/>
        <v>Potomac River - MS4 - Oxon Run</v>
      </c>
      <c r="F18">
        <f>VLOOKUP(E18,eia_2023_TEMP!$C$3:$H$54,6,FALSE)</f>
        <v>8785831.3327879999</v>
      </c>
      <c r="G18">
        <v>3710399.4825320002</v>
      </c>
      <c r="H18">
        <v>5103945.4106769999</v>
      </c>
      <c r="I18">
        <f>VLOOKUP(E18,eia_2023_TEMP!$M$3:$R$54,6,FALSE)</f>
        <v>3710399.4825320002</v>
      </c>
      <c r="J18">
        <f>VLOOKUP(E18,eia_2023_TEMP!$W$3:$AA$54,5,FALSE)</f>
        <v>5103945.4106769999</v>
      </c>
    </row>
    <row r="19" spans="1:10" x14ac:dyDescent="0.3">
      <c r="A19" t="s">
        <v>51</v>
      </c>
      <c r="B19" t="s">
        <v>74</v>
      </c>
      <c r="C19" t="s">
        <v>51</v>
      </c>
      <c r="D19" t="s">
        <v>90</v>
      </c>
      <c r="E19" t="str">
        <f t="shared" si="0"/>
        <v>Rock Creek - MS4 - Pinehurst Branch</v>
      </c>
      <c r="F19">
        <f>VLOOKUP(E19,eia_2023_TEMP!$C$3:$H$54,6,FALSE)</f>
        <v>1818455.836376</v>
      </c>
      <c r="G19">
        <v>394275.04050599999</v>
      </c>
      <c r="H19">
        <v>664773.17561999999</v>
      </c>
      <c r="I19">
        <f>VLOOKUP(E19,eia_2023_TEMP!$M$3:$R$54,6,FALSE)</f>
        <v>394275.04050599999</v>
      </c>
      <c r="J19">
        <f>VLOOKUP(E19,eia_2023_TEMP!$W$3:$AA$54,5,FALSE)</f>
        <v>664773.17561999999</v>
      </c>
    </row>
    <row r="20" spans="1:10" x14ac:dyDescent="0.3">
      <c r="A20" s="1" t="s">
        <v>55</v>
      </c>
      <c r="B20" s="1" t="s">
        <v>74</v>
      </c>
      <c r="C20" s="1" t="s">
        <v>55</v>
      </c>
      <c r="D20" s="1" t="s">
        <v>90</v>
      </c>
      <c r="E20" t="str">
        <f t="shared" si="0"/>
        <v>Rock Creek - MS4 - Piney Branch</v>
      </c>
      <c r="F20">
        <f>VLOOKUP(E20,eia_2023_TEMP!$C$3:$H$54,6,FALSE)</f>
        <v>643295.44490100001</v>
      </c>
      <c r="G20">
        <v>189949.07628800001</v>
      </c>
      <c r="H20">
        <v>96536.639999999999</v>
      </c>
      <c r="I20">
        <f>VLOOKUP(E20,eia_2023_TEMP!$M$3:$R$54,6,FALSE)</f>
        <v>189949.07628800001</v>
      </c>
      <c r="J20">
        <f>VLOOKUP(E20,eia_2023_TEMP!$W$3:$AA$54,5,FALSE)</f>
        <v>96536.639999999999</v>
      </c>
    </row>
    <row r="21" spans="1:10" x14ac:dyDescent="0.3">
      <c r="A21" t="s">
        <v>49</v>
      </c>
      <c r="B21" t="s">
        <v>91</v>
      </c>
      <c r="C21" t="s">
        <v>49</v>
      </c>
      <c r="D21" t="s">
        <v>90</v>
      </c>
      <c r="E21" t="str">
        <f t="shared" si="0"/>
        <v>Anacostia River - MS4 - Pope Branch</v>
      </c>
      <c r="F21">
        <f>VLOOKUP(E21,eia_2023_TEMP!$C$3:$H$54,6,FALSE)</f>
        <v>1134947.859585</v>
      </c>
      <c r="G21">
        <v>337502.58325899998</v>
      </c>
      <c r="H21">
        <v>108168.17</v>
      </c>
      <c r="I21">
        <f>VLOOKUP(E21,eia_2023_TEMP!$M$3:$R$54,6,FALSE)</f>
        <v>337502.58325899998</v>
      </c>
      <c r="J21">
        <f>VLOOKUP(E21,eia_2023_TEMP!$W$3:$AA$54,5,FALSE)</f>
        <v>108168.17</v>
      </c>
    </row>
    <row r="22" spans="1:10" x14ac:dyDescent="0.3">
      <c r="A22" t="s">
        <v>53</v>
      </c>
      <c r="B22" t="s">
        <v>74</v>
      </c>
      <c r="C22" t="s">
        <v>53</v>
      </c>
      <c r="D22" t="s">
        <v>90</v>
      </c>
      <c r="E22" t="str">
        <f t="shared" si="0"/>
        <v>Rock Creek - MS4 - Portal Branch</v>
      </c>
      <c r="F22">
        <f>VLOOKUP(E22,eia_2023_TEMP!$C$3:$H$54,6,FALSE)</f>
        <v>289125.176859</v>
      </c>
      <c r="G22">
        <v>88732.447786999997</v>
      </c>
      <c r="H22">
        <v>17157</v>
      </c>
      <c r="I22">
        <f>VLOOKUP(E22,eia_2023_TEMP!$M$3:$R$54,6,FALSE)</f>
        <v>88732.447786999997</v>
      </c>
      <c r="J22">
        <f>VLOOKUP(E22,eia_2023_TEMP!$W$3:$AA$54,5,FALSE)</f>
        <v>17157</v>
      </c>
    </row>
    <row r="23" spans="1:10" x14ac:dyDescent="0.3">
      <c r="A23" s="1" t="s">
        <v>55</v>
      </c>
      <c r="B23" s="1" t="s">
        <v>74</v>
      </c>
      <c r="C23" s="1" t="s">
        <v>93</v>
      </c>
      <c r="D23" s="1" t="s">
        <v>92</v>
      </c>
      <c r="E23" t="str">
        <f t="shared" si="0"/>
        <v>Rock Creek - CSS - Rock Creek / Piney Branch</v>
      </c>
      <c r="F23">
        <f>VLOOKUP(E23,eia_2023_TEMP!$C$3:$H$54,6,FALSE)</f>
        <v>9564773.7939260006</v>
      </c>
      <c r="G23">
        <v>5131858.3406680003</v>
      </c>
      <c r="H23">
        <v>4796879.8973519998</v>
      </c>
      <c r="I23">
        <f>VLOOKUP(E23,eia_2023_TEMP!$M$3:$R$54,6,FALSE)</f>
        <v>5131858.3406680003</v>
      </c>
      <c r="J23">
        <f>VLOOKUP(E23,eia_2023_TEMP!$W$3:$AA$54,5,FALSE)</f>
        <v>4796879.8973519998</v>
      </c>
    </row>
    <row r="24" spans="1:10" x14ac:dyDescent="0.3">
      <c r="A24" t="s">
        <v>57</v>
      </c>
      <c r="B24" t="s">
        <v>74</v>
      </c>
      <c r="C24" t="s">
        <v>57</v>
      </c>
      <c r="D24" t="s">
        <v>90</v>
      </c>
      <c r="E24" t="str">
        <f t="shared" si="0"/>
        <v>Rock Creek - MS4 - Soapstone Creek</v>
      </c>
      <c r="F24">
        <f>VLOOKUP(E24,eia_2023_TEMP!$C$3:$H$54,6,FALSE)</f>
        <v>2089694.9394700001</v>
      </c>
      <c r="G24">
        <v>938704.58845699998</v>
      </c>
      <c r="H24">
        <v>1113950.1399999999</v>
      </c>
      <c r="I24">
        <f>VLOOKUP(E24,eia_2023_TEMP!$M$3:$R$54,6,FALSE)</f>
        <v>938704.58845699998</v>
      </c>
      <c r="J24">
        <f>VLOOKUP(E24,eia_2023_TEMP!$W$3:$AA$54,5,FALSE)</f>
        <v>1113950.1399999999</v>
      </c>
    </row>
    <row r="25" spans="1:10" x14ac:dyDescent="0.3">
      <c r="A25" t="s">
        <v>59</v>
      </c>
      <c r="B25" t="s">
        <v>91</v>
      </c>
      <c r="C25" t="s">
        <v>59</v>
      </c>
      <c r="D25" t="s">
        <v>90</v>
      </c>
      <c r="E25" t="str">
        <f t="shared" si="0"/>
        <v>Anacostia River - MS4 - Texas Avenue Tributary</v>
      </c>
      <c r="F25">
        <f>VLOOKUP(E25,eia_2023_TEMP!$C$3:$H$54,6,FALSE)</f>
        <v>1008880.252449</v>
      </c>
      <c r="G25">
        <v>385702.57497900003</v>
      </c>
      <c r="H25">
        <v>1023406.87528</v>
      </c>
      <c r="I25">
        <f>VLOOKUP(E25,eia_2023_TEMP!$M$3:$R$54,6,FALSE)</f>
        <v>385702.57497900003</v>
      </c>
      <c r="J25">
        <f>VLOOKUP(E25,eia_2023_TEMP!$W$3:$AA$54,5,FALSE)</f>
        <v>1023406.87528</v>
      </c>
    </row>
    <row r="26" spans="1:10" x14ac:dyDescent="0.3">
      <c r="A26" t="s">
        <v>75</v>
      </c>
      <c r="B26" t="s">
        <v>91</v>
      </c>
      <c r="C26" t="s">
        <v>61</v>
      </c>
      <c r="D26" t="s">
        <v>90</v>
      </c>
      <c r="E26" t="str">
        <f t="shared" si="0"/>
        <v>Anacostia River - MS4 - Watts Branch - Lower</v>
      </c>
      <c r="F26">
        <f>VLOOKUP(E26,eia_2023_TEMP!$C$3:$H$54,6,FALSE)</f>
        <v>1661778.2665830001</v>
      </c>
      <c r="G26">
        <v>584795.04877899995</v>
      </c>
      <c r="H26">
        <v>1867917.21056</v>
      </c>
      <c r="I26">
        <f>VLOOKUP(E26,eia_2023_TEMP!$M$3:$R$54,6,FALSE)</f>
        <v>584795.04877899995</v>
      </c>
      <c r="J26">
        <f>VLOOKUP(E26,eia_2023_TEMP!$W$3:$AA$54,5,FALSE)</f>
        <v>1867917.21056</v>
      </c>
    </row>
    <row r="27" spans="1:10" x14ac:dyDescent="0.3">
      <c r="A27" t="s">
        <v>75</v>
      </c>
      <c r="B27" t="s">
        <v>91</v>
      </c>
      <c r="C27" t="s">
        <v>76</v>
      </c>
      <c r="D27" t="s">
        <v>90</v>
      </c>
      <c r="E27" t="str">
        <f t="shared" si="0"/>
        <v>Anacostia River - MS4 - Watts Branch - Upper</v>
      </c>
      <c r="F27">
        <f>VLOOKUP(E27,eia_2023_TEMP!$C$3:$H$54,6,FALSE)</f>
        <v>3433070.250912</v>
      </c>
      <c r="G27">
        <v>1506616.475602</v>
      </c>
      <c r="H27">
        <v>1911943.256325</v>
      </c>
      <c r="I27">
        <f>VLOOKUP(E27,eia_2023_TEMP!$M$3:$R$54,6,FALSE)</f>
        <v>1506616.475602</v>
      </c>
      <c r="J27">
        <f>VLOOKUP(E27,eia_2023_TEMP!$W$3:$AA$54,5,FALSE)</f>
        <v>1911943.256325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L18"/>
  <sheetViews>
    <sheetView workbookViewId="0"/>
  </sheetViews>
  <sheetFormatPr defaultRowHeight="14.4" x14ac:dyDescent="0.3"/>
  <cols>
    <col min="1" max="1" width="13.44140625" bestFit="1" customWidth="1"/>
    <col min="2" max="3" width="25.33203125" bestFit="1" customWidth="1"/>
    <col min="4" max="4" width="13.33203125" bestFit="1" customWidth="1"/>
    <col min="5" max="5" width="41.88671875" bestFit="1" customWidth="1"/>
    <col min="6" max="6" width="18.6640625" bestFit="1" customWidth="1"/>
    <col min="7" max="7" width="21" bestFit="1" customWidth="1"/>
    <col min="8" max="8" width="28.33203125" bestFit="1" customWidth="1"/>
    <col min="9" max="9" width="18.6640625" bestFit="1" customWidth="1"/>
    <col min="10" max="10" width="11.6640625" bestFit="1" customWidth="1"/>
    <col min="11" max="11" width="18.6640625" bestFit="1" customWidth="1"/>
  </cols>
  <sheetData>
    <row r="1" spans="1:12" x14ac:dyDescent="0.3">
      <c r="A1" t="s">
        <v>132</v>
      </c>
      <c r="B1" t="s">
        <v>86</v>
      </c>
      <c r="C1" t="s">
        <v>87</v>
      </c>
      <c r="D1" t="s">
        <v>88</v>
      </c>
      <c r="E1" t="s">
        <v>81</v>
      </c>
      <c r="F1" t="s">
        <v>126</v>
      </c>
      <c r="G1" t="s">
        <v>127</v>
      </c>
      <c r="H1" t="s">
        <v>128</v>
      </c>
      <c r="I1" t="s">
        <v>121</v>
      </c>
      <c r="J1" t="s">
        <v>125</v>
      </c>
      <c r="K1" t="s">
        <v>129</v>
      </c>
      <c r="L1" t="s">
        <v>130</v>
      </c>
    </row>
    <row r="2" spans="1:12" x14ac:dyDescent="0.3">
      <c r="A2" t="s">
        <v>74</v>
      </c>
      <c r="B2" t="s">
        <v>74</v>
      </c>
      <c r="C2" t="s">
        <v>93</v>
      </c>
      <c r="D2" t="s">
        <v>92</v>
      </c>
      <c r="E2" t="str">
        <f>B2 &amp;" - "&amp;D2&amp;" - "&amp;C2</f>
        <v>Rock Creek - CSS - Rock Creek / Piney Branch</v>
      </c>
      <c r="F2">
        <f>VLOOKUP(E2,eia_2023_TEMP!$C$3:$H$54,6,FALSE)</f>
        <v>9564773.7939260006</v>
      </c>
      <c r="G2">
        <v>5131858.3406680003</v>
      </c>
      <c r="H2">
        <v>4796879.8973519998</v>
      </c>
      <c r="I2">
        <f>VLOOKUP(E2,eia_2023_TEMP!$M$3:$R$54,6,FALSE)</f>
        <v>5131858.3406680003</v>
      </c>
      <c r="J2">
        <f>VLOOKUP(E2,eia_2023_TEMP!$W$3:$AA$54,5,FALSE)</f>
        <v>4796879.8973519998</v>
      </c>
    </row>
    <row r="3" spans="1:12" x14ac:dyDescent="0.3">
      <c r="A3" t="s">
        <v>74</v>
      </c>
      <c r="B3" t="s">
        <v>74</v>
      </c>
      <c r="C3" t="s">
        <v>74</v>
      </c>
      <c r="D3" t="s">
        <v>92</v>
      </c>
      <c r="E3" t="str">
        <f t="shared" ref="E3:E18" si="0">B3 &amp;" - "&amp;D3&amp;" - "&amp;C3</f>
        <v>Rock Creek - CSS - Rock Creek</v>
      </c>
      <c r="F3">
        <f>VLOOKUP(E3,eia_2023_TEMP!$C$3:$H$54,6,FALSE)</f>
        <v>6488012.3185550002</v>
      </c>
      <c r="G3">
        <v>4637628.0130899996</v>
      </c>
      <c r="H3">
        <v>3257267.9736270001</v>
      </c>
      <c r="I3">
        <f>VLOOKUP(E3,eia_2023_TEMP!$M$3:$R$54,6,FALSE)</f>
        <v>4637628.0130899996</v>
      </c>
      <c r="J3">
        <f>VLOOKUP(E3,eia_2023_TEMP!$W$3:$AA$54,5,FALSE)</f>
        <v>3257267.9736270001</v>
      </c>
    </row>
    <row r="4" spans="1:12" x14ac:dyDescent="0.3">
      <c r="A4" t="s">
        <v>74</v>
      </c>
      <c r="B4" t="s">
        <v>74</v>
      </c>
      <c r="C4" t="s">
        <v>74</v>
      </c>
      <c r="D4" t="s">
        <v>90</v>
      </c>
      <c r="E4" t="str">
        <f t="shared" si="0"/>
        <v>Rock Creek - MS4 - Rock Creek</v>
      </c>
      <c r="F4">
        <f>VLOOKUP(E4,eia_2023_TEMP!$C$3:$H$54,6,FALSE)</f>
        <v>9147872.5233929995</v>
      </c>
      <c r="G4">
        <v>1839671.9877190001</v>
      </c>
      <c r="H4">
        <v>1926145.1587739999</v>
      </c>
      <c r="I4">
        <f>VLOOKUP(E4,eia_2023_TEMP!$M$3:$R$54,6,FALSE)</f>
        <v>1839671.9877190001</v>
      </c>
      <c r="J4">
        <f>VLOOKUP(E4,eia_2023_TEMP!$W$3:$AA$54,5,FALSE)</f>
        <v>1926145.1587739999</v>
      </c>
    </row>
    <row r="5" spans="1:12" x14ac:dyDescent="0.3">
      <c r="A5" t="s">
        <v>74</v>
      </c>
      <c r="B5" t="s">
        <v>74</v>
      </c>
      <c r="C5" t="s">
        <v>55</v>
      </c>
      <c r="D5" t="s">
        <v>90</v>
      </c>
      <c r="E5" t="str">
        <f t="shared" si="0"/>
        <v>Rock Creek - MS4 - Piney Branch</v>
      </c>
      <c r="F5">
        <f>VLOOKUP(E5,eia_2023_TEMP!$C$3:$H$54,6,FALSE)</f>
        <v>643295.44490100001</v>
      </c>
      <c r="G5">
        <v>189949.07628800001</v>
      </c>
      <c r="H5">
        <v>96536.639999999999</v>
      </c>
      <c r="I5">
        <f>VLOOKUP(E5,eia_2023_TEMP!$M$3:$R$54,6,FALSE)</f>
        <v>189949.07628800001</v>
      </c>
      <c r="J5">
        <f>VLOOKUP(E5,eia_2023_TEMP!$W$3:$AA$54,5,FALSE)</f>
        <v>96536.639999999999</v>
      </c>
    </row>
    <row r="6" spans="1:12" x14ac:dyDescent="0.3">
      <c r="A6" t="s">
        <v>74</v>
      </c>
      <c r="B6" t="s">
        <v>74</v>
      </c>
      <c r="C6" t="s">
        <v>37</v>
      </c>
      <c r="D6" t="s">
        <v>90</v>
      </c>
      <c r="E6" t="str">
        <f t="shared" si="0"/>
        <v>Rock Creek - MS4 - Klingle Valley Run</v>
      </c>
      <c r="F6">
        <f>VLOOKUP(E6,eia_2023_TEMP!$C$3:$H$54,6,FALSE)</f>
        <v>695461.98931199999</v>
      </c>
      <c r="G6">
        <v>262052.96526900001</v>
      </c>
      <c r="H6">
        <v>365082.01527999999</v>
      </c>
      <c r="I6">
        <f>VLOOKUP(E6,eia_2023_TEMP!$M$3:$R$54,6,FALSE)</f>
        <v>262052.96526900001</v>
      </c>
      <c r="J6">
        <f>VLOOKUP(E6,eia_2023_TEMP!$W$3:$AA$54,5,FALSE)</f>
        <v>365082.01527999999</v>
      </c>
    </row>
    <row r="7" spans="1:12" x14ac:dyDescent="0.3">
      <c r="A7" t="s">
        <v>74</v>
      </c>
      <c r="B7" t="s">
        <v>74</v>
      </c>
      <c r="C7" t="s">
        <v>57</v>
      </c>
      <c r="D7" t="s">
        <v>90</v>
      </c>
      <c r="E7" t="str">
        <f t="shared" si="0"/>
        <v>Rock Creek - MS4 - Soapstone Creek</v>
      </c>
      <c r="F7">
        <f>VLOOKUP(E7,eia_2023_TEMP!$C$3:$H$54,6,FALSE)</f>
        <v>2089694.9394700001</v>
      </c>
      <c r="G7">
        <v>938704.58845699998</v>
      </c>
      <c r="H7">
        <v>1113950.1399999999</v>
      </c>
      <c r="I7">
        <f>VLOOKUP(E7,eia_2023_TEMP!$M$3:$R$54,6,FALSE)</f>
        <v>938704.58845699998</v>
      </c>
      <c r="J7">
        <f>VLOOKUP(E7,eia_2023_TEMP!$W$3:$AA$54,5,FALSE)</f>
        <v>1113950.1399999999</v>
      </c>
    </row>
    <row r="8" spans="1:12" x14ac:dyDescent="0.3">
      <c r="A8" t="s">
        <v>74</v>
      </c>
      <c r="B8" t="s">
        <v>74</v>
      </c>
      <c r="C8" t="s">
        <v>41</v>
      </c>
      <c r="D8" t="s">
        <v>90</v>
      </c>
      <c r="E8" t="str">
        <f t="shared" si="0"/>
        <v>Rock Creek - MS4 - Melvin Hazen Valley Branch</v>
      </c>
      <c r="F8">
        <f>VLOOKUP(E8,eia_2023_TEMP!$C$3:$H$54,6,FALSE)</f>
        <v>705473.08743399999</v>
      </c>
      <c r="G8">
        <v>242184.617035</v>
      </c>
      <c r="H8">
        <v>287341.69527999999</v>
      </c>
      <c r="I8">
        <f>VLOOKUP(E8,eia_2023_TEMP!$M$3:$R$54,6,FALSE)</f>
        <v>242184.617035</v>
      </c>
      <c r="J8">
        <f>VLOOKUP(E8,eia_2023_TEMP!$W$3:$AA$54,5,FALSE)</f>
        <v>287341.69527999999</v>
      </c>
    </row>
    <row r="9" spans="1:12" x14ac:dyDescent="0.3">
      <c r="A9" t="s">
        <v>74</v>
      </c>
      <c r="B9" t="s">
        <v>74</v>
      </c>
      <c r="C9" t="s">
        <v>31</v>
      </c>
      <c r="D9" t="s">
        <v>90</v>
      </c>
      <c r="E9" t="str">
        <f t="shared" si="0"/>
        <v>Rock Creek - MS4 - Fenwick Branch</v>
      </c>
      <c r="F9">
        <f>VLOOKUP(E9,eia_2023_TEMP!$C$3:$H$54,6,FALSE)</f>
        <v>893570.26851199998</v>
      </c>
      <c r="G9">
        <v>284546.89655499998</v>
      </c>
      <c r="H9">
        <v>100035.041018</v>
      </c>
      <c r="I9">
        <f>VLOOKUP(E9,eia_2023_TEMP!$M$3:$R$54,6,FALSE)</f>
        <v>284546.89655499998</v>
      </c>
      <c r="J9">
        <f>VLOOKUP(E9,eia_2023_TEMP!$W$3:$AA$54,5,FALSE)</f>
        <v>100035.041018</v>
      </c>
    </row>
    <row r="10" spans="1:12" x14ac:dyDescent="0.3">
      <c r="A10" t="s">
        <v>74</v>
      </c>
      <c r="B10" t="s">
        <v>74</v>
      </c>
      <c r="C10" t="s">
        <v>53</v>
      </c>
      <c r="D10" t="s">
        <v>90</v>
      </c>
      <c r="E10" t="str">
        <f t="shared" si="0"/>
        <v>Rock Creek - MS4 - Portal Branch</v>
      </c>
      <c r="F10">
        <f>VLOOKUP(E10,eia_2023_TEMP!$C$3:$H$54,6,FALSE)</f>
        <v>289125.176859</v>
      </c>
      <c r="G10">
        <v>88732.447786999997</v>
      </c>
      <c r="H10">
        <v>17157</v>
      </c>
      <c r="I10">
        <f>VLOOKUP(E10,eia_2023_TEMP!$M$3:$R$54,6,FALSE)</f>
        <v>88732.447786999997</v>
      </c>
      <c r="J10">
        <f>VLOOKUP(E10,eia_2023_TEMP!$W$3:$AA$54,5,FALSE)</f>
        <v>17157</v>
      </c>
    </row>
    <row r="11" spans="1:12" x14ac:dyDescent="0.3">
      <c r="A11" t="s">
        <v>74</v>
      </c>
      <c r="B11" t="s">
        <v>74</v>
      </c>
      <c r="C11" t="s">
        <v>39</v>
      </c>
      <c r="D11" t="s">
        <v>90</v>
      </c>
      <c r="E11" t="str">
        <f t="shared" si="0"/>
        <v>Rock Creek - MS4 - Luzon Branch</v>
      </c>
      <c r="F11">
        <f>VLOOKUP(E11,eia_2023_TEMP!$C$3:$H$54,6,FALSE)</f>
        <v>2604274.9917990002</v>
      </c>
      <c r="G11">
        <v>1218914.868638</v>
      </c>
      <c r="H11">
        <v>943535.51400199998</v>
      </c>
      <c r="I11">
        <f>VLOOKUP(E11,eia_2023_TEMP!$M$3:$R$54,6,FALSE)</f>
        <v>1218914.868638</v>
      </c>
      <c r="J11">
        <f>VLOOKUP(E11,eia_2023_TEMP!$W$3:$AA$54,5,FALSE)</f>
        <v>943535.51400199998</v>
      </c>
    </row>
    <row r="12" spans="1:12" x14ac:dyDescent="0.3">
      <c r="A12" t="s">
        <v>74</v>
      </c>
      <c r="B12" t="s">
        <v>74</v>
      </c>
      <c r="C12" t="s">
        <v>51</v>
      </c>
      <c r="D12" t="s">
        <v>90</v>
      </c>
      <c r="E12" t="str">
        <f t="shared" si="0"/>
        <v>Rock Creek - MS4 - Pinehurst Branch</v>
      </c>
      <c r="F12">
        <f>VLOOKUP(E12,eia_2023_TEMP!$C$3:$H$54,6,FALSE)</f>
        <v>1818455.836376</v>
      </c>
      <c r="G12">
        <v>394275.04050599999</v>
      </c>
      <c r="H12">
        <v>664773.17561999999</v>
      </c>
      <c r="I12">
        <f>VLOOKUP(E12,eia_2023_TEMP!$M$3:$R$54,6,FALSE)</f>
        <v>394275.04050599999</v>
      </c>
      <c r="J12">
        <f>VLOOKUP(E12,eia_2023_TEMP!$W$3:$AA$54,5,FALSE)</f>
        <v>664773.17561999999</v>
      </c>
    </row>
    <row r="13" spans="1:12" x14ac:dyDescent="0.3">
      <c r="A13" t="s">
        <v>74</v>
      </c>
      <c r="B13" t="s">
        <v>74</v>
      </c>
      <c r="C13" t="s">
        <v>94</v>
      </c>
      <c r="D13" t="s">
        <v>90</v>
      </c>
      <c r="E13" t="str">
        <f t="shared" si="0"/>
        <v>Rock Creek - MS4 - Bingham Run</v>
      </c>
      <c r="F13">
        <f>VLOOKUP(E13,eia_2023_TEMP!$C$3:$H$54,6,FALSE)</f>
        <v>674492.45641600003</v>
      </c>
      <c r="G13">
        <v>127681.81404500001</v>
      </c>
      <c r="H13">
        <v>379316.2</v>
      </c>
      <c r="I13">
        <f>VLOOKUP(E13,eia_2023_TEMP!$M$3:$R$54,6,FALSE)</f>
        <v>127681.81404500001</v>
      </c>
      <c r="J13">
        <f>VLOOKUP(E13,eia_2023_TEMP!$W$3:$AA$54,5,FALSE)</f>
        <v>379316.2</v>
      </c>
    </row>
    <row r="14" spans="1:12" x14ac:dyDescent="0.3">
      <c r="A14" t="s">
        <v>74</v>
      </c>
      <c r="B14" t="s">
        <v>74</v>
      </c>
      <c r="C14" t="s">
        <v>16</v>
      </c>
      <c r="D14" t="s">
        <v>90</v>
      </c>
      <c r="E14" t="str">
        <f t="shared" si="0"/>
        <v>Rock Creek - MS4 - Broad Branch</v>
      </c>
      <c r="F14">
        <f>VLOOKUP(E14,eia_2023_TEMP!$C$3:$H$54,6,FALSE)</f>
        <v>4647615.451266</v>
      </c>
      <c r="G14">
        <v>1627836.3829900001</v>
      </c>
      <c r="H14">
        <v>1117618.041373</v>
      </c>
      <c r="I14">
        <f>VLOOKUP(E14,eia_2023_TEMP!$M$3:$R$54,6,FALSE)</f>
        <v>1627836.3829900001</v>
      </c>
      <c r="J14">
        <f>VLOOKUP(E14,eia_2023_TEMP!$W$3:$AA$54,5,FALSE)</f>
        <v>1117618.041373</v>
      </c>
    </row>
    <row r="15" spans="1:12" x14ac:dyDescent="0.3">
      <c r="A15" t="s">
        <v>74</v>
      </c>
      <c r="B15" t="s">
        <v>74</v>
      </c>
      <c r="C15" t="s">
        <v>95</v>
      </c>
      <c r="D15" t="s">
        <v>90</v>
      </c>
      <c r="E15" t="str">
        <f t="shared" si="0"/>
        <v>Rock Creek - MS4 - Milkhouse Run</v>
      </c>
      <c r="F15">
        <f>VLOOKUP(E15,eia_2023_TEMP!$C$3:$H$54,6,FALSE)</f>
        <v>267293.62559100002</v>
      </c>
      <c r="G15">
        <v>57138.960711</v>
      </c>
      <c r="H15">
        <v>40207.339999999997</v>
      </c>
      <c r="I15">
        <f>VLOOKUP(E15,eia_2023_TEMP!$M$3:$R$54,6,FALSE)</f>
        <v>57138.960711</v>
      </c>
      <c r="J15">
        <f>VLOOKUP(E15,eia_2023_TEMP!$W$3:$AA$54,5,FALSE)</f>
        <v>40207.339999999997</v>
      </c>
    </row>
    <row r="16" spans="1:12" x14ac:dyDescent="0.3">
      <c r="A16" t="s">
        <v>74</v>
      </c>
      <c r="B16" t="s">
        <v>74</v>
      </c>
      <c r="C16" t="s">
        <v>85</v>
      </c>
      <c r="D16" t="s">
        <v>90</v>
      </c>
      <c r="E16" t="str">
        <f t="shared" si="0"/>
        <v>Rock Creek - MS4 - Normanstone Creek</v>
      </c>
      <c r="F16">
        <f>VLOOKUP(E16,eia_2023_TEMP!$C$3:$H$54,6,FALSE)</f>
        <v>881319.645013</v>
      </c>
      <c r="G16">
        <v>343445.50517299998</v>
      </c>
      <c r="H16">
        <v>353269</v>
      </c>
      <c r="I16">
        <f>VLOOKUP(E16,eia_2023_TEMP!$M$3:$R$54,6,FALSE)</f>
        <v>343445.50517299998</v>
      </c>
      <c r="J16">
        <f>VLOOKUP(E16,eia_2023_TEMP!$W$3:$AA$54,5,FALSE)</f>
        <v>353269</v>
      </c>
    </row>
    <row r="17" spans="1:10" x14ac:dyDescent="0.3">
      <c r="A17" t="s">
        <v>74</v>
      </c>
      <c r="B17" t="s">
        <v>74</v>
      </c>
      <c r="C17" t="s">
        <v>21</v>
      </c>
      <c r="D17" t="s">
        <v>90</v>
      </c>
      <c r="E17" t="str">
        <f t="shared" si="0"/>
        <v>Rock Creek - MS4 - Dumbarton Oaks</v>
      </c>
      <c r="F17">
        <f>VLOOKUP(E17,eia_2023_TEMP!$C$3:$H$54,6,FALSE)</f>
        <v>550669.02754499996</v>
      </c>
      <c r="G17">
        <v>153336.346682</v>
      </c>
      <c r="H17">
        <v>141034.4</v>
      </c>
      <c r="I17">
        <f>VLOOKUP(E17,eia_2023_TEMP!$M$3:$R$54,6,FALSE)</f>
        <v>153336.346682</v>
      </c>
      <c r="J17">
        <f>VLOOKUP(E17,eia_2023_TEMP!$W$3:$AA$54,5,FALSE)</f>
        <v>141034.4</v>
      </c>
    </row>
    <row r="18" spans="1:10" x14ac:dyDescent="0.3">
      <c r="A18" t="s">
        <v>74</v>
      </c>
      <c r="B18" t="s">
        <v>74</v>
      </c>
      <c r="C18" t="s">
        <v>96</v>
      </c>
      <c r="D18" t="s">
        <v>90</v>
      </c>
      <c r="E18" t="str">
        <f t="shared" si="0"/>
        <v>Rock Creek - MS4 - Blagden Run</v>
      </c>
      <c r="F18">
        <f>VLOOKUP(E18,eia_2023_TEMP!$C$3:$H$54,6,FALSE)</f>
        <v>824713.522062</v>
      </c>
      <c r="G18">
        <v>278896.17468200001</v>
      </c>
      <c r="H18">
        <v>387046.12</v>
      </c>
      <c r="I18">
        <f>VLOOKUP(E18,eia_2023_TEMP!$M$3:$R$54,6,FALSE)</f>
        <v>278896.17468200001</v>
      </c>
      <c r="J18">
        <f>VLOOKUP(E18,eia_2023_TEMP!$W$3:$AA$54,5,FALSE)</f>
        <v>387046.12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workbookViewId="0">
      <selection activeCell="H15" sqref="H15"/>
    </sheetView>
  </sheetViews>
  <sheetFormatPr defaultRowHeight="14.4" x14ac:dyDescent="0.3"/>
  <sheetData>
    <row r="1" spans="1:2" x14ac:dyDescent="0.3">
      <c r="A1" t="s">
        <v>1</v>
      </c>
      <c r="B1" t="s">
        <v>131</v>
      </c>
    </row>
    <row r="2" spans="1:2" x14ac:dyDescent="0.3">
      <c r="A2">
        <v>10</v>
      </c>
      <c r="B2">
        <v>5</v>
      </c>
    </row>
    <row r="3" spans="1:2" x14ac:dyDescent="0.3">
      <c r="A3">
        <v>9</v>
      </c>
      <c r="B3">
        <v>8</v>
      </c>
    </row>
    <row r="4" spans="1:2" x14ac:dyDescent="0.3">
      <c r="A4">
        <v>8</v>
      </c>
      <c r="B4">
        <v>10</v>
      </c>
    </row>
    <row r="5" spans="1:2" x14ac:dyDescent="0.3">
      <c r="A5">
        <v>7</v>
      </c>
      <c r="B5">
        <v>16</v>
      </c>
    </row>
    <row r="6" spans="1:2" x14ac:dyDescent="0.3">
      <c r="A6">
        <v>6</v>
      </c>
      <c r="B6">
        <v>20</v>
      </c>
    </row>
    <row r="7" spans="1:2" x14ac:dyDescent="0.3">
      <c r="A7">
        <v>5</v>
      </c>
      <c r="B7">
        <v>24</v>
      </c>
    </row>
    <row r="8" spans="1:2" x14ac:dyDescent="0.3">
      <c r="A8">
        <v>4</v>
      </c>
      <c r="B8">
        <v>28</v>
      </c>
    </row>
    <row r="9" spans="1:2" x14ac:dyDescent="0.3">
      <c r="A9">
        <v>3</v>
      </c>
      <c r="B9">
        <v>32</v>
      </c>
    </row>
    <row r="10" spans="1:2" x14ac:dyDescent="0.3">
      <c r="A10">
        <v>2</v>
      </c>
      <c r="B10">
        <v>35</v>
      </c>
    </row>
    <row r="11" spans="1:2" x14ac:dyDescent="0.3">
      <c r="A11">
        <v>1</v>
      </c>
      <c r="B11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8D10-7702-442F-9409-F4700B4DEC04}">
  <dimension ref="A1:AA54"/>
  <sheetViews>
    <sheetView topLeftCell="M1" workbookViewId="0">
      <selection activeCell="V20" sqref="V20:V21"/>
    </sheetView>
  </sheetViews>
  <sheetFormatPr defaultRowHeight="14.4" x14ac:dyDescent="0.3"/>
  <cols>
    <col min="3" max="3" width="58" bestFit="1" customWidth="1"/>
    <col min="4" max="4" width="13.6640625" bestFit="1" customWidth="1"/>
    <col min="5" max="5" width="39" bestFit="1" customWidth="1"/>
    <col min="6" max="6" width="11.5546875" bestFit="1" customWidth="1"/>
    <col min="11" max="11" width="12" bestFit="1" customWidth="1"/>
    <col min="13" max="13" width="58" bestFit="1" customWidth="1"/>
    <col min="23" max="23" width="58" bestFit="1" customWidth="1"/>
  </cols>
  <sheetData>
    <row r="1" spans="1:27" x14ac:dyDescent="0.3">
      <c r="A1" t="s">
        <v>97</v>
      </c>
      <c r="K1" t="s">
        <v>120</v>
      </c>
    </row>
    <row r="2" spans="1:27" x14ac:dyDescent="0.3">
      <c r="A2" t="s">
        <v>98</v>
      </c>
      <c r="B2" t="s">
        <v>99</v>
      </c>
      <c r="C2" t="s">
        <v>81</v>
      </c>
      <c r="D2" t="s">
        <v>82</v>
      </c>
      <c r="E2" t="s">
        <v>83</v>
      </c>
      <c r="F2" t="s">
        <v>84</v>
      </c>
      <c r="G2" t="s">
        <v>100</v>
      </c>
      <c r="H2" t="s">
        <v>101</v>
      </c>
      <c r="K2" t="s">
        <v>98</v>
      </c>
      <c r="L2" t="s">
        <v>99</v>
      </c>
      <c r="M2" t="s">
        <v>81</v>
      </c>
      <c r="N2" t="s">
        <v>82</v>
      </c>
      <c r="O2" t="s">
        <v>83</v>
      </c>
      <c r="P2" t="s">
        <v>84</v>
      </c>
      <c r="Q2" t="s">
        <v>100</v>
      </c>
      <c r="R2" t="s">
        <v>101</v>
      </c>
      <c r="U2" t="s">
        <v>122</v>
      </c>
      <c r="V2" t="s">
        <v>99</v>
      </c>
      <c r="W2" t="s">
        <v>81</v>
      </c>
      <c r="X2" t="s">
        <v>82</v>
      </c>
      <c r="Y2" t="s">
        <v>83</v>
      </c>
      <c r="Z2" t="s">
        <v>84</v>
      </c>
      <c r="AA2" t="s">
        <v>123</v>
      </c>
    </row>
    <row r="3" spans="1:27" x14ac:dyDescent="0.3">
      <c r="A3">
        <v>1</v>
      </c>
      <c r="B3" t="s">
        <v>102</v>
      </c>
      <c r="C3" t="str">
        <f t="shared" ref="C3:C34" si="0">D3&amp;" - "&amp;F3&amp;" - "&amp;E3</f>
        <v>Anacostia River - CSS - Anacostia River</v>
      </c>
      <c r="D3" t="s">
        <v>91</v>
      </c>
      <c r="E3" t="s">
        <v>91</v>
      </c>
      <c r="F3" t="s">
        <v>92</v>
      </c>
      <c r="G3">
        <v>52229.235499000002</v>
      </c>
      <c r="H3">
        <v>27873067.029475</v>
      </c>
      <c r="K3">
        <v>1</v>
      </c>
      <c r="L3" t="s">
        <v>102</v>
      </c>
      <c r="M3" t="str">
        <f>N3&amp;" - "&amp;P3&amp;" - "&amp;O3</f>
        <v>Anacostia River - CSS - Anacostia River</v>
      </c>
      <c r="N3" t="s">
        <v>91</v>
      </c>
      <c r="O3" t="s">
        <v>91</v>
      </c>
      <c r="P3" t="s">
        <v>92</v>
      </c>
      <c r="Q3">
        <v>3201774.381029</v>
      </c>
      <c r="R3">
        <v>17488263.922460001</v>
      </c>
      <c r="U3">
        <v>1</v>
      </c>
      <c r="V3" t="s">
        <v>124</v>
      </c>
      <c r="W3" t="str">
        <f>X3&amp;" - "&amp;Z3&amp;" - "&amp;Y3</f>
        <v>Anacostia River - CSS - Anacostia River</v>
      </c>
      <c r="X3" t="s">
        <v>91</v>
      </c>
      <c r="Y3" t="s">
        <v>91</v>
      </c>
      <c r="Z3" t="s">
        <v>92</v>
      </c>
      <c r="AA3">
        <v>22372585.52138</v>
      </c>
    </row>
    <row r="4" spans="1:27" x14ac:dyDescent="0.3">
      <c r="A4">
        <v>2</v>
      </c>
      <c r="B4" t="s">
        <v>102</v>
      </c>
      <c r="C4" t="str">
        <f t="shared" si="0"/>
        <v>Anacostia River - MS4 - Anacostia River</v>
      </c>
      <c r="D4" t="s">
        <v>91</v>
      </c>
      <c r="E4" t="s">
        <v>91</v>
      </c>
      <c r="F4" t="s">
        <v>90</v>
      </c>
      <c r="G4">
        <v>70918.854263999994</v>
      </c>
      <c r="H4">
        <v>9192711.6396120004</v>
      </c>
      <c r="K4">
        <v>2</v>
      </c>
      <c r="L4" t="s">
        <v>102</v>
      </c>
      <c r="M4" t="str">
        <f t="shared" ref="M4:M54" si="1">N4&amp;" - "&amp;P4&amp;" - "&amp;O4</f>
        <v>Anacostia River - MS4 - Anacostia River</v>
      </c>
      <c r="N4" t="s">
        <v>91</v>
      </c>
      <c r="O4" t="s">
        <v>91</v>
      </c>
      <c r="P4" t="s">
        <v>90</v>
      </c>
      <c r="Q4">
        <v>395231.27515900001</v>
      </c>
      <c r="R4">
        <v>2180075.8002800001</v>
      </c>
      <c r="U4">
        <v>2</v>
      </c>
      <c r="V4" t="s">
        <v>124</v>
      </c>
      <c r="W4" t="str">
        <f t="shared" ref="W4:W54" si="2">X4&amp;" - "&amp;Z4&amp;" - "&amp;Y4</f>
        <v>Anacostia River - MS4 - Anacostia River</v>
      </c>
      <c r="X4" t="s">
        <v>91</v>
      </c>
      <c r="Y4" t="s">
        <v>91</v>
      </c>
      <c r="Z4" t="s">
        <v>90</v>
      </c>
      <c r="AA4">
        <v>12287324.88528</v>
      </c>
    </row>
    <row r="5" spans="1:27" x14ac:dyDescent="0.3">
      <c r="A5">
        <v>3</v>
      </c>
      <c r="B5" t="s">
        <v>102</v>
      </c>
      <c r="C5" t="str">
        <f t="shared" si="0"/>
        <v>Anacostia River - MS4 - Anacostia River / Benning-ECap</v>
      </c>
      <c r="D5" t="s">
        <v>91</v>
      </c>
      <c r="E5" t="s">
        <v>103</v>
      </c>
      <c r="F5" t="s">
        <v>90</v>
      </c>
      <c r="G5">
        <v>15567.19304</v>
      </c>
      <c r="H5">
        <v>3639321.3454379998</v>
      </c>
      <c r="K5">
        <v>3</v>
      </c>
      <c r="L5" t="s">
        <v>102</v>
      </c>
      <c r="M5" t="str">
        <f t="shared" si="1"/>
        <v>Anacostia River - MS4 - Anacostia River / Benning-ECap</v>
      </c>
      <c r="N5" t="s">
        <v>91</v>
      </c>
      <c r="O5" t="s">
        <v>103</v>
      </c>
      <c r="P5" t="s">
        <v>90</v>
      </c>
      <c r="Q5">
        <v>493558.90466399997</v>
      </c>
      <c r="R5">
        <v>1785641.120566</v>
      </c>
      <c r="U5">
        <v>3</v>
      </c>
      <c r="V5" t="s">
        <v>124</v>
      </c>
      <c r="W5" t="str">
        <f t="shared" si="2"/>
        <v>Anacostia River - MS4 - Anacostia River / Benning-ECap</v>
      </c>
      <c r="X5" t="s">
        <v>91</v>
      </c>
      <c r="Y5" t="s">
        <v>103</v>
      </c>
      <c r="Z5" t="s">
        <v>90</v>
      </c>
      <c r="AA5">
        <v>2029942.3796260001</v>
      </c>
    </row>
    <row r="6" spans="1:27" x14ac:dyDescent="0.3">
      <c r="A6">
        <v>4</v>
      </c>
      <c r="B6" t="s">
        <v>102</v>
      </c>
      <c r="C6" t="str">
        <f t="shared" si="0"/>
        <v>Anacostia River - MS4 - Anacostia River / Naylor</v>
      </c>
      <c r="D6" t="s">
        <v>91</v>
      </c>
      <c r="E6" t="s">
        <v>104</v>
      </c>
      <c r="F6" t="s">
        <v>90</v>
      </c>
      <c r="G6">
        <v>6898.8047059999999</v>
      </c>
      <c r="H6">
        <v>529922.92710800003</v>
      </c>
      <c r="K6">
        <v>4</v>
      </c>
      <c r="L6" t="s">
        <v>102</v>
      </c>
      <c r="M6" t="str">
        <f t="shared" si="1"/>
        <v>Anacostia River - MS4 - Anacostia River / Naylor</v>
      </c>
      <c r="N6" t="s">
        <v>91</v>
      </c>
      <c r="O6" t="s">
        <v>104</v>
      </c>
      <c r="P6" t="s">
        <v>90</v>
      </c>
      <c r="Q6">
        <v>85233.205191000001</v>
      </c>
      <c r="R6">
        <v>248582.75039500001</v>
      </c>
      <c r="U6">
        <v>4</v>
      </c>
      <c r="V6" t="s">
        <v>124</v>
      </c>
      <c r="W6" t="str">
        <f t="shared" si="2"/>
        <v>Anacostia River - MS4 - Anacostia River / Naylor</v>
      </c>
      <c r="X6" t="s">
        <v>91</v>
      </c>
      <c r="Y6" t="s">
        <v>104</v>
      </c>
      <c r="Z6" t="s">
        <v>90</v>
      </c>
      <c r="AA6">
        <v>116119.34</v>
      </c>
    </row>
    <row r="7" spans="1:27" x14ac:dyDescent="0.3">
      <c r="A7">
        <v>5</v>
      </c>
      <c r="B7" t="s">
        <v>102</v>
      </c>
      <c r="C7" t="str">
        <f t="shared" si="0"/>
        <v>Anacostia River - MS4 - Anacostia River / Northwest Anacostia</v>
      </c>
      <c r="D7" t="s">
        <v>91</v>
      </c>
      <c r="E7" t="s">
        <v>105</v>
      </c>
      <c r="F7" t="s">
        <v>90</v>
      </c>
      <c r="G7">
        <v>12164.09059</v>
      </c>
      <c r="H7">
        <v>537988.82736999996</v>
      </c>
      <c r="K7">
        <v>5</v>
      </c>
      <c r="L7" t="s">
        <v>102</v>
      </c>
      <c r="M7" t="str">
        <f t="shared" si="1"/>
        <v>Anacostia River - MS4 - Anacostia River / Northwest Anacostia</v>
      </c>
      <c r="N7" t="s">
        <v>91</v>
      </c>
      <c r="O7" t="s">
        <v>105</v>
      </c>
      <c r="P7" t="s">
        <v>90</v>
      </c>
      <c r="Q7">
        <v>47026.645927999998</v>
      </c>
      <c r="R7">
        <v>403181.23986899998</v>
      </c>
      <c r="U7">
        <v>5</v>
      </c>
      <c r="V7" t="s">
        <v>124</v>
      </c>
      <c r="W7" t="str">
        <f t="shared" si="2"/>
        <v>Anacostia River - MS4 - Anacostia River / Northwest Anacostia</v>
      </c>
      <c r="X7" t="s">
        <v>91</v>
      </c>
      <c r="Y7" t="s">
        <v>105</v>
      </c>
      <c r="Z7" t="s">
        <v>90</v>
      </c>
      <c r="AA7">
        <v>1537111.8</v>
      </c>
    </row>
    <row r="8" spans="1:27" x14ac:dyDescent="0.3">
      <c r="A8">
        <v>6</v>
      </c>
      <c r="B8" t="s">
        <v>102</v>
      </c>
      <c r="C8" t="str">
        <f t="shared" si="0"/>
        <v>Anacostia River - MS4 - Anacostia River / Ridge</v>
      </c>
      <c r="D8" t="s">
        <v>91</v>
      </c>
      <c r="E8" t="s">
        <v>106</v>
      </c>
      <c r="F8" t="s">
        <v>90</v>
      </c>
      <c r="G8">
        <v>6140.4891950000001</v>
      </c>
      <c r="H8">
        <v>523362.16719599999</v>
      </c>
      <c r="K8">
        <v>6</v>
      </c>
      <c r="L8" t="s">
        <v>102</v>
      </c>
      <c r="M8" t="str">
        <f t="shared" si="1"/>
        <v>Anacostia River - MS4 - Anacostia River / Ridge</v>
      </c>
      <c r="N8" t="s">
        <v>91</v>
      </c>
      <c r="O8" t="s">
        <v>106</v>
      </c>
      <c r="P8" t="s">
        <v>90</v>
      </c>
      <c r="Q8">
        <v>75320.481400999997</v>
      </c>
      <c r="R8">
        <v>260824.32415100001</v>
      </c>
      <c r="U8">
        <v>6</v>
      </c>
      <c r="V8" t="s">
        <v>124</v>
      </c>
      <c r="W8" t="str">
        <f t="shared" si="2"/>
        <v>Anacostia River - MS4 - Anacostia River / Ridge</v>
      </c>
      <c r="X8" t="s">
        <v>91</v>
      </c>
      <c r="Y8" t="s">
        <v>106</v>
      </c>
      <c r="Z8" t="s">
        <v>90</v>
      </c>
      <c r="AA8">
        <v>184753.5</v>
      </c>
    </row>
    <row r="9" spans="1:27" x14ac:dyDescent="0.3">
      <c r="A9">
        <v>7</v>
      </c>
      <c r="B9" t="s">
        <v>102</v>
      </c>
      <c r="C9" t="str">
        <f t="shared" si="0"/>
        <v>Anacostia River - MS4 - Anacostia River / Sligo Creek</v>
      </c>
      <c r="D9" t="s">
        <v>91</v>
      </c>
      <c r="E9" t="s">
        <v>107</v>
      </c>
      <c r="F9" t="s">
        <v>90</v>
      </c>
      <c r="G9">
        <v>7988.540602</v>
      </c>
      <c r="H9">
        <v>973911.01220500004</v>
      </c>
      <c r="K9">
        <v>7</v>
      </c>
      <c r="L9" t="s">
        <v>102</v>
      </c>
      <c r="M9" t="str">
        <f t="shared" si="1"/>
        <v>Anacostia River - MS4 - Anacostia River / Sligo Creek</v>
      </c>
      <c r="N9" t="s">
        <v>91</v>
      </c>
      <c r="O9" t="s">
        <v>107</v>
      </c>
      <c r="P9" t="s">
        <v>90</v>
      </c>
      <c r="Q9">
        <v>124751.107412</v>
      </c>
      <c r="R9">
        <v>480699.287304</v>
      </c>
      <c r="U9">
        <v>7</v>
      </c>
      <c r="V9" t="s">
        <v>124</v>
      </c>
      <c r="W9" t="str">
        <f t="shared" si="2"/>
        <v>Anacostia River - MS4 - Anacostia River / Sligo Creek</v>
      </c>
      <c r="X9" t="s">
        <v>91</v>
      </c>
      <c r="Y9" t="s">
        <v>107</v>
      </c>
      <c r="Z9" t="s">
        <v>90</v>
      </c>
      <c r="AA9">
        <v>452698.47252000001</v>
      </c>
    </row>
    <row r="10" spans="1:27" x14ac:dyDescent="0.3">
      <c r="A10">
        <v>8</v>
      </c>
      <c r="B10" t="s">
        <v>102</v>
      </c>
      <c r="C10" t="str">
        <f t="shared" si="0"/>
        <v>Anacostia River - MS4 - Anacostia River / Suitland-Stickfoot</v>
      </c>
      <c r="D10" t="s">
        <v>91</v>
      </c>
      <c r="E10" t="s">
        <v>108</v>
      </c>
      <c r="F10" t="s">
        <v>90</v>
      </c>
      <c r="G10">
        <v>18514.055501999999</v>
      </c>
      <c r="H10">
        <v>4358816.2272079997</v>
      </c>
      <c r="K10">
        <v>8</v>
      </c>
      <c r="L10" t="s">
        <v>102</v>
      </c>
      <c r="M10" t="str">
        <f t="shared" si="1"/>
        <v>Anacostia River - MS4 - Anacostia River / Suitland-Stickfoot</v>
      </c>
      <c r="N10" t="s">
        <v>91</v>
      </c>
      <c r="O10" t="s">
        <v>108</v>
      </c>
      <c r="P10" t="s">
        <v>90</v>
      </c>
      <c r="Q10">
        <v>380730.98753899999</v>
      </c>
      <c r="R10">
        <v>1694786.482693</v>
      </c>
      <c r="U10">
        <v>8</v>
      </c>
      <c r="V10" t="s">
        <v>124</v>
      </c>
      <c r="W10" t="str">
        <f t="shared" si="2"/>
        <v>Anacostia River - MS4 - Anacostia River / Suitland-Stickfoot</v>
      </c>
      <c r="X10" t="s">
        <v>91</v>
      </c>
      <c r="Y10" t="s">
        <v>108</v>
      </c>
      <c r="Z10" t="s">
        <v>90</v>
      </c>
      <c r="AA10">
        <v>5428279.8678000001</v>
      </c>
    </row>
    <row r="11" spans="1:27" x14ac:dyDescent="0.3">
      <c r="A11">
        <v>9</v>
      </c>
      <c r="B11" t="s">
        <v>102</v>
      </c>
      <c r="C11" t="str">
        <f t="shared" si="0"/>
        <v>Anacostia River - MS4 - Anacostia River / To MD - Anacostia</v>
      </c>
      <c r="D11" t="s">
        <v>91</v>
      </c>
      <c r="E11" t="s">
        <v>109</v>
      </c>
      <c r="F11" t="s">
        <v>90</v>
      </c>
      <c r="G11">
        <v>7844.2283550000002</v>
      </c>
      <c r="H11">
        <v>965551.03090300004</v>
      </c>
      <c r="K11">
        <v>9</v>
      </c>
      <c r="L11" t="s">
        <v>102</v>
      </c>
      <c r="M11" t="str">
        <f t="shared" si="1"/>
        <v>Anacostia River - MS4 - Anacostia River / To MD - Anacostia</v>
      </c>
      <c r="N11" t="s">
        <v>91</v>
      </c>
      <c r="O11" t="s">
        <v>109</v>
      </c>
      <c r="P11" t="s">
        <v>90</v>
      </c>
      <c r="Q11">
        <v>118351.62962599999</v>
      </c>
      <c r="R11">
        <v>352694.72772800003</v>
      </c>
      <c r="U11">
        <v>9</v>
      </c>
      <c r="V11" t="s">
        <v>124</v>
      </c>
      <c r="W11" t="str">
        <f t="shared" si="2"/>
        <v>Anacostia River - MS4 - Anacostia River / To MD - Anacostia</v>
      </c>
      <c r="X11" t="s">
        <v>91</v>
      </c>
      <c r="Y11" t="s">
        <v>109</v>
      </c>
      <c r="Z11" t="s">
        <v>90</v>
      </c>
      <c r="AA11">
        <v>150542.92154400001</v>
      </c>
    </row>
    <row r="12" spans="1:27" x14ac:dyDescent="0.3">
      <c r="A12">
        <v>10</v>
      </c>
      <c r="B12" t="s">
        <v>102</v>
      </c>
      <c r="C12" t="str">
        <f t="shared" si="0"/>
        <v>Anacostia River - MS4 - Fort Chaplin Tributary</v>
      </c>
      <c r="D12" t="s">
        <v>91</v>
      </c>
      <c r="E12" t="s">
        <v>27</v>
      </c>
      <c r="F12" t="s">
        <v>90</v>
      </c>
      <c r="G12">
        <v>10033.585967000001</v>
      </c>
      <c r="H12">
        <v>1179480.930099</v>
      </c>
      <c r="K12">
        <v>10</v>
      </c>
      <c r="L12" t="s">
        <v>102</v>
      </c>
      <c r="M12" t="str">
        <f t="shared" si="1"/>
        <v>Anacostia River - MS4 - Fort Chaplin Tributary</v>
      </c>
      <c r="N12" t="s">
        <v>91</v>
      </c>
      <c r="O12" t="s">
        <v>27</v>
      </c>
      <c r="P12" t="s">
        <v>90</v>
      </c>
      <c r="Q12">
        <v>149145.92131199999</v>
      </c>
      <c r="R12">
        <v>423427.09377600002</v>
      </c>
      <c r="U12">
        <v>10</v>
      </c>
      <c r="V12" t="s">
        <v>124</v>
      </c>
      <c r="W12" t="str">
        <f t="shared" si="2"/>
        <v>Anacostia River - MS4 - Fort Chaplin Tributary</v>
      </c>
      <c r="X12" t="s">
        <v>91</v>
      </c>
      <c r="Y12" t="s">
        <v>27</v>
      </c>
      <c r="Z12" t="s">
        <v>90</v>
      </c>
      <c r="AA12">
        <v>768027.46</v>
      </c>
    </row>
    <row r="13" spans="1:27" x14ac:dyDescent="0.3">
      <c r="A13">
        <v>11</v>
      </c>
      <c r="B13" t="s">
        <v>102</v>
      </c>
      <c r="C13" t="str">
        <f t="shared" si="0"/>
        <v>Anacostia River - MS4 - Fort Davis Tributary</v>
      </c>
      <c r="D13" t="s">
        <v>91</v>
      </c>
      <c r="E13" t="s">
        <v>29</v>
      </c>
      <c r="F13" t="s">
        <v>90</v>
      </c>
      <c r="G13">
        <v>8128.2598310000003</v>
      </c>
      <c r="H13">
        <v>947363.36607900006</v>
      </c>
      <c r="K13">
        <v>11</v>
      </c>
      <c r="L13" t="s">
        <v>102</v>
      </c>
      <c r="M13" t="str">
        <f t="shared" si="1"/>
        <v>Anacostia River - MS4 - Fort Davis Tributary</v>
      </c>
      <c r="N13" t="s">
        <v>91</v>
      </c>
      <c r="O13" t="s">
        <v>29</v>
      </c>
      <c r="P13" t="s">
        <v>90</v>
      </c>
      <c r="Q13">
        <v>109230.585076</v>
      </c>
      <c r="R13">
        <v>328257.13486599998</v>
      </c>
      <c r="U13">
        <v>11</v>
      </c>
      <c r="V13" t="s">
        <v>124</v>
      </c>
      <c r="W13" t="str">
        <f t="shared" si="2"/>
        <v>Anacostia River - MS4 - Fort Davis Tributary</v>
      </c>
      <c r="X13" t="s">
        <v>91</v>
      </c>
      <c r="Y13" t="s">
        <v>29</v>
      </c>
      <c r="Z13" t="s">
        <v>90</v>
      </c>
      <c r="AA13">
        <v>237072.41034</v>
      </c>
    </row>
    <row r="14" spans="1:27" x14ac:dyDescent="0.3">
      <c r="A14">
        <v>12</v>
      </c>
      <c r="B14" t="s">
        <v>102</v>
      </c>
      <c r="C14" t="str">
        <f t="shared" si="0"/>
        <v>Anacostia River - MS4 - Fort Dupont Tributary</v>
      </c>
      <c r="D14" t="s">
        <v>91</v>
      </c>
      <c r="E14" t="s">
        <v>23</v>
      </c>
      <c r="F14" t="s">
        <v>90</v>
      </c>
      <c r="G14">
        <v>8035.5652229999996</v>
      </c>
      <c r="H14">
        <v>1656203.4922460001</v>
      </c>
      <c r="K14">
        <v>12</v>
      </c>
      <c r="L14" t="s">
        <v>102</v>
      </c>
      <c r="M14" t="str">
        <f t="shared" si="1"/>
        <v>Anacostia River - MS4 - Fort Dupont Tributary</v>
      </c>
      <c r="N14" t="s">
        <v>91</v>
      </c>
      <c r="O14" t="s">
        <v>23</v>
      </c>
      <c r="P14" t="s">
        <v>90</v>
      </c>
      <c r="Q14">
        <v>52259.606752</v>
      </c>
      <c r="R14">
        <v>154823.527241</v>
      </c>
      <c r="U14">
        <v>12</v>
      </c>
      <c r="V14" t="s">
        <v>124</v>
      </c>
      <c r="W14" t="str">
        <f t="shared" si="2"/>
        <v>Anacostia River - MS4 - Fort Dupont Tributary</v>
      </c>
      <c r="X14" t="s">
        <v>91</v>
      </c>
      <c r="Y14" t="s">
        <v>23</v>
      </c>
      <c r="Z14" t="s">
        <v>90</v>
      </c>
      <c r="AA14">
        <v>177741.03056000001</v>
      </c>
    </row>
    <row r="15" spans="1:27" x14ac:dyDescent="0.3">
      <c r="A15">
        <v>13</v>
      </c>
      <c r="B15" t="s">
        <v>102</v>
      </c>
      <c r="C15" t="str">
        <f t="shared" si="0"/>
        <v>Anacostia River - MS4 - Fort Stanton Tributary</v>
      </c>
      <c r="D15" t="s">
        <v>91</v>
      </c>
      <c r="E15" t="s">
        <v>33</v>
      </c>
      <c r="F15" t="s">
        <v>90</v>
      </c>
      <c r="G15">
        <v>8849.4169660000007</v>
      </c>
      <c r="H15">
        <v>1120416.084786</v>
      </c>
      <c r="K15">
        <v>13</v>
      </c>
      <c r="L15" t="s">
        <v>102</v>
      </c>
      <c r="M15" t="str">
        <f t="shared" si="1"/>
        <v>Anacostia River - MS4 - Fort Stanton Tributary</v>
      </c>
      <c r="N15" t="s">
        <v>91</v>
      </c>
      <c r="O15" t="s">
        <v>33</v>
      </c>
      <c r="P15" t="s">
        <v>90</v>
      </c>
      <c r="Q15">
        <v>125898.988492</v>
      </c>
      <c r="R15">
        <v>488751.46888300002</v>
      </c>
      <c r="U15">
        <v>13</v>
      </c>
      <c r="V15" t="s">
        <v>124</v>
      </c>
      <c r="W15" t="str">
        <f t="shared" si="2"/>
        <v>Anacostia River - MS4 - Fort Stanton Tributary</v>
      </c>
      <c r="X15" t="s">
        <v>91</v>
      </c>
      <c r="Y15" t="s">
        <v>33</v>
      </c>
      <c r="Z15" t="s">
        <v>90</v>
      </c>
      <c r="AA15">
        <v>1001244.8</v>
      </c>
    </row>
    <row r="16" spans="1:27" x14ac:dyDescent="0.3">
      <c r="A16">
        <v>14</v>
      </c>
      <c r="B16" t="s">
        <v>102</v>
      </c>
      <c r="C16" t="str">
        <f t="shared" si="0"/>
        <v>Anacostia River - MS4 - Hickey Run</v>
      </c>
      <c r="D16" t="s">
        <v>91</v>
      </c>
      <c r="E16" t="s">
        <v>35</v>
      </c>
      <c r="F16" t="s">
        <v>90</v>
      </c>
      <c r="G16">
        <v>13796.368617</v>
      </c>
      <c r="H16">
        <v>4467107.9818719998</v>
      </c>
      <c r="K16">
        <v>14</v>
      </c>
      <c r="L16" t="s">
        <v>102</v>
      </c>
      <c r="M16" t="str">
        <f t="shared" si="1"/>
        <v>Anacostia River - MS4 - Hickey Run</v>
      </c>
      <c r="N16" t="s">
        <v>91</v>
      </c>
      <c r="O16" t="s">
        <v>35</v>
      </c>
      <c r="P16" t="s">
        <v>90</v>
      </c>
      <c r="Q16">
        <v>334416.73605000001</v>
      </c>
      <c r="R16">
        <v>1860899.599257</v>
      </c>
      <c r="U16">
        <v>14</v>
      </c>
      <c r="V16" t="s">
        <v>124</v>
      </c>
      <c r="W16" t="str">
        <f t="shared" si="2"/>
        <v>Anacostia River - MS4 - Hickey Run</v>
      </c>
      <c r="X16" t="s">
        <v>91</v>
      </c>
      <c r="Y16" t="s">
        <v>35</v>
      </c>
      <c r="Z16" t="s">
        <v>90</v>
      </c>
      <c r="AA16">
        <v>17219627.360909998</v>
      </c>
    </row>
    <row r="17" spans="1:27" x14ac:dyDescent="0.3">
      <c r="A17">
        <v>15</v>
      </c>
      <c r="B17" t="s">
        <v>102</v>
      </c>
      <c r="C17" t="str">
        <f t="shared" si="0"/>
        <v>Anacostia River - MS4 - Kingman Lake</v>
      </c>
      <c r="D17" t="s">
        <v>91</v>
      </c>
      <c r="E17" t="s">
        <v>110</v>
      </c>
      <c r="F17" t="s">
        <v>90</v>
      </c>
      <c r="G17">
        <v>10516.253885</v>
      </c>
      <c r="H17">
        <v>2795404.4871760001</v>
      </c>
      <c r="K17">
        <v>15</v>
      </c>
      <c r="L17" t="s">
        <v>102</v>
      </c>
      <c r="M17" t="str">
        <f t="shared" si="1"/>
        <v>Anacostia River - MS4 - Kingman Lake</v>
      </c>
      <c r="N17" t="s">
        <v>91</v>
      </c>
      <c r="O17" t="s">
        <v>110</v>
      </c>
      <c r="P17" t="s">
        <v>90</v>
      </c>
      <c r="Q17">
        <v>150532.263236</v>
      </c>
      <c r="R17">
        <v>825164.93232499994</v>
      </c>
      <c r="U17">
        <v>15</v>
      </c>
      <c r="V17" t="s">
        <v>124</v>
      </c>
      <c r="W17" t="str">
        <f t="shared" si="2"/>
        <v>Anacostia River - MS4 - Kingman Lake</v>
      </c>
      <c r="X17" t="s">
        <v>91</v>
      </c>
      <c r="Y17" t="s">
        <v>110</v>
      </c>
      <c r="Z17" t="s">
        <v>90</v>
      </c>
      <c r="AA17">
        <v>1394451.68</v>
      </c>
    </row>
    <row r="18" spans="1:27" x14ac:dyDescent="0.3">
      <c r="A18">
        <v>16</v>
      </c>
      <c r="B18" t="s">
        <v>102</v>
      </c>
      <c r="C18" t="str">
        <f t="shared" si="0"/>
        <v>Anacostia River - MS4 - Lower Beaverdam Creek</v>
      </c>
      <c r="D18" t="s">
        <v>91</v>
      </c>
      <c r="E18" t="s">
        <v>111</v>
      </c>
      <c r="F18" t="s">
        <v>90</v>
      </c>
      <c r="G18">
        <v>3005.5902019999999</v>
      </c>
      <c r="H18">
        <v>130129.926521</v>
      </c>
      <c r="K18">
        <v>16</v>
      </c>
      <c r="L18" t="s">
        <v>102</v>
      </c>
      <c r="M18" t="str">
        <f t="shared" si="1"/>
        <v>Anacostia River - MS4 - Lower Beaverdam Creek</v>
      </c>
      <c r="N18" t="s">
        <v>91</v>
      </c>
      <c r="O18" t="s">
        <v>111</v>
      </c>
      <c r="P18" t="s">
        <v>90</v>
      </c>
      <c r="Q18">
        <v>6129.9075750000002</v>
      </c>
      <c r="R18">
        <v>25931.293226999998</v>
      </c>
      <c r="U18">
        <v>16</v>
      </c>
      <c r="V18" t="s">
        <v>124</v>
      </c>
      <c r="W18" t="str">
        <f t="shared" si="2"/>
        <v>Anacostia River - MS4 - Lower Beaverdam Creek</v>
      </c>
      <c r="X18" t="s">
        <v>91</v>
      </c>
      <c r="Y18" t="s">
        <v>111</v>
      </c>
      <c r="Z18" t="s">
        <v>90</v>
      </c>
      <c r="AA18">
        <v>58224</v>
      </c>
    </row>
    <row r="19" spans="1:27" x14ac:dyDescent="0.3">
      <c r="A19">
        <v>17</v>
      </c>
      <c r="B19" t="s">
        <v>102</v>
      </c>
      <c r="C19" t="str">
        <f t="shared" si="0"/>
        <v>Anacostia River - MS4 - Nash Run</v>
      </c>
      <c r="D19" t="s">
        <v>91</v>
      </c>
      <c r="E19" t="s">
        <v>43</v>
      </c>
      <c r="F19" t="s">
        <v>90</v>
      </c>
      <c r="G19">
        <v>8546.0344420000001</v>
      </c>
      <c r="H19">
        <v>1910758.146094</v>
      </c>
      <c r="K19">
        <v>17</v>
      </c>
      <c r="L19" t="s">
        <v>102</v>
      </c>
      <c r="M19" t="str">
        <f t="shared" si="1"/>
        <v>Anacostia River - MS4 - Nash Run</v>
      </c>
      <c r="N19" t="s">
        <v>91</v>
      </c>
      <c r="O19" t="s">
        <v>43</v>
      </c>
      <c r="P19" t="s">
        <v>90</v>
      </c>
      <c r="Q19">
        <v>187316.89359200001</v>
      </c>
      <c r="R19">
        <v>649594.87167000002</v>
      </c>
      <c r="U19">
        <v>17</v>
      </c>
      <c r="V19" t="s">
        <v>124</v>
      </c>
      <c r="W19" t="str">
        <f t="shared" si="2"/>
        <v>Anacostia River - MS4 - Nash Run</v>
      </c>
      <c r="X19" t="s">
        <v>91</v>
      </c>
      <c r="Y19" t="s">
        <v>43</v>
      </c>
      <c r="Z19" t="s">
        <v>90</v>
      </c>
      <c r="AA19">
        <v>707857.25361599994</v>
      </c>
    </row>
    <row r="20" spans="1:27" x14ac:dyDescent="0.3">
      <c r="A20">
        <v>18</v>
      </c>
      <c r="B20" t="s">
        <v>102</v>
      </c>
      <c r="C20" t="str">
        <f t="shared" si="0"/>
        <v>Anacostia River - MS4 - Northwest Branch</v>
      </c>
      <c r="D20" t="s">
        <v>91</v>
      </c>
      <c r="E20" t="s">
        <v>112</v>
      </c>
      <c r="F20" t="s">
        <v>90</v>
      </c>
      <c r="G20">
        <v>16297.958084</v>
      </c>
      <c r="H20">
        <v>8046428.1928679999</v>
      </c>
      <c r="K20">
        <v>18</v>
      </c>
      <c r="L20" t="s">
        <v>102</v>
      </c>
      <c r="M20" t="str">
        <f t="shared" si="1"/>
        <v>Anacostia River - MS4 - Northwest Branch</v>
      </c>
      <c r="N20" t="s">
        <v>91</v>
      </c>
      <c r="O20" t="s">
        <v>112</v>
      </c>
      <c r="P20" t="s">
        <v>90</v>
      </c>
      <c r="Q20">
        <v>1037350.52987</v>
      </c>
      <c r="R20">
        <v>3436895.5005239998</v>
      </c>
      <c r="U20">
        <v>18</v>
      </c>
      <c r="V20" t="s">
        <v>124</v>
      </c>
      <c r="W20" t="str">
        <f t="shared" si="2"/>
        <v>Anacostia River - MS4 - Northwest Branch</v>
      </c>
      <c r="X20" t="s">
        <v>91</v>
      </c>
      <c r="Y20" t="s">
        <v>112</v>
      </c>
      <c r="Z20" t="s">
        <v>90</v>
      </c>
      <c r="AA20">
        <v>3904344.6596829998</v>
      </c>
    </row>
    <row r="21" spans="1:27" x14ac:dyDescent="0.3">
      <c r="A21">
        <v>19</v>
      </c>
      <c r="B21" t="s">
        <v>102</v>
      </c>
      <c r="C21" t="str">
        <f t="shared" si="0"/>
        <v>Anacostia River - MS4 - Pope Branch</v>
      </c>
      <c r="D21" t="s">
        <v>91</v>
      </c>
      <c r="E21" t="s">
        <v>49</v>
      </c>
      <c r="F21" t="s">
        <v>90</v>
      </c>
      <c r="G21">
        <v>8976.1789700000008</v>
      </c>
      <c r="H21">
        <v>1134947.859585</v>
      </c>
      <c r="K21">
        <v>19</v>
      </c>
      <c r="L21" t="s">
        <v>102</v>
      </c>
      <c r="M21" t="str">
        <f t="shared" si="1"/>
        <v>Anacostia River - MS4 - Pope Branch</v>
      </c>
      <c r="N21" t="s">
        <v>91</v>
      </c>
      <c r="O21" t="s">
        <v>49</v>
      </c>
      <c r="P21" t="s">
        <v>90</v>
      </c>
      <c r="Q21">
        <v>110849.163783</v>
      </c>
      <c r="R21">
        <v>337502.58325899998</v>
      </c>
      <c r="U21">
        <v>19</v>
      </c>
      <c r="V21" t="s">
        <v>124</v>
      </c>
      <c r="W21" t="str">
        <f t="shared" si="2"/>
        <v>Anacostia River - MS4 - Pope Branch</v>
      </c>
      <c r="X21" t="s">
        <v>91</v>
      </c>
      <c r="Y21" t="s">
        <v>49</v>
      </c>
      <c r="Z21" t="s">
        <v>90</v>
      </c>
      <c r="AA21">
        <v>108168.17</v>
      </c>
    </row>
    <row r="22" spans="1:27" x14ac:dyDescent="0.3">
      <c r="A22">
        <v>20</v>
      </c>
      <c r="B22" t="s">
        <v>102</v>
      </c>
      <c r="C22" t="str">
        <f t="shared" si="0"/>
        <v>Anacostia River - MS4 - Texas Avenue Tributary</v>
      </c>
      <c r="D22" t="s">
        <v>91</v>
      </c>
      <c r="E22" t="s">
        <v>59</v>
      </c>
      <c r="F22" t="s">
        <v>90</v>
      </c>
      <c r="G22">
        <v>7328.0668809999997</v>
      </c>
      <c r="H22">
        <v>1008880.252449</v>
      </c>
      <c r="K22">
        <v>20</v>
      </c>
      <c r="L22" t="s">
        <v>102</v>
      </c>
      <c r="M22" t="str">
        <f t="shared" si="1"/>
        <v>Anacostia River - MS4 - Texas Avenue Tributary</v>
      </c>
      <c r="N22" t="s">
        <v>91</v>
      </c>
      <c r="O22" t="s">
        <v>59</v>
      </c>
      <c r="P22" t="s">
        <v>90</v>
      </c>
      <c r="Q22">
        <v>117662.415549</v>
      </c>
      <c r="R22">
        <v>385702.57497900003</v>
      </c>
      <c r="U22">
        <v>20</v>
      </c>
      <c r="V22" t="s">
        <v>124</v>
      </c>
      <c r="W22" t="str">
        <f t="shared" si="2"/>
        <v>Anacostia River - MS4 - Texas Avenue Tributary</v>
      </c>
      <c r="X22" t="s">
        <v>91</v>
      </c>
      <c r="Y22" t="s">
        <v>59</v>
      </c>
      <c r="Z22" t="s">
        <v>90</v>
      </c>
      <c r="AA22">
        <v>1023406.87528</v>
      </c>
    </row>
    <row r="23" spans="1:27" x14ac:dyDescent="0.3">
      <c r="A23">
        <v>21</v>
      </c>
      <c r="B23" t="s">
        <v>102</v>
      </c>
      <c r="C23" t="str">
        <f t="shared" si="0"/>
        <v>Anacostia River - MS4 - Watts Branch - Lower</v>
      </c>
      <c r="D23" t="s">
        <v>91</v>
      </c>
      <c r="E23" t="s">
        <v>61</v>
      </c>
      <c r="F23" t="s">
        <v>90</v>
      </c>
      <c r="G23">
        <v>6788.6184999999996</v>
      </c>
      <c r="H23">
        <v>1661778.2665830001</v>
      </c>
      <c r="K23">
        <v>21</v>
      </c>
      <c r="L23" t="s">
        <v>102</v>
      </c>
      <c r="M23" t="str">
        <f t="shared" si="1"/>
        <v>Anacostia River - MS4 - Watts Branch - Lower</v>
      </c>
      <c r="N23" t="s">
        <v>91</v>
      </c>
      <c r="O23" t="s">
        <v>61</v>
      </c>
      <c r="P23" t="s">
        <v>90</v>
      </c>
      <c r="Q23">
        <v>153674.42840199999</v>
      </c>
      <c r="R23">
        <v>584795.04877899995</v>
      </c>
      <c r="U23">
        <v>21</v>
      </c>
      <c r="V23" t="s">
        <v>124</v>
      </c>
      <c r="W23" t="str">
        <f t="shared" si="2"/>
        <v>Anacostia River - MS4 - Watts Branch - Lower</v>
      </c>
      <c r="X23" t="s">
        <v>91</v>
      </c>
      <c r="Y23" t="s">
        <v>61</v>
      </c>
      <c r="Z23" t="s">
        <v>90</v>
      </c>
      <c r="AA23">
        <v>1867917.21056</v>
      </c>
    </row>
    <row r="24" spans="1:27" x14ac:dyDescent="0.3">
      <c r="A24">
        <v>22</v>
      </c>
      <c r="B24" t="s">
        <v>102</v>
      </c>
      <c r="C24" t="str">
        <f t="shared" si="0"/>
        <v>Anacostia River - MS4 - Watts Branch - Upper</v>
      </c>
      <c r="D24" t="s">
        <v>91</v>
      </c>
      <c r="E24" t="s">
        <v>76</v>
      </c>
      <c r="F24" t="s">
        <v>90</v>
      </c>
      <c r="G24">
        <v>9944.8095880000001</v>
      </c>
      <c r="H24">
        <v>3433070.250912</v>
      </c>
      <c r="K24">
        <v>22</v>
      </c>
      <c r="L24" t="s">
        <v>102</v>
      </c>
      <c r="M24" t="str">
        <f t="shared" si="1"/>
        <v>Anacostia River - MS4 - Watts Branch - Upper</v>
      </c>
      <c r="N24" t="s">
        <v>91</v>
      </c>
      <c r="O24" t="s">
        <v>76</v>
      </c>
      <c r="P24" t="s">
        <v>90</v>
      </c>
      <c r="Q24">
        <v>474384.54226299998</v>
      </c>
      <c r="R24">
        <v>1506616.475602</v>
      </c>
      <c r="U24">
        <v>22</v>
      </c>
      <c r="V24" t="s">
        <v>124</v>
      </c>
      <c r="W24" t="str">
        <f t="shared" si="2"/>
        <v>Anacostia River - MS4 - Watts Branch - Upper</v>
      </c>
      <c r="X24" t="s">
        <v>91</v>
      </c>
      <c r="Y24" t="s">
        <v>76</v>
      </c>
      <c r="Z24" t="s">
        <v>90</v>
      </c>
      <c r="AA24">
        <v>1911943.256325</v>
      </c>
    </row>
    <row r="25" spans="1:27" x14ac:dyDescent="0.3">
      <c r="A25">
        <v>23</v>
      </c>
      <c r="B25" t="s">
        <v>102</v>
      </c>
      <c r="C25" t="str">
        <f t="shared" si="0"/>
        <v>Potomac River - MS4 - Battery Kemble Creek</v>
      </c>
      <c r="D25" t="s">
        <v>89</v>
      </c>
      <c r="E25" t="s">
        <v>14</v>
      </c>
      <c r="F25" t="s">
        <v>90</v>
      </c>
      <c r="G25">
        <v>7791.1871849999998</v>
      </c>
      <c r="H25">
        <v>937174.33882299997</v>
      </c>
      <c r="K25">
        <v>23</v>
      </c>
      <c r="L25" t="s">
        <v>102</v>
      </c>
      <c r="M25" t="str">
        <f t="shared" si="1"/>
        <v>Potomac River - MS4 - Battery Kemble Creek</v>
      </c>
      <c r="N25" t="s">
        <v>89</v>
      </c>
      <c r="O25" t="s">
        <v>14</v>
      </c>
      <c r="P25" t="s">
        <v>90</v>
      </c>
      <c r="Q25">
        <v>65919.970967999994</v>
      </c>
      <c r="R25">
        <v>201839.882679</v>
      </c>
      <c r="U25">
        <v>23</v>
      </c>
      <c r="V25" t="s">
        <v>124</v>
      </c>
      <c r="W25" t="str">
        <f t="shared" si="2"/>
        <v>Potomac River - MS4 - Battery Kemble Creek</v>
      </c>
      <c r="X25" t="s">
        <v>89</v>
      </c>
      <c r="Y25" t="s">
        <v>14</v>
      </c>
      <c r="Z25" t="s">
        <v>90</v>
      </c>
      <c r="AA25">
        <v>380435</v>
      </c>
    </row>
    <row r="26" spans="1:27" x14ac:dyDescent="0.3">
      <c r="A26">
        <v>24</v>
      </c>
      <c r="B26" t="s">
        <v>102</v>
      </c>
      <c r="C26" t="str">
        <f t="shared" si="0"/>
        <v>Potomac River - MS4 - C &amp; O Canal</v>
      </c>
      <c r="D26" t="s">
        <v>89</v>
      </c>
      <c r="E26" t="s">
        <v>113</v>
      </c>
      <c r="F26" t="s">
        <v>90</v>
      </c>
      <c r="G26">
        <v>24075.785219000001</v>
      </c>
      <c r="H26">
        <v>2481179.490522</v>
      </c>
      <c r="K26">
        <v>24</v>
      </c>
      <c r="L26" t="s">
        <v>102</v>
      </c>
      <c r="M26" t="str">
        <f t="shared" si="1"/>
        <v>Potomac River - MS4 - C &amp; O Canal</v>
      </c>
      <c r="N26" t="s">
        <v>89</v>
      </c>
      <c r="O26" t="s">
        <v>113</v>
      </c>
      <c r="P26" t="s">
        <v>90</v>
      </c>
      <c r="Q26">
        <v>240031.94635700001</v>
      </c>
      <c r="R26">
        <v>823040.52728799998</v>
      </c>
      <c r="U26">
        <v>24</v>
      </c>
      <c r="V26" t="s">
        <v>124</v>
      </c>
      <c r="W26" t="str">
        <f t="shared" si="2"/>
        <v>Potomac River - MS4 - C &amp; O Canal</v>
      </c>
      <c r="X26" t="s">
        <v>89</v>
      </c>
      <c r="Y26" t="s">
        <v>113</v>
      </c>
      <c r="Z26" t="s">
        <v>90</v>
      </c>
      <c r="AA26">
        <v>1454945.14056</v>
      </c>
    </row>
    <row r="27" spans="1:27" x14ac:dyDescent="0.3">
      <c r="A27">
        <v>25</v>
      </c>
      <c r="B27" t="s">
        <v>102</v>
      </c>
      <c r="C27" t="str">
        <f t="shared" si="0"/>
        <v>Potomac River - MS4 - Dalecarlia Tributary</v>
      </c>
      <c r="D27" t="s">
        <v>89</v>
      </c>
      <c r="E27" t="s">
        <v>18</v>
      </c>
      <c r="F27" t="s">
        <v>90</v>
      </c>
      <c r="G27">
        <v>7023.5963279999996</v>
      </c>
      <c r="H27">
        <v>1093720.8926619999</v>
      </c>
      <c r="K27">
        <v>25</v>
      </c>
      <c r="L27" t="s">
        <v>102</v>
      </c>
      <c r="M27" t="str">
        <f t="shared" si="1"/>
        <v>Potomac River - MS4 - Dalecarlia Tributary</v>
      </c>
      <c r="N27" t="s">
        <v>89</v>
      </c>
      <c r="O27" t="s">
        <v>18</v>
      </c>
      <c r="P27" t="s">
        <v>90</v>
      </c>
      <c r="Q27">
        <v>89745.101723</v>
      </c>
      <c r="R27">
        <v>295099.61869099998</v>
      </c>
      <c r="U27">
        <v>25</v>
      </c>
      <c r="V27" t="s">
        <v>124</v>
      </c>
      <c r="W27" t="str">
        <f t="shared" si="2"/>
        <v>Potomac River - MS4 - Dalecarlia Tributary</v>
      </c>
      <c r="X27" t="s">
        <v>89</v>
      </c>
      <c r="Y27" t="s">
        <v>18</v>
      </c>
      <c r="Z27" t="s">
        <v>90</v>
      </c>
      <c r="AA27">
        <v>255414</v>
      </c>
    </row>
    <row r="28" spans="1:27" x14ac:dyDescent="0.3">
      <c r="A28">
        <v>26</v>
      </c>
      <c r="B28" t="s">
        <v>102</v>
      </c>
      <c r="C28" t="str">
        <f t="shared" si="0"/>
        <v>Potomac River - MS4 - Foundry Branch</v>
      </c>
      <c r="D28" t="s">
        <v>89</v>
      </c>
      <c r="E28" t="s">
        <v>25</v>
      </c>
      <c r="F28" t="s">
        <v>90</v>
      </c>
      <c r="G28">
        <v>14508.009964999999</v>
      </c>
      <c r="H28">
        <v>4591354.7555780001</v>
      </c>
      <c r="K28">
        <v>26</v>
      </c>
      <c r="L28" t="s">
        <v>102</v>
      </c>
      <c r="M28" t="str">
        <f t="shared" si="1"/>
        <v>Potomac River - MS4 - Foundry Branch</v>
      </c>
      <c r="N28" t="s">
        <v>89</v>
      </c>
      <c r="O28" t="s">
        <v>25</v>
      </c>
      <c r="P28" t="s">
        <v>90</v>
      </c>
      <c r="Q28">
        <v>457643.41666300001</v>
      </c>
      <c r="R28">
        <v>1725012.9862850001</v>
      </c>
      <c r="U28">
        <v>26</v>
      </c>
      <c r="V28" t="s">
        <v>124</v>
      </c>
      <c r="W28" t="str">
        <f t="shared" si="2"/>
        <v>Potomac River - MS4 - Foundry Branch</v>
      </c>
      <c r="X28" t="s">
        <v>89</v>
      </c>
      <c r="Y28" t="s">
        <v>25</v>
      </c>
      <c r="Z28" t="s">
        <v>90</v>
      </c>
      <c r="AA28">
        <v>2619097.3403039998</v>
      </c>
    </row>
    <row r="29" spans="1:27" x14ac:dyDescent="0.3">
      <c r="A29">
        <v>27</v>
      </c>
      <c r="B29" t="s">
        <v>102</v>
      </c>
      <c r="C29" t="str">
        <f t="shared" si="0"/>
        <v>Potomac River - MS4 - Oxon Run</v>
      </c>
      <c r="D29" t="s">
        <v>89</v>
      </c>
      <c r="E29" t="s">
        <v>47</v>
      </c>
      <c r="F29" t="s">
        <v>90</v>
      </c>
      <c r="G29">
        <v>25322.430544999999</v>
      </c>
      <c r="H29">
        <v>8785831.3327879999</v>
      </c>
      <c r="K29">
        <v>27</v>
      </c>
      <c r="L29" t="s">
        <v>102</v>
      </c>
      <c r="M29" t="str">
        <f t="shared" si="1"/>
        <v>Potomac River - MS4 - Oxon Run</v>
      </c>
      <c r="N29" t="s">
        <v>89</v>
      </c>
      <c r="O29" t="s">
        <v>47</v>
      </c>
      <c r="P29" t="s">
        <v>90</v>
      </c>
      <c r="Q29">
        <v>1116218.047125</v>
      </c>
      <c r="R29">
        <v>3710399.4825320002</v>
      </c>
      <c r="U29">
        <v>27</v>
      </c>
      <c r="V29" t="s">
        <v>124</v>
      </c>
      <c r="W29" t="str">
        <f t="shared" si="2"/>
        <v>Potomac River - MS4 - Oxon Run</v>
      </c>
      <c r="X29" t="s">
        <v>89</v>
      </c>
      <c r="Y29" t="s">
        <v>47</v>
      </c>
      <c r="Z29" t="s">
        <v>90</v>
      </c>
      <c r="AA29">
        <v>5103945.4106769999</v>
      </c>
    </row>
    <row r="30" spans="1:27" x14ac:dyDescent="0.3">
      <c r="A30">
        <v>28</v>
      </c>
      <c r="B30" t="s">
        <v>102</v>
      </c>
      <c r="C30" t="str">
        <f t="shared" si="0"/>
        <v>Potomac River - CSS - Potomac River</v>
      </c>
      <c r="D30" t="s">
        <v>89</v>
      </c>
      <c r="E30" t="s">
        <v>89</v>
      </c>
      <c r="F30" t="s">
        <v>92</v>
      </c>
      <c r="G30">
        <v>28235.478543000001</v>
      </c>
      <c r="H30">
        <v>5548715.8663550001</v>
      </c>
      <c r="K30">
        <v>28</v>
      </c>
      <c r="L30" t="s">
        <v>102</v>
      </c>
      <c r="M30" t="str">
        <f t="shared" si="1"/>
        <v>Potomac River - CSS - Potomac River</v>
      </c>
      <c r="N30" t="s">
        <v>89</v>
      </c>
      <c r="O30" t="s">
        <v>89</v>
      </c>
      <c r="P30" t="s">
        <v>92</v>
      </c>
      <c r="Q30">
        <v>509021.646358</v>
      </c>
      <c r="R30">
        <v>3782247.4282180001</v>
      </c>
      <c r="U30">
        <v>28</v>
      </c>
      <c r="V30" t="s">
        <v>124</v>
      </c>
      <c r="W30" t="str">
        <f t="shared" si="2"/>
        <v>Potomac River - CSS - Potomac River</v>
      </c>
      <c r="X30" t="s">
        <v>89</v>
      </c>
      <c r="Y30" t="s">
        <v>89</v>
      </c>
      <c r="Z30" t="s">
        <v>92</v>
      </c>
      <c r="AA30">
        <v>4741171.750461</v>
      </c>
    </row>
    <row r="31" spans="1:27" x14ac:dyDescent="0.3">
      <c r="A31">
        <v>29</v>
      </c>
      <c r="B31" t="s">
        <v>102</v>
      </c>
      <c r="C31" t="str">
        <f t="shared" si="0"/>
        <v>Potomac River - MS4 - Potomac River</v>
      </c>
      <c r="D31" t="s">
        <v>89</v>
      </c>
      <c r="E31" t="s">
        <v>89</v>
      </c>
      <c r="F31" t="s">
        <v>90</v>
      </c>
      <c r="G31">
        <v>72550.510769</v>
      </c>
      <c r="H31">
        <v>24630316.933476001</v>
      </c>
      <c r="K31">
        <v>29</v>
      </c>
      <c r="L31" t="s">
        <v>102</v>
      </c>
      <c r="M31" t="str">
        <f t="shared" si="1"/>
        <v>Potomac River - MS4 - Potomac River</v>
      </c>
      <c r="N31" t="s">
        <v>89</v>
      </c>
      <c r="O31" t="s">
        <v>89</v>
      </c>
      <c r="P31" t="s">
        <v>90</v>
      </c>
      <c r="Q31">
        <v>783467.23483700003</v>
      </c>
      <c r="R31">
        <v>4144256.806419</v>
      </c>
      <c r="U31">
        <v>29</v>
      </c>
      <c r="V31" t="s">
        <v>124</v>
      </c>
      <c r="W31" t="str">
        <f t="shared" si="2"/>
        <v>Potomac River - MS4 - Potomac River</v>
      </c>
      <c r="X31" t="s">
        <v>89</v>
      </c>
      <c r="Y31" t="s">
        <v>89</v>
      </c>
      <c r="Z31" t="s">
        <v>90</v>
      </c>
      <c r="AA31">
        <v>4464167.6281199995</v>
      </c>
    </row>
    <row r="32" spans="1:27" x14ac:dyDescent="0.3">
      <c r="A32">
        <v>30</v>
      </c>
      <c r="B32" t="s">
        <v>102</v>
      </c>
      <c r="C32" t="str">
        <f t="shared" si="0"/>
        <v>Potomac River - MS4 - Potomac River / Mill Creek</v>
      </c>
      <c r="D32" t="s">
        <v>89</v>
      </c>
      <c r="E32" t="s">
        <v>114</v>
      </c>
      <c r="F32" t="s">
        <v>90</v>
      </c>
      <c r="G32">
        <v>9029.8248829999993</v>
      </c>
      <c r="H32">
        <v>3085033.5988190002</v>
      </c>
      <c r="K32">
        <v>30</v>
      </c>
      <c r="L32" t="s">
        <v>102</v>
      </c>
      <c r="M32" t="str">
        <f t="shared" si="1"/>
        <v>Potomac River - MS4 - Potomac River / Mill Creek</v>
      </c>
      <c r="N32" t="s">
        <v>89</v>
      </c>
      <c r="O32" t="s">
        <v>114</v>
      </c>
      <c r="P32" t="s">
        <v>90</v>
      </c>
      <c r="Q32">
        <v>432160.081939</v>
      </c>
      <c r="R32">
        <v>1335106.2432530001</v>
      </c>
      <c r="U32">
        <v>30</v>
      </c>
      <c r="V32" t="s">
        <v>124</v>
      </c>
      <c r="W32" t="str">
        <f t="shared" si="2"/>
        <v>Potomac River - MS4 - Potomac River / Mill Creek</v>
      </c>
      <c r="X32" t="s">
        <v>89</v>
      </c>
      <c r="Y32" t="s">
        <v>114</v>
      </c>
      <c r="Z32" t="s">
        <v>90</v>
      </c>
      <c r="AA32">
        <v>808390.92652600002</v>
      </c>
    </row>
    <row r="33" spans="1:27" x14ac:dyDescent="0.3">
      <c r="A33">
        <v>31</v>
      </c>
      <c r="B33" t="s">
        <v>102</v>
      </c>
      <c r="C33" t="str">
        <f t="shared" si="0"/>
        <v>Potomac River - MS4 - Potomac River / Oxon Cove</v>
      </c>
      <c r="D33" t="s">
        <v>89</v>
      </c>
      <c r="E33" t="s">
        <v>115</v>
      </c>
      <c r="F33" t="s">
        <v>90</v>
      </c>
      <c r="G33">
        <v>3558.1353389999999</v>
      </c>
      <c r="H33">
        <v>245274.16041700001</v>
      </c>
      <c r="K33">
        <v>31</v>
      </c>
      <c r="L33" t="s">
        <v>102</v>
      </c>
      <c r="M33" t="str">
        <f t="shared" si="1"/>
        <v>Potomac River - MS4 - Potomac River / Oxon Cove</v>
      </c>
      <c r="N33" t="s">
        <v>89</v>
      </c>
      <c r="O33" t="s">
        <v>115</v>
      </c>
      <c r="P33" t="s">
        <v>90</v>
      </c>
      <c r="Q33">
        <v>11359.981919</v>
      </c>
      <c r="R33">
        <v>136865.31824699999</v>
      </c>
      <c r="U33">
        <v>31</v>
      </c>
      <c r="V33" t="s">
        <v>124</v>
      </c>
      <c r="W33" t="str">
        <f t="shared" si="2"/>
        <v>Potomac River - MS4 - Potomac River / Oxon Cove</v>
      </c>
      <c r="X33" t="s">
        <v>89</v>
      </c>
      <c r="Y33" t="s">
        <v>115</v>
      </c>
      <c r="Z33" t="s">
        <v>90</v>
      </c>
      <c r="AA33">
        <v>1568704</v>
      </c>
    </row>
    <row r="34" spans="1:27" x14ac:dyDescent="0.3">
      <c r="A34">
        <v>32</v>
      </c>
      <c r="B34" t="s">
        <v>102</v>
      </c>
      <c r="C34" t="str">
        <f t="shared" si="0"/>
        <v>Potomac River - MS4 - Potomac River / To Little Falls</v>
      </c>
      <c r="D34" t="s">
        <v>89</v>
      </c>
      <c r="E34" t="s">
        <v>116</v>
      </c>
      <c r="F34" t="s">
        <v>90</v>
      </c>
      <c r="G34">
        <v>7063.8792830000002</v>
      </c>
      <c r="H34">
        <v>659073.368517</v>
      </c>
      <c r="K34">
        <v>32</v>
      </c>
      <c r="L34" t="s">
        <v>102</v>
      </c>
      <c r="M34" t="str">
        <f t="shared" si="1"/>
        <v>Potomac River - MS4 - Potomac River / To Little Falls</v>
      </c>
      <c r="N34" t="s">
        <v>89</v>
      </c>
      <c r="O34" t="s">
        <v>116</v>
      </c>
      <c r="P34" t="s">
        <v>90</v>
      </c>
      <c r="Q34">
        <v>103301.417221</v>
      </c>
      <c r="R34">
        <v>364252.938846</v>
      </c>
      <c r="U34">
        <v>32</v>
      </c>
      <c r="V34" t="s">
        <v>124</v>
      </c>
      <c r="W34" t="str">
        <f t="shared" si="2"/>
        <v>Potomac River - MS4 - Potomac River / To Little Falls</v>
      </c>
      <c r="X34" t="s">
        <v>89</v>
      </c>
      <c r="Y34" t="s">
        <v>116</v>
      </c>
      <c r="Z34" t="s">
        <v>90</v>
      </c>
      <c r="AA34">
        <v>212133.691238</v>
      </c>
    </row>
    <row r="35" spans="1:27" x14ac:dyDescent="0.3">
      <c r="A35">
        <v>33</v>
      </c>
      <c r="B35" t="s">
        <v>102</v>
      </c>
      <c r="C35" t="str">
        <f t="shared" ref="C35:C54" si="3">D35&amp;" - "&amp;F35&amp;" - "&amp;E35</f>
        <v>Potomac River - MS4 - Potomac River / Unknown Creek to Little Falls</v>
      </c>
      <c r="D35" t="s">
        <v>89</v>
      </c>
      <c r="E35" t="s">
        <v>117</v>
      </c>
      <c r="F35" t="s">
        <v>90</v>
      </c>
      <c r="G35">
        <v>1965.728073</v>
      </c>
      <c r="H35">
        <v>155444.031457</v>
      </c>
      <c r="K35">
        <v>33</v>
      </c>
      <c r="L35" t="s">
        <v>102</v>
      </c>
      <c r="M35" t="str">
        <f t="shared" si="1"/>
        <v>Potomac River - MS4 - Potomac River / Unknown Creek to Little Falls</v>
      </c>
      <c r="N35" t="s">
        <v>89</v>
      </c>
      <c r="O35" t="s">
        <v>117</v>
      </c>
      <c r="P35" t="s">
        <v>90</v>
      </c>
      <c r="Q35">
        <v>13793.733683</v>
      </c>
      <c r="R35">
        <v>46112.775423999999</v>
      </c>
      <c r="U35">
        <v>33</v>
      </c>
      <c r="V35" t="s">
        <v>124</v>
      </c>
      <c r="W35" t="str">
        <f t="shared" si="2"/>
        <v>Potomac River - MS4 - Potomac River / Unknown Creek to Little Falls</v>
      </c>
      <c r="X35" t="s">
        <v>89</v>
      </c>
      <c r="Y35" t="s">
        <v>117</v>
      </c>
      <c r="Z35" t="s">
        <v>90</v>
      </c>
      <c r="AA35">
        <v>27529</v>
      </c>
    </row>
    <row r="36" spans="1:27" x14ac:dyDescent="0.3">
      <c r="A36">
        <v>34</v>
      </c>
      <c r="B36" t="s">
        <v>102</v>
      </c>
      <c r="C36" t="str">
        <f t="shared" si="3"/>
        <v>Potomac River - MS4 - Tidal Basin</v>
      </c>
      <c r="D36" t="s">
        <v>89</v>
      </c>
      <c r="E36" t="s">
        <v>118</v>
      </c>
      <c r="F36" t="s">
        <v>90</v>
      </c>
      <c r="G36">
        <v>9396.7228689999993</v>
      </c>
      <c r="H36">
        <v>1657784.8274360001</v>
      </c>
      <c r="K36">
        <v>34</v>
      </c>
      <c r="L36" t="s">
        <v>102</v>
      </c>
      <c r="M36" t="str">
        <f t="shared" si="1"/>
        <v>Potomac River - MS4 - Tidal Basin</v>
      </c>
      <c r="N36" t="s">
        <v>89</v>
      </c>
      <c r="O36" t="s">
        <v>118</v>
      </c>
      <c r="P36" t="s">
        <v>90</v>
      </c>
      <c r="Q36">
        <v>89924.524558000005</v>
      </c>
      <c r="R36">
        <v>453990.701191</v>
      </c>
      <c r="U36">
        <v>34</v>
      </c>
      <c r="V36" t="s">
        <v>124</v>
      </c>
      <c r="W36" t="str">
        <f t="shared" si="2"/>
        <v>Potomac River - MS4 - Tidal Basin</v>
      </c>
      <c r="X36" t="s">
        <v>89</v>
      </c>
      <c r="Y36" t="s">
        <v>118</v>
      </c>
      <c r="Z36" t="s">
        <v>90</v>
      </c>
      <c r="AA36">
        <v>380525.64</v>
      </c>
    </row>
    <row r="37" spans="1:27" x14ac:dyDescent="0.3">
      <c r="A37">
        <v>35</v>
      </c>
      <c r="B37" t="s">
        <v>102</v>
      </c>
      <c r="C37" t="str">
        <f t="shared" si="3"/>
        <v>Potomac River - MS4 - Washington Ship Channel</v>
      </c>
      <c r="D37" t="s">
        <v>89</v>
      </c>
      <c r="E37" t="s">
        <v>119</v>
      </c>
      <c r="F37" t="s">
        <v>90</v>
      </c>
      <c r="G37">
        <v>14413.507315000001</v>
      </c>
      <c r="H37">
        <v>3372606.5227660001</v>
      </c>
      <c r="K37">
        <v>35</v>
      </c>
      <c r="L37" t="s">
        <v>102</v>
      </c>
      <c r="M37" t="str">
        <f t="shared" si="1"/>
        <v>Potomac River - MS4 - Washington Ship Channel</v>
      </c>
      <c r="N37" t="s">
        <v>89</v>
      </c>
      <c r="O37" t="s">
        <v>119</v>
      </c>
      <c r="P37" t="s">
        <v>90</v>
      </c>
      <c r="Q37">
        <v>236295.435356</v>
      </c>
      <c r="R37">
        <v>1477410.434626</v>
      </c>
      <c r="U37">
        <v>35</v>
      </c>
      <c r="V37" t="s">
        <v>124</v>
      </c>
      <c r="W37" t="str">
        <f t="shared" si="2"/>
        <v>Potomac River - MS4 - Washington Ship Channel</v>
      </c>
      <c r="X37" t="s">
        <v>89</v>
      </c>
      <c r="Y37" t="s">
        <v>119</v>
      </c>
      <c r="Z37" t="s">
        <v>90</v>
      </c>
      <c r="AA37">
        <v>2274319.9700000002</v>
      </c>
    </row>
    <row r="38" spans="1:27" x14ac:dyDescent="0.3">
      <c r="A38">
        <v>36</v>
      </c>
      <c r="B38" t="s">
        <v>102</v>
      </c>
      <c r="C38" t="str">
        <f t="shared" si="3"/>
        <v>Rock Creek - MS4 - Bingham Run</v>
      </c>
      <c r="D38" t="s">
        <v>74</v>
      </c>
      <c r="E38" t="s">
        <v>94</v>
      </c>
      <c r="F38" t="s">
        <v>90</v>
      </c>
      <c r="G38">
        <v>4209.4905319999998</v>
      </c>
      <c r="H38">
        <v>674492.45641600003</v>
      </c>
      <c r="K38">
        <v>36</v>
      </c>
      <c r="L38" t="s">
        <v>102</v>
      </c>
      <c r="M38" t="str">
        <f t="shared" si="1"/>
        <v>Rock Creek - MS4 - Bingham Run</v>
      </c>
      <c r="N38" t="s">
        <v>74</v>
      </c>
      <c r="O38" t="s">
        <v>94</v>
      </c>
      <c r="P38" t="s">
        <v>90</v>
      </c>
      <c r="Q38">
        <v>42485.409610000002</v>
      </c>
      <c r="R38">
        <v>127681.81404500001</v>
      </c>
      <c r="U38">
        <v>36</v>
      </c>
      <c r="V38" t="s">
        <v>124</v>
      </c>
      <c r="W38" t="str">
        <f t="shared" si="2"/>
        <v>Rock Creek - MS4 - Bingham Run</v>
      </c>
      <c r="X38" t="s">
        <v>74</v>
      </c>
      <c r="Y38" t="s">
        <v>94</v>
      </c>
      <c r="Z38" t="s">
        <v>90</v>
      </c>
      <c r="AA38">
        <v>379316.2</v>
      </c>
    </row>
    <row r="39" spans="1:27" x14ac:dyDescent="0.3">
      <c r="A39">
        <v>37</v>
      </c>
      <c r="B39" t="s">
        <v>102</v>
      </c>
      <c r="C39" t="str">
        <f t="shared" si="3"/>
        <v>Rock Creek - MS4 - Blagden Run</v>
      </c>
      <c r="D39" t="s">
        <v>74</v>
      </c>
      <c r="E39" t="s">
        <v>96</v>
      </c>
      <c r="F39" t="s">
        <v>90</v>
      </c>
      <c r="G39">
        <v>6010.7046879999998</v>
      </c>
      <c r="H39">
        <v>824713.522062</v>
      </c>
      <c r="K39">
        <v>37</v>
      </c>
      <c r="L39" t="s">
        <v>102</v>
      </c>
      <c r="M39" t="str">
        <f t="shared" si="1"/>
        <v>Rock Creek - MS4 - Blagden Run</v>
      </c>
      <c r="N39" t="s">
        <v>74</v>
      </c>
      <c r="O39" t="s">
        <v>96</v>
      </c>
      <c r="P39" t="s">
        <v>90</v>
      </c>
      <c r="Q39">
        <v>80175.560461999994</v>
      </c>
      <c r="R39">
        <v>278896.17468200001</v>
      </c>
      <c r="U39">
        <v>37</v>
      </c>
      <c r="V39" t="s">
        <v>124</v>
      </c>
      <c r="W39" t="str">
        <f t="shared" si="2"/>
        <v>Rock Creek - MS4 - Blagden Run</v>
      </c>
      <c r="X39" t="s">
        <v>74</v>
      </c>
      <c r="Y39" t="s">
        <v>96</v>
      </c>
      <c r="Z39" t="s">
        <v>90</v>
      </c>
      <c r="AA39">
        <v>387046.12</v>
      </c>
    </row>
    <row r="40" spans="1:27" x14ac:dyDescent="0.3">
      <c r="A40">
        <v>38</v>
      </c>
      <c r="B40" t="s">
        <v>102</v>
      </c>
      <c r="C40" t="str">
        <f t="shared" si="3"/>
        <v>Rock Creek - MS4 - Broad Branch</v>
      </c>
      <c r="D40" t="s">
        <v>74</v>
      </c>
      <c r="E40" t="s">
        <v>16</v>
      </c>
      <c r="F40" t="s">
        <v>90</v>
      </c>
      <c r="G40">
        <v>12392.819351</v>
      </c>
      <c r="H40">
        <v>4647615.451266</v>
      </c>
      <c r="K40">
        <v>38</v>
      </c>
      <c r="L40" t="s">
        <v>102</v>
      </c>
      <c r="M40" t="str">
        <f t="shared" si="1"/>
        <v>Rock Creek - MS4 - Broad Branch</v>
      </c>
      <c r="N40" t="s">
        <v>74</v>
      </c>
      <c r="O40" t="s">
        <v>16</v>
      </c>
      <c r="P40" t="s">
        <v>90</v>
      </c>
      <c r="Q40">
        <v>567630.77776800003</v>
      </c>
      <c r="R40">
        <v>1627836.3829900001</v>
      </c>
      <c r="U40">
        <v>38</v>
      </c>
      <c r="V40" t="s">
        <v>124</v>
      </c>
      <c r="W40" t="str">
        <f t="shared" si="2"/>
        <v>Rock Creek - MS4 - Broad Branch</v>
      </c>
      <c r="X40" t="s">
        <v>74</v>
      </c>
      <c r="Y40" t="s">
        <v>16</v>
      </c>
      <c r="Z40" t="s">
        <v>90</v>
      </c>
      <c r="AA40">
        <v>1117618.041373</v>
      </c>
    </row>
    <row r="41" spans="1:27" x14ac:dyDescent="0.3">
      <c r="A41">
        <v>39</v>
      </c>
      <c r="B41" t="s">
        <v>102</v>
      </c>
      <c r="C41" t="str">
        <f t="shared" si="3"/>
        <v>Rock Creek - MS4 - Dumbarton Oaks</v>
      </c>
      <c r="D41" t="s">
        <v>74</v>
      </c>
      <c r="E41" t="s">
        <v>21</v>
      </c>
      <c r="F41" t="s">
        <v>90</v>
      </c>
      <c r="G41">
        <v>4448.8809250000004</v>
      </c>
      <c r="H41">
        <v>550669.02754499996</v>
      </c>
      <c r="K41">
        <v>39</v>
      </c>
      <c r="L41" t="s">
        <v>102</v>
      </c>
      <c r="M41" t="str">
        <f t="shared" si="1"/>
        <v>Rock Creek - MS4 - Dumbarton Oaks</v>
      </c>
      <c r="N41" t="s">
        <v>74</v>
      </c>
      <c r="O41" t="s">
        <v>21</v>
      </c>
      <c r="P41" t="s">
        <v>90</v>
      </c>
      <c r="Q41">
        <v>31968.044718000001</v>
      </c>
      <c r="R41">
        <v>153336.346682</v>
      </c>
      <c r="U41">
        <v>39</v>
      </c>
      <c r="V41" t="s">
        <v>124</v>
      </c>
      <c r="W41" t="str">
        <f t="shared" si="2"/>
        <v>Rock Creek - MS4 - Dumbarton Oaks</v>
      </c>
      <c r="X41" t="s">
        <v>74</v>
      </c>
      <c r="Y41" t="s">
        <v>21</v>
      </c>
      <c r="Z41" t="s">
        <v>90</v>
      </c>
      <c r="AA41">
        <v>141034.4</v>
      </c>
    </row>
    <row r="42" spans="1:27" x14ac:dyDescent="0.3">
      <c r="A42">
        <v>40</v>
      </c>
      <c r="B42" t="s">
        <v>102</v>
      </c>
      <c r="C42" t="str">
        <f t="shared" si="3"/>
        <v>Rock Creek - MS4 - Fenwick Branch</v>
      </c>
      <c r="D42" t="s">
        <v>74</v>
      </c>
      <c r="E42" t="s">
        <v>31</v>
      </c>
      <c r="F42" t="s">
        <v>90</v>
      </c>
      <c r="G42">
        <v>8641.7816210000001</v>
      </c>
      <c r="H42">
        <v>893570.26851199998</v>
      </c>
      <c r="K42">
        <v>40</v>
      </c>
      <c r="L42" t="s">
        <v>102</v>
      </c>
      <c r="M42" t="str">
        <f t="shared" si="1"/>
        <v>Rock Creek - MS4 - Fenwick Branch</v>
      </c>
      <c r="N42" t="s">
        <v>74</v>
      </c>
      <c r="O42" t="s">
        <v>31</v>
      </c>
      <c r="P42" t="s">
        <v>90</v>
      </c>
      <c r="Q42">
        <v>98130.810981999995</v>
      </c>
      <c r="R42">
        <v>284546.89655499998</v>
      </c>
      <c r="U42">
        <v>40</v>
      </c>
      <c r="V42" t="s">
        <v>124</v>
      </c>
      <c r="W42" t="str">
        <f t="shared" si="2"/>
        <v>Rock Creek - MS4 - Fenwick Branch</v>
      </c>
      <c r="X42" t="s">
        <v>74</v>
      </c>
      <c r="Y42" t="s">
        <v>31</v>
      </c>
      <c r="Z42" t="s">
        <v>90</v>
      </c>
      <c r="AA42">
        <v>100035.041018</v>
      </c>
    </row>
    <row r="43" spans="1:27" x14ac:dyDescent="0.3">
      <c r="A43">
        <v>41</v>
      </c>
      <c r="B43" t="s">
        <v>102</v>
      </c>
      <c r="C43" t="str">
        <f t="shared" si="3"/>
        <v>Rock Creek - MS4 - Klingle Valley Run</v>
      </c>
      <c r="D43" t="s">
        <v>74</v>
      </c>
      <c r="E43" t="s">
        <v>37</v>
      </c>
      <c r="F43" t="s">
        <v>90</v>
      </c>
      <c r="G43">
        <v>8944.4209489999994</v>
      </c>
      <c r="H43">
        <v>695461.98931199999</v>
      </c>
      <c r="K43">
        <v>41</v>
      </c>
      <c r="L43" t="s">
        <v>102</v>
      </c>
      <c r="M43" t="str">
        <f t="shared" si="1"/>
        <v>Rock Creek - MS4 - Klingle Valley Run</v>
      </c>
      <c r="N43" t="s">
        <v>74</v>
      </c>
      <c r="O43" t="s">
        <v>37</v>
      </c>
      <c r="P43" t="s">
        <v>90</v>
      </c>
      <c r="Q43">
        <v>74481.859614999994</v>
      </c>
      <c r="R43">
        <v>262052.96526900001</v>
      </c>
      <c r="U43">
        <v>41</v>
      </c>
      <c r="V43" t="s">
        <v>124</v>
      </c>
      <c r="W43" t="str">
        <f t="shared" si="2"/>
        <v>Rock Creek - MS4 - Klingle Valley Run</v>
      </c>
      <c r="X43" t="s">
        <v>74</v>
      </c>
      <c r="Y43" t="s">
        <v>37</v>
      </c>
      <c r="Z43" t="s">
        <v>90</v>
      </c>
      <c r="AA43">
        <v>365082.01527999999</v>
      </c>
    </row>
    <row r="44" spans="1:27" x14ac:dyDescent="0.3">
      <c r="A44">
        <v>42</v>
      </c>
      <c r="B44" t="s">
        <v>102</v>
      </c>
      <c r="C44" t="str">
        <f t="shared" si="3"/>
        <v>Rock Creek - MS4 - Luzon Branch</v>
      </c>
      <c r="D44" t="s">
        <v>74</v>
      </c>
      <c r="E44" t="s">
        <v>39</v>
      </c>
      <c r="F44" t="s">
        <v>90</v>
      </c>
      <c r="G44">
        <v>12183.955723999999</v>
      </c>
      <c r="H44">
        <v>2604274.9917990002</v>
      </c>
      <c r="K44">
        <v>42</v>
      </c>
      <c r="L44" t="s">
        <v>102</v>
      </c>
      <c r="M44" t="str">
        <f t="shared" si="1"/>
        <v>Rock Creek - MS4 - Luzon Branch</v>
      </c>
      <c r="N44" t="s">
        <v>74</v>
      </c>
      <c r="O44" t="s">
        <v>39</v>
      </c>
      <c r="P44" t="s">
        <v>90</v>
      </c>
      <c r="Q44">
        <v>345224.954218</v>
      </c>
      <c r="R44">
        <v>1218914.868638</v>
      </c>
      <c r="U44">
        <v>42</v>
      </c>
      <c r="V44" t="s">
        <v>124</v>
      </c>
      <c r="W44" t="str">
        <f t="shared" si="2"/>
        <v>Rock Creek - MS4 - Luzon Branch</v>
      </c>
      <c r="X44" t="s">
        <v>74</v>
      </c>
      <c r="Y44" t="s">
        <v>39</v>
      </c>
      <c r="Z44" t="s">
        <v>90</v>
      </c>
      <c r="AA44">
        <v>943535.51400199998</v>
      </c>
    </row>
    <row r="45" spans="1:27" x14ac:dyDescent="0.3">
      <c r="A45">
        <v>43</v>
      </c>
      <c r="B45" t="s">
        <v>102</v>
      </c>
      <c r="C45" t="str">
        <f t="shared" si="3"/>
        <v>Rock Creek - MS4 - Melvin Hazen Valley Branch</v>
      </c>
      <c r="D45" t="s">
        <v>74</v>
      </c>
      <c r="E45" t="s">
        <v>41</v>
      </c>
      <c r="F45" t="s">
        <v>90</v>
      </c>
      <c r="G45">
        <v>7061.6749559999998</v>
      </c>
      <c r="H45">
        <v>705473.08743399999</v>
      </c>
      <c r="K45">
        <v>43</v>
      </c>
      <c r="L45" t="s">
        <v>102</v>
      </c>
      <c r="M45" t="str">
        <f t="shared" si="1"/>
        <v>Rock Creek - MS4 - Melvin Hazen Valley Branch</v>
      </c>
      <c r="N45" t="s">
        <v>74</v>
      </c>
      <c r="O45" t="s">
        <v>41</v>
      </c>
      <c r="P45" t="s">
        <v>90</v>
      </c>
      <c r="Q45">
        <v>61582.030580999999</v>
      </c>
      <c r="R45">
        <v>242184.617035</v>
      </c>
      <c r="U45">
        <v>43</v>
      </c>
      <c r="V45" t="s">
        <v>124</v>
      </c>
      <c r="W45" t="str">
        <f t="shared" si="2"/>
        <v>Rock Creek - MS4 - Melvin Hazen Valley Branch</v>
      </c>
      <c r="X45" t="s">
        <v>74</v>
      </c>
      <c r="Y45" t="s">
        <v>41</v>
      </c>
      <c r="Z45" t="s">
        <v>90</v>
      </c>
      <c r="AA45">
        <v>287341.69527999999</v>
      </c>
    </row>
    <row r="46" spans="1:27" x14ac:dyDescent="0.3">
      <c r="A46">
        <v>44</v>
      </c>
      <c r="B46" t="s">
        <v>102</v>
      </c>
      <c r="C46" t="str">
        <f t="shared" si="3"/>
        <v>Rock Creek - MS4 - Milkhouse Run</v>
      </c>
      <c r="D46" t="s">
        <v>74</v>
      </c>
      <c r="E46" t="s">
        <v>95</v>
      </c>
      <c r="F46" t="s">
        <v>90</v>
      </c>
      <c r="G46">
        <v>2687.2219700000001</v>
      </c>
      <c r="H46">
        <v>267293.62559100002</v>
      </c>
      <c r="K46">
        <v>44</v>
      </c>
      <c r="L46" t="s">
        <v>102</v>
      </c>
      <c r="M46" t="str">
        <f t="shared" si="1"/>
        <v>Rock Creek - MS4 - Milkhouse Run</v>
      </c>
      <c r="N46" t="s">
        <v>74</v>
      </c>
      <c r="O46" t="s">
        <v>95</v>
      </c>
      <c r="P46" t="s">
        <v>90</v>
      </c>
      <c r="Q46">
        <v>8563.0073900000007</v>
      </c>
      <c r="R46">
        <v>57138.960711</v>
      </c>
      <c r="U46">
        <v>44</v>
      </c>
      <c r="V46" t="s">
        <v>124</v>
      </c>
      <c r="W46" t="str">
        <f t="shared" si="2"/>
        <v>Rock Creek - MS4 - Milkhouse Run</v>
      </c>
      <c r="X46" t="s">
        <v>74</v>
      </c>
      <c r="Y46" t="s">
        <v>95</v>
      </c>
      <c r="Z46" t="s">
        <v>90</v>
      </c>
      <c r="AA46">
        <v>40207.339999999997</v>
      </c>
    </row>
    <row r="47" spans="1:27" x14ac:dyDescent="0.3">
      <c r="A47">
        <v>45</v>
      </c>
      <c r="B47" t="s">
        <v>102</v>
      </c>
      <c r="C47" t="str">
        <f t="shared" si="3"/>
        <v>Rock Creek - MS4 - Normanstone Creek</v>
      </c>
      <c r="D47" t="s">
        <v>74</v>
      </c>
      <c r="E47" t="s">
        <v>85</v>
      </c>
      <c r="F47" t="s">
        <v>90</v>
      </c>
      <c r="G47">
        <v>9859.9593829999994</v>
      </c>
      <c r="H47">
        <v>881319.645013</v>
      </c>
      <c r="K47">
        <v>45</v>
      </c>
      <c r="L47" t="s">
        <v>102</v>
      </c>
      <c r="M47" t="str">
        <f t="shared" si="1"/>
        <v>Rock Creek - MS4 - Normanstone Creek</v>
      </c>
      <c r="N47" t="s">
        <v>74</v>
      </c>
      <c r="O47" t="s">
        <v>85</v>
      </c>
      <c r="P47" t="s">
        <v>90</v>
      </c>
      <c r="Q47">
        <v>112011.83674499999</v>
      </c>
      <c r="R47">
        <v>343445.50517299998</v>
      </c>
      <c r="U47">
        <v>45</v>
      </c>
      <c r="V47" t="s">
        <v>124</v>
      </c>
      <c r="W47" t="str">
        <f t="shared" si="2"/>
        <v>Rock Creek - MS4 - Normanstone Creek</v>
      </c>
      <c r="X47" t="s">
        <v>74</v>
      </c>
      <c r="Y47" t="s">
        <v>85</v>
      </c>
      <c r="Z47" t="s">
        <v>90</v>
      </c>
      <c r="AA47">
        <v>353269</v>
      </c>
    </row>
    <row r="48" spans="1:27" x14ac:dyDescent="0.3">
      <c r="A48">
        <v>46</v>
      </c>
      <c r="B48" t="s">
        <v>102</v>
      </c>
      <c r="C48" t="str">
        <f t="shared" si="3"/>
        <v>Rock Creek - MS4 - Pinehurst Branch</v>
      </c>
      <c r="D48" t="s">
        <v>74</v>
      </c>
      <c r="E48" t="s">
        <v>51</v>
      </c>
      <c r="F48" t="s">
        <v>90</v>
      </c>
      <c r="G48">
        <v>7940.9767030000003</v>
      </c>
      <c r="H48">
        <v>1818455.836376</v>
      </c>
      <c r="K48">
        <v>46</v>
      </c>
      <c r="L48" t="s">
        <v>102</v>
      </c>
      <c r="M48" t="str">
        <f t="shared" si="1"/>
        <v>Rock Creek - MS4 - Pinehurst Branch</v>
      </c>
      <c r="N48" t="s">
        <v>74</v>
      </c>
      <c r="O48" t="s">
        <v>51</v>
      </c>
      <c r="P48" t="s">
        <v>90</v>
      </c>
      <c r="Q48">
        <v>138566.00618</v>
      </c>
      <c r="R48">
        <v>394275.04050599999</v>
      </c>
      <c r="U48">
        <v>46</v>
      </c>
      <c r="V48" t="s">
        <v>124</v>
      </c>
      <c r="W48" t="str">
        <f t="shared" si="2"/>
        <v>Rock Creek - MS4 - Pinehurst Branch</v>
      </c>
      <c r="X48" t="s">
        <v>74</v>
      </c>
      <c r="Y48" t="s">
        <v>51</v>
      </c>
      <c r="Z48" t="s">
        <v>90</v>
      </c>
      <c r="AA48">
        <v>664773.17561999999</v>
      </c>
    </row>
    <row r="49" spans="1:27" x14ac:dyDescent="0.3">
      <c r="A49">
        <v>47</v>
      </c>
      <c r="B49" t="s">
        <v>102</v>
      </c>
      <c r="C49" t="str">
        <f t="shared" si="3"/>
        <v>Rock Creek - MS4 - Piney Branch</v>
      </c>
      <c r="D49" t="s">
        <v>74</v>
      </c>
      <c r="E49" t="s">
        <v>55</v>
      </c>
      <c r="F49" t="s">
        <v>90</v>
      </c>
      <c r="G49">
        <v>10181.275958</v>
      </c>
      <c r="H49">
        <v>643295.44490100001</v>
      </c>
      <c r="K49">
        <v>47</v>
      </c>
      <c r="L49" t="s">
        <v>102</v>
      </c>
      <c r="M49" t="str">
        <f t="shared" si="1"/>
        <v>Rock Creek - MS4 - Piney Branch</v>
      </c>
      <c r="N49" t="s">
        <v>74</v>
      </c>
      <c r="O49" t="s">
        <v>55</v>
      </c>
      <c r="P49" t="s">
        <v>90</v>
      </c>
      <c r="Q49">
        <v>59810.91994</v>
      </c>
      <c r="R49">
        <v>189949.07628800001</v>
      </c>
      <c r="U49">
        <v>47</v>
      </c>
      <c r="V49" t="s">
        <v>124</v>
      </c>
      <c r="W49" t="str">
        <f t="shared" si="2"/>
        <v>Rock Creek - MS4 - Piney Branch</v>
      </c>
      <c r="X49" t="s">
        <v>74</v>
      </c>
      <c r="Y49" t="s">
        <v>55</v>
      </c>
      <c r="Z49" t="s">
        <v>90</v>
      </c>
      <c r="AA49">
        <v>96536.639999999999</v>
      </c>
    </row>
    <row r="50" spans="1:27" x14ac:dyDescent="0.3">
      <c r="A50">
        <v>48</v>
      </c>
      <c r="B50" t="s">
        <v>102</v>
      </c>
      <c r="C50" t="str">
        <f t="shared" si="3"/>
        <v>Rock Creek - MS4 - Portal Branch</v>
      </c>
      <c r="D50" t="s">
        <v>74</v>
      </c>
      <c r="E50" t="s">
        <v>53</v>
      </c>
      <c r="F50" t="s">
        <v>90</v>
      </c>
      <c r="G50">
        <v>2956.753044</v>
      </c>
      <c r="H50">
        <v>289125.176859</v>
      </c>
      <c r="K50">
        <v>48</v>
      </c>
      <c r="L50" t="s">
        <v>102</v>
      </c>
      <c r="M50" t="str">
        <f t="shared" si="1"/>
        <v>Rock Creek - MS4 - Portal Branch</v>
      </c>
      <c r="N50" t="s">
        <v>74</v>
      </c>
      <c r="O50" t="s">
        <v>53</v>
      </c>
      <c r="P50" t="s">
        <v>90</v>
      </c>
      <c r="Q50">
        <v>28461.971171000001</v>
      </c>
      <c r="R50">
        <v>88732.447786999997</v>
      </c>
      <c r="U50">
        <v>48</v>
      </c>
      <c r="V50" t="s">
        <v>124</v>
      </c>
      <c r="W50" t="str">
        <f t="shared" si="2"/>
        <v>Rock Creek - MS4 - Portal Branch</v>
      </c>
      <c r="X50" t="s">
        <v>74</v>
      </c>
      <c r="Y50" t="s">
        <v>53</v>
      </c>
      <c r="Z50" t="s">
        <v>90</v>
      </c>
      <c r="AA50">
        <v>17157</v>
      </c>
    </row>
    <row r="51" spans="1:27" x14ac:dyDescent="0.3">
      <c r="A51">
        <v>49</v>
      </c>
      <c r="B51" t="s">
        <v>102</v>
      </c>
      <c r="C51" t="str">
        <f t="shared" si="3"/>
        <v>Rock Creek - CSS - Rock Creek</v>
      </c>
      <c r="D51" t="s">
        <v>74</v>
      </c>
      <c r="E51" t="s">
        <v>74</v>
      </c>
      <c r="F51" t="s">
        <v>92</v>
      </c>
      <c r="G51">
        <v>32599.900953</v>
      </c>
      <c r="H51">
        <v>6488012.3185550002</v>
      </c>
      <c r="K51">
        <v>49</v>
      </c>
      <c r="L51" t="s">
        <v>102</v>
      </c>
      <c r="M51" t="str">
        <f t="shared" si="1"/>
        <v>Rock Creek - CSS - Rock Creek</v>
      </c>
      <c r="N51" t="s">
        <v>74</v>
      </c>
      <c r="O51" t="s">
        <v>74</v>
      </c>
      <c r="P51" t="s">
        <v>92</v>
      </c>
      <c r="Q51">
        <v>798663.83966900001</v>
      </c>
      <c r="R51">
        <v>4637628.0130899996</v>
      </c>
      <c r="U51">
        <v>49</v>
      </c>
      <c r="V51" t="s">
        <v>124</v>
      </c>
      <c r="W51" t="str">
        <f t="shared" si="2"/>
        <v>Rock Creek - CSS - Rock Creek</v>
      </c>
      <c r="X51" t="s">
        <v>74</v>
      </c>
      <c r="Y51" t="s">
        <v>74</v>
      </c>
      <c r="Z51" t="s">
        <v>92</v>
      </c>
      <c r="AA51">
        <v>3257267.9736270001</v>
      </c>
    </row>
    <row r="52" spans="1:27" x14ac:dyDescent="0.3">
      <c r="A52">
        <v>50</v>
      </c>
      <c r="B52" t="s">
        <v>102</v>
      </c>
      <c r="C52" t="str">
        <f t="shared" si="3"/>
        <v>Rock Creek - MS4 - Rock Creek</v>
      </c>
      <c r="D52" t="s">
        <v>74</v>
      </c>
      <c r="E52" t="s">
        <v>74</v>
      </c>
      <c r="F52" t="s">
        <v>90</v>
      </c>
      <c r="G52">
        <v>71774.352461000002</v>
      </c>
      <c r="H52">
        <v>9147872.5233929995</v>
      </c>
      <c r="K52">
        <v>50</v>
      </c>
      <c r="L52" t="s">
        <v>102</v>
      </c>
      <c r="M52" t="str">
        <f t="shared" si="1"/>
        <v>Rock Creek - MS4 - Rock Creek</v>
      </c>
      <c r="N52" t="s">
        <v>74</v>
      </c>
      <c r="O52" t="s">
        <v>74</v>
      </c>
      <c r="P52" t="s">
        <v>90</v>
      </c>
      <c r="Q52">
        <v>586000.84358900005</v>
      </c>
      <c r="R52">
        <v>1839671.9877190001</v>
      </c>
      <c r="U52">
        <v>50</v>
      </c>
      <c r="V52" t="s">
        <v>124</v>
      </c>
      <c r="W52" t="str">
        <f t="shared" si="2"/>
        <v>Rock Creek - MS4 - Rock Creek</v>
      </c>
      <c r="X52" t="s">
        <v>74</v>
      </c>
      <c r="Y52" t="s">
        <v>74</v>
      </c>
      <c r="Z52" t="s">
        <v>90</v>
      </c>
      <c r="AA52">
        <v>1926145.1587739999</v>
      </c>
    </row>
    <row r="53" spans="1:27" x14ac:dyDescent="0.3">
      <c r="A53">
        <v>51</v>
      </c>
      <c r="B53" t="s">
        <v>102</v>
      </c>
      <c r="C53" t="str">
        <f t="shared" si="3"/>
        <v>Rock Creek - CSS - Rock Creek / Piney Branch</v>
      </c>
      <c r="D53" t="s">
        <v>74</v>
      </c>
      <c r="E53" t="s">
        <v>93</v>
      </c>
      <c r="F53" t="s">
        <v>92</v>
      </c>
      <c r="G53">
        <v>26360.728088</v>
      </c>
      <c r="H53">
        <v>9564773.7939260006</v>
      </c>
      <c r="K53">
        <v>51</v>
      </c>
      <c r="L53" t="s">
        <v>102</v>
      </c>
      <c r="M53" t="str">
        <f t="shared" si="1"/>
        <v>Rock Creek - CSS - Rock Creek / Piney Branch</v>
      </c>
      <c r="N53" t="s">
        <v>74</v>
      </c>
      <c r="O53" t="s">
        <v>93</v>
      </c>
      <c r="P53" t="s">
        <v>92</v>
      </c>
      <c r="Q53">
        <v>1452134.9693410001</v>
      </c>
      <c r="R53">
        <v>5131858.3406680003</v>
      </c>
      <c r="U53">
        <v>51</v>
      </c>
      <c r="V53" t="s">
        <v>124</v>
      </c>
      <c r="W53" t="str">
        <f t="shared" si="2"/>
        <v>Rock Creek - CSS - Rock Creek / Piney Branch</v>
      </c>
      <c r="X53" t="s">
        <v>74</v>
      </c>
      <c r="Y53" t="s">
        <v>93</v>
      </c>
      <c r="Z53" t="s">
        <v>92</v>
      </c>
      <c r="AA53">
        <v>4796879.8973519998</v>
      </c>
    </row>
    <row r="54" spans="1:27" x14ac:dyDescent="0.3">
      <c r="A54">
        <v>52</v>
      </c>
      <c r="B54" t="s">
        <v>102</v>
      </c>
      <c r="C54" t="str">
        <f t="shared" si="3"/>
        <v>Rock Creek - MS4 - Soapstone Creek</v>
      </c>
      <c r="D54" t="s">
        <v>74</v>
      </c>
      <c r="E54" t="s">
        <v>57</v>
      </c>
      <c r="F54" t="s">
        <v>90</v>
      </c>
      <c r="G54">
        <v>9626.0710990000007</v>
      </c>
      <c r="H54">
        <v>2089694.9394700001</v>
      </c>
      <c r="K54">
        <v>52</v>
      </c>
      <c r="L54" t="s">
        <v>102</v>
      </c>
      <c r="M54" t="str">
        <f t="shared" si="1"/>
        <v>Rock Creek - MS4 - Soapstone Creek</v>
      </c>
      <c r="N54" t="s">
        <v>74</v>
      </c>
      <c r="O54" t="s">
        <v>57</v>
      </c>
      <c r="P54" t="s">
        <v>90</v>
      </c>
      <c r="Q54">
        <v>241791.126323</v>
      </c>
      <c r="R54">
        <v>938704.58845699998</v>
      </c>
      <c r="U54">
        <v>52</v>
      </c>
      <c r="V54" t="s">
        <v>124</v>
      </c>
      <c r="W54" t="str">
        <f t="shared" si="2"/>
        <v>Rock Creek - MS4 - Soapstone Creek</v>
      </c>
      <c r="X54" t="s">
        <v>74</v>
      </c>
      <c r="Y54" t="s">
        <v>57</v>
      </c>
      <c r="Z54" t="s">
        <v>90</v>
      </c>
      <c r="AA54">
        <v>1113950.1399999999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0"/>
  <sheetViews>
    <sheetView workbookViewId="0">
      <selection activeCell="B1" sqref="B1:B1048576"/>
    </sheetView>
  </sheetViews>
  <sheetFormatPr defaultRowHeight="14.4" x14ac:dyDescent="0.3"/>
  <cols>
    <col min="1" max="1" width="25.33203125" bestFit="1" customWidth="1"/>
    <col min="2" max="2" width="24.88671875" bestFit="1" customWidth="1"/>
    <col min="3" max="3" width="10.6640625" bestFit="1" customWidth="1"/>
  </cols>
  <sheetData>
    <row r="1" spans="1:3" x14ac:dyDescent="0.3">
      <c r="A1" t="s">
        <v>70</v>
      </c>
      <c r="B1" t="s">
        <v>132</v>
      </c>
      <c r="C1" t="s">
        <v>73</v>
      </c>
    </row>
    <row r="2" spans="1:3" x14ac:dyDescent="0.3">
      <c r="A2" t="s">
        <v>74</v>
      </c>
      <c r="B2" t="s">
        <v>74</v>
      </c>
      <c r="C2" t="s">
        <v>71</v>
      </c>
    </row>
    <row r="3" spans="1:3" x14ac:dyDescent="0.3">
      <c r="A3" t="s">
        <v>9</v>
      </c>
      <c r="B3" t="s">
        <v>74</v>
      </c>
      <c r="C3" t="s">
        <v>71</v>
      </c>
    </row>
    <row r="4" spans="1:3" x14ac:dyDescent="0.3">
      <c r="A4" t="s">
        <v>12</v>
      </c>
      <c r="B4" t="s">
        <v>74</v>
      </c>
      <c r="C4" t="s">
        <v>71</v>
      </c>
    </row>
    <row r="5" spans="1:3" x14ac:dyDescent="0.3">
      <c r="A5" t="s">
        <v>14</v>
      </c>
      <c r="B5" t="s">
        <v>14</v>
      </c>
      <c r="C5" t="s">
        <v>71</v>
      </c>
    </row>
    <row r="6" spans="1:3" x14ac:dyDescent="0.3">
      <c r="A6" t="s">
        <v>16</v>
      </c>
      <c r="B6" t="s">
        <v>16</v>
      </c>
      <c r="C6" t="s">
        <v>71</v>
      </c>
    </row>
    <row r="7" spans="1:3" x14ac:dyDescent="0.3">
      <c r="A7" t="s">
        <v>18</v>
      </c>
      <c r="B7" t="s">
        <v>18</v>
      </c>
      <c r="C7" t="s">
        <v>71</v>
      </c>
    </row>
    <row r="8" spans="1:3" x14ac:dyDescent="0.3">
      <c r="A8" t="s">
        <v>21</v>
      </c>
      <c r="B8" t="s">
        <v>21</v>
      </c>
      <c r="C8" t="s">
        <v>71</v>
      </c>
    </row>
    <row r="9" spans="1:3" x14ac:dyDescent="0.3">
      <c r="A9" t="s">
        <v>23</v>
      </c>
      <c r="B9" t="s">
        <v>23</v>
      </c>
      <c r="C9" t="s">
        <v>72</v>
      </c>
    </row>
    <row r="10" spans="1:3" x14ac:dyDescent="0.3">
      <c r="A10" t="s">
        <v>25</v>
      </c>
      <c r="B10" t="s">
        <v>25</v>
      </c>
      <c r="C10" t="s">
        <v>71</v>
      </c>
    </row>
    <row r="11" spans="1:3" x14ac:dyDescent="0.3">
      <c r="A11" t="s">
        <v>27</v>
      </c>
      <c r="B11" t="s">
        <v>27</v>
      </c>
      <c r="C11" t="s">
        <v>72</v>
      </c>
    </row>
    <row r="12" spans="1:3" x14ac:dyDescent="0.3">
      <c r="A12" t="s">
        <v>29</v>
      </c>
      <c r="B12" t="s">
        <v>29</v>
      </c>
      <c r="C12" t="s">
        <v>72</v>
      </c>
    </row>
    <row r="13" spans="1:3" x14ac:dyDescent="0.3">
      <c r="A13" t="s">
        <v>31</v>
      </c>
      <c r="B13" t="s">
        <v>31</v>
      </c>
      <c r="C13" t="s">
        <v>71</v>
      </c>
    </row>
    <row r="14" spans="1:3" x14ac:dyDescent="0.3">
      <c r="A14" t="s">
        <v>33</v>
      </c>
      <c r="B14" t="s">
        <v>33</v>
      </c>
      <c r="C14" t="s">
        <v>72</v>
      </c>
    </row>
    <row r="15" spans="1:3" x14ac:dyDescent="0.3">
      <c r="A15" t="s">
        <v>35</v>
      </c>
      <c r="B15" t="s">
        <v>35</v>
      </c>
      <c r="C15" t="s">
        <v>72</v>
      </c>
    </row>
    <row r="16" spans="1:3" x14ac:dyDescent="0.3">
      <c r="A16" t="s">
        <v>37</v>
      </c>
      <c r="B16" t="s">
        <v>37</v>
      </c>
      <c r="C16" t="s">
        <v>71</v>
      </c>
    </row>
    <row r="17" spans="1:3" x14ac:dyDescent="0.3">
      <c r="A17" t="s">
        <v>39</v>
      </c>
      <c r="B17" t="s">
        <v>39</v>
      </c>
    </row>
    <row r="18" spans="1:3" x14ac:dyDescent="0.3">
      <c r="A18" t="s">
        <v>41</v>
      </c>
      <c r="B18" t="s">
        <v>41</v>
      </c>
      <c r="C18" t="s">
        <v>71</v>
      </c>
    </row>
    <row r="19" spans="1:3" x14ac:dyDescent="0.3">
      <c r="A19" t="s">
        <v>43</v>
      </c>
      <c r="B19" t="s">
        <v>43</v>
      </c>
      <c r="C19" t="s">
        <v>72</v>
      </c>
    </row>
    <row r="20" spans="1:3" x14ac:dyDescent="0.3">
      <c r="A20" t="s">
        <v>85</v>
      </c>
      <c r="B20" t="s">
        <v>85</v>
      </c>
      <c r="C20" t="s">
        <v>71</v>
      </c>
    </row>
    <row r="21" spans="1:3" x14ac:dyDescent="0.3">
      <c r="A21" t="s">
        <v>45</v>
      </c>
      <c r="B21" t="s">
        <v>85</v>
      </c>
      <c r="C21" t="s">
        <v>71</v>
      </c>
    </row>
    <row r="22" spans="1:3" x14ac:dyDescent="0.3">
      <c r="A22" t="s">
        <v>47</v>
      </c>
      <c r="B22" t="s">
        <v>47</v>
      </c>
      <c r="C22" t="s">
        <v>72</v>
      </c>
    </row>
    <row r="23" spans="1:3" x14ac:dyDescent="0.3">
      <c r="A23" t="s">
        <v>49</v>
      </c>
      <c r="B23" t="s">
        <v>49</v>
      </c>
      <c r="C23" t="s">
        <v>72</v>
      </c>
    </row>
    <row r="24" spans="1:3" x14ac:dyDescent="0.3">
      <c r="A24" t="s">
        <v>51</v>
      </c>
      <c r="B24" t="s">
        <v>51</v>
      </c>
      <c r="C24" t="s">
        <v>71</v>
      </c>
    </row>
    <row r="25" spans="1:3" x14ac:dyDescent="0.3">
      <c r="A25" t="s">
        <v>53</v>
      </c>
      <c r="B25" t="s">
        <v>53</v>
      </c>
      <c r="C25" t="s">
        <v>71</v>
      </c>
    </row>
    <row r="26" spans="1:3" x14ac:dyDescent="0.3">
      <c r="A26" t="s">
        <v>55</v>
      </c>
      <c r="B26" t="s">
        <v>55</v>
      </c>
      <c r="C26" t="s">
        <v>71</v>
      </c>
    </row>
    <row r="27" spans="1:3" x14ac:dyDescent="0.3">
      <c r="A27" t="s">
        <v>57</v>
      </c>
      <c r="B27" t="s">
        <v>57</v>
      </c>
      <c r="C27" t="s">
        <v>71</v>
      </c>
    </row>
    <row r="28" spans="1:3" x14ac:dyDescent="0.3">
      <c r="A28" t="s">
        <v>59</v>
      </c>
      <c r="B28" t="s">
        <v>59</v>
      </c>
      <c r="C28" t="s">
        <v>72</v>
      </c>
    </row>
    <row r="29" spans="1:3" x14ac:dyDescent="0.3">
      <c r="A29" t="s">
        <v>61</v>
      </c>
      <c r="B29" t="s">
        <v>75</v>
      </c>
      <c r="C29" t="s">
        <v>72</v>
      </c>
    </row>
    <row r="30" spans="1:3" x14ac:dyDescent="0.3">
      <c r="A30" t="s">
        <v>76</v>
      </c>
      <c r="B30" t="s">
        <v>75</v>
      </c>
      <c r="C3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565-1382-4E82-B436-2627A22CB456}">
  <dimension ref="A1:H28"/>
  <sheetViews>
    <sheetView workbookViewId="0">
      <selection activeCell="H6" sqref="H6"/>
    </sheetView>
  </sheetViews>
  <sheetFormatPr defaultRowHeight="14.4" x14ac:dyDescent="0.3"/>
  <cols>
    <col min="1" max="1" width="25.33203125" bestFit="1" customWidth="1"/>
    <col min="2" max="2" width="24.88671875" bestFit="1" customWidth="1"/>
    <col min="3" max="3" width="24.88671875" customWidth="1"/>
    <col min="4" max="4" width="10.6640625" bestFit="1" customWidth="1"/>
  </cols>
  <sheetData>
    <row r="1" spans="1:8" x14ac:dyDescent="0.3">
      <c r="A1" t="s">
        <v>70</v>
      </c>
      <c r="B1" t="s">
        <v>132</v>
      </c>
      <c r="C1" t="s">
        <v>133</v>
      </c>
      <c r="D1" t="s">
        <v>73</v>
      </c>
    </row>
    <row r="2" spans="1:8" x14ac:dyDescent="0.3">
      <c r="A2" t="s">
        <v>9</v>
      </c>
      <c r="B2" t="s">
        <v>74</v>
      </c>
      <c r="D2" t="s">
        <v>71</v>
      </c>
    </row>
    <row r="3" spans="1:8" x14ac:dyDescent="0.3">
      <c r="A3" t="s">
        <v>12</v>
      </c>
      <c r="B3" t="s">
        <v>74</v>
      </c>
      <c r="D3" t="s">
        <v>71</v>
      </c>
    </row>
    <row r="4" spans="1:8" x14ac:dyDescent="0.3">
      <c r="A4" t="s">
        <v>14</v>
      </c>
      <c r="B4" t="s">
        <v>14</v>
      </c>
      <c r="D4" t="s">
        <v>71</v>
      </c>
    </row>
    <row r="5" spans="1:8" x14ac:dyDescent="0.3">
      <c r="A5" t="s">
        <v>16</v>
      </c>
      <c r="B5" t="s">
        <v>16</v>
      </c>
      <c r="D5" t="s">
        <v>71</v>
      </c>
      <c r="H5" t="s">
        <v>134</v>
      </c>
    </row>
    <row r="6" spans="1:8" x14ac:dyDescent="0.3">
      <c r="A6" t="s">
        <v>18</v>
      </c>
      <c r="B6" t="s">
        <v>18</v>
      </c>
      <c r="D6" t="s">
        <v>71</v>
      </c>
    </row>
    <row r="7" spans="1:8" x14ac:dyDescent="0.3">
      <c r="A7" t="s">
        <v>21</v>
      </c>
      <c r="B7" t="s">
        <v>21</v>
      </c>
      <c r="D7" t="s">
        <v>71</v>
      </c>
    </row>
    <row r="8" spans="1:8" x14ac:dyDescent="0.3">
      <c r="A8" t="s">
        <v>23</v>
      </c>
      <c r="B8" t="s">
        <v>23</v>
      </c>
      <c r="D8" t="s">
        <v>72</v>
      </c>
    </row>
    <row r="9" spans="1:8" x14ac:dyDescent="0.3">
      <c r="A9" t="s">
        <v>25</v>
      </c>
      <c r="B9" t="s">
        <v>25</v>
      </c>
      <c r="D9" t="s">
        <v>71</v>
      </c>
    </row>
    <row r="10" spans="1:8" x14ac:dyDescent="0.3">
      <c r="A10" t="s">
        <v>27</v>
      </c>
      <c r="B10" t="s">
        <v>27</v>
      </c>
      <c r="D10" t="s">
        <v>72</v>
      </c>
    </row>
    <row r="11" spans="1:8" x14ac:dyDescent="0.3">
      <c r="A11" t="s">
        <v>29</v>
      </c>
      <c r="B11" t="s">
        <v>29</v>
      </c>
      <c r="D11" t="s">
        <v>72</v>
      </c>
    </row>
    <row r="12" spans="1:8" x14ac:dyDescent="0.3">
      <c r="A12" t="s">
        <v>31</v>
      </c>
      <c r="B12" t="s">
        <v>31</v>
      </c>
      <c r="D12" t="s">
        <v>71</v>
      </c>
    </row>
    <row r="13" spans="1:8" x14ac:dyDescent="0.3">
      <c r="A13" t="s">
        <v>33</v>
      </c>
      <c r="B13" t="s">
        <v>33</v>
      </c>
      <c r="D13" t="s">
        <v>72</v>
      </c>
    </row>
    <row r="14" spans="1:8" x14ac:dyDescent="0.3">
      <c r="A14" t="s">
        <v>35</v>
      </c>
      <c r="B14" t="s">
        <v>35</v>
      </c>
      <c r="D14" t="s">
        <v>72</v>
      </c>
    </row>
    <row r="15" spans="1:8" x14ac:dyDescent="0.3">
      <c r="A15" t="s">
        <v>37</v>
      </c>
      <c r="B15" t="s">
        <v>37</v>
      </c>
      <c r="D15" t="s">
        <v>71</v>
      </c>
    </row>
    <row r="16" spans="1:8" x14ac:dyDescent="0.3">
      <c r="A16" t="s">
        <v>39</v>
      </c>
      <c r="B16" t="s">
        <v>39</v>
      </c>
    </row>
    <row r="17" spans="1:4" x14ac:dyDescent="0.3">
      <c r="A17" t="s">
        <v>41</v>
      </c>
      <c r="B17" t="s">
        <v>41</v>
      </c>
      <c r="D17" t="s">
        <v>71</v>
      </c>
    </row>
    <row r="18" spans="1:4" x14ac:dyDescent="0.3">
      <c r="A18" t="s">
        <v>43</v>
      </c>
      <c r="B18" t="s">
        <v>43</v>
      </c>
      <c r="D18" t="s">
        <v>72</v>
      </c>
    </row>
    <row r="19" spans="1:4" x14ac:dyDescent="0.3">
      <c r="A19" t="s">
        <v>45</v>
      </c>
      <c r="B19" t="s">
        <v>85</v>
      </c>
      <c r="D19" t="s">
        <v>71</v>
      </c>
    </row>
    <row r="20" spans="1:4" x14ac:dyDescent="0.3">
      <c r="A20" t="s">
        <v>47</v>
      </c>
      <c r="B20" t="s">
        <v>47</v>
      </c>
      <c r="D20" t="s">
        <v>72</v>
      </c>
    </row>
    <row r="21" spans="1:4" x14ac:dyDescent="0.3">
      <c r="A21" t="s">
        <v>49</v>
      </c>
      <c r="B21" t="s">
        <v>49</v>
      </c>
      <c r="D21" t="s">
        <v>72</v>
      </c>
    </row>
    <row r="22" spans="1:4" x14ac:dyDescent="0.3">
      <c r="A22" t="s">
        <v>51</v>
      </c>
      <c r="B22" t="s">
        <v>51</v>
      </c>
      <c r="D22" t="s">
        <v>71</v>
      </c>
    </row>
    <row r="23" spans="1:4" x14ac:dyDescent="0.3">
      <c r="A23" t="s">
        <v>53</v>
      </c>
      <c r="B23" t="s">
        <v>53</v>
      </c>
      <c r="D23" t="s">
        <v>71</v>
      </c>
    </row>
    <row r="24" spans="1:4" x14ac:dyDescent="0.3">
      <c r="A24" t="s">
        <v>55</v>
      </c>
      <c r="B24" t="s">
        <v>55</v>
      </c>
      <c r="D24" t="s">
        <v>71</v>
      </c>
    </row>
    <row r="25" spans="1:4" x14ac:dyDescent="0.3">
      <c r="A25" t="s">
        <v>57</v>
      </c>
      <c r="B25" t="s">
        <v>57</v>
      </c>
      <c r="D25" t="s">
        <v>71</v>
      </c>
    </row>
    <row r="26" spans="1:4" x14ac:dyDescent="0.3">
      <c r="A26" t="s">
        <v>59</v>
      </c>
      <c r="B26" t="s">
        <v>59</v>
      </c>
      <c r="D26" t="s">
        <v>72</v>
      </c>
    </row>
    <row r="27" spans="1:4" x14ac:dyDescent="0.3">
      <c r="A27" t="s">
        <v>61</v>
      </c>
      <c r="B27" t="s">
        <v>75</v>
      </c>
      <c r="D27" t="s">
        <v>72</v>
      </c>
    </row>
    <row r="28" spans="1:4" x14ac:dyDescent="0.3">
      <c r="A28" t="s">
        <v>76</v>
      </c>
      <c r="B28" t="s">
        <v>75</v>
      </c>
      <c r="D2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4" x14ac:dyDescent="0.3"/>
  <sheetData>
    <row r="1" spans="1:2" x14ac:dyDescent="0.3">
      <c r="A1" t="s">
        <v>66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67</v>
      </c>
      <c r="B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/>
  </sheetViews>
  <sheetFormatPr defaultRowHeight="14.4" x14ac:dyDescent="0.3"/>
  <cols>
    <col min="1" max="1" width="25.3320312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64</v>
      </c>
      <c r="B1" t="s">
        <v>63</v>
      </c>
      <c r="C1" t="s">
        <v>65</v>
      </c>
      <c r="D1" t="s">
        <v>1</v>
      </c>
    </row>
    <row r="2" spans="1:4" x14ac:dyDescent="0.3">
      <c r="A2" t="s">
        <v>74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41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45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75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/>
  </sheetViews>
  <sheetFormatPr defaultRowHeight="14.4" x14ac:dyDescent="0.3"/>
  <cols>
    <col min="1" max="1" width="25.3320312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64</v>
      </c>
      <c r="B1" t="s">
        <v>63</v>
      </c>
      <c r="C1" t="s">
        <v>78</v>
      </c>
      <c r="D1" t="s">
        <v>1</v>
      </c>
    </row>
    <row r="2" spans="1:4" x14ac:dyDescent="0.3">
      <c r="A2" t="s">
        <v>74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77</v>
      </c>
      <c r="D8">
        <v>1</v>
      </c>
    </row>
    <row r="9" spans="1:4" x14ac:dyDescent="0.3">
      <c r="A9" t="s">
        <v>27</v>
      </c>
      <c r="B9" t="s">
        <v>28</v>
      </c>
      <c r="C9" t="s">
        <v>77</v>
      </c>
      <c r="D9">
        <v>1</v>
      </c>
    </row>
    <row r="10" spans="1:4" x14ac:dyDescent="0.3">
      <c r="A10" t="s">
        <v>29</v>
      </c>
      <c r="B10" t="s">
        <v>30</v>
      </c>
      <c r="C10" t="s">
        <v>77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77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41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45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77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77</v>
      </c>
      <c r="D25">
        <v>1</v>
      </c>
    </row>
    <row r="26" spans="1:4" x14ac:dyDescent="0.3">
      <c r="A26" t="s">
        <v>75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/>
  </sheetViews>
  <sheetFormatPr defaultRowHeight="14.4" x14ac:dyDescent="0.3"/>
  <cols>
    <col min="1" max="1" width="25.3320312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64</v>
      </c>
      <c r="B1" t="s">
        <v>63</v>
      </c>
      <c r="C1" t="s">
        <v>79</v>
      </c>
      <c r="D1" t="s">
        <v>1</v>
      </c>
    </row>
    <row r="2" spans="1:4" x14ac:dyDescent="0.3">
      <c r="A2" t="s">
        <v>74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41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45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75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location_id</vt:lpstr>
      <vt:lpstr>location_name</vt:lpstr>
      <vt:lpstr>sci_subshed 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  <vt:lpstr>eia_2023_TEMP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2024-08-14T21:20:50Z</dcterms:modified>
</cp:coreProperties>
</file>