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data/soft/xstarcd.github.io/wiki/img/fund/"/>
    </mc:Choice>
  </mc:AlternateContent>
  <bookViews>
    <workbookView xWindow="0" yWindow="460" windowWidth="28800" windowHeight="16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E4" i="1"/>
  <c r="D4" i="1"/>
  <c r="D8" i="1"/>
  <c r="G8" i="1"/>
  <c r="F8" i="1"/>
  <c r="E8" i="1"/>
  <c r="F9" i="1"/>
  <c r="E9" i="1"/>
  <c r="D9" i="1"/>
  <c r="F7" i="1"/>
  <c r="E7" i="1"/>
  <c r="D7" i="1"/>
  <c r="D3" i="1"/>
  <c r="E3" i="1"/>
  <c r="F3" i="1"/>
  <c r="D5" i="1"/>
  <c r="E5" i="1"/>
  <c r="F5" i="1"/>
  <c r="D6" i="1"/>
  <c r="E6" i="1"/>
  <c r="F6" i="1"/>
  <c r="F2" i="1"/>
  <c r="E2" i="1"/>
  <c r="D2" i="1"/>
  <c r="G4" i="1"/>
  <c r="G9" i="1"/>
  <c r="G7" i="1"/>
  <c r="G6" i="1"/>
  <c r="G5" i="1"/>
  <c r="G3" i="1"/>
  <c r="G2" i="1"/>
  <c r="F10" i="1"/>
  <c r="F11" i="1"/>
  <c r="F12" i="1"/>
  <c r="E10" i="1"/>
  <c r="E11" i="1"/>
  <c r="E12" i="1"/>
  <c r="D10" i="1"/>
  <c r="D11" i="1"/>
  <c r="D12" i="1"/>
  <c r="C10" i="1"/>
  <c r="C11" i="1"/>
  <c r="C12" i="1"/>
</calcChain>
</file>

<file path=xl/sharedStrings.xml><?xml version="1.0" encoding="utf-8"?>
<sst xmlns="http://schemas.openxmlformats.org/spreadsheetml/2006/main" count="26" uniqueCount="20">
  <si>
    <t>最低</t>
    <rPh sb="0" eb="1">
      <t>jb</t>
    </rPh>
    <rPh sb="1" eb="2">
      <t>wqa</t>
    </rPh>
    <phoneticPr fontId="2" type="noConversion"/>
  </si>
  <si>
    <t>最高</t>
    <rPh sb="0" eb="1">
      <t>jb</t>
    </rPh>
    <rPh sb="1" eb="2">
      <t>ym</t>
    </rPh>
    <phoneticPr fontId="2" type="noConversion"/>
  </si>
  <si>
    <t>景顺长城中证500行业中性低波动(000478)</t>
  </si>
  <si>
    <t>基金</t>
    <rPh sb="0" eb="1">
      <t>ad</t>
    </rPh>
    <rPh sb="1" eb="2">
      <t>qqqq</t>
    </rPh>
    <phoneticPr fontId="2" type="noConversion"/>
  </si>
  <si>
    <t>富国中证红利指数增强(100032)</t>
    <phoneticPr fontId="2" type="noConversion"/>
  </si>
  <si>
    <t>策略</t>
    <rPh sb="0" eb="1">
      <t>tgm</t>
    </rPh>
    <rPh sb="1" eb="2">
      <t>ltk</t>
    </rPh>
    <phoneticPr fontId="2" type="noConversion"/>
  </si>
  <si>
    <t>嘉实基本面50指数(160716)</t>
  </si>
  <si>
    <t>建信中证500指数增强(000478)</t>
  </si>
  <si>
    <t>国泰金龙行业混合(020003)</t>
  </si>
  <si>
    <t>基数</t>
    <rPh sb="0" eb="1">
      <t>ad</t>
    </rPh>
    <rPh sb="1" eb="2">
      <t>ovt</t>
    </rPh>
    <phoneticPr fontId="2" type="noConversion"/>
  </si>
  <si>
    <t>嘉实泸港深精选股票(001878)</t>
  </si>
  <si>
    <t>1.5倍基数</t>
    <rPh sb="3" eb="4">
      <t>wuk</t>
    </rPh>
    <rPh sb="4" eb="5">
      <t>ad</t>
    </rPh>
    <rPh sb="5" eb="6">
      <t>ovt</t>
    </rPh>
    <phoneticPr fontId="2" type="noConversion"/>
  </si>
  <si>
    <t>月投预计</t>
    <rPh sb="0" eb="1">
      <t>eee</t>
    </rPh>
    <rPh sb="1" eb="2">
      <t>rmc</t>
    </rPh>
    <rPh sb="2" eb="3">
      <t>cbd</t>
    </rPh>
    <rPh sb="3" eb="4">
      <t>yf</t>
    </rPh>
    <phoneticPr fontId="2" type="noConversion"/>
  </si>
  <si>
    <t>周投预计</t>
    <rPh sb="0" eb="1">
      <t>mfk</t>
    </rPh>
    <rPh sb="1" eb="2">
      <t>rmc</t>
    </rPh>
    <rPh sb="2" eb="3">
      <t>cbd</t>
    </rPh>
    <rPh sb="3" eb="4">
      <t>yf</t>
    </rPh>
    <phoneticPr fontId="2" type="noConversion"/>
  </si>
  <si>
    <t>年投预计</t>
    <rPh sb="0" eb="1">
      <t>rh</t>
    </rPh>
    <rPh sb="1" eb="2">
      <t>rmc</t>
    </rPh>
    <rPh sb="2" eb="3">
      <t>cbd</t>
    </rPh>
    <rPh sb="3" eb="4">
      <t>yf</t>
    </rPh>
    <phoneticPr fontId="2" type="noConversion"/>
  </si>
  <si>
    <t>年投入估算</t>
    <rPh sb="0" eb="1">
      <t>rh</t>
    </rPh>
    <rPh sb="1" eb="2">
      <t>rmc</t>
    </rPh>
    <rPh sb="2" eb="3">
      <t>ty</t>
    </rPh>
    <rPh sb="3" eb="4">
      <t>wd</t>
    </rPh>
    <rPh sb="4" eb="5">
      <t>tha</t>
    </rPh>
    <phoneticPr fontId="2" type="noConversion"/>
  </si>
  <si>
    <t>华宝兴业标普中国A股红利机会(501029)</t>
    <phoneticPr fontId="2" type="noConversion"/>
  </si>
  <si>
    <t>慧定投/周五</t>
    <phoneticPr fontId="2" type="noConversion"/>
  </si>
  <si>
    <t>定投/周五</t>
    <phoneticPr fontId="2" type="noConversion"/>
  </si>
  <si>
    <t>易方达消费行业股票(110022)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</si>
</sst>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5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44" workbookViewId="0">
      <selection activeCell="B4" sqref="B4"/>
    </sheetView>
  </sheetViews>
  <sheetFormatPr baseColWidth="10" defaultRowHeight="15" x14ac:dyDescent="0.15"/>
  <cols>
    <col min="1" max="1" width="38.5" bestFit="1" customWidth="1"/>
    <col min="2" max="2" width="12.5" bestFit="1" customWidth="1"/>
    <col min="3" max="3" width="6.5" bestFit="1" customWidth="1"/>
    <col min="4" max="4" width="10.5" bestFit="1" customWidth="1"/>
    <col min="5" max="5" width="6.5" bestFit="1" customWidth="1"/>
    <col min="6" max="6" width="7.5" bestFit="1" customWidth="1"/>
    <col min="7" max="7" width="11.5" bestFit="1" customWidth="1"/>
  </cols>
  <sheetData>
    <row r="1" spans="1:7" x14ac:dyDescent="0.15">
      <c r="A1" s="2" t="s">
        <v>3</v>
      </c>
      <c r="B1" s="2" t="s">
        <v>5</v>
      </c>
      <c r="C1" s="2" t="s">
        <v>9</v>
      </c>
      <c r="D1" s="2" t="s">
        <v>11</v>
      </c>
      <c r="E1" s="2" t="s">
        <v>0</v>
      </c>
      <c r="F1" s="2" t="s">
        <v>1</v>
      </c>
      <c r="G1" s="2" t="s">
        <v>15</v>
      </c>
    </row>
    <row r="2" spans="1:7" x14ac:dyDescent="0.15">
      <c r="A2" s="6" t="s">
        <v>2</v>
      </c>
      <c r="B2" s="6" t="s">
        <v>17</v>
      </c>
      <c r="C2" s="7">
        <v>500</v>
      </c>
      <c r="D2" s="6">
        <f>C2*1.5</f>
        <v>750</v>
      </c>
      <c r="E2" s="6">
        <f>C2*60%</f>
        <v>300</v>
      </c>
      <c r="F2" s="6">
        <f>C2*210%</f>
        <v>1050</v>
      </c>
      <c r="G2" s="6">
        <f>D2*4*12</f>
        <v>36000</v>
      </c>
    </row>
    <row r="3" spans="1:7" x14ac:dyDescent="0.15">
      <c r="A3" s="6" t="s">
        <v>4</v>
      </c>
      <c r="B3" s="6" t="s">
        <v>17</v>
      </c>
      <c r="C3" s="7">
        <v>500</v>
      </c>
      <c r="D3" s="6">
        <f t="shared" ref="D3:D6" si="0">C3*1.5</f>
        <v>750</v>
      </c>
      <c r="E3" s="6">
        <f t="shared" ref="E3:E6" si="1">C3*60%</f>
        <v>300</v>
      </c>
      <c r="F3" s="6">
        <f t="shared" ref="F3:F6" si="2">C3*210%</f>
        <v>1050</v>
      </c>
      <c r="G3" s="6">
        <f>D3*4*12</f>
        <v>36000</v>
      </c>
    </row>
    <row r="4" spans="1:7" x14ac:dyDescent="0.15">
      <c r="A4" s="6" t="s">
        <v>16</v>
      </c>
      <c r="B4" s="1" t="s">
        <v>18</v>
      </c>
      <c r="C4" s="1">
        <v>0</v>
      </c>
      <c r="D4" s="3">
        <f>C4</f>
        <v>0</v>
      </c>
      <c r="E4" s="1">
        <f>C4</f>
        <v>0</v>
      </c>
      <c r="F4" s="1">
        <f>C4</f>
        <v>0</v>
      </c>
      <c r="G4" s="6">
        <f>D4*4*12</f>
        <v>0</v>
      </c>
    </row>
    <row r="5" spans="1:7" x14ac:dyDescent="0.15">
      <c r="A5" s="5" t="s">
        <v>6</v>
      </c>
      <c r="B5" s="5" t="s">
        <v>17</v>
      </c>
      <c r="C5" s="5">
        <v>200</v>
      </c>
      <c r="D5" s="5">
        <f t="shared" si="0"/>
        <v>300</v>
      </c>
      <c r="E5" s="5">
        <f t="shared" si="1"/>
        <v>120</v>
      </c>
      <c r="F5" s="5">
        <f t="shared" si="2"/>
        <v>420</v>
      </c>
      <c r="G5" s="5">
        <f>D5*4*12</f>
        <v>14400</v>
      </c>
    </row>
    <row r="6" spans="1:7" x14ac:dyDescent="0.15">
      <c r="A6" s="5" t="s">
        <v>7</v>
      </c>
      <c r="B6" s="5" t="s">
        <v>17</v>
      </c>
      <c r="C6" s="5">
        <v>100</v>
      </c>
      <c r="D6" s="5">
        <f t="shared" si="0"/>
        <v>150</v>
      </c>
      <c r="E6" s="5">
        <f t="shared" si="1"/>
        <v>60</v>
      </c>
      <c r="F6" s="5">
        <f t="shared" si="2"/>
        <v>210</v>
      </c>
      <c r="G6" s="5">
        <f>D6*4*12</f>
        <v>7200</v>
      </c>
    </row>
    <row r="7" spans="1:7" x14ac:dyDescent="0.15">
      <c r="A7" s="1" t="s">
        <v>8</v>
      </c>
      <c r="B7" s="1" t="s">
        <v>18</v>
      </c>
      <c r="C7" s="1">
        <v>100</v>
      </c>
      <c r="D7" s="3">
        <f>C7</f>
        <v>100</v>
      </c>
      <c r="E7" s="1">
        <f>C7</f>
        <v>100</v>
      </c>
      <c r="F7" s="1">
        <f>C7</f>
        <v>100</v>
      </c>
      <c r="G7" s="1">
        <f>D7*4*12</f>
        <v>4800</v>
      </c>
    </row>
    <row r="8" spans="1:7" x14ac:dyDescent="0.15">
      <c r="A8" s="1" t="s">
        <v>10</v>
      </c>
      <c r="B8" s="1" t="s">
        <v>18</v>
      </c>
      <c r="C8" s="1">
        <v>100</v>
      </c>
      <c r="D8" s="3">
        <f>C8</f>
        <v>100</v>
      </c>
      <c r="E8" s="1">
        <f>C8</f>
        <v>100</v>
      </c>
      <c r="F8" s="1">
        <f>C8</f>
        <v>100</v>
      </c>
      <c r="G8" s="1">
        <f>D8*4*12</f>
        <v>4800</v>
      </c>
    </row>
    <row r="9" spans="1:7" x14ac:dyDescent="0.15">
      <c r="A9" s="1" t="s">
        <v>19</v>
      </c>
      <c r="B9" s="1" t="s">
        <v>18</v>
      </c>
      <c r="C9" s="1">
        <v>0</v>
      </c>
      <c r="D9" s="3">
        <f>C9</f>
        <v>0</v>
      </c>
      <c r="E9" s="1">
        <f>C9</f>
        <v>0</v>
      </c>
      <c r="F9" s="1">
        <f>C9</f>
        <v>0</v>
      </c>
      <c r="G9" s="1">
        <f>D9*4*12</f>
        <v>0</v>
      </c>
    </row>
    <row r="10" spans="1:7" x14ac:dyDescent="0.15">
      <c r="A10" s="2" t="s">
        <v>13</v>
      </c>
      <c r="B10" s="2"/>
      <c r="C10" s="2">
        <f>SUM(C2:C9)</f>
        <v>1500</v>
      </c>
      <c r="D10" s="2">
        <f>SUM(D2:D9)</f>
        <v>2150</v>
      </c>
      <c r="E10" s="2">
        <f>SUM(E2:E9)</f>
        <v>980</v>
      </c>
      <c r="F10" s="2">
        <f>SUM(F2:F9)</f>
        <v>2930</v>
      </c>
      <c r="G10" s="2"/>
    </row>
    <row r="11" spans="1:7" x14ac:dyDescent="0.15">
      <c r="A11" s="4" t="s">
        <v>12</v>
      </c>
      <c r="B11" s="4"/>
      <c r="C11" s="4">
        <f>C10*4</f>
        <v>6000</v>
      </c>
      <c r="D11" s="4">
        <f>D10*4</f>
        <v>8600</v>
      </c>
      <c r="E11" s="4">
        <f>E10*4</f>
        <v>3920</v>
      </c>
      <c r="F11" s="4">
        <f>F10*4</f>
        <v>11720</v>
      </c>
      <c r="G11" s="4"/>
    </row>
    <row r="12" spans="1:7" x14ac:dyDescent="0.15">
      <c r="A12" s="4" t="s">
        <v>14</v>
      </c>
      <c r="B12" s="4"/>
      <c r="C12" s="4">
        <f>C11*12</f>
        <v>72000</v>
      </c>
      <c r="D12" s="4">
        <f>D11*12</f>
        <v>103200</v>
      </c>
      <c r="E12" s="4">
        <f>E11*12</f>
        <v>47040</v>
      </c>
      <c r="F12" s="4">
        <f>F11*12</f>
        <v>140640</v>
      </c>
      <c r="G12" s="4"/>
    </row>
  </sheetData>
  <phoneticPr fontId="2" type="noConversion"/>
  <pageMargins left="0.7" right="0.7" top="0.75" bottom="0.75" header="0.3" footer="0.3"/>
  <ignoredErrors>
    <ignoredError sqref="D4:F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2017-12-17T07:45:40Z</dcterms:created>
  <dcterms:modified xsi:type="dcterms:W3CDTF">2017-12-17T15:29:04Z</dcterms:modified>
</cp:coreProperties>
</file>